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Z:\insuranceexplorer\data\"/>
    </mc:Choice>
  </mc:AlternateContent>
  <bookViews>
    <workbookView xWindow="0" yWindow="0" windowWidth="28800" windowHeight="12585" xr2:uid="{00000000-000D-0000-FFFF-FFFF00000000}"/>
  </bookViews>
  <sheets>
    <sheet name="master" sheetId="1" r:id="rId1"/>
    <sheet name="Instructions" sheetId="22" r:id="rId2"/>
    <sheet name="names" sheetId="2" r:id="rId3"/>
    <sheet name="AMBest" sheetId="45" r:id="rId4"/>
    <sheet name="AMBest old" sheetId="49" r:id="rId5"/>
    <sheet name="RatingsLU" sheetId="20" r:id="rId6"/>
    <sheet name="Demotech" sheetId="48" r:id="rId7"/>
    <sheet name="Demotech old" sheetId="52" r:id="rId8"/>
    <sheet name="loss" sheetId="53" r:id="rId9"/>
    <sheet name="Weiss" sheetId="11" r:id="rId10"/>
    <sheet name="Weiss old" sheetId="50" r:id="rId11"/>
    <sheet name="addresses" sheetId="10" r:id="rId12"/>
    <sheet name="2017q4" sheetId="51" r:id="rId13"/>
    <sheet name="2017q3" sheetId="44" r:id="rId14"/>
    <sheet name="2017q2" sheetId="43" r:id="rId15"/>
    <sheet name="2017q1" sheetId="42" r:id="rId16"/>
    <sheet name="2016q4" sheetId="40" r:id="rId17"/>
    <sheet name="2016q3" sheetId="31" r:id="rId18"/>
    <sheet name="2016q2" sheetId="30" r:id="rId19"/>
    <sheet name="2016q1" sheetId="29" r:id="rId20"/>
    <sheet name="2015q4" sheetId="23" r:id="rId21"/>
    <sheet name="2015q3" sheetId="21" r:id="rId22"/>
    <sheet name="2015q2" sheetId="3" r:id="rId23"/>
    <sheet name="2015q1" sheetId="4" r:id="rId24"/>
    <sheet name="2014q4" sheetId="5" r:id="rId25"/>
    <sheet name="2014q3" sheetId="6" r:id="rId26"/>
    <sheet name="2014q2" sheetId="7" r:id="rId27"/>
    <sheet name="2014q1" sheetId="8" r:id="rId28"/>
    <sheet name="2013q4" sheetId="9" r:id="rId29"/>
    <sheet name="c2017q2" sheetId="47" r:id="rId30"/>
    <sheet name="c2017q1" sheetId="46" r:id="rId31"/>
    <sheet name="c2016q4" sheetId="36" r:id="rId32"/>
    <sheet name="c2016q3" sheetId="37" r:id="rId33"/>
    <sheet name="c2016q2" sheetId="38" r:id="rId34"/>
    <sheet name="c2016q1" sheetId="39" r:id="rId35"/>
    <sheet name="c2015q4" sheetId="27" r:id="rId36"/>
    <sheet name="c2015q3" sheetId="26" r:id="rId37"/>
    <sheet name="c2015q2" sheetId="25" r:id="rId38"/>
    <sheet name="c2015q1" sheetId="24" r:id="rId39"/>
    <sheet name="c2014q4" sheetId="19" r:id="rId40"/>
    <sheet name="c2014q3" sheetId="18" r:id="rId41"/>
    <sheet name="c2014q2" sheetId="17" r:id="rId42"/>
    <sheet name="c2014q1" sheetId="16" r:id="rId43"/>
    <sheet name="c2013q4" sheetId="15" r:id="rId44"/>
  </sheets>
  <definedNames>
    <definedName name="_xlnm._FilterDatabase" localSheetId="0" hidden="1">master!$A$1:$AR$175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3" i="1" l="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2" i="1"/>
  <c r="A3" i="53" l="1"/>
  <c r="A4" i="53"/>
  <c r="A5" i="53"/>
  <c r="A6" i="53"/>
  <c r="A7" i="53"/>
  <c r="A8" i="53"/>
  <c r="A9" i="53"/>
  <c r="A10" i="53"/>
  <c r="A11" i="53"/>
  <c r="A12" i="53"/>
  <c r="A13" i="53"/>
  <c r="A14" i="53"/>
  <c r="A15" i="53"/>
  <c r="A16" i="53"/>
  <c r="A17" i="53"/>
  <c r="A18" i="53"/>
  <c r="A19" i="53"/>
  <c r="A20" i="53"/>
  <c r="A21" i="53"/>
  <c r="A22" i="53"/>
  <c r="A23" i="53"/>
  <c r="A24" i="53"/>
  <c r="A25" i="53"/>
  <c r="A26" i="53"/>
  <c r="A27" i="53"/>
  <c r="A28" i="53"/>
  <c r="A29" i="53"/>
  <c r="A30" i="53"/>
  <c r="A31" i="53"/>
  <c r="A32" i="53"/>
  <c r="A33" i="53"/>
  <c r="A34" i="53"/>
  <c r="A35" i="53"/>
  <c r="A36" i="53"/>
  <c r="A37" i="53"/>
  <c r="A38" i="53"/>
  <c r="A39" i="53"/>
  <c r="A40" i="53"/>
  <c r="A41" i="53"/>
  <c r="A42" i="53"/>
  <c r="A43" i="53"/>
  <c r="A44" i="53"/>
  <c r="A45" i="53"/>
  <c r="A46" i="53"/>
  <c r="A47" i="53"/>
  <c r="A48" i="53"/>
  <c r="A49" i="53"/>
  <c r="A50" i="53"/>
  <c r="A51" i="53"/>
  <c r="A52" i="53"/>
  <c r="A53" i="53"/>
  <c r="A54" i="53"/>
  <c r="A55" i="53"/>
  <c r="A56" i="53"/>
  <c r="A57" i="53"/>
  <c r="A58" i="53"/>
  <c r="A59" i="53"/>
  <c r="A60" i="53"/>
  <c r="A61" i="53"/>
  <c r="A62" i="53"/>
  <c r="A63" i="53"/>
  <c r="A64" i="53"/>
  <c r="A65" i="53"/>
  <c r="A66" i="53"/>
  <c r="A67" i="53"/>
  <c r="A68" i="53"/>
  <c r="A69" i="53"/>
  <c r="A70" i="53"/>
  <c r="A71" i="53"/>
  <c r="A72" i="53"/>
  <c r="A73" i="53"/>
  <c r="A74" i="53"/>
  <c r="A75" i="53"/>
  <c r="A76" i="53"/>
  <c r="A77" i="53"/>
  <c r="A78" i="53"/>
  <c r="A79" i="53"/>
  <c r="A80" i="53"/>
  <c r="A81" i="53"/>
  <c r="A82" i="53"/>
  <c r="A83" i="53"/>
  <c r="A84" i="53"/>
  <c r="A85" i="53"/>
  <c r="A86" i="53"/>
  <c r="A87" i="53"/>
  <c r="A88" i="53"/>
  <c r="A89" i="53"/>
  <c r="A90" i="53"/>
  <c r="A91" i="53"/>
  <c r="A92" i="53"/>
  <c r="A93" i="53"/>
  <c r="A94" i="53"/>
  <c r="A95" i="53"/>
  <c r="A96" i="53"/>
  <c r="A97" i="53"/>
  <c r="A98" i="53"/>
  <c r="A99" i="53"/>
  <c r="A100" i="53"/>
  <c r="A101" i="53"/>
  <c r="A102" i="53"/>
  <c r="A103" i="53"/>
  <c r="A104" i="53"/>
  <c r="A105" i="53"/>
  <c r="A106" i="53"/>
  <c r="A107" i="53"/>
  <c r="A108" i="53"/>
  <c r="A109" i="53"/>
  <c r="A110" i="53"/>
  <c r="A111" i="53"/>
  <c r="A112" i="53"/>
  <c r="A113" i="53"/>
  <c r="A114" i="53"/>
  <c r="A115" i="53"/>
  <c r="A116" i="53"/>
  <c r="A117" i="53"/>
  <c r="A118" i="53"/>
  <c r="A119" i="53"/>
  <c r="A120" i="53"/>
  <c r="A121" i="53"/>
  <c r="A122" i="53"/>
  <c r="A123" i="53"/>
  <c r="A124" i="53"/>
  <c r="A125" i="53"/>
  <c r="A126" i="53"/>
  <c r="A2" i="53"/>
  <c r="E3" i="53"/>
  <c r="E4" i="53"/>
  <c r="E5" i="53"/>
  <c r="E6" i="53"/>
  <c r="E7" i="53"/>
  <c r="E8" i="53"/>
  <c r="E9" i="53"/>
  <c r="E10" i="53"/>
  <c r="E11" i="53"/>
  <c r="E12" i="53"/>
  <c r="E13" i="53"/>
  <c r="E14" i="53"/>
  <c r="E15" i="53"/>
  <c r="E16" i="53"/>
  <c r="E17" i="53"/>
  <c r="E18" i="53"/>
  <c r="E19" i="53"/>
  <c r="E20" i="53"/>
  <c r="E21" i="53"/>
  <c r="E22" i="53"/>
  <c r="E23" i="53"/>
  <c r="E24" i="53"/>
  <c r="E25" i="53"/>
  <c r="E26" i="53"/>
  <c r="E27" i="53"/>
  <c r="E28" i="53"/>
  <c r="E29" i="53"/>
  <c r="E30" i="53"/>
  <c r="E31" i="53"/>
  <c r="E32" i="53"/>
  <c r="E33" i="53"/>
  <c r="E34" i="53"/>
  <c r="E35" i="53"/>
  <c r="E36" i="53"/>
  <c r="E37" i="53"/>
  <c r="E38" i="53"/>
  <c r="E39" i="53"/>
  <c r="E40" i="53"/>
  <c r="E41" i="53"/>
  <c r="E42" i="53"/>
  <c r="E43" i="53"/>
  <c r="E44" i="53"/>
  <c r="E45" i="53"/>
  <c r="E46" i="53"/>
  <c r="E47" i="53"/>
  <c r="E48" i="53"/>
  <c r="E49" i="53"/>
  <c r="E50" i="53"/>
  <c r="E51" i="53"/>
  <c r="E52" i="53"/>
  <c r="E53" i="53"/>
  <c r="E54" i="53"/>
  <c r="E55" i="53"/>
  <c r="E56" i="53"/>
  <c r="E57" i="53"/>
  <c r="E58" i="53"/>
  <c r="E59" i="53"/>
  <c r="E60" i="53"/>
  <c r="E61" i="53"/>
  <c r="E62" i="53"/>
  <c r="E63" i="53"/>
  <c r="E64" i="53"/>
  <c r="E65" i="53"/>
  <c r="E66" i="53"/>
  <c r="E67" i="53"/>
  <c r="E68" i="53"/>
  <c r="E69" i="53"/>
  <c r="E70" i="53"/>
  <c r="E71" i="53"/>
  <c r="E72" i="53"/>
  <c r="E73" i="53"/>
  <c r="E74" i="53"/>
  <c r="E75" i="53"/>
  <c r="E76" i="53"/>
  <c r="E77" i="53"/>
  <c r="E78" i="53"/>
  <c r="E79" i="53"/>
  <c r="E80" i="53"/>
  <c r="E81" i="53"/>
  <c r="E82" i="53"/>
  <c r="E83" i="53"/>
  <c r="E84" i="53"/>
  <c r="E85" i="53"/>
  <c r="E86" i="53"/>
  <c r="E87" i="53"/>
  <c r="E88" i="53"/>
  <c r="E89" i="53"/>
  <c r="E90" i="53"/>
  <c r="E91" i="53"/>
  <c r="E92" i="53"/>
  <c r="E93" i="53"/>
  <c r="E94" i="53"/>
  <c r="E95" i="53"/>
  <c r="E96" i="53"/>
  <c r="E97" i="53"/>
  <c r="E98" i="53"/>
  <c r="E99" i="53"/>
  <c r="E100" i="53"/>
  <c r="E101" i="53"/>
  <c r="E102" i="53"/>
  <c r="E103" i="53"/>
  <c r="E104" i="53"/>
  <c r="E105" i="53"/>
  <c r="E106" i="53"/>
  <c r="E107" i="53"/>
  <c r="E108" i="53"/>
  <c r="E109" i="53"/>
  <c r="E110" i="53"/>
  <c r="E111" i="53"/>
  <c r="E112" i="53"/>
  <c r="E113" i="53"/>
  <c r="E114" i="53"/>
  <c r="E115" i="53"/>
  <c r="E116" i="53"/>
  <c r="E117" i="53"/>
  <c r="E118" i="53"/>
  <c r="E119" i="53"/>
  <c r="E120" i="53"/>
  <c r="E121" i="53"/>
  <c r="E122" i="53"/>
  <c r="E123" i="53"/>
  <c r="E124" i="53"/>
  <c r="E125" i="53"/>
  <c r="E126" i="53"/>
  <c r="E2" i="53"/>
  <c r="D3" i="53"/>
  <c r="D4" i="53"/>
  <c r="D5" i="53"/>
  <c r="D6" i="53"/>
  <c r="D7" i="53"/>
  <c r="D8" i="53"/>
  <c r="D9" i="53"/>
  <c r="D10" i="53"/>
  <c r="D11" i="53"/>
  <c r="D12" i="53"/>
  <c r="D13" i="53"/>
  <c r="D14" i="53"/>
  <c r="D15" i="53"/>
  <c r="D16" i="53"/>
  <c r="D17" i="53"/>
  <c r="D18" i="53"/>
  <c r="D19" i="53"/>
  <c r="D20" i="53"/>
  <c r="D21" i="53"/>
  <c r="D22" i="53"/>
  <c r="D23" i="53"/>
  <c r="D24" i="53"/>
  <c r="D25" i="53"/>
  <c r="D26" i="53"/>
  <c r="D27" i="53"/>
  <c r="D28" i="53"/>
  <c r="D29" i="53"/>
  <c r="D30" i="53"/>
  <c r="D31" i="53"/>
  <c r="D32" i="53"/>
  <c r="D33" i="53"/>
  <c r="D34" i="53"/>
  <c r="D35" i="53"/>
  <c r="D36" i="53"/>
  <c r="D37" i="53"/>
  <c r="D38" i="53"/>
  <c r="D39" i="53"/>
  <c r="D40" i="53"/>
  <c r="D41" i="53"/>
  <c r="D42" i="53"/>
  <c r="D43" i="53"/>
  <c r="D44" i="53"/>
  <c r="D45" i="53"/>
  <c r="D46" i="53"/>
  <c r="D47" i="53"/>
  <c r="D48" i="53"/>
  <c r="D49" i="53"/>
  <c r="D50" i="53"/>
  <c r="D51" i="53"/>
  <c r="D52" i="53"/>
  <c r="D53" i="53"/>
  <c r="D54" i="53"/>
  <c r="D55" i="53"/>
  <c r="D56" i="53"/>
  <c r="D57" i="53"/>
  <c r="D58" i="53"/>
  <c r="D59" i="53"/>
  <c r="D60" i="53"/>
  <c r="D61" i="53"/>
  <c r="D62" i="53"/>
  <c r="D63" i="53"/>
  <c r="D64" i="53"/>
  <c r="D65" i="53"/>
  <c r="D66" i="53"/>
  <c r="D67" i="53"/>
  <c r="D68" i="53"/>
  <c r="D69" i="53"/>
  <c r="D70" i="53"/>
  <c r="D71" i="53"/>
  <c r="D72" i="53"/>
  <c r="D73" i="53"/>
  <c r="D74" i="53"/>
  <c r="D75" i="53"/>
  <c r="D76" i="53"/>
  <c r="D77" i="53"/>
  <c r="D78" i="53"/>
  <c r="D79" i="53"/>
  <c r="D80" i="53"/>
  <c r="D81" i="53"/>
  <c r="D82" i="53"/>
  <c r="D83" i="53"/>
  <c r="D84" i="53"/>
  <c r="D85" i="53"/>
  <c r="D86" i="53"/>
  <c r="D87" i="53"/>
  <c r="D88" i="53"/>
  <c r="D89" i="53"/>
  <c r="D90" i="53"/>
  <c r="D91" i="53"/>
  <c r="D92" i="53"/>
  <c r="D93" i="53"/>
  <c r="D94" i="53"/>
  <c r="D95" i="53"/>
  <c r="D96" i="53"/>
  <c r="D97" i="53"/>
  <c r="D98" i="53"/>
  <c r="D99" i="53"/>
  <c r="D100" i="53"/>
  <c r="D101" i="53"/>
  <c r="D102" i="53"/>
  <c r="D103" i="53"/>
  <c r="D104" i="53"/>
  <c r="D105" i="53"/>
  <c r="D106" i="53"/>
  <c r="D107" i="53"/>
  <c r="D108" i="53"/>
  <c r="D109" i="53"/>
  <c r="D110" i="53"/>
  <c r="D111" i="53"/>
  <c r="D112" i="53"/>
  <c r="D113" i="53"/>
  <c r="D114" i="53"/>
  <c r="D115" i="53"/>
  <c r="D116" i="53"/>
  <c r="D117" i="53"/>
  <c r="D118" i="53"/>
  <c r="D119" i="53"/>
  <c r="D120" i="53"/>
  <c r="D121" i="53"/>
  <c r="D122" i="53"/>
  <c r="D123" i="53"/>
  <c r="D124" i="53"/>
  <c r="D125" i="53"/>
  <c r="D126" i="53"/>
  <c r="D2" i="53"/>
  <c r="E874" i="10" l="1"/>
  <c r="E875" i="10"/>
  <c r="E876" i="10"/>
  <c r="E873" i="10"/>
  <c r="E866" i="10"/>
  <c r="C874" i="10"/>
  <c r="C873" i="10"/>
  <c r="C875" i="10"/>
  <c r="C876" i="10"/>
  <c r="C877" i="10"/>
  <c r="C878" i="10"/>
  <c r="Q172" i="1"/>
  <c r="R172" i="1"/>
  <c r="S172" i="1"/>
  <c r="T172" i="1"/>
  <c r="U172" i="1"/>
  <c r="V172" i="1"/>
  <c r="W172" i="1"/>
  <c r="X172" i="1"/>
  <c r="Y172" i="1"/>
  <c r="Z172" i="1"/>
  <c r="AA172" i="1"/>
  <c r="AB172" i="1"/>
  <c r="AC172" i="1"/>
  <c r="AD172" i="1"/>
  <c r="AE172" i="1"/>
  <c r="AF172" i="1"/>
  <c r="AG172" i="1"/>
  <c r="AI172" i="1"/>
  <c r="AH172" i="1" s="1"/>
  <c r="AJ172" i="1"/>
  <c r="AK172" i="1"/>
  <c r="AL172" i="1"/>
  <c r="AM172" i="1"/>
  <c r="AN172" i="1"/>
  <c r="Q173" i="1"/>
  <c r="R173" i="1"/>
  <c r="S173" i="1"/>
  <c r="T173" i="1"/>
  <c r="U173" i="1"/>
  <c r="V173" i="1"/>
  <c r="W173" i="1"/>
  <c r="X173" i="1"/>
  <c r="Y173" i="1"/>
  <c r="Z173" i="1"/>
  <c r="AA173" i="1"/>
  <c r="AB173" i="1"/>
  <c r="AC173" i="1"/>
  <c r="AD173" i="1"/>
  <c r="AE173" i="1"/>
  <c r="AF173" i="1"/>
  <c r="AG173" i="1"/>
  <c r="AI173" i="1"/>
  <c r="AH173" i="1" s="1"/>
  <c r="AJ173" i="1"/>
  <c r="AK173" i="1"/>
  <c r="AL173" i="1"/>
  <c r="AM173" i="1"/>
  <c r="AN173" i="1"/>
  <c r="Q174" i="1"/>
  <c r="R174" i="1"/>
  <c r="S174" i="1"/>
  <c r="T174" i="1"/>
  <c r="U174" i="1"/>
  <c r="V174" i="1"/>
  <c r="W174" i="1"/>
  <c r="X174" i="1"/>
  <c r="Y174" i="1"/>
  <c r="Z174" i="1"/>
  <c r="AA174" i="1"/>
  <c r="AB174" i="1"/>
  <c r="AC174" i="1"/>
  <c r="AD174" i="1"/>
  <c r="AE174" i="1"/>
  <c r="AF174" i="1"/>
  <c r="AG174" i="1"/>
  <c r="AI174" i="1"/>
  <c r="AH174" i="1" s="1"/>
  <c r="AJ174" i="1"/>
  <c r="AK174" i="1"/>
  <c r="AL174" i="1"/>
  <c r="AM174" i="1"/>
  <c r="AN174" i="1"/>
  <c r="Q175" i="1"/>
  <c r="R175" i="1"/>
  <c r="S175" i="1"/>
  <c r="T175" i="1"/>
  <c r="U175" i="1"/>
  <c r="V175" i="1"/>
  <c r="W175" i="1"/>
  <c r="X175" i="1"/>
  <c r="Y175" i="1"/>
  <c r="Z175" i="1"/>
  <c r="AA175" i="1"/>
  <c r="AB175" i="1"/>
  <c r="AC175" i="1"/>
  <c r="AD175" i="1"/>
  <c r="AE175" i="1"/>
  <c r="AF175" i="1"/>
  <c r="AG175" i="1"/>
  <c r="AI175" i="1"/>
  <c r="AH175" i="1" s="1"/>
  <c r="AJ175" i="1"/>
  <c r="AK175" i="1"/>
  <c r="AL175" i="1"/>
  <c r="AM175" i="1"/>
  <c r="AN175" i="1"/>
  <c r="Q176" i="1"/>
  <c r="R176" i="1"/>
  <c r="S176" i="1"/>
  <c r="T176" i="1"/>
  <c r="U176" i="1"/>
  <c r="V176" i="1"/>
  <c r="W176" i="1"/>
  <c r="X176" i="1"/>
  <c r="Y176" i="1"/>
  <c r="Z176" i="1"/>
  <c r="AA176" i="1"/>
  <c r="AB176" i="1"/>
  <c r="AC176" i="1"/>
  <c r="AD176" i="1"/>
  <c r="AE176" i="1"/>
  <c r="AF176" i="1"/>
  <c r="AG176" i="1"/>
  <c r="AI176" i="1"/>
  <c r="AH176" i="1" s="1"/>
  <c r="AJ176" i="1"/>
  <c r="AK176" i="1"/>
  <c r="AL176" i="1"/>
  <c r="AM176" i="1"/>
  <c r="AN176" i="1"/>
  <c r="AO176" i="1"/>
  <c r="AP176" i="1" s="1"/>
  <c r="AQ176" i="1" s="1"/>
  <c r="AR176" i="1" s="1"/>
  <c r="Q177" i="1"/>
  <c r="R177" i="1"/>
  <c r="S177" i="1"/>
  <c r="T177" i="1"/>
  <c r="U177" i="1"/>
  <c r="V177" i="1"/>
  <c r="W177" i="1"/>
  <c r="X177" i="1"/>
  <c r="Y177" i="1"/>
  <c r="Z177" i="1"/>
  <c r="AA177" i="1"/>
  <c r="AB177" i="1"/>
  <c r="AC177" i="1"/>
  <c r="AD177" i="1"/>
  <c r="AE177" i="1"/>
  <c r="AF177" i="1"/>
  <c r="AG177" i="1"/>
  <c r="AI177" i="1"/>
  <c r="AH177" i="1" s="1"/>
  <c r="AJ177" i="1"/>
  <c r="AK177" i="1"/>
  <c r="AL177" i="1"/>
  <c r="AM177" i="1"/>
  <c r="AN177" i="1"/>
  <c r="AO177" i="1"/>
  <c r="AP177" i="1" s="1"/>
  <c r="AQ177" i="1" s="1"/>
  <c r="AR177" i="1" s="1"/>
  <c r="Q178" i="1"/>
  <c r="R178" i="1"/>
  <c r="S178" i="1"/>
  <c r="T178" i="1"/>
  <c r="U178" i="1"/>
  <c r="V178" i="1"/>
  <c r="W178" i="1"/>
  <c r="X178" i="1"/>
  <c r="Y178" i="1"/>
  <c r="Z178" i="1"/>
  <c r="AA178" i="1"/>
  <c r="AB178" i="1"/>
  <c r="AC178" i="1"/>
  <c r="AD178" i="1"/>
  <c r="AE178" i="1"/>
  <c r="AF178" i="1"/>
  <c r="AG178" i="1"/>
  <c r="AI178" i="1"/>
  <c r="AH178" i="1" s="1"/>
  <c r="AJ178" i="1"/>
  <c r="AK178" i="1"/>
  <c r="AL178" i="1"/>
  <c r="AM178" i="1"/>
  <c r="AN178" i="1"/>
  <c r="AO178" i="1"/>
  <c r="AP178" i="1" s="1"/>
  <c r="AQ178" i="1" s="1"/>
  <c r="AR178" i="1" s="1"/>
  <c r="Q179" i="1"/>
  <c r="R179" i="1"/>
  <c r="S179" i="1"/>
  <c r="T179" i="1"/>
  <c r="U179" i="1"/>
  <c r="V179" i="1"/>
  <c r="W179" i="1"/>
  <c r="X179" i="1"/>
  <c r="Y179" i="1"/>
  <c r="Z179" i="1"/>
  <c r="AA179" i="1"/>
  <c r="AB179" i="1"/>
  <c r="AC179" i="1"/>
  <c r="AD179" i="1"/>
  <c r="AE179" i="1"/>
  <c r="AF179" i="1"/>
  <c r="AG179" i="1"/>
  <c r="AI179" i="1"/>
  <c r="AH179" i="1" s="1"/>
  <c r="AJ179" i="1"/>
  <c r="AK179" i="1"/>
  <c r="AL179" i="1"/>
  <c r="AM179" i="1"/>
  <c r="AN179" i="1"/>
  <c r="AO179" i="1"/>
  <c r="AP179" i="1" s="1"/>
  <c r="AQ179" i="1" s="1"/>
  <c r="AR179" i="1" s="1"/>
  <c r="Q180" i="1"/>
  <c r="R180" i="1"/>
  <c r="S180" i="1"/>
  <c r="T180" i="1"/>
  <c r="U180" i="1"/>
  <c r="V180" i="1"/>
  <c r="W180" i="1"/>
  <c r="X180" i="1"/>
  <c r="Y180" i="1"/>
  <c r="Z180" i="1"/>
  <c r="AA180" i="1"/>
  <c r="AB180" i="1"/>
  <c r="AC180" i="1"/>
  <c r="AD180" i="1"/>
  <c r="AE180" i="1"/>
  <c r="AF180" i="1"/>
  <c r="AG180" i="1"/>
  <c r="AI180" i="1"/>
  <c r="AH180" i="1" s="1"/>
  <c r="AJ180" i="1"/>
  <c r="AK180" i="1"/>
  <c r="AL180" i="1"/>
  <c r="AM180" i="1"/>
  <c r="AN180" i="1"/>
  <c r="AO180" i="1"/>
  <c r="AP180" i="1" s="1"/>
  <c r="AQ180" i="1" s="1"/>
  <c r="AR180" i="1" s="1"/>
  <c r="P176" i="1"/>
  <c r="P177" i="1"/>
  <c r="P178" i="1"/>
  <c r="P179" i="1"/>
  <c r="P180"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AO172" i="1" s="1"/>
  <c r="AP172" i="1" s="1"/>
  <c r="AQ172" i="1" s="1"/>
  <c r="AR172" i="1" s="1"/>
  <c r="O173" i="1"/>
  <c r="AO173" i="1" s="1"/>
  <c r="AP173" i="1" s="1"/>
  <c r="AQ173" i="1" s="1"/>
  <c r="AR173" i="1" s="1"/>
  <c r="O174" i="1"/>
  <c r="P174" i="1" s="1"/>
  <c r="O175" i="1"/>
  <c r="P175" i="1" s="1"/>
  <c r="O176" i="1"/>
  <c r="O177" i="1"/>
  <c r="O178" i="1"/>
  <c r="O179" i="1"/>
  <c r="O180" i="1"/>
  <c r="O3" i="1"/>
  <c r="O4" i="1"/>
  <c r="O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2" i="1"/>
  <c r="N32" i="1"/>
  <c r="N176" i="1"/>
  <c r="N178" i="1"/>
  <c r="M3" i="1"/>
  <c r="N3" i="1" s="1"/>
  <c r="M4" i="1"/>
  <c r="N4" i="1" s="1"/>
  <c r="M5" i="1"/>
  <c r="N5" i="1" s="1"/>
  <c r="M6" i="1"/>
  <c r="N6" i="1" s="1"/>
  <c r="M7" i="1"/>
  <c r="N7" i="1" s="1"/>
  <c r="M8" i="1"/>
  <c r="N8" i="1" s="1"/>
  <c r="M9" i="1"/>
  <c r="N9" i="1" s="1"/>
  <c r="M10" i="1"/>
  <c r="N10" i="1" s="1"/>
  <c r="M11" i="1"/>
  <c r="N11" i="1" s="1"/>
  <c r="M12" i="1"/>
  <c r="N12" i="1" s="1"/>
  <c r="M13" i="1"/>
  <c r="N13" i="1" s="1"/>
  <c r="M14" i="1"/>
  <c r="N14" i="1" s="1"/>
  <c r="M15" i="1"/>
  <c r="N15" i="1" s="1"/>
  <c r="M16" i="1"/>
  <c r="N16" i="1" s="1"/>
  <c r="M17" i="1"/>
  <c r="N17" i="1" s="1"/>
  <c r="M18" i="1"/>
  <c r="N18" i="1" s="1"/>
  <c r="M19" i="1"/>
  <c r="N19" i="1" s="1"/>
  <c r="M20" i="1"/>
  <c r="N20" i="1" s="1"/>
  <c r="M21" i="1"/>
  <c r="N21" i="1" s="1"/>
  <c r="M22" i="1"/>
  <c r="N22" i="1" s="1"/>
  <c r="M23" i="1"/>
  <c r="N23" i="1" s="1"/>
  <c r="M24" i="1"/>
  <c r="N24" i="1" s="1"/>
  <c r="M25" i="1"/>
  <c r="N25" i="1" s="1"/>
  <c r="M26" i="1"/>
  <c r="N26" i="1" s="1"/>
  <c r="M27" i="1"/>
  <c r="N27" i="1" s="1"/>
  <c r="M28" i="1"/>
  <c r="N28" i="1" s="1"/>
  <c r="M29" i="1"/>
  <c r="N29" i="1" s="1"/>
  <c r="M30" i="1"/>
  <c r="N30" i="1" s="1"/>
  <c r="M31" i="1"/>
  <c r="N31" i="1" s="1"/>
  <c r="M32" i="1"/>
  <c r="M33" i="1"/>
  <c r="N33" i="1" s="1"/>
  <c r="M34" i="1"/>
  <c r="N34" i="1" s="1"/>
  <c r="M35" i="1"/>
  <c r="N35" i="1" s="1"/>
  <c r="M36" i="1"/>
  <c r="N36" i="1" s="1"/>
  <c r="M37" i="1"/>
  <c r="N37" i="1" s="1"/>
  <c r="M38" i="1"/>
  <c r="N38" i="1" s="1"/>
  <c r="M39" i="1"/>
  <c r="N39" i="1" s="1"/>
  <c r="M40" i="1"/>
  <c r="N40" i="1" s="1"/>
  <c r="M41" i="1"/>
  <c r="N41" i="1" s="1"/>
  <c r="M42" i="1"/>
  <c r="N42" i="1" s="1"/>
  <c r="M43" i="1"/>
  <c r="N43" i="1" s="1"/>
  <c r="M44" i="1"/>
  <c r="N44" i="1" s="1"/>
  <c r="M45" i="1"/>
  <c r="N45" i="1" s="1"/>
  <c r="M46" i="1"/>
  <c r="N46" i="1" s="1"/>
  <c r="M47" i="1"/>
  <c r="N47" i="1" s="1"/>
  <c r="M48" i="1"/>
  <c r="N48" i="1" s="1"/>
  <c r="M49" i="1"/>
  <c r="N49" i="1" s="1"/>
  <c r="M50" i="1"/>
  <c r="N50" i="1" s="1"/>
  <c r="M51" i="1"/>
  <c r="N51" i="1" s="1"/>
  <c r="M52" i="1"/>
  <c r="N52" i="1" s="1"/>
  <c r="M53" i="1"/>
  <c r="N53" i="1" s="1"/>
  <c r="M54" i="1"/>
  <c r="N54" i="1" s="1"/>
  <c r="M55" i="1"/>
  <c r="N55" i="1" s="1"/>
  <c r="M56" i="1"/>
  <c r="N56" i="1" s="1"/>
  <c r="M57" i="1"/>
  <c r="N57" i="1" s="1"/>
  <c r="M58" i="1"/>
  <c r="N58" i="1" s="1"/>
  <c r="M59" i="1"/>
  <c r="N59" i="1" s="1"/>
  <c r="M60" i="1"/>
  <c r="N60" i="1" s="1"/>
  <c r="M61" i="1"/>
  <c r="N61" i="1" s="1"/>
  <c r="M62" i="1"/>
  <c r="N62" i="1" s="1"/>
  <c r="M63" i="1"/>
  <c r="N63" i="1" s="1"/>
  <c r="M64" i="1"/>
  <c r="N64" i="1" s="1"/>
  <c r="M65" i="1"/>
  <c r="N65" i="1" s="1"/>
  <c r="M66" i="1"/>
  <c r="N66" i="1" s="1"/>
  <c r="M67" i="1"/>
  <c r="N67" i="1" s="1"/>
  <c r="M68" i="1"/>
  <c r="N68" i="1" s="1"/>
  <c r="M69" i="1"/>
  <c r="N69" i="1" s="1"/>
  <c r="M70" i="1"/>
  <c r="N70" i="1" s="1"/>
  <c r="M71" i="1"/>
  <c r="N71" i="1" s="1"/>
  <c r="M72" i="1"/>
  <c r="N72" i="1" s="1"/>
  <c r="M73" i="1"/>
  <c r="N73" i="1" s="1"/>
  <c r="M74" i="1"/>
  <c r="N74" i="1" s="1"/>
  <c r="M75" i="1"/>
  <c r="N75" i="1" s="1"/>
  <c r="M76" i="1"/>
  <c r="N76" i="1" s="1"/>
  <c r="M77" i="1"/>
  <c r="N77" i="1" s="1"/>
  <c r="M78" i="1"/>
  <c r="N78" i="1" s="1"/>
  <c r="M79" i="1"/>
  <c r="N79" i="1" s="1"/>
  <c r="M80" i="1"/>
  <c r="N80" i="1" s="1"/>
  <c r="M81" i="1"/>
  <c r="N81" i="1" s="1"/>
  <c r="M82" i="1"/>
  <c r="N82" i="1" s="1"/>
  <c r="M83" i="1"/>
  <c r="N83" i="1" s="1"/>
  <c r="M84" i="1"/>
  <c r="N84" i="1" s="1"/>
  <c r="M85" i="1"/>
  <c r="N85" i="1" s="1"/>
  <c r="M86" i="1"/>
  <c r="N86" i="1" s="1"/>
  <c r="M87" i="1"/>
  <c r="N87" i="1" s="1"/>
  <c r="M88" i="1"/>
  <c r="N88" i="1" s="1"/>
  <c r="M89" i="1"/>
  <c r="N89" i="1" s="1"/>
  <c r="M90" i="1"/>
  <c r="N90" i="1" s="1"/>
  <c r="M91" i="1"/>
  <c r="N91" i="1" s="1"/>
  <c r="M92" i="1"/>
  <c r="N92" i="1" s="1"/>
  <c r="M93" i="1"/>
  <c r="N93" i="1" s="1"/>
  <c r="M94" i="1"/>
  <c r="N94" i="1" s="1"/>
  <c r="M95" i="1"/>
  <c r="N95" i="1" s="1"/>
  <c r="M96" i="1"/>
  <c r="N96" i="1" s="1"/>
  <c r="M97" i="1"/>
  <c r="N97" i="1" s="1"/>
  <c r="M98" i="1"/>
  <c r="N98" i="1" s="1"/>
  <c r="M99" i="1"/>
  <c r="N99" i="1" s="1"/>
  <c r="M100" i="1"/>
  <c r="N100" i="1" s="1"/>
  <c r="M101" i="1"/>
  <c r="N101" i="1" s="1"/>
  <c r="M102" i="1"/>
  <c r="N102" i="1" s="1"/>
  <c r="M103" i="1"/>
  <c r="N103" i="1" s="1"/>
  <c r="M104" i="1"/>
  <c r="N104" i="1" s="1"/>
  <c r="M105" i="1"/>
  <c r="N105" i="1" s="1"/>
  <c r="M106" i="1"/>
  <c r="N106" i="1" s="1"/>
  <c r="M107" i="1"/>
  <c r="N107" i="1" s="1"/>
  <c r="M108" i="1"/>
  <c r="N108" i="1" s="1"/>
  <c r="M109" i="1"/>
  <c r="N109" i="1" s="1"/>
  <c r="M110" i="1"/>
  <c r="N110" i="1" s="1"/>
  <c r="M111" i="1"/>
  <c r="N111" i="1" s="1"/>
  <c r="M112" i="1"/>
  <c r="N112" i="1" s="1"/>
  <c r="M113" i="1"/>
  <c r="N113" i="1" s="1"/>
  <c r="M114" i="1"/>
  <c r="N114" i="1" s="1"/>
  <c r="M115" i="1"/>
  <c r="N115" i="1" s="1"/>
  <c r="M116" i="1"/>
  <c r="N116" i="1" s="1"/>
  <c r="M117" i="1"/>
  <c r="N117" i="1" s="1"/>
  <c r="M118" i="1"/>
  <c r="N118" i="1" s="1"/>
  <c r="M119" i="1"/>
  <c r="N119" i="1" s="1"/>
  <c r="M120" i="1"/>
  <c r="N120" i="1" s="1"/>
  <c r="M121" i="1"/>
  <c r="N121" i="1" s="1"/>
  <c r="M122" i="1"/>
  <c r="N122" i="1" s="1"/>
  <c r="M123" i="1"/>
  <c r="N123" i="1" s="1"/>
  <c r="M124" i="1"/>
  <c r="N124" i="1" s="1"/>
  <c r="M125" i="1"/>
  <c r="N125" i="1" s="1"/>
  <c r="M126" i="1"/>
  <c r="N126" i="1" s="1"/>
  <c r="M127" i="1"/>
  <c r="N127" i="1" s="1"/>
  <c r="M128" i="1"/>
  <c r="N128" i="1" s="1"/>
  <c r="M129" i="1"/>
  <c r="N129" i="1" s="1"/>
  <c r="M130" i="1"/>
  <c r="N130" i="1" s="1"/>
  <c r="M131" i="1"/>
  <c r="N131" i="1" s="1"/>
  <c r="M132" i="1"/>
  <c r="N132" i="1" s="1"/>
  <c r="M133" i="1"/>
  <c r="N133" i="1" s="1"/>
  <c r="M134" i="1"/>
  <c r="N134" i="1" s="1"/>
  <c r="M135" i="1"/>
  <c r="N135" i="1" s="1"/>
  <c r="M136" i="1"/>
  <c r="N136" i="1" s="1"/>
  <c r="M137" i="1"/>
  <c r="N137" i="1" s="1"/>
  <c r="M138" i="1"/>
  <c r="N138" i="1" s="1"/>
  <c r="M139" i="1"/>
  <c r="N139" i="1" s="1"/>
  <c r="M140" i="1"/>
  <c r="N140" i="1" s="1"/>
  <c r="M141" i="1"/>
  <c r="N141" i="1" s="1"/>
  <c r="M142" i="1"/>
  <c r="N142" i="1" s="1"/>
  <c r="M143" i="1"/>
  <c r="N143" i="1" s="1"/>
  <c r="M144" i="1"/>
  <c r="N144" i="1" s="1"/>
  <c r="M145" i="1"/>
  <c r="N145" i="1" s="1"/>
  <c r="M146" i="1"/>
  <c r="N146" i="1" s="1"/>
  <c r="M147" i="1"/>
  <c r="N147" i="1" s="1"/>
  <c r="M148" i="1"/>
  <c r="N148" i="1" s="1"/>
  <c r="M149" i="1"/>
  <c r="N149" i="1" s="1"/>
  <c r="M150" i="1"/>
  <c r="N150" i="1" s="1"/>
  <c r="M151" i="1"/>
  <c r="N151" i="1" s="1"/>
  <c r="M152" i="1"/>
  <c r="N152" i="1" s="1"/>
  <c r="M153" i="1"/>
  <c r="N153" i="1" s="1"/>
  <c r="M154" i="1"/>
  <c r="N154" i="1" s="1"/>
  <c r="M155" i="1"/>
  <c r="N155" i="1" s="1"/>
  <c r="M156" i="1"/>
  <c r="N156" i="1" s="1"/>
  <c r="M157" i="1"/>
  <c r="N157" i="1" s="1"/>
  <c r="M158" i="1"/>
  <c r="N158" i="1" s="1"/>
  <c r="M159" i="1"/>
  <c r="N159" i="1" s="1"/>
  <c r="M160" i="1"/>
  <c r="N160" i="1" s="1"/>
  <c r="M161" i="1"/>
  <c r="N161" i="1" s="1"/>
  <c r="M162" i="1"/>
  <c r="N162" i="1" s="1"/>
  <c r="M163" i="1"/>
  <c r="N163" i="1" s="1"/>
  <c r="M164" i="1"/>
  <c r="N164" i="1" s="1"/>
  <c r="M165" i="1"/>
  <c r="N165" i="1" s="1"/>
  <c r="M166" i="1"/>
  <c r="N166" i="1" s="1"/>
  <c r="M167" i="1"/>
  <c r="N167" i="1" s="1"/>
  <c r="M168" i="1"/>
  <c r="N168" i="1" s="1"/>
  <c r="M169" i="1"/>
  <c r="N169" i="1" s="1"/>
  <c r="M170" i="1"/>
  <c r="N170" i="1" s="1"/>
  <c r="M171" i="1"/>
  <c r="N171" i="1" s="1"/>
  <c r="M172" i="1"/>
  <c r="N172" i="1" s="1"/>
  <c r="M173" i="1"/>
  <c r="N173" i="1" s="1"/>
  <c r="M174" i="1"/>
  <c r="N174" i="1" s="1"/>
  <c r="M175" i="1"/>
  <c r="N175" i="1" s="1"/>
  <c r="M176" i="1"/>
  <c r="M177" i="1"/>
  <c r="N177" i="1" s="1"/>
  <c r="M178" i="1"/>
  <c r="M179" i="1"/>
  <c r="N179" i="1" s="1"/>
  <c r="M180" i="1"/>
  <c r="N180" i="1" s="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J10" i="1"/>
  <c r="J18" i="1"/>
  <c r="J26" i="1"/>
  <c r="J66" i="1"/>
  <c r="J74" i="1"/>
  <c r="J80" i="1"/>
  <c r="J90" i="1"/>
  <c r="J154" i="1"/>
  <c r="J176" i="1"/>
  <c r="J178" i="1"/>
  <c r="I3" i="1"/>
  <c r="J3" i="1" s="1"/>
  <c r="I4" i="1"/>
  <c r="J4" i="1" s="1"/>
  <c r="I5" i="1"/>
  <c r="J5" i="1" s="1"/>
  <c r="I6" i="1"/>
  <c r="J6" i="1" s="1"/>
  <c r="I7" i="1"/>
  <c r="J7" i="1" s="1"/>
  <c r="I8" i="1"/>
  <c r="J8" i="1" s="1"/>
  <c r="I9" i="1"/>
  <c r="J9" i="1" s="1"/>
  <c r="I10" i="1"/>
  <c r="I11" i="1"/>
  <c r="J11" i="1" s="1"/>
  <c r="I12" i="1"/>
  <c r="J12" i="1" s="1"/>
  <c r="I13" i="1"/>
  <c r="J13" i="1" s="1"/>
  <c r="I14" i="1"/>
  <c r="J14" i="1" s="1"/>
  <c r="I15" i="1"/>
  <c r="J15" i="1" s="1"/>
  <c r="I16" i="1"/>
  <c r="J16" i="1" s="1"/>
  <c r="I17" i="1"/>
  <c r="J17" i="1" s="1"/>
  <c r="I18" i="1"/>
  <c r="I19" i="1"/>
  <c r="J19" i="1" s="1"/>
  <c r="I20" i="1"/>
  <c r="J20" i="1" s="1"/>
  <c r="I21" i="1"/>
  <c r="J21" i="1" s="1"/>
  <c r="I22" i="1"/>
  <c r="J22" i="1" s="1"/>
  <c r="I23" i="1"/>
  <c r="J23" i="1" s="1"/>
  <c r="I24" i="1"/>
  <c r="J24" i="1" s="1"/>
  <c r="I25" i="1"/>
  <c r="J25" i="1" s="1"/>
  <c r="I26" i="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I67" i="1"/>
  <c r="J67" i="1" s="1"/>
  <c r="I68" i="1"/>
  <c r="J68" i="1" s="1"/>
  <c r="I69" i="1"/>
  <c r="J69" i="1" s="1"/>
  <c r="I70" i="1"/>
  <c r="J70" i="1" s="1"/>
  <c r="I71" i="1"/>
  <c r="J71" i="1" s="1"/>
  <c r="I72" i="1"/>
  <c r="J72" i="1" s="1"/>
  <c r="I73" i="1"/>
  <c r="J73" i="1" s="1"/>
  <c r="I74" i="1"/>
  <c r="I75" i="1"/>
  <c r="J75" i="1" s="1"/>
  <c r="I76" i="1"/>
  <c r="J76" i="1" s="1"/>
  <c r="I77" i="1"/>
  <c r="J77" i="1" s="1"/>
  <c r="I78" i="1"/>
  <c r="J78" i="1" s="1"/>
  <c r="I79" i="1"/>
  <c r="J79" i="1" s="1"/>
  <c r="I80" i="1"/>
  <c r="I81" i="1"/>
  <c r="J81" i="1" s="1"/>
  <c r="I82" i="1"/>
  <c r="J82" i="1" s="1"/>
  <c r="I83" i="1"/>
  <c r="J83" i="1" s="1"/>
  <c r="I84" i="1"/>
  <c r="J84" i="1" s="1"/>
  <c r="I85" i="1"/>
  <c r="J85" i="1" s="1"/>
  <c r="I86" i="1"/>
  <c r="J86" i="1" s="1"/>
  <c r="I87" i="1"/>
  <c r="J87" i="1" s="1"/>
  <c r="I88" i="1"/>
  <c r="J88" i="1" s="1"/>
  <c r="I89" i="1"/>
  <c r="J89" i="1" s="1"/>
  <c r="I90" i="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I177" i="1"/>
  <c r="J177" i="1" s="1"/>
  <c r="I178" i="1"/>
  <c r="I179" i="1"/>
  <c r="J179" i="1" s="1"/>
  <c r="I180" i="1"/>
  <c r="J180" i="1" s="1"/>
  <c r="G3" i="48"/>
  <c r="G4" i="48"/>
  <c r="G5" i="48"/>
  <c r="G6" i="48"/>
  <c r="G7" i="48"/>
  <c r="G8" i="48"/>
  <c r="G9" i="48"/>
  <c r="G10" i="48"/>
  <c r="G11" i="48"/>
  <c r="G12" i="48"/>
  <c r="G13" i="48"/>
  <c r="G14" i="48"/>
  <c r="G15" i="48"/>
  <c r="G16" i="48"/>
  <c r="G17" i="48"/>
  <c r="G18" i="48"/>
  <c r="G19" i="48"/>
  <c r="G20" i="48"/>
  <c r="G21" i="48"/>
  <c r="G22" i="48"/>
  <c r="G23" i="48"/>
  <c r="G24" i="48"/>
  <c r="G25" i="48"/>
  <c r="G26" i="48"/>
  <c r="G27" i="48"/>
  <c r="G28" i="48"/>
  <c r="G29" i="48"/>
  <c r="G30" i="48"/>
  <c r="G31" i="48"/>
  <c r="G32" i="48"/>
  <c r="G33" i="48"/>
  <c r="G34" i="48"/>
  <c r="G35" i="48"/>
  <c r="G36" i="48"/>
  <c r="G37" i="48"/>
  <c r="G38" i="48"/>
  <c r="G39" i="48"/>
  <c r="G40" i="48"/>
  <c r="G41" i="48"/>
  <c r="G42" i="48"/>
  <c r="G43" i="48"/>
  <c r="G44" i="48"/>
  <c r="G45" i="48"/>
  <c r="G46" i="48"/>
  <c r="G47" i="48"/>
  <c r="G48" i="48"/>
  <c r="G49" i="48"/>
  <c r="G50" i="48"/>
  <c r="G51" i="48"/>
  <c r="G52" i="48"/>
  <c r="G53" i="48"/>
  <c r="G54" i="48"/>
  <c r="G55" i="48"/>
  <c r="G56" i="48"/>
  <c r="G57" i="48"/>
  <c r="G58" i="48"/>
  <c r="G59" i="48"/>
  <c r="G60" i="48"/>
  <c r="G61" i="48"/>
  <c r="G62" i="48"/>
  <c r="G63" i="48"/>
  <c r="G64" i="48"/>
  <c r="G65" i="48"/>
  <c r="G66" i="48"/>
  <c r="G67" i="48"/>
  <c r="G68" i="48"/>
  <c r="G69" i="48"/>
  <c r="G70" i="48"/>
  <c r="G71" i="48"/>
  <c r="G72" i="48"/>
  <c r="G73" i="48"/>
  <c r="G74" i="48"/>
  <c r="G75" i="48"/>
  <c r="G76" i="48"/>
  <c r="G77" i="48"/>
  <c r="G78" i="48"/>
  <c r="G79" i="48"/>
  <c r="G80" i="48"/>
  <c r="G81" i="48"/>
  <c r="G82" i="48"/>
  <c r="G83" i="48"/>
  <c r="G84" i="48"/>
  <c r="G85" i="48"/>
  <c r="G86" i="48"/>
  <c r="G87" i="48"/>
  <c r="G88" i="48"/>
  <c r="G89" i="48"/>
  <c r="G90" i="48"/>
  <c r="G91" i="48"/>
  <c r="G92" i="48"/>
  <c r="G93" i="48"/>
  <c r="G94" i="48"/>
  <c r="G95" i="48"/>
  <c r="G96" i="48"/>
  <c r="G97" i="48"/>
  <c r="G98" i="48"/>
  <c r="G99" i="48"/>
  <c r="G100" i="48"/>
  <c r="G101" i="48"/>
  <c r="G102" i="48"/>
  <c r="G103" i="48"/>
  <c r="G104" i="48"/>
  <c r="G105" i="48"/>
  <c r="G106" i="48"/>
  <c r="G107" i="48"/>
  <c r="G108" i="48"/>
  <c r="G109" i="48"/>
  <c r="G110" i="48"/>
  <c r="G111" i="48"/>
  <c r="G112" i="48"/>
  <c r="G113" i="48"/>
  <c r="G114" i="48"/>
  <c r="G115" i="48"/>
  <c r="G116" i="48"/>
  <c r="G117" i="48"/>
  <c r="G118" i="48"/>
  <c r="G119" i="48"/>
  <c r="G120" i="48"/>
  <c r="G121" i="48"/>
  <c r="G122" i="48"/>
  <c r="G123" i="48"/>
  <c r="G124" i="48"/>
  <c r="G2" i="48"/>
  <c r="G124" i="52"/>
  <c r="F124" i="52"/>
  <c r="A124" i="52"/>
  <c r="G123" i="52"/>
  <c r="F123" i="52"/>
  <c r="A123" i="52"/>
  <c r="G122" i="52"/>
  <c r="F122" i="52"/>
  <c r="A122" i="52"/>
  <c r="G121" i="52"/>
  <c r="F121" i="52"/>
  <c r="A121" i="52"/>
  <c r="G120" i="52"/>
  <c r="F120" i="52"/>
  <c r="A120" i="52"/>
  <c r="G119" i="52"/>
  <c r="F119" i="52"/>
  <c r="A119" i="52"/>
  <c r="G118" i="52"/>
  <c r="F118" i="52"/>
  <c r="A118" i="52"/>
  <c r="G117" i="52"/>
  <c r="F117" i="52"/>
  <c r="A117" i="52"/>
  <c r="G116" i="52"/>
  <c r="F116" i="52"/>
  <c r="A116" i="52"/>
  <c r="G115" i="52"/>
  <c r="F115" i="52"/>
  <c r="A115" i="52"/>
  <c r="G114" i="52"/>
  <c r="F114" i="52"/>
  <c r="A114" i="52"/>
  <c r="G113" i="52"/>
  <c r="F113" i="52"/>
  <c r="A113" i="52"/>
  <c r="G112" i="52"/>
  <c r="F112" i="52"/>
  <c r="A112" i="52"/>
  <c r="G111" i="52"/>
  <c r="F111" i="52"/>
  <c r="A111" i="52"/>
  <c r="G110" i="52"/>
  <c r="F110" i="52"/>
  <c r="A110" i="52"/>
  <c r="G109" i="52"/>
  <c r="F109" i="52"/>
  <c r="A109" i="52"/>
  <c r="G108" i="52"/>
  <c r="F108" i="52"/>
  <c r="A108" i="52"/>
  <c r="G107" i="52"/>
  <c r="F107" i="52"/>
  <c r="A107" i="52"/>
  <c r="G106" i="52"/>
  <c r="F106" i="52"/>
  <c r="A106" i="52"/>
  <c r="G105" i="52"/>
  <c r="F105" i="52"/>
  <c r="A105" i="52"/>
  <c r="G104" i="52"/>
  <c r="F104" i="52"/>
  <c r="A104" i="52"/>
  <c r="G103" i="52"/>
  <c r="F103" i="52"/>
  <c r="A103" i="52"/>
  <c r="G102" i="52"/>
  <c r="F102" i="52"/>
  <c r="A102" i="52"/>
  <c r="G101" i="52"/>
  <c r="F101" i="52"/>
  <c r="A101" i="52"/>
  <c r="G100" i="52"/>
  <c r="F100" i="52"/>
  <c r="A100" i="52"/>
  <c r="G99" i="52"/>
  <c r="F99" i="52"/>
  <c r="A99" i="52"/>
  <c r="G98" i="52"/>
  <c r="F98" i="52"/>
  <c r="A98" i="52"/>
  <c r="G97" i="52"/>
  <c r="F97" i="52"/>
  <c r="A97" i="52"/>
  <c r="G96" i="52"/>
  <c r="F96" i="52"/>
  <c r="A96" i="52"/>
  <c r="G95" i="52"/>
  <c r="F95" i="52"/>
  <c r="A95" i="52"/>
  <c r="G94" i="52"/>
  <c r="F94" i="52"/>
  <c r="A94" i="52"/>
  <c r="G93" i="52"/>
  <c r="F93" i="52"/>
  <c r="A93" i="52"/>
  <c r="G92" i="52"/>
  <c r="F92" i="52"/>
  <c r="A92" i="52"/>
  <c r="G91" i="52"/>
  <c r="F91" i="52"/>
  <c r="A91" i="52"/>
  <c r="G90" i="52"/>
  <c r="F90" i="52"/>
  <c r="A90" i="52"/>
  <c r="G89" i="52"/>
  <c r="F89" i="52"/>
  <c r="A89" i="52"/>
  <c r="G88" i="52"/>
  <c r="F88" i="52"/>
  <c r="A88" i="52"/>
  <c r="G87" i="52"/>
  <c r="F87" i="52"/>
  <c r="A87" i="52"/>
  <c r="G86" i="52"/>
  <c r="F86" i="52"/>
  <c r="A86" i="52"/>
  <c r="G85" i="52"/>
  <c r="F85" i="52"/>
  <c r="A85" i="52"/>
  <c r="G84" i="52"/>
  <c r="F84" i="52"/>
  <c r="A84" i="52"/>
  <c r="G83" i="52"/>
  <c r="F83" i="52"/>
  <c r="A83" i="52"/>
  <c r="G82" i="52"/>
  <c r="F82" i="52"/>
  <c r="A82" i="52"/>
  <c r="G81" i="52"/>
  <c r="F81" i="52"/>
  <c r="A81" i="52"/>
  <c r="G80" i="52"/>
  <c r="F80" i="52"/>
  <c r="A80" i="52"/>
  <c r="G79" i="52"/>
  <c r="F79" i="52"/>
  <c r="A79" i="52"/>
  <c r="G78" i="52"/>
  <c r="F78" i="52"/>
  <c r="A78" i="52"/>
  <c r="G77" i="52"/>
  <c r="F77" i="52"/>
  <c r="A77" i="52"/>
  <c r="G76" i="52"/>
  <c r="F76" i="52"/>
  <c r="A76" i="52"/>
  <c r="G75" i="52"/>
  <c r="F75" i="52"/>
  <c r="A75" i="52"/>
  <c r="G74" i="52"/>
  <c r="F74" i="52"/>
  <c r="A74" i="52"/>
  <c r="G73" i="52"/>
  <c r="F73" i="52"/>
  <c r="A73" i="52"/>
  <c r="G72" i="52"/>
  <c r="F72" i="52"/>
  <c r="A72" i="52"/>
  <c r="G71" i="52"/>
  <c r="F71" i="52"/>
  <c r="A71" i="52"/>
  <c r="G70" i="52"/>
  <c r="F70" i="52"/>
  <c r="A70" i="52"/>
  <c r="G69" i="52"/>
  <c r="F69" i="52"/>
  <c r="A69" i="52"/>
  <c r="G68" i="52"/>
  <c r="F68" i="52"/>
  <c r="A68" i="52"/>
  <c r="G67" i="52"/>
  <c r="F67" i="52"/>
  <c r="A67" i="52"/>
  <c r="G66" i="52"/>
  <c r="F66" i="52"/>
  <c r="A66" i="52"/>
  <c r="G65" i="52"/>
  <c r="F65" i="52"/>
  <c r="A65" i="52"/>
  <c r="G64" i="52"/>
  <c r="F64" i="52"/>
  <c r="A64" i="52"/>
  <c r="G63" i="52"/>
  <c r="F63" i="52"/>
  <c r="A63" i="52"/>
  <c r="G62" i="52"/>
  <c r="F62" i="52"/>
  <c r="A62" i="52"/>
  <c r="G61" i="52"/>
  <c r="F61" i="52"/>
  <c r="A61" i="52"/>
  <c r="G60" i="52"/>
  <c r="F60" i="52"/>
  <c r="A60" i="52"/>
  <c r="G59" i="52"/>
  <c r="F59" i="52"/>
  <c r="A59" i="52"/>
  <c r="G58" i="52"/>
  <c r="F58" i="52"/>
  <c r="A58" i="52"/>
  <c r="G57" i="52"/>
  <c r="F57" i="52"/>
  <c r="A57" i="52"/>
  <c r="G56" i="52"/>
  <c r="F56" i="52"/>
  <c r="A56" i="52"/>
  <c r="G55" i="52"/>
  <c r="F55" i="52"/>
  <c r="A55" i="52"/>
  <c r="G54" i="52"/>
  <c r="F54" i="52"/>
  <c r="A54" i="52"/>
  <c r="G53" i="52"/>
  <c r="F53" i="52"/>
  <c r="A53" i="52"/>
  <c r="G52" i="52"/>
  <c r="F52" i="52"/>
  <c r="A52" i="52"/>
  <c r="G51" i="52"/>
  <c r="F51" i="52"/>
  <c r="A51" i="52"/>
  <c r="G50" i="52"/>
  <c r="F50" i="52"/>
  <c r="A50" i="52"/>
  <c r="G49" i="52"/>
  <c r="F49" i="52"/>
  <c r="A49" i="52"/>
  <c r="G48" i="52"/>
  <c r="F48" i="52"/>
  <c r="A48" i="52"/>
  <c r="G47" i="52"/>
  <c r="F47" i="52"/>
  <c r="A47" i="52"/>
  <c r="G46" i="52"/>
  <c r="F46" i="52"/>
  <c r="A46" i="52"/>
  <c r="G45" i="52"/>
  <c r="F45" i="52"/>
  <c r="A45" i="52"/>
  <c r="G44" i="52"/>
  <c r="F44" i="52"/>
  <c r="A44" i="52"/>
  <c r="G43" i="52"/>
  <c r="F43" i="52"/>
  <c r="A43" i="52"/>
  <c r="G42" i="52"/>
  <c r="F42" i="52"/>
  <c r="A42" i="52"/>
  <c r="G41" i="52"/>
  <c r="F41" i="52"/>
  <c r="A41" i="52"/>
  <c r="G40" i="52"/>
  <c r="F40" i="52"/>
  <c r="A40" i="52"/>
  <c r="G39" i="52"/>
  <c r="F39" i="52"/>
  <c r="A39" i="52"/>
  <c r="G38" i="52"/>
  <c r="F38" i="52"/>
  <c r="A38" i="52"/>
  <c r="G37" i="52"/>
  <c r="F37" i="52"/>
  <c r="A37" i="52"/>
  <c r="G36" i="52"/>
  <c r="F36" i="52"/>
  <c r="A36" i="52"/>
  <c r="G35" i="52"/>
  <c r="F35" i="52"/>
  <c r="A35" i="52"/>
  <c r="G34" i="52"/>
  <c r="F34" i="52"/>
  <c r="A34" i="52"/>
  <c r="G33" i="52"/>
  <c r="F33" i="52"/>
  <c r="A33" i="52"/>
  <c r="G32" i="52"/>
  <c r="F32" i="52"/>
  <c r="A32" i="52"/>
  <c r="G31" i="52"/>
  <c r="F31" i="52"/>
  <c r="A31" i="52"/>
  <c r="G30" i="52"/>
  <c r="F30" i="52"/>
  <c r="A30" i="52"/>
  <c r="G29" i="52"/>
  <c r="F29" i="52"/>
  <c r="A29" i="52"/>
  <c r="G28" i="52"/>
  <c r="F28" i="52"/>
  <c r="A28" i="52"/>
  <c r="G27" i="52"/>
  <c r="F27" i="52"/>
  <c r="A27" i="52"/>
  <c r="G26" i="52"/>
  <c r="F26" i="52"/>
  <c r="A26" i="52"/>
  <c r="G25" i="52"/>
  <c r="F25" i="52"/>
  <c r="A25" i="52"/>
  <c r="G24" i="52"/>
  <c r="F24" i="52"/>
  <c r="A24" i="52"/>
  <c r="G23" i="52"/>
  <c r="F23" i="52"/>
  <c r="A23" i="52"/>
  <c r="G22" i="52"/>
  <c r="F22" i="52"/>
  <c r="A22" i="52"/>
  <c r="G21" i="52"/>
  <c r="F21" i="52"/>
  <c r="A21" i="52"/>
  <c r="G20" i="52"/>
  <c r="F20" i="52"/>
  <c r="A20" i="52"/>
  <c r="G19" i="52"/>
  <c r="F19" i="52"/>
  <c r="A19" i="52"/>
  <c r="G18" i="52"/>
  <c r="F18" i="52"/>
  <c r="A18" i="52"/>
  <c r="G17" i="52"/>
  <c r="F17" i="52"/>
  <c r="A17" i="52"/>
  <c r="G16" i="52"/>
  <c r="F16" i="52"/>
  <c r="A16" i="52"/>
  <c r="G15" i="52"/>
  <c r="F15" i="52"/>
  <c r="A15" i="52"/>
  <c r="G14" i="52"/>
  <c r="F14" i="52"/>
  <c r="A14" i="52"/>
  <c r="G13" i="52"/>
  <c r="F13" i="52"/>
  <c r="A13" i="52"/>
  <c r="G12" i="52"/>
  <c r="F12" i="52"/>
  <c r="A12" i="52"/>
  <c r="G11" i="52"/>
  <c r="F11" i="52"/>
  <c r="A11" i="52"/>
  <c r="G10" i="52"/>
  <c r="F10" i="52"/>
  <c r="A10" i="52"/>
  <c r="G9" i="52"/>
  <c r="F9" i="52"/>
  <c r="A9" i="52"/>
  <c r="G8" i="52"/>
  <c r="F8" i="52"/>
  <c r="A8" i="52"/>
  <c r="G7" i="52"/>
  <c r="F7" i="52"/>
  <c r="A7" i="52"/>
  <c r="G6" i="52"/>
  <c r="F6" i="52"/>
  <c r="A6" i="52"/>
  <c r="G5" i="52"/>
  <c r="F5" i="52"/>
  <c r="A5" i="52"/>
  <c r="G4" i="52"/>
  <c r="F4" i="52"/>
  <c r="A4" i="52"/>
  <c r="G3" i="52"/>
  <c r="F3" i="52"/>
  <c r="A3" i="52"/>
  <c r="G2" i="52"/>
  <c r="F2" i="52"/>
  <c r="A2" i="52"/>
  <c r="P173" i="1" l="1"/>
  <c r="P172" i="1"/>
  <c r="AO175" i="1"/>
  <c r="AP175" i="1" s="1"/>
  <c r="AQ175" i="1" s="1"/>
  <c r="AR175" i="1" s="1"/>
  <c r="AO174" i="1"/>
  <c r="AP174" i="1" s="1"/>
  <c r="AQ174" i="1" s="1"/>
  <c r="AR174" i="1" s="1"/>
  <c r="A3" i="51"/>
  <c r="A4" i="51"/>
  <c r="A5" i="51"/>
  <c r="A6" i="51"/>
  <c r="A7" i="51"/>
  <c r="A8" i="51"/>
  <c r="A9" i="51"/>
  <c r="A10" i="51"/>
  <c r="A11" i="51"/>
  <c r="A12" i="51"/>
  <c r="A13" i="51"/>
  <c r="A14" i="51"/>
  <c r="A15" i="51"/>
  <c r="A16" i="51"/>
  <c r="A17" i="51"/>
  <c r="A18" i="51"/>
  <c r="A19" i="51"/>
  <c r="A20" i="51"/>
  <c r="A21" i="51"/>
  <c r="A22" i="51"/>
  <c r="A23" i="51"/>
  <c r="A24" i="51"/>
  <c r="A25" i="51"/>
  <c r="A26" i="51"/>
  <c r="A27" i="51"/>
  <c r="A28" i="51"/>
  <c r="A29" i="51"/>
  <c r="A30" i="51"/>
  <c r="A31" i="51"/>
  <c r="A32" i="51"/>
  <c r="A33" i="51"/>
  <c r="A34" i="51"/>
  <c r="A35" i="51"/>
  <c r="A36" i="51"/>
  <c r="A37" i="51"/>
  <c r="A38" i="51"/>
  <c r="A39" i="51"/>
  <c r="A40" i="51"/>
  <c r="A41" i="51"/>
  <c r="A42" i="51"/>
  <c r="A43" i="51"/>
  <c r="A44" i="51"/>
  <c r="A45" i="51"/>
  <c r="A46" i="51"/>
  <c r="A47" i="51"/>
  <c r="A48" i="51"/>
  <c r="A49" i="51"/>
  <c r="A50" i="51"/>
  <c r="A51" i="51"/>
  <c r="A52" i="51"/>
  <c r="A53" i="51"/>
  <c r="A54" i="51"/>
  <c r="A55" i="51"/>
  <c r="A56" i="51"/>
  <c r="A57" i="51"/>
  <c r="A58" i="51"/>
  <c r="A59" i="51"/>
  <c r="A60" i="51"/>
  <c r="A61" i="51"/>
  <c r="A62" i="51"/>
  <c r="A63" i="51"/>
  <c r="A64" i="51"/>
  <c r="A65" i="51"/>
  <c r="A66" i="51"/>
  <c r="A67" i="51"/>
  <c r="A68" i="51"/>
  <c r="A69" i="51"/>
  <c r="A70" i="51"/>
  <c r="A71" i="51"/>
  <c r="A72" i="51"/>
  <c r="A73" i="51"/>
  <c r="A74" i="51"/>
  <c r="A75" i="51"/>
  <c r="A76" i="51"/>
  <c r="A77" i="51"/>
  <c r="A78" i="51"/>
  <c r="A79" i="51"/>
  <c r="A80" i="51"/>
  <c r="A81" i="51"/>
  <c r="A82" i="51"/>
  <c r="A83" i="51"/>
  <c r="A84" i="51"/>
  <c r="A85" i="51"/>
  <c r="A86" i="51"/>
  <c r="A87" i="51"/>
  <c r="A88" i="51"/>
  <c r="A89" i="51"/>
  <c r="A90" i="51"/>
  <c r="A91" i="51"/>
  <c r="A92" i="51"/>
  <c r="A93" i="51"/>
  <c r="A94" i="51"/>
  <c r="A95" i="51"/>
  <c r="A96" i="51"/>
  <c r="A97" i="51"/>
  <c r="A98" i="51"/>
  <c r="A99" i="51"/>
  <c r="A100" i="51"/>
  <c r="A101" i="51"/>
  <c r="A102" i="51"/>
  <c r="A103" i="51"/>
  <c r="A104" i="51"/>
  <c r="A105" i="51"/>
  <c r="A106" i="51"/>
  <c r="A107" i="51"/>
  <c r="A108" i="51"/>
  <c r="A109" i="51"/>
  <c r="A110" i="51"/>
  <c r="A111" i="51"/>
  <c r="A112" i="51"/>
  <c r="A113" i="51"/>
  <c r="A114" i="51"/>
  <c r="A115" i="51"/>
  <c r="A116" i="51"/>
  <c r="A117" i="51"/>
  <c r="A118" i="51"/>
  <c r="A119" i="51"/>
  <c r="A120" i="51"/>
  <c r="A121" i="51"/>
  <c r="A122" i="51"/>
  <c r="A123" i="51"/>
  <c r="A124" i="51"/>
  <c r="A125" i="51"/>
  <c r="A126" i="51"/>
  <c r="A127" i="51"/>
  <c r="A128" i="51"/>
  <c r="A129" i="51"/>
  <c r="A130" i="51"/>
  <c r="A131" i="51"/>
  <c r="A132" i="51"/>
  <c r="A133" i="51"/>
  <c r="A134" i="51"/>
  <c r="A135" i="51"/>
  <c r="A136" i="51"/>
  <c r="A137" i="51"/>
  <c r="A138" i="51"/>
  <c r="A139" i="51"/>
  <c r="A140" i="51"/>
  <c r="A141" i="51"/>
  <c r="A142" i="51"/>
  <c r="A143" i="51"/>
  <c r="A144" i="51"/>
  <c r="A145" i="51"/>
  <c r="A146" i="51"/>
  <c r="A147" i="51"/>
  <c r="A148" i="51"/>
  <c r="A149" i="51"/>
  <c r="A150" i="51"/>
  <c r="A151" i="51"/>
  <c r="A152" i="51"/>
  <c r="A153" i="51"/>
  <c r="A154" i="51"/>
  <c r="A155" i="51"/>
  <c r="A156" i="51"/>
  <c r="A157" i="51"/>
  <c r="A158" i="51"/>
  <c r="A159" i="51"/>
  <c r="A160" i="51"/>
  <c r="A161" i="51"/>
  <c r="A162" i="51"/>
  <c r="A163" i="51"/>
  <c r="A164" i="51"/>
  <c r="A165" i="51"/>
  <c r="A166" i="51"/>
  <c r="A167" i="51"/>
  <c r="A168" i="51"/>
  <c r="A169" i="51"/>
  <c r="A170" i="51"/>
  <c r="A171" i="51"/>
  <c r="A172" i="51"/>
  <c r="A173" i="51"/>
  <c r="A174" i="51"/>
  <c r="A175" i="51"/>
  <c r="A176" i="51"/>
  <c r="A177" i="51"/>
  <c r="A178" i="51"/>
  <c r="A179" i="51"/>
  <c r="A180" i="51"/>
  <c r="A2" i="51"/>
  <c r="F38" i="11"/>
  <c r="F118" i="11"/>
  <c r="F81" i="11"/>
  <c r="F82" i="11"/>
  <c r="F6" i="11"/>
  <c r="F145" i="11"/>
  <c r="F83" i="11"/>
  <c r="F84" i="11"/>
  <c r="F39" i="11"/>
  <c r="F40" i="11"/>
  <c r="F119" i="11"/>
  <c r="F85" i="11"/>
  <c r="F86" i="11"/>
  <c r="F87" i="11"/>
  <c r="F110" i="11"/>
  <c r="F120" i="11"/>
  <c r="F121" i="11"/>
  <c r="F146" i="11"/>
  <c r="F122" i="11"/>
  <c r="F123" i="11"/>
  <c r="F7" i="11"/>
  <c r="F124" i="11"/>
  <c r="F41" i="11"/>
  <c r="F8" i="11"/>
  <c r="F9" i="11"/>
  <c r="F67" i="11"/>
  <c r="F147" i="11"/>
  <c r="F125" i="11"/>
  <c r="F68" i="11"/>
  <c r="F148" i="11"/>
  <c r="F10" i="11"/>
  <c r="F181" i="11"/>
  <c r="F180" i="11"/>
  <c r="F42" i="11"/>
  <c r="F88" i="11"/>
  <c r="F43" i="11"/>
  <c r="F11" i="11"/>
  <c r="F149" i="11"/>
  <c r="F89" i="11"/>
  <c r="F90" i="11"/>
  <c r="F91" i="11"/>
  <c r="F150" i="11"/>
  <c r="F44" i="11"/>
  <c r="F151" i="11"/>
  <c r="F27" i="11"/>
  <c r="F126" i="11"/>
  <c r="F127" i="11"/>
  <c r="F152" i="11"/>
  <c r="F92" i="11"/>
  <c r="F93" i="11"/>
  <c r="F153" i="11"/>
  <c r="F45" i="11"/>
  <c r="F154" i="11"/>
  <c r="F12" i="11"/>
  <c r="F155" i="11"/>
  <c r="F46" i="11"/>
  <c r="F156" i="11"/>
  <c r="F157" i="11"/>
  <c r="F158" i="11"/>
  <c r="F159" i="11"/>
  <c r="F47" i="11"/>
  <c r="F69" i="11"/>
  <c r="F94" i="11"/>
  <c r="F128" i="11"/>
  <c r="F13" i="11"/>
  <c r="F14" i="11"/>
  <c r="F15" i="11"/>
  <c r="F16" i="11"/>
  <c r="F17" i="11"/>
  <c r="F129" i="11"/>
  <c r="F130" i="11"/>
  <c r="F18" i="11"/>
  <c r="F160" i="11"/>
  <c r="F48" i="11"/>
  <c r="F28" i="11"/>
  <c r="F19" i="11"/>
  <c r="F49" i="11"/>
  <c r="F50" i="11"/>
  <c r="F95" i="11"/>
  <c r="F131" i="11"/>
  <c r="F70" i="11"/>
  <c r="F71" i="11"/>
  <c r="F161" i="11"/>
  <c r="F72" i="11"/>
  <c r="F96" i="11"/>
  <c r="F73" i="11"/>
  <c r="F20" i="11"/>
  <c r="F132" i="11"/>
  <c r="F21" i="11"/>
  <c r="F74" i="11"/>
  <c r="F75" i="11"/>
  <c r="F22" i="11"/>
  <c r="F97" i="11"/>
  <c r="F133" i="11"/>
  <c r="F23" i="11"/>
  <c r="F134" i="11"/>
  <c r="F162" i="11"/>
  <c r="F163" i="11"/>
  <c r="F51" i="11"/>
  <c r="F98" i="11"/>
  <c r="F111" i="11"/>
  <c r="F76" i="11"/>
  <c r="F135" i="11"/>
  <c r="F136" i="11"/>
  <c r="F52" i="11"/>
  <c r="F99" i="11"/>
  <c r="F164" i="11"/>
  <c r="F32" i="11"/>
  <c r="F33" i="11"/>
  <c r="F100" i="11"/>
  <c r="F77" i="11"/>
  <c r="F165" i="11"/>
  <c r="F166" i="11"/>
  <c r="F53" i="11"/>
  <c r="F112" i="11"/>
  <c r="F54" i="11"/>
  <c r="F34" i="11"/>
  <c r="F29" i="11"/>
  <c r="F182" i="11"/>
  <c r="F113" i="11"/>
  <c r="F167" i="11"/>
  <c r="F24" i="11"/>
  <c r="F25" i="11"/>
  <c r="F26" i="11"/>
  <c r="F137" i="11"/>
  <c r="F168" i="11"/>
  <c r="F55" i="11"/>
  <c r="F101" i="11"/>
  <c r="F114" i="11"/>
  <c r="F169" i="11"/>
  <c r="F138" i="11"/>
  <c r="F139" i="11"/>
  <c r="F140" i="11"/>
  <c r="F141" i="11"/>
  <c r="F56" i="11"/>
  <c r="F102" i="11"/>
  <c r="F170" i="11"/>
  <c r="F35" i="11"/>
  <c r="F36" i="11"/>
  <c r="F103" i="11"/>
  <c r="F78" i="11"/>
  <c r="F104" i="11"/>
  <c r="F115" i="11"/>
  <c r="F171" i="11"/>
  <c r="F172" i="11"/>
  <c r="F173" i="11"/>
  <c r="F174" i="11"/>
  <c r="F30" i="11"/>
  <c r="F175" i="11"/>
  <c r="F176" i="11"/>
  <c r="F116" i="11"/>
  <c r="F57" i="11"/>
  <c r="F31" i="11"/>
  <c r="F183" i="11"/>
  <c r="F117" i="11"/>
  <c r="F105" i="11"/>
  <c r="F177" i="11"/>
  <c r="F142" i="11"/>
  <c r="F106" i="11"/>
  <c r="F143" i="11"/>
  <c r="F58" i="11"/>
  <c r="F59" i="11"/>
  <c r="F60" i="11"/>
  <c r="F107" i="11"/>
  <c r="F61" i="11"/>
  <c r="F62" i="11"/>
  <c r="F63" i="11"/>
  <c r="F64" i="11"/>
  <c r="F108" i="11"/>
  <c r="F65" i="11"/>
  <c r="F178" i="11"/>
  <c r="F179" i="11"/>
  <c r="F79" i="11"/>
  <c r="F144" i="11"/>
  <c r="F66" i="11"/>
  <c r="F109" i="11"/>
  <c r="F37" i="11"/>
  <c r="F80" i="11"/>
  <c r="A182" i="50"/>
  <c r="A181" i="50"/>
  <c r="A180" i="50"/>
  <c r="A179" i="50"/>
  <c r="A178" i="50"/>
  <c r="A177" i="50"/>
  <c r="A176" i="50"/>
  <c r="A175" i="50"/>
  <c r="A174" i="50"/>
  <c r="A173" i="50"/>
  <c r="A172" i="50"/>
  <c r="A171" i="50"/>
  <c r="A170" i="50"/>
  <c r="A169" i="50"/>
  <c r="A168" i="50"/>
  <c r="A167" i="50"/>
  <c r="A166" i="50"/>
  <c r="A165" i="50"/>
  <c r="A164" i="50"/>
  <c r="A163" i="50"/>
  <c r="A162" i="50"/>
  <c r="A161" i="50"/>
  <c r="A160" i="50"/>
  <c r="A159" i="50"/>
  <c r="A158" i="50"/>
  <c r="A157" i="50"/>
  <c r="A156" i="50"/>
  <c r="A155" i="50"/>
  <c r="A154" i="50"/>
  <c r="A153" i="50"/>
  <c r="A152" i="50"/>
  <c r="A151" i="50"/>
  <c r="A150" i="50"/>
  <c r="A149" i="50"/>
  <c r="A148" i="50"/>
  <c r="A147" i="50"/>
  <c r="A146" i="50"/>
  <c r="A145" i="50"/>
  <c r="A144" i="50"/>
  <c r="A143" i="50"/>
  <c r="A142" i="50"/>
  <c r="A141" i="50"/>
  <c r="A140" i="50"/>
  <c r="A139" i="50"/>
  <c r="A138" i="50"/>
  <c r="A137" i="50"/>
  <c r="A136" i="50"/>
  <c r="A135" i="50"/>
  <c r="A134" i="50"/>
  <c r="A133" i="50"/>
  <c r="A132" i="50"/>
  <c r="A131" i="50"/>
  <c r="A130" i="50"/>
  <c r="A129" i="50"/>
  <c r="A128" i="50"/>
  <c r="A127" i="50"/>
  <c r="A126" i="50"/>
  <c r="A125" i="50"/>
  <c r="A124" i="50"/>
  <c r="A123" i="50"/>
  <c r="A122" i="50"/>
  <c r="A121" i="50"/>
  <c r="A120" i="50"/>
  <c r="A119" i="50"/>
  <c r="A118" i="50"/>
  <c r="A117" i="50"/>
  <c r="A116" i="50"/>
  <c r="A115" i="50"/>
  <c r="A114" i="50"/>
  <c r="A113" i="50"/>
  <c r="A112" i="50"/>
  <c r="A111" i="50"/>
  <c r="A110" i="50"/>
  <c r="A109" i="50"/>
  <c r="A108" i="50"/>
  <c r="A107" i="50"/>
  <c r="A106" i="50"/>
  <c r="A105" i="50"/>
  <c r="A104" i="50"/>
  <c r="A103" i="50"/>
  <c r="A102" i="50"/>
  <c r="A101" i="50"/>
  <c r="A100" i="50"/>
  <c r="A99" i="50"/>
  <c r="A98" i="50"/>
  <c r="A97" i="50"/>
  <c r="A96" i="50"/>
  <c r="A95" i="50"/>
  <c r="A94" i="50"/>
  <c r="A93" i="50"/>
  <c r="A92" i="50"/>
  <c r="A91"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5"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A13" i="50"/>
  <c r="A12" i="50"/>
  <c r="A11" i="50"/>
  <c r="A10" i="50"/>
  <c r="A9" i="50"/>
  <c r="A8" i="50"/>
  <c r="A7" i="50"/>
  <c r="A6" i="50"/>
  <c r="A5" i="50"/>
  <c r="A4" i="50"/>
  <c r="A3" i="50"/>
  <c r="A2" i="50"/>
  <c r="D3" i="45" l="1"/>
  <c r="D4" i="45"/>
  <c r="D5" i="45"/>
  <c r="D6" i="45"/>
  <c r="D7" i="45"/>
  <c r="D8" i="45"/>
  <c r="D9" i="45"/>
  <c r="D10" i="45"/>
  <c r="D11" i="45"/>
  <c r="D12" i="45"/>
  <c r="D13" i="45"/>
  <c r="D14" i="45"/>
  <c r="D15" i="45"/>
  <c r="D16" i="45"/>
  <c r="D17" i="45"/>
  <c r="D18" i="45"/>
  <c r="D19" i="45"/>
  <c r="D20" i="45"/>
  <c r="D21" i="45"/>
  <c r="D22" i="45"/>
  <c r="D23" i="45"/>
  <c r="D24" i="45"/>
  <c r="D25" i="45"/>
  <c r="D26" i="45"/>
  <c r="D27" i="45"/>
  <c r="D28" i="45"/>
  <c r="D29" i="45"/>
  <c r="D30" i="45"/>
  <c r="D31" i="45"/>
  <c r="D32" i="45"/>
  <c r="D33" i="45"/>
  <c r="D34" i="45"/>
  <c r="D35" i="45"/>
  <c r="D36" i="45"/>
  <c r="D37" i="45"/>
  <c r="D38" i="45"/>
  <c r="D39" i="45"/>
  <c r="D40" i="45"/>
  <c r="D41" i="45"/>
  <c r="D42" i="45"/>
  <c r="D43" i="45"/>
  <c r="D44" i="45"/>
  <c r="D45" i="45"/>
  <c r="D46" i="45"/>
  <c r="D47" i="45"/>
  <c r="D48" i="45"/>
  <c r="D49" i="45"/>
  <c r="D50" i="45"/>
  <c r="D51" i="45"/>
  <c r="D52" i="45"/>
  <c r="D53" i="45"/>
  <c r="D54" i="45"/>
  <c r="D55" i="45"/>
  <c r="D56" i="45"/>
  <c r="D57" i="45"/>
  <c r="D58" i="45"/>
  <c r="D59" i="45"/>
  <c r="D60" i="45"/>
  <c r="D61" i="45"/>
  <c r="D62" i="45"/>
  <c r="D63" i="45"/>
  <c r="D64" i="45"/>
  <c r="D65" i="45"/>
  <c r="D66" i="45"/>
  <c r="D67" i="45"/>
  <c r="D68" i="45"/>
  <c r="D69" i="45"/>
  <c r="D70" i="45"/>
  <c r="D71" i="45"/>
  <c r="D72" i="45"/>
  <c r="D73" i="45"/>
  <c r="D74" i="45"/>
  <c r="D75" i="45"/>
  <c r="D76" i="45"/>
  <c r="D77" i="45"/>
  <c r="D78" i="45"/>
  <c r="D79" i="45"/>
  <c r="D80" i="45"/>
  <c r="D81" i="45"/>
  <c r="D82" i="45"/>
  <c r="D83" i="45"/>
  <c r="D84" i="45"/>
  <c r="D85" i="45"/>
  <c r="D86" i="45"/>
  <c r="D87" i="45"/>
  <c r="D88" i="45"/>
  <c r="D89" i="45"/>
  <c r="D90" i="45"/>
  <c r="D91" i="45"/>
  <c r="D92" i="45"/>
  <c r="D93" i="45"/>
  <c r="D94" i="45"/>
  <c r="D95" i="45"/>
  <c r="D96" i="45"/>
  <c r="D97" i="45"/>
  <c r="D98" i="45"/>
  <c r="D99" i="45"/>
  <c r="D100" i="45"/>
  <c r="D101" i="45"/>
  <c r="D102" i="45"/>
  <c r="D103" i="45"/>
  <c r="D104" i="45"/>
  <c r="D105" i="45"/>
  <c r="D106" i="45"/>
  <c r="D107" i="45"/>
  <c r="D108" i="45"/>
  <c r="D109" i="45"/>
  <c r="D110" i="45"/>
  <c r="D111" i="45"/>
  <c r="D112" i="45"/>
  <c r="D113" i="45"/>
  <c r="D114" i="45"/>
  <c r="D115" i="45"/>
  <c r="D116" i="45"/>
  <c r="D117" i="45"/>
  <c r="D118" i="45"/>
  <c r="D119" i="45"/>
  <c r="D120" i="45"/>
  <c r="D121" i="45"/>
  <c r="D122" i="45"/>
  <c r="D123" i="45"/>
  <c r="D124" i="45"/>
  <c r="D125" i="45"/>
  <c r="D126" i="45"/>
  <c r="D127" i="45"/>
  <c r="D128" i="45"/>
  <c r="D129" i="45"/>
  <c r="D130" i="45"/>
  <c r="D131" i="45"/>
  <c r="D132" i="45"/>
  <c r="D133" i="45"/>
  <c r="D134" i="45"/>
  <c r="D135" i="45"/>
  <c r="D136" i="45"/>
  <c r="D137" i="45"/>
  <c r="D138" i="45"/>
  <c r="D139" i="45"/>
  <c r="D140" i="45"/>
  <c r="D141" i="45"/>
  <c r="D142" i="45"/>
  <c r="D143" i="45"/>
  <c r="D144" i="45"/>
  <c r="D145" i="45"/>
  <c r="D146" i="45"/>
  <c r="D147" i="45"/>
  <c r="D148" i="45"/>
  <c r="D149" i="45"/>
  <c r="D150" i="45"/>
  <c r="D151" i="45"/>
  <c r="D152" i="45"/>
  <c r="D153" i="45"/>
  <c r="D154" i="45"/>
  <c r="D155" i="45"/>
  <c r="D156" i="45"/>
  <c r="D157" i="45"/>
  <c r="D158" i="45"/>
  <c r="D159" i="45"/>
  <c r="D160" i="45"/>
  <c r="D161" i="45"/>
  <c r="D162" i="45"/>
  <c r="D163" i="45"/>
  <c r="D164" i="45"/>
  <c r="D165" i="45"/>
  <c r="D166" i="45"/>
  <c r="D167" i="45"/>
  <c r="D168" i="45"/>
  <c r="D169" i="45"/>
  <c r="D170" i="45"/>
  <c r="D171" i="45"/>
  <c r="D172" i="45"/>
  <c r="D173" i="45"/>
  <c r="D174" i="45"/>
  <c r="D175" i="45"/>
  <c r="D176" i="45"/>
  <c r="D177" i="45"/>
  <c r="D178" i="45"/>
  <c r="D179" i="45"/>
  <c r="D180" i="45"/>
  <c r="D181" i="45"/>
  <c r="D182" i="45"/>
  <c r="D183" i="45"/>
  <c r="D184" i="45"/>
  <c r="D185" i="45"/>
  <c r="D2" i="45"/>
  <c r="A185" i="49"/>
  <c r="A184" i="49"/>
  <c r="A183" i="49"/>
  <c r="A182" i="49"/>
  <c r="A181" i="49"/>
  <c r="A180" i="49"/>
  <c r="A179" i="49"/>
  <c r="A178" i="49"/>
  <c r="A177" i="49"/>
  <c r="A176" i="49"/>
  <c r="A175" i="49"/>
  <c r="A174" i="49"/>
  <c r="A173" i="49"/>
  <c r="A172" i="49"/>
  <c r="A171" i="49"/>
  <c r="A170" i="49"/>
  <c r="A169" i="49"/>
  <c r="A168" i="49"/>
  <c r="A167" i="49"/>
  <c r="A166" i="49"/>
  <c r="A165" i="49"/>
  <c r="A164" i="49"/>
  <c r="A163" i="49"/>
  <c r="A162" i="49"/>
  <c r="A161" i="49"/>
  <c r="A160" i="49"/>
  <c r="A159" i="49"/>
  <c r="A158" i="49"/>
  <c r="A157" i="49"/>
  <c r="A156" i="49"/>
  <c r="A155" i="49"/>
  <c r="A154" i="49"/>
  <c r="A153" i="49"/>
  <c r="A152" i="49"/>
  <c r="A151" i="49"/>
  <c r="A150" i="49"/>
  <c r="A149" i="49"/>
  <c r="A148" i="49"/>
  <c r="A147" i="49"/>
  <c r="A146" i="49"/>
  <c r="A145" i="49"/>
  <c r="A144" i="49"/>
  <c r="A143" i="49"/>
  <c r="A142" i="49"/>
  <c r="A141" i="49"/>
  <c r="A140" i="49"/>
  <c r="A139" i="49"/>
  <c r="A138" i="49"/>
  <c r="A137" i="49"/>
  <c r="A136" i="49"/>
  <c r="A135" i="49"/>
  <c r="A134" i="49"/>
  <c r="A133" i="49"/>
  <c r="A132" i="49"/>
  <c r="A131" i="49"/>
  <c r="A130" i="49"/>
  <c r="A129" i="49"/>
  <c r="A128" i="49"/>
  <c r="A127" i="49"/>
  <c r="A126" i="49"/>
  <c r="A125" i="49"/>
  <c r="A124" i="49"/>
  <c r="A123" i="49"/>
  <c r="A122" i="49"/>
  <c r="A121" i="49"/>
  <c r="A120" i="49"/>
  <c r="A119" i="49"/>
  <c r="A118" i="49"/>
  <c r="A117" i="49"/>
  <c r="A116" i="49"/>
  <c r="A115" i="49"/>
  <c r="A114" i="49"/>
  <c r="A113" i="49"/>
  <c r="A112" i="49"/>
  <c r="A111" i="49"/>
  <c r="A110" i="49"/>
  <c r="A109" i="49"/>
  <c r="A108" i="49"/>
  <c r="A107" i="49"/>
  <c r="A106" i="49"/>
  <c r="A105" i="49"/>
  <c r="A104" i="49"/>
  <c r="A103" i="49"/>
  <c r="A102" i="49"/>
  <c r="A101" i="49"/>
  <c r="A100" i="49"/>
  <c r="A99" i="49"/>
  <c r="A98" i="49"/>
  <c r="A97" i="49"/>
  <c r="A96" i="49"/>
  <c r="A95" i="49"/>
  <c r="A94" i="49"/>
  <c r="A93" i="49"/>
  <c r="A92" i="49"/>
  <c r="A91" i="49"/>
  <c r="A90" i="49"/>
  <c r="A89" i="49"/>
  <c r="A88" i="49"/>
  <c r="A87" i="49"/>
  <c r="A86" i="49"/>
  <c r="A85" i="49"/>
  <c r="A84" i="49"/>
  <c r="A83" i="49"/>
  <c r="A82" i="49"/>
  <c r="A81" i="49"/>
  <c r="A80" i="49"/>
  <c r="A79" i="49"/>
  <c r="A78" i="49"/>
  <c r="A77" i="49"/>
  <c r="A76" i="49"/>
  <c r="A75" i="49"/>
  <c r="A74" i="49"/>
  <c r="A73" i="49"/>
  <c r="A72" i="49"/>
  <c r="A71" i="49"/>
  <c r="A70" i="49"/>
  <c r="A69" i="49"/>
  <c r="A68" i="49"/>
  <c r="A67" i="49"/>
  <c r="A66" i="49"/>
  <c r="A65" i="49"/>
  <c r="A64" i="49"/>
  <c r="A63" i="49"/>
  <c r="A62" i="49"/>
  <c r="A61" i="49"/>
  <c r="A60" i="49"/>
  <c r="A59" i="49"/>
  <c r="A58" i="49"/>
  <c r="A57" i="49"/>
  <c r="A56" i="49"/>
  <c r="A55" i="49"/>
  <c r="A54" i="49"/>
  <c r="A53" i="49"/>
  <c r="A52" i="49"/>
  <c r="A51" i="49"/>
  <c r="A50" i="49"/>
  <c r="A49" i="49"/>
  <c r="A48" i="49"/>
  <c r="A47" i="49"/>
  <c r="A46" i="49"/>
  <c r="A45" i="49"/>
  <c r="A44" i="49"/>
  <c r="A43" i="49"/>
  <c r="A42" i="49"/>
  <c r="A41" i="49"/>
  <c r="A40" i="49"/>
  <c r="A39" i="49"/>
  <c r="A38" i="49"/>
  <c r="A37" i="49"/>
  <c r="A36" i="49"/>
  <c r="A35" i="49"/>
  <c r="A34" i="49"/>
  <c r="A33" i="49"/>
  <c r="A32" i="49"/>
  <c r="A31" i="49"/>
  <c r="A30" i="49"/>
  <c r="A29" i="49"/>
  <c r="A28" i="49"/>
  <c r="A27" i="49"/>
  <c r="A26" i="49"/>
  <c r="A25" i="49"/>
  <c r="A24" i="49"/>
  <c r="A23" i="49"/>
  <c r="A22" i="49"/>
  <c r="A21" i="49"/>
  <c r="A20" i="49"/>
  <c r="A19" i="49"/>
  <c r="A18" i="49"/>
  <c r="A17" i="49"/>
  <c r="A16" i="49"/>
  <c r="A15" i="49"/>
  <c r="A14" i="49"/>
  <c r="A13" i="49"/>
  <c r="A12" i="49"/>
  <c r="A11" i="49"/>
  <c r="A10" i="49"/>
  <c r="A9" i="49"/>
  <c r="A8" i="49"/>
  <c r="A7" i="49"/>
  <c r="A6" i="49"/>
  <c r="A5" i="49"/>
  <c r="A4" i="49"/>
  <c r="A3" i="49"/>
  <c r="A2" i="49"/>
  <c r="C872" i="10" l="1"/>
  <c r="C871" i="10"/>
  <c r="C868" i="10"/>
  <c r="F3" i="48"/>
  <c r="F4" i="48"/>
  <c r="F5" i="48"/>
  <c r="F6" i="48"/>
  <c r="F7" i="48"/>
  <c r="F8" i="48"/>
  <c r="F9" i="48"/>
  <c r="F10" i="48"/>
  <c r="F11" i="48"/>
  <c r="F12" i="48"/>
  <c r="F13" i="48"/>
  <c r="F14" i="48"/>
  <c r="F15" i="48"/>
  <c r="F16" i="48"/>
  <c r="F17" i="48"/>
  <c r="F18" i="48"/>
  <c r="F19" i="48"/>
  <c r="F20" i="48"/>
  <c r="F21" i="48"/>
  <c r="F22" i="48"/>
  <c r="F23" i="48"/>
  <c r="F24" i="48"/>
  <c r="F25" i="48"/>
  <c r="F26" i="48"/>
  <c r="F27" i="48"/>
  <c r="F28" i="48"/>
  <c r="F29" i="48"/>
  <c r="F30" i="48"/>
  <c r="F31" i="48"/>
  <c r="F32" i="48"/>
  <c r="F33" i="48"/>
  <c r="F34" i="48"/>
  <c r="F35" i="48"/>
  <c r="F36" i="48"/>
  <c r="F37" i="48"/>
  <c r="F38" i="48"/>
  <c r="F39" i="48"/>
  <c r="F40" i="48"/>
  <c r="F41" i="48"/>
  <c r="F42" i="48"/>
  <c r="F43" i="48"/>
  <c r="F44" i="48"/>
  <c r="F45" i="48"/>
  <c r="F46" i="48"/>
  <c r="F47" i="48"/>
  <c r="F48" i="48"/>
  <c r="F49" i="48"/>
  <c r="F50" i="48"/>
  <c r="F51" i="48"/>
  <c r="F52" i="48"/>
  <c r="F53" i="48"/>
  <c r="F54" i="48"/>
  <c r="F55" i="48"/>
  <c r="F56" i="48"/>
  <c r="F57" i="48"/>
  <c r="F58" i="48"/>
  <c r="F59" i="48"/>
  <c r="F60" i="48"/>
  <c r="F61" i="48"/>
  <c r="F62" i="48"/>
  <c r="F63" i="48"/>
  <c r="F64" i="48"/>
  <c r="F65" i="48"/>
  <c r="F66" i="48"/>
  <c r="F67" i="48"/>
  <c r="F68" i="48"/>
  <c r="F69" i="48"/>
  <c r="F70" i="48"/>
  <c r="F71" i="48"/>
  <c r="F72" i="48"/>
  <c r="F73" i="48"/>
  <c r="F74" i="48"/>
  <c r="F75" i="48"/>
  <c r="F76" i="48"/>
  <c r="F77" i="48"/>
  <c r="F78" i="48"/>
  <c r="F79" i="48"/>
  <c r="F80" i="48"/>
  <c r="F81" i="48"/>
  <c r="F82" i="48"/>
  <c r="F83" i="48"/>
  <c r="F84" i="48"/>
  <c r="F85" i="48"/>
  <c r="F86" i="48"/>
  <c r="F87" i="48"/>
  <c r="F88" i="48"/>
  <c r="F89" i="48"/>
  <c r="F90" i="48"/>
  <c r="F91" i="48"/>
  <c r="F92" i="48"/>
  <c r="F93" i="48"/>
  <c r="F94" i="48"/>
  <c r="F95" i="48"/>
  <c r="F96" i="48"/>
  <c r="F97" i="48"/>
  <c r="F98" i="48"/>
  <c r="F99" i="48"/>
  <c r="F100" i="48"/>
  <c r="F101" i="48"/>
  <c r="F102" i="48"/>
  <c r="F103" i="48"/>
  <c r="F104" i="48"/>
  <c r="F105" i="48"/>
  <c r="F106" i="48"/>
  <c r="F107" i="48"/>
  <c r="F108" i="48"/>
  <c r="F109" i="48"/>
  <c r="F110" i="48"/>
  <c r="F111" i="48"/>
  <c r="F112" i="48"/>
  <c r="F113" i="48"/>
  <c r="F114" i="48"/>
  <c r="F115" i="48"/>
  <c r="F116" i="48"/>
  <c r="F117" i="48"/>
  <c r="F118" i="48"/>
  <c r="F119" i="48"/>
  <c r="F120" i="48"/>
  <c r="F121" i="48"/>
  <c r="F122" i="48"/>
  <c r="F123" i="48"/>
  <c r="F124" i="48"/>
  <c r="F2" i="48"/>
  <c r="A2" i="48"/>
  <c r="A3" i="48"/>
  <c r="A4" i="48"/>
  <c r="A5" i="48"/>
  <c r="A6" i="48"/>
  <c r="A7" i="48"/>
  <c r="A52" i="48"/>
  <c r="A53" i="48"/>
  <c r="A8" i="48"/>
  <c r="A54" i="48"/>
  <c r="A55" i="48"/>
  <c r="A9" i="48"/>
  <c r="A56" i="48"/>
  <c r="A57" i="48"/>
  <c r="A10" i="48"/>
  <c r="A106" i="48"/>
  <c r="A58" i="48"/>
  <c r="A11" i="48"/>
  <c r="A59" i="48"/>
  <c r="A60" i="48"/>
  <c r="A61" i="48"/>
  <c r="A62" i="48"/>
  <c r="A63" i="48"/>
  <c r="A107" i="48"/>
  <c r="A12" i="48"/>
  <c r="A13" i="48"/>
  <c r="A64" i="48"/>
  <c r="A14" i="48"/>
  <c r="A65" i="48"/>
  <c r="A66" i="48"/>
  <c r="A67" i="48"/>
  <c r="A15" i="48"/>
  <c r="A108" i="48"/>
  <c r="A16" i="48"/>
  <c r="A17" i="48"/>
  <c r="A18" i="48"/>
  <c r="A19" i="48"/>
  <c r="A68" i="48"/>
  <c r="A109" i="48"/>
  <c r="A69" i="48"/>
  <c r="A20" i="48"/>
  <c r="A21" i="48"/>
  <c r="A110" i="48"/>
  <c r="A22" i="48"/>
  <c r="A23" i="48"/>
  <c r="A24" i="48"/>
  <c r="A25" i="48"/>
  <c r="A70" i="48"/>
  <c r="A26" i="48"/>
  <c r="A71" i="48"/>
  <c r="A72" i="48"/>
  <c r="A73" i="48"/>
  <c r="A74" i="48"/>
  <c r="A111" i="48"/>
  <c r="A75" i="48"/>
  <c r="A27" i="48"/>
  <c r="A28" i="48"/>
  <c r="A29" i="48"/>
  <c r="A76" i="48"/>
  <c r="A112" i="48"/>
  <c r="A30" i="48"/>
  <c r="A77" i="48"/>
  <c r="A78" i="48"/>
  <c r="A113" i="48"/>
  <c r="A114" i="48"/>
  <c r="A115" i="48"/>
  <c r="A31" i="48"/>
  <c r="A32" i="48"/>
  <c r="A116" i="48"/>
  <c r="A33" i="48"/>
  <c r="A79" i="48"/>
  <c r="A80" i="48"/>
  <c r="A34" i="48"/>
  <c r="A35" i="48"/>
  <c r="A36" i="48"/>
  <c r="A37" i="48"/>
  <c r="A38" i="48"/>
  <c r="A39" i="48"/>
  <c r="A117" i="48"/>
  <c r="A40" i="48"/>
  <c r="A41" i="48"/>
  <c r="A42" i="48"/>
  <c r="A81" i="48"/>
  <c r="A82" i="48"/>
  <c r="A43" i="48"/>
  <c r="A44" i="48"/>
  <c r="A83" i="48"/>
  <c r="A84" i="48"/>
  <c r="A85" i="48"/>
  <c r="A45" i="48"/>
  <c r="A46" i="48"/>
  <c r="A86" i="48"/>
  <c r="A87" i="48"/>
  <c r="A118" i="48"/>
  <c r="A88" i="48"/>
  <c r="A119" i="48"/>
  <c r="A89" i="48"/>
  <c r="A47" i="48"/>
  <c r="A90" i="48"/>
  <c r="A91" i="48"/>
  <c r="A92" i="48"/>
  <c r="A48" i="48"/>
  <c r="A93" i="48"/>
  <c r="A120" i="48"/>
  <c r="A121" i="48"/>
  <c r="A49" i="48"/>
  <c r="A94" i="48"/>
  <c r="A95" i="48"/>
  <c r="A96" i="48"/>
  <c r="A97" i="48"/>
  <c r="A122" i="48"/>
  <c r="A98" i="48"/>
  <c r="A99" i="48"/>
  <c r="A100" i="48"/>
  <c r="A101" i="48"/>
  <c r="A102" i="48"/>
  <c r="A50" i="48"/>
  <c r="A103" i="48"/>
  <c r="A104" i="48"/>
  <c r="A123" i="48"/>
  <c r="A124" i="48"/>
  <c r="A51" i="48"/>
  <c r="A105" i="48"/>
  <c r="A3" i="47"/>
  <c r="A4" i="47"/>
  <c r="A5" i="47"/>
  <c r="A6" i="47"/>
  <c r="A7" i="47"/>
  <c r="A8" i="47"/>
  <c r="A9" i="47"/>
  <c r="A10" i="47"/>
  <c r="A11" i="47"/>
  <c r="A12" i="47"/>
  <c r="A13" i="47"/>
  <c r="A14" i="47"/>
  <c r="A15" i="47"/>
  <c r="A16" i="47"/>
  <c r="A17" i="47"/>
  <c r="A18" i="47"/>
  <c r="A19" i="47"/>
  <c r="A20" i="47"/>
  <c r="A21" i="47"/>
  <c r="A22" i="47"/>
  <c r="A23" i="47"/>
  <c r="A24" i="47"/>
  <c r="A25" i="47"/>
  <c r="A26" i="47"/>
  <c r="A27" i="47"/>
  <c r="A28" i="47"/>
  <c r="A29" i="47"/>
  <c r="A30" i="47"/>
  <c r="A31" i="47"/>
  <c r="A32" i="47"/>
  <c r="A33" i="47"/>
  <c r="A34" i="47"/>
  <c r="A35" i="47"/>
  <c r="A36" i="47"/>
  <c r="A37" i="47"/>
  <c r="A38" i="47"/>
  <c r="A39" i="47"/>
  <c r="A40" i="47"/>
  <c r="A41" i="47"/>
  <c r="A42" i="47"/>
  <c r="A43" i="47"/>
  <c r="A44" i="47"/>
  <c r="A45" i="47"/>
  <c r="A46" i="47"/>
  <c r="A47" i="47"/>
  <c r="A48" i="47"/>
  <c r="A49" i="47"/>
  <c r="A50" i="47"/>
  <c r="A51" i="47"/>
  <c r="A52" i="47"/>
  <c r="A53" i="47"/>
  <c r="A54" i="47"/>
  <c r="A55" i="47"/>
  <c r="A56" i="47"/>
  <c r="A57" i="47"/>
  <c r="A58" i="47"/>
  <c r="A59" i="47"/>
  <c r="A60" i="47"/>
  <c r="A61" i="47"/>
  <c r="A62" i="47"/>
  <c r="A63" i="47"/>
  <c r="A64" i="47"/>
  <c r="A65" i="47"/>
  <c r="A66" i="47"/>
  <c r="A67" i="47"/>
  <c r="A68" i="47"/>
  <c r="A69" i="47"/>
  <c r="A70" i="47"/>
  <c r="A71" i="47"/>
  <c r="A72" i="47"/>
  <c r="A73" i="47"/>
  <c r="A74" i="47"/>
  <c r="A75" i="47"/>
  <c r="A76" i="47"/>
  <c r="A77" i="47"/>
  <c r="A78" i="47"/>
  <c r="A79" i="47"/>
  <c r="A80" i="47"/>
  <c r="A81" i="47"/>
  <c r="A82" i="47"/>
  <c r="A83" i="47"/>
  <c r="A84" i="47"/>
  <c r="A85" i="47"/>
  <c r="A86" i="47"/>
  <c r="A87" i="47"/>
  <c r="A88" i="47"/>
  <c r="A89" i="47"/>
  <c r="A90" i="47"/>
  <c r="A91" i="47"/>
  <c r="A92" i="47"/>
  <c r="A93" i="47"/>
  <c r="A94" i="47"/>
  <c r="A95" i="47"/>
  <c r="A96" i="47"/>
  <c r="A97" i="47"/>
  <c r="A98" i="47"/>
  <c r="A99" i="47"/>
  <c r="A100" i="47"/>
  <c r="A101" i="47"/>
  <c r="A102" i="47"/>
  <c r="A103" i="47"/>
  <c r="A104" i="47"/>
  <c r="A105" i="47"/>
  <c r="A106" i="47"/>
  <c r="A107" i="47"/>
  <c r="A108" i="47"/>
  <c r="A109" i="47"/>
  <c r="A110" i="47"/>
  <c r="A111" i="47"/>
  <c r="A112" i="47"/>
  <c r="A113" i="47"/>
  <c r="A114" i="47"/>
  <c r="A115" i="47"/>
  <c r="A116" i="47"/>
  <c r="A117" i="47"/>
  <c r="A118" i="47"/>
  <c r="A119" i="47"/>
  <c r="A120" i="47"/>
  <c r="A121" i="47"/>
  <c r="A122" i="47"/>
  <c r="A123" i="47"/>
  <c r="A124" i="47"/>
  <c r="A125" i="47"/>
  <c r="A126" i="47"/>
  <c r="A127" i="47"/>
  <c r="A128" i="47"/>
  <c r="A129" i="47"/>
  <c r="A130" i="47"/>
  <c r="A131" i="47"/>
  <c r="A132" i="47"/>
  <c r="A133" i="47"/>
  <c r="A134" i="47"/>
  <c r="A135" i="47"/>
  <c r="A136" i="47"/>
  <c r="A137" i="47"/>
  <c r="A138" i="47"/>
  <c r="A139" i="47"/>
  <c r="A140" i="47"/>
  <c r="A141" i="47"/>
  <c r="A142" i="47"/>
  <c r="A143" i="47"/>
  <c r="A144" i="47"/>
  <c r="A2" i="47"/>
  <c r="A3" i="46"/>
  <c r="A4" i="46"/>
  <c r="A5" i="46"/>
  <c r="A6" i="46"/>
  <c r="A7" i="46"/>
  <c r="A8" i="46"/>
  <c r="A9" i="46"/>
  <c r="A10" i="46"/>
  <c r="A11" i="46"/>
  <c r="A12" i="46"/>
  <c r="A13" i="46"/>
  <c r="A14" i="46"/>
  <c r="A15" i="46"/>
  <c r="A16" i="46"/>
  <c r="A17" i="46"/>
  <c r="A18" i="46"/>
  <c r="A19" i="46"/>
  <c r="A20" i="46"/>
  <c r="A21" i="46"/>
  <c r="A22" i="46"/>
  <c r="A23" i="46"/>
  <c r="A24" i="46"/>
  <c r="A25" i="46"/>
  <c r="A26" i="46"/>
  <c r="A27" i="46"/>
  <c r="A28" i="46"/>
  <c r="A29" i="46"/>
  <c r="A30" i="46"/>
  <c r="A31" i="46"/>
  <c r="A32" i="46"/>
  <c r="A33" i="46"/>
  <c r="A34" i="46"/>
  <c r="A35" i="46"/>
  <c r="A36" i="46"/>
  <c r="A37" i="46"/>
  <c r="A38" i="46"/>
  <c r="A39" i="46"/>
  <c r="A40" i="46"/>
  <c r="A41" i="46"/>
  <c r="A42" i="46"/>
  <c r="A43" i="46"/>
  <c r="A44" i="46"/>
  <c r="A45" i="46"/>
  <c r="A46" i="46"/>
  <c r="A47" i="46"/>
  <c r="A48" i="46"/>
  <c r="A49" i="46"/>
  <c r="A50" i="46"/>
  <c r="A51" i="46"/>
  <c r="A52" i="46"/>
  <c r="A53" i="46"/>
  <c r="A54" i="46"/>
  <c r="A55" i="46"/>
  <c r="A56" i="46"/>
  <c r="A57" i="46"/>
  <c r="A58" i="46"/>
  <c r="A59" i="46"/>
  <c r="A60" i="46"/>
  <c r="A61" i="46"/>
  <c r="A62" i="46"/>
  <c r="A63" i="46"/>
  <c r="A64" i="46"/>
  <c r="A65" i="46"/>
  <c r="A66" i="46"/>
  <c r="A67" i="46"/>
  <c r="A68" i="46"/>
  <c r="A69" i="46"/>
  <c r="A70" i="46"/>
  <c r="A71" i="46"/>
  <c r="A72" i="46"/>
  <c r="A73" i="46"/>
  <c r="A74" i="46"/>
  <c r="A75" i="46"/>
  <c r="A76" i="46"/>
  <c r="A77" i="46"/>
  <c r="A78" i="46"/>
  <c r="A79" i="46"/>
  <c r="A80" i="46"/>
  <c r="A81" i="46"/>
  <c r="A82" i="46"/>
  <c r="A83" i="46"/>
  <c r="A84" i="46"/>
  <c r="A85" i="46"/>
  <c r="A86" i="46"/>
  <c r="A87" i="46"/>
  <c r="A88" i="46"/>
  <c r="A89" i="46"/>
  <c r="A90" i="46"/>
  <c r="A91" i="46"/>
  <c r="A92" i="46"/>
  <c r="A93" i="46"/>
  <c r="A94" i="46"/>
  <c r="A95" i="46"/>
  <c r="A96" i="46"/>
  <c r="A97" i="46"/>
  <c r="A98" i="46"/>
  <c r="A99" i="46"/>
  <c r="A100" i="46"/>
  <c r="A101" i="46"/>
  <c r="A102" i="46"/>
  <c r="A103" i="46"/>
  <c r="A104" i="46"/>
  <c r="A105" i="46"/>
  <c r="A106" i="46"/>
  <c r="A107" i="46"/>
  <c r="A108" i="46"/>
  <c r="A109" i="46"/>
  <c r="A110" i="46"/>
  <c r="A111" i="46"/>
  <c r="A112" i="46"/>
  <c r="A113" i="46"/>
  <c r="A114" i="46"/>
  <c r="A115" i="46"/>
  <c r="A116" i="46"/>
  <c r="A117" i="46"/>
  <c r="A118" i="46"/>
  <c r="A119" i="46"/>
  <c r="A120" i="46"/>
  <c r="A121" i="46"/>
  <c r="A122" i="46"/>
  <c r="A123" i="46"/>
  <c r="A124" i="46"/>
  <c r="A125" i="46"/>
  <c r="A126" i="46"/>
  <c r="A127" i="46"/>
  <c r="A128" i="46"/>
  <c r="A129" i="46"/>
  <c r="A2" i="46"/>
  <c r="E129" i="46"/>
  <c r="E128" i="46"/>
  <c r="E127" i="46"/>
  <c r="E126" i="46"/>
  <c r="E125" i="46"/>
  <c r="E124" i="46"/>
  <c r="E123" i="46"/>
  <c r="E122" i="46"/>
  <c r="E121" i="46"/>
  <c r="E120" i="46"/>
  <c r="E119" i="46"/>
  <c r="E118" i="46"/>
  <c r="E117" i="46"/>
  <c r="E116" i="46"/>
  <c r="E115" i="46"/>
  <c r="E114" i="46"/>
  <c r="E113" i="46"/>
  <c r="E112" i="46"/>
  <c r="E111" i="46"/>
  <c r="E110" i="46"/>
  <c r="E109" i="46"/>
  <c r="E108" i="46"/>
  <c r="E107" i="46"/>
  <c r="E106" i="46"/>
  <c r="E105" i="46"/>
  <c r="E104" i="46"/>
  <c r="E103" i="46"/>
  <c r="E102" i="46"/>
  <c r="E101" i="46"/>
  <c r="E100" i="46"/>
  <c r="E99" i="46"/>
  <c r="E98" i="46"/>
  <c r="E97" i="46"/>
  <c r="E96" i="46"/>
  <c r="E95" i="46"/>
  <c r="E94" i="46"/>
  <c r="E93" i="46"/>
  <c r="E92" i="46"/>
  <c r="E91" i="46"/>
  <c r="E90" i="46"/>
  <c r="E89" i="46"/>
  <c r="E88" i="46"/>
  <c r="E87" i="46"/>
  <c r="E86" i="46"/>
  <c r="E85" i="46"/>
  <c r="E84" i="46"/>
  <c r="E83" i="46"/>
  <c r="E82" i="46"/>
  <c r="E81" i="46"/>
  <c r="E80" i="46"/>
  <c r="E79" i="46"/>
  <c r="E78" i="46"/>
  <c r="E77" i="46"/>
  <c r="E76" i="46"/>
  <c r="E75" i="46"/>
  <c r="E74" i="46"/>
  <c r="E73" i="46"/>
  <c r="E72" i="46"/>
  <c r="E71" i="46"/>
  <c r="E70" i="46"/>
  <c r="E69" i="46"/>
  <c r="E68" i="46"/>
  <c r="E67" i="46"/>
  <c r="E66" i="46"/>
  <c r="E65" i="46"/>
  <c r="E64" i="46"/>
  <c r="E63" i="46"/>
  <c r="E62" i="46"/>
  <c r="E61" i="46"/>
  <c r="E60" i="46"/>
  <c r="E59" i="46"/>
  <c r="E58" i="46"/>
  <c r="E57" i="46"/>
  <c r="E56" i="46"/>
  <c r="E55" i="46"/>
  <c r="E54" i="46"/>
  <c r="E53" i="46"/>
  <c r="E52" i="46"/>
  <c r="E51" i="46"/>
  <c r="E50" i="46"/>
  <c r="E49" i="46"/>
  <c r="E48" i="46"/>
  <c r="E47" i="46"/>
  <c r="E46" i="46"/>
  <c r="E45" i="46"/>
  <c r="E44" i="46"/>
  <c r="E43" i="46"/>
  <c r="E42" i="46"/>
  <c r="E41" i="46"/>
  <c r="E40" i="46"/>
  <c r="E39" i="46"/>
  <c r="E38" i="46"/>
  <c r="E37" i="46"/>
  <c r="E36" i="46"/>
  <c r="E35" i="46"/>
  <c r="E34" i="46"/>
  <c r="E33" i="46"/>
  <c r="E32" i="46"/>
  <c r="E31" i="46"/>
  <c r="E30" i="46"/>
  <c r="E29" i="46"/>
  <c r="E28" i="46"/>
  <c r="E27" i="46"/>
  <c r="E26" i="46"/>
  <c r="E25" i="46"/>
  <c r="E24" i="46"/>
  <c r="E23" i="46"/>
  <c r="E22" i="46"/>
  <c r="E21" i="46"/>
  <c r="E20" i="46"/>
  <c r="E19" i="46"/>
  <c r="E18" i="46"/>
  <c r="E17" i="46"/>
  <c r="E16" i="46"/>
  <c r="E15" i="46"/>
  <c r="E14" i="46"/>
  <c r="E13" i="46"/>
  <c r="E12" i="46"/>
  <c r="E11" i="46"/>
  <c r="E10" i="46"/>
  <c r="E9" i="46"/>
  <c r="E8" i="46"/>
  <c r="E7" i="46"/>
  <c r="E6" i="46"/>
  <c r="E5" i="46"/>
  <c r="E4" i="46"/>
  <c r="E3" i="46"/>
  <c r="E2" i="46"/>
  <c r="E144" i="47"/>
  <c r="E143" i="47"/>
  <c r="E142" i="47"/>
  <c r="E141" i="47"/>
  <c r="E140" i="47"/>
  <c r="E139" i="47"/>
  <c r="E138" i="47"/>
  <c r="E137" i="47"/>
  <c r="E136" i="47"/>
  <c r="E135" i="47"/>
  <c r="E134" i="47"/>
  <c r="E133" i="47"/>
  <c r="E132" i="47"/>
  <c r="E131" i="47"/>
  <c r="E130" i="47"/>
  <c r="E129" i="47"/>
  <c r="E128" i="47"/>
  <c r="E127" i="47"/>
  <c r="E126" i="47"/>
  <c r="E125" i="47"/>
  <c r="E124" i="47"/>
  <c r="E123" i="47"/>
  <c r="E122" i="47"/>
  <c r="E121" i="47"/>
  <c r="E120" i="47"/>
  <c r="E119" i="47"/>
  <c r="E118" i="47"/>
  <c r="E117" i="47"/>
  <c r="E116" i="47"/>
  <c r="E115" i="47"/>
  <c r="E114" i="47"/>
  <c r="E113" i="47"/>
  <c r="E112" i="47"/>
  <c r="E111" i="47"/>
  <c r="E110" i="47"/>
  <c r="E109" i="47"/>
  <c r="E108" i="47"/>
  <c r="E107" i="47"/>
  <c r="E106" i="47"/>
  <c r="E105" i="47"/>
  <c r="E104" i="47"/>
  <c r="E103" i="47"/>
  <c r="E102" i="47"/>
  <c r="E101" i="47"/>
  <c r="E100" i="47"/>
  <c r="E99" i="47"/>
  <c r="E98" i="47"/>
  <c r="E97" i="47"/>
  <c r="E96" i="47"/>
  <c r="E95" i="47"/>
  <c r="E94" i="47"/>
  <c r="E93" i="47"/>
  <c r="E92" i="47"/>
  <c r="E91" i="47"/>
  <c r="E90" i="47"/>
  <c r="E89" i="47"/>
  <c r="E88" i="47"/>
  <c r="E87" i="47"/>
  <c r="E86" i="47"/>
  <c r="E85" i="47"/>
  <c r="E84" i="47"/>
  <c r="E83" i="47"/>
  <c r="E82" i="47"/>
  <c r="E81" i="47"/>
  <c r="E80" i="47"/>
  <c r="E79" i="47"/>
  <c r="E78" i="47"/>
  <c r="E77" i="47"/>
  <c r="E76" i="47"/>
  <c r="E75" i="47"/>
  <c r="E74" i="47"/>
  <c r="E73" i="47"/>
  <c r="E72" i="47"/>
  <c r="E71" i="47"/>
  <c r="E70" i="47"/>
  <c r="E69" i="47"/>
  <c r="E68" i="47"/>
  <c r="E67" i="47"/>
  <c r="E66" i="47"/>
  <c r="E65" i="47"/>
  <c r="E64" i="47"/>
  <c r="E63" i="47"/>
  <c r="E62" i="47"/>
  <c r="E61" i="47"/>
  <c r="E60" i="47"/>
  <c r="E59" i="47"/>
  <c r="E58" i="47"/>
  <c r="E57" i="47"/>
  <c r="E56" i="47"/>
  <c r="E55" i="47"/>
  <c r="E54" i="47"/>
  <c r="E53" i="47"/>
  <c r="E52" i="47"/>
  <c r="E51" i="47"/>
  <c r="E50" i="47"/>
  <c r="E49" i="47"/>
  <c r="E48" i="47"/>
  <c r="E47" i="47"/>
  <c r="E46" i="47"/>
  <c r="E45" i="47"/>
  <c r="E44" i="47"/>
  <c r="E43" i="47"/>
  <c r="E42" i="47"/>
  <c r="E41" i="47"/>
  <c r="E40" i="47"/>
  <c r="E39" i="47"/>
  <c r="E38" i="47"/>
  <c r="E37" i="47"/>
  <c r="E36" i="47"/>
  <c r="E35" i="47"/>
  <c r="E34" i="47"/>
  <c r="E33" i="47"/>
  <c r="E32" i="47"/>
  <c r="E31" i="47"/>
  <c r="E30" i="47"/>
  <c r="E29" i="47"/>
  <c r="E28" i="47"/>
  <c r="E27" i="47"/>
  <c r="E26" i="47"/>
  <c r="E25" i="47"/>
  <c r="E24" i="47"/>
  <c r="E23" i="47"/>
  <c r="E22" i="47"/>
  <c r="E21" i="47"/>
  <c r="E20" i="47"/>
  <c r="E19" i="47"/>
  <c r="E18" i="47"/>
  <c r="E17" i="47"/>
  <c r="E16" i="47"/>
  <c r="E15" i="47"/>
  <c r="E14" i="47"/>
  <c r="E13" i="47"/>
  <c r="E12" i="47"/>
  <c r="E11" i="47"/>
  <c r="E10" i="47"/>
  <c r="E9" i="47"/>
  <c r="E8" i="47"/>
  <c r="E7" i="47"/>
  <c r="E6" i="47"/>
  <c r="E5" i="47"/>
  <c r="E4" i="47"/>
  <c r="E3" i="47"/>
  <c r="E2" i="47"/>
  <c r="A3" i="45"/>
  <c r="A4" i="45"/>
  <c r="A5" i="45"/>
  <c r="A6" i="45"/>
  <c r="A7" i="45"/>
  <c r="A8" i="45"/>
  <c r="A9" i="45"/>
  <c r="A10" i="45"/>
  <c r="A11" i="45"/>
  <c r="A12" i="45"/>
  <c r="A13" i="45"/>
  <c r="A14" i="45"/>
  <c r="A15" i="45"/>
  <c r="A16" i="45"/>
  <c r="A17" i="45"/>
  <c r="A18" i="45"/>
  <c r="A19" i="45"/>
  <c r="A20" i="45"/>
  <c r="A21" i="45"/>
  <c r="A22" i="45"/>
  <c r="A23" i="45"/>
  <c r="A24" i="45"/>
  <c r="A25" i="45"/>
  <c r="A26" i="45"/>
  <c r="A27" i="45"/>
  <c r="A28" i="45"/>
  <c r="A29" i="45"/>
  <c r="A30" i="45"/>
  <c r="A31" i="45"/>
  <c r="A32" i="45"/>
  <c r="A33" i="45"/>
  <c r="A34" i="45"/>
  <c r="A35" i="45"/>
  <c r="A36" i="45"/>
  <c r="A37" i="45"/>
  <c r="A38" i="45"/>
  <c r="A39" i="45"/>
  <c r="A40" i="45"/>
  <c r="A41" i="45"/>
  <c r="A42" i="45"/>
  <c r="A43" i="45"/>
  <c r="A44" i="45"/>
  <c r="A45" i="45"/>
  <c r="A46" i="45"/>
  <c r="A47" i="45"/>
  <c r="A48" i="45"/>
  <c r="A49" i="45"/>
  <c r="A50" i="45"/>
  <c r="A51" i="45"/>
  <c r="A52" i="45"/>
  <c r="A53" i="45"/>
  <c r="A54" i="45"/>
  <c r="A55" i="45"/>
  <c r="A56" i="45"/>
  <c r="A57" i="45"/>
  <c r="A58" i="45"/>
  <c r="A59" i="45"/>
  <c r="A60" i="45"/>
  <c r="A61" i="45"/>
  <c r="A62" i="45"/>
  <c r="A63" i="45"/>
  <c r="A64" i="45"/>
  <c r="A65" i="45"/>
  <c r="A66" i="45"/>
  <c r="A67" i="45"/>
  <c r="A68" i="45"/>
  <c r="A69" i="45"/>
  <c r="A70" i="45"/>
  <c r="A71" i="45"/>
  <c r="A72" i="45"/>
  <c r="A73" i="45"/>
  <c r="A74" i="45"/>
  <c r="A75" i="45"/>
  <c r="A76" i="45"/>
  <c r="A77" i="45"/>
  <c r="A78" i="45"/>
  <c r="A79" i="45"/>
  <c r="A80" i="45"/>
  <c r="A81" i="45"/>
  <c r="A82" i="45"/>
  <c r="A83" i="45"/>
  <c r="A84" i="45"/>
  <c r="A85" i="45"/>
  <c r="A86" i="45"/>
  <c r="A87" i="45"/>
  <c r="A88" i="45"/>
  <c r="A89" i="45"/>
  <c r="A90" i="45"/>
  <c r="A91" i="45"/>
  <c r="A92" i="45"/>
  <c r="A93" i="45"/>
  <c r="A94" i="45"/>
  <c r="A95" i="45"/>
  <c r="A96" i="45"/>
  <c r="A97" i="45"/>
  <c r="A98" i="45"/>
  <c r="A99" i="45"/>
  <c r="A100" i="45"/>
  <c r="A101" i="45"/>
  <c r="A102" i="45"/>
  <c r="A103" i="45"/>
  <c r="A104" i="45"/>
  <c r="A105" i="45"/>
  <c r="A106" i="45"/>
  <c r="A107" i="45"/>
  <c r="A108" i="45"/>
  <c r="A109" i="45"/>
  <c r="A110" i="45"/>
  <c r="A111" i="45"/>
  <c r="A112" i="45"/>
  <c r="A113" i="45"/>
  <c r="A114" i="45"/>
  <c r="A115" i="45"/>
  <c r="A116" i="45"/>
  <c r="A117" i="45"/>
  <c r="A118" i="45"/>
  <c r="A119" i="45"/>
  <c r="A120" i="45"/>
  <c r="A121" i="45"/>
  <c r="A122" i="45"/>
  <c r="A123" i="45"/>
  <c r="A124" i="45"/>
  <c r="A125" i="45"/>
  <c r="A126" i="45"/>
  <c r="A127" i="45"/>
  <c r="A128" i="45"/>
  <c r="A129" i="45"/>
  <c r="A130" i="45"/>
  <c r="A131" i="45"/>
  <c r="A132" i="45"/>
  <c r="A133" i="45"/>
  <c r="A134" i="45"/>
  <c r="A135" i="45"/>
  <c r="A136" i="45"/>
  <c r="A137" i="45"/>
  <c r="A138" i="45"/>
  <c r="A139" i="45"/>
  <c r="A140" i="45"/>
  <c r="A141" i="45"/>
  <c r="A142" i="45"/>
  <c r="A143" i="45"/>
  <c r="A144" i="45"/>
  <c r="A145" i="45"/>
  <c r="A146" i="45"/>
  <c r="A147" i="45"/>
  <c r="A148" i="45"/>
  <c r="A149" i="45"/>
  <c r="A150" i="45"/>
  <c r="A151" i="45"/>
  <c r="A152" i="45"/>
  <c r="A153" i="45"/>
  <c r="A154" i="45"/>
  <c r="A155" i="45"/>
  <c r="A156" i="45"/>
  <c r="A157" i="45"/>
  <c r="A158" i="45"/>
  <c r="A159" i="45"/>
  <c r="A160" i="45"/>
  <c r="A161" i="45"/>
  <c r="A162" i="45"/>
  <c r="A163" i="45"/>
  <c r="A164" i="45"/>
  <c r="A165" i="45"/>
  <c r="A166" i="45"/>
  <c r="A167" i="45"/>
  <c r="A168" i="45"/>
  <c r="A169" i="45"/>
  <c r="A170" i="45"/>
  <c r="A171" i="45"/>
  <c r="A172" i="45"/>
  <c r="A173" i="45"/>
  <c r="A174" i="45"/>
  <c r="A175" i="45"/>
  <c r="A176" i="45"/>
  <c r="A177" i="45"/>
  <c r="A178" i="45"/>
  <c r="A179" i="45"/>
  <c r="A180" i="45"/>
  <c r="A181" i="45"/>
  <c r="A182" i="45"/>
  <c r="A183" i="45"/>
  <c r="A184" i="45"/>
  <c r="A185" i="45"/>
  <c r="A2" i="45"/>
  <c r="A56" i="44"/>
  <c r="A27" i="44"/>
  <c r="A21" i="44"/>
  <c r="A42" i="44"/>
  <c r="A13" i="44"/>
  <c r="A12" i="44"/>
  <c r="A16" i="44"/>
  <c r="A67" i="44"/>
  <c r="A23" i="44"/>
  <c r="A91" i="44"/>
  <c r="A41" i="44"/>
  <c r="A156" i="44"/>
  <c r="A75" i="44"/>
  <c r="A105" i="44"/>
  <c r="A100" i="44"/>
  <c r="A122" i="44"/>
  <c r="A162" i="44"/>
  <c r="A158" i="44"/>
  <c r="A9" i="44"/>
  <c r="A87" i="44"/>
  <c r="A155" i="44"/>
  <c r="A82" i="44"/>
  <c r="A163" i="44"/>
  <c r="A97" i="44"/>
  <c r="A7" i="44"/>
  <c r="A37" i="44"/>
  <c r="A104" i="44"/>
  <c r="A77" i="44"/>
  <c r="A143" i="44"/>
  <c r="A81" i="44"/>
  <c r="A130" i="44"/>
  <c r="A31" i="44"/>
  <c r="A168" i="44"/>
  <c r="A61" i="44"/>
  <c r="A49" i="44"/>
  <c r="A164" i="44"/>
  <c r="A86" i="44"/>
  <c r="A29" i="44"/>
  <c r="A88" i="44"/>
  <c r="A150" i="44"/>
  <c r="A44" i="44"/>
  <c r="A19" i="44"/>
  <c r="A28" i="44"/>
  <c r="A64" i="44"/>
  <c r="A165" i="44"/>
  <c r="A110" i="44"/>
  <c r="A118" i="44"/>
  <c r="A92" i="44"/>
  <c r="A3" i="44"/>
  <c r="A146" i="44"/>
  <c r="A159" i="44"/>
  <c r="A32" i="44"/>
  <c r="A46" i="44"/>
  <c r="A89" i="44"/>
  <c r="A107" i="44"/>
  <c r="A140" i="44"/>
  <c r="A57" i="44"/>
  <c r="A115" i="44"/>
  <c r="A52" i="44"/>
  <c r="A6" i="44"/>
  <c r="A173" i="44"/>
  <c r="A169" i="44"/>
  <c r="A65" i="44"/>
  <c r="A60" i="44"/>
  <c r="A68" i="44"/>
  <c r="A58" i="44"/>
  <c r="A106" i="44"/>
  <c r="A17" i="44"/>
  <c r="A20" i="44"/>
  <c r="A47" i="44"/>
  <c r="A50" i="44"/>
  <c r="A18" i="44"/>
  <c r="A30" i="44"/>
  <c r="A48" i="44"/>
  <c r="A69" i="44"/>
  <c r="A73" i="44"/>
  <c r="A153" i="44"/>
  <c r="A138" i="44"/>
  <c r="A151" i="44"/>
  <c r="A142" i="44"/>
  <c r="A99" i="44"/>
  <c r="A103" i="44"/>
  <c r="A108" i="44"/>
  <c r="A94" i="44"/>
  <c r="A147" i="44"/>
  <c r="A102" i="44"/>
  <c r="A119" i="44"/>
  <c r="A135" i="44"/>
  <c r="A36" i="44"/>
  <c r="A141" i="44"/>
  <c r="A126" i="44"/>
  <c r="A117" i="44"/>
  <c r="A136" i="44"/>
  <c r="A63" i="44"/>
  <c r="A127" i="44"/>
  <c r="A8" i="44"/>
  <c r="A14" i="44"/>
  <c r="A51" i="44"/>
  <c r="A174" i="44"/>
  <c r="A90" i="44"/>
  <c r="A157" i="44"/>
  <c r="A123" i="44"/>
  <c r="A53" i="44"/>
  <c r="A175" i="44"/>
  <c r="A134" i="44"/>
  <c r="A133" i="44"/>
  <c r="A120" i="44"/>
  <c r="A139" i="44"/>
  <c r="A72" i="44"/>
  <c r="A170" i="44"/>
  <c r="A166" i="44"/>
  <c r="A40" i="44"/>
  <c r="A76" i="44"/>
  <c r="A154" i="44"/>
  <c r="A70" i="44"/>
  <c r="A131" i="44"/>
  <c r="A148" i="44"/>
  <c r="A54" i="44"/>
  <c r="A85" i="44"/>
  <c r="A160" i="44"/>
  <c r="A93" i="44"/>
  <c r="A24" i="44"/>
  <c r="A43" i="44"/>
  <c r="A121" i="44"/>
  <c r="A15" i="44"/>
  <c r="A111" i="44"/>
  <c r="A59" i="44"/>
  <c r="A71" i="44"/>
  <c r="A137" i="44"/>
  <c r="A101" i="44"/>
  <c r="A95" i="44"/>
  <c r="A22" i="44"/>
  <c r="A25" i="44"/>
  <c r="A176" i="44"/>
  <c r="A5" i="44"/>
  <c r="A109" i="44"/>
  <c r="A38" i="44"/>
  <c r="A26" i="44"/>
  <c r="A39" i="44"/>
  <c r="A74" i="44"/>
  <c r="A11" i="44"/>
  <c r="A144" i="44"/>
  <c r="A167" i="44"/>
  <c r="A124" i="44"/>
  <c r="A113" i="44"/>
  <c r="A78" i="44"/>
  <c r="A84" i="44"/>
  <c r="A96" i="44"/>
  <c r="A114" i="44"/>
  <c r="A145" i="44"/>
  <c r="A112" i="44"/>
  <c r="A116" i="44"/>
  <c r="A128" i="44"/>
  <c r="A45" i="44"/>
  <c r="A152" i="44"/>
  <c r="A129" i="44"/>
  <c r="A161" i="44"/>
  <c r="A79" i="44"/>
  <c r="A66" i="44"/>
  <c r="A98" i="44"/>
  <c r="A10" i="44"/>
  <c r="A149" i="44"/>
  <c r="A35" i="44"/>
  <c r="A2" i="44"/>
  <c r="A80" i="44"/>
  <c r="A34" i="44"/>
  <c r="A55" i="44"/>
  <c r="A171" i="44"/>
  <c r="A132" i="44"/>
  <c r="A125" i="44"/>
  <c r="A62" i="44"/>
  <c r="A83" i="44"/>
  <c r="A172" i="44"/>
  <c r="A33" i="44"/>
  <c r="A3" i="43"/>
  <c r="A4" i="43"/>
  <c r="A5" i="43"/>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2" i="43"/>
  <c r="A3" i="42"/>
  <c r="A4" i="42"/>
  <c r="A5" i="42"/>
  <c r="A6" i="42"/>
  <c r="A7" i="42"/>
  <c r="A8" i="42"/>
  <c r="A9" i="42"/>
  <c r="A10" i="42"/>
  <c r="A11" i="42"/>
  <c r="A12" i="42"/>
  <c r="A13" i="42"/>
  <c r="A14" i="42"/>
  <c r="A15" i="42"/>
  <c r="A16" i="42"/>
  <c r="A17" i="42"/>
  <c r="A18" i="42"/>
  <c r="A19" i="42"/>
  <c r="A20" i="42"/>
  <c r="A21" i="42"/>
  <c r="A22" i="42"/>
  <c r="A23" i="42"/>
  <c r="A24" i="42"/>
  <c r="A25" i="42"/>
  <c r="A26" i="42"/>
  <c r="A27" i="42"/>
  <c r="A28" i="42"/>
  <c r="A29" i="42"/>
  <c r="A30" i="42"/>
  <c r="A31" i="42"/>
  <c r="A32" i="42"/>
  <c r="A33" i="42"/>
  <c r="A34" i="42"/>
  <c r="A35" i="42"/>
  <c r="A36" i="42"/>
  <c r="A37" i="42"/>
  <c r="A38" i="42"/>
  <c r="A39" i="42"/>
  <c r="A40" i="42"/>
  <c r="A41" i="42"/>
  <c r="A42" i="42"/>
  <c r="A43" i="42"/>
  <c r="A44" i="42"/>
  <c r="A45" i="42"/>
  <c r="A46" i="42"/>
  <c r="A47" i="42"/>
  <c r="A48" i="42"/>
  <c r="A49" i="42"/>
  <c r="A50" i="42"/>
  <c r="A51" i="42"/>
  <c r="A52" i="42"/>
  <c r="A53" i="42"/>
  <c r="A54" i="42"/>
  <c r="A55" i="42"/>
  <c r="A56" i="42"/>
  <c r="A57" i="42"/>
  <c r="A58" i="42"/>
  <c r="A59" i="42"/>
  <c r="A60" i="42"/>
  <c r="A61" i="42"/>
  <c r="A62" i="42"/>
  <c r="A63" i="42"/>
  <c r="A64" i="42"/>
  <c r="A65" i="42"/>
  <c r="A66" i="42"/>
  <c r="A67" i="42"/>
  <c r="A68" i="42"/>
  <c r="A69" i="42"/>
  <c r="A70" i="42"/>
  <c r="A71" i="42"/>
  <c r="A72" i="42"/>
  <c r="A73" i="42"/>
  <c r="A74" i="42"/>
  <c r="A75" i="42"/>
  <c r="A76" i="42"/>
  <c r="A77" i="42"/>
  <c r="A78" i="42"/>
  <c r="A79" i="42"/>
  <c r="A80" i="42"/>
  <c r="A81" i="42"/>
  <c r="A82" i="42"/>
  <c r="A83" i="42"/>
  <c r="A84" i="42"/>
  <c r="A85" i="42"/>
  <c r="A86" i="42"/>
  <c r="A87" i="42"/>
  <c r="A88" i="42"/>
  <c r="A89" i="42"/>
  <c r="A90" i="42"/>
  <c r="A91" i="42"/>
  <c r="A92" i="42"/>
  <c r="A93" i="42"/>
  <c r="A94" i="42"/>
  <c r="A95" i="42"/>
  <c r="A96" i="42"/>
  <c r="A97" i="42"/>
  <c r="A98" i="42"/>
  <c r="A99" i="42"/>
  <c r="A100" i="42"/>
  <c r="A101" i="42"/>
  <c r="A102" i="42"/>
  <c r="A103" i="42"/>
  <c r="A104" i="42"/>
  <c r="A105" i="42"/>
  <c r="A106" i="42"/>
  <c r="A107" i="42"/>
  <c r="A108" i="42"/>
  <c r="A109" i="42"/>
  <c r="A110" i="42"/>
  <c r="A111" i="42"/>
  <c r="A112" i="42"/>
  <c r="A113" i="42"/>
  <c r="A114" i="42"/>
  <c r="A115" i="42"/>
  <c r="A116" i="42"/>
  <c r="A117" i="42"/>
  <c r="A118" i="42"/>
  <c r="A119" i="42"/>
  <c r="A120" i="42"/>
  <c r="A121" i="42"/>
  <c r="A122" i="42"/>
  <c r="A123" i="42"/>
  <c r="A124" i="42"/>
  <c r="A125" i="42"/>
  <c r="A126" i="42"/>
  <c r="A127" i="42"/>
  <c r="A128" i="42"/>
  <c r="A129" i="42"/>
  <c r="A130" i="42"/>
  <c r="A131" i="42"/>
  <c r="A132" i="42"/>
  <c r="A133" i="42"/>
  <c r="A134" i="42"/>
  <c r="A135" i="42"/>
  <c r="A136" i="42"/>
  <c r="A137" i="42"/>
  <c r="A138" i="42"/>
  <c r="A139" i="42"/>
  <c r="A140" i="42"/>
  <c r="A141" i="42"/>
  <c r="A142" i="42"/>
  <c r="A143" i="42"/>
  <c r="A144" i="42"/>
  <c r="A145" i="42"/>
  <c r="A146" i="42"/>
  <c r="A147" i="42"/>
  <c r="A148" i="42"/>
  <c r="A149" i="42"/>
  <c r="A150" i="42"/>
  <c r="A151" i="42"/>
  <c r="A152" i="42"/>
  <c r="A153" i="42"/>
  <c r="A154" i="42"/>
  <c r="A155" i="42"/>
  <c r="A156" i="42"/>
  <c r="A157" i="42"/>
  <c r="A158" i="42"/>
  <c r="A159" i="42"/>
  <c r="A160" i="42"/>
  <c r="A161" i="42"/>
  <c r="A162" i="42"/>
  <c r="A163" i="42"/>
  <c r="A164" i="42"/>
  <c r="A165" i="42"/>
  <c r="A166" i="42"/>
  <c r="A167" i="42"/>
  <c r="A168" i="42"/>
  <c r="A169" i="42"/>
  <c r="A170" i="42"/>
  <c r="A171" i="42"/>
  <c r="A172" i="42"/>
  <c r="A173" i="42"/>
  <c r="A174" i="42"/>
  <c r="A175" i="42"/>
  <c r="A176" i="42"/>
  <c r="A2" i="42"/>
  <c r="A3" i="40" l="1"/>
  <c r="A4" i="40"/>
  <c r="A5" i="40"/>
  <c r="A6" i="40"/>
  <c r="A7" i="40"/>
  <c r="A8" i="40"/>
  <c r="A9" i="40"/>
  <c r="A10" i="40"/>
  <c r="A11" i="40"/>
  <c r="A12" i="40"/>
  <c r="A13" i="40"/>
  <c r="A14" i="40"/>
  <c r="A15" i="40"/>
  <c r="A16" i="40"/>
  <c r="A17" i="40"/>
  <c r="A18" i="40"/>
  <c r="A19" i="40"/>
  <c r="A20" i="40"/>
  <c r="A21" i="40"/>
  <c r="A22" i="40"/>
  <c r="A23" i="40"/>
  <c r="A24" i="40"/>
  <c r="A25" i="40"/>
  <c r="A26" i="40"/>
  <c r="A27" i="40"/>
  <c r="A28" i="40"/>
  <c r="A29" i="40"/>
  <c r="A30" i="40"/>
  <c r="A31" i="40"/>
  <c r="A32" i="40"/>
  <c r="A33" i="40"/>
  <c r="A34" i="40"/>
  <c r="A35" i="40"/>
  <c r="A36" i="40"/>
  <c r="A37" i="40"/>
  <c r="A38" i="40"/>
  <c r="A39" i="40"/>
  <c r="A40" i="40"/>
  <c r="A41" i="40"/>
  <c r="A42" i="40"/>
  <c r="A43" i="40"/>
  <c r="A44" i="40"/>
  <c r="A45" i="40"/>
  <c r="A46" i="40"/>
  <c r="A47" i="40"/>
  <c r="A48" i="40"/>
  <c r="A49" i="40"/>
  <c r="A50" i="40"/>
  <c r="A51" i="40"/>
  <c r="A52" i="40"/>
  <c r="A53" i="40"/>
  <c r="A54" i="40"/>
  <c r="A55" i="40"/>
  <c r="A56" i="40"/>
  <c r="A57" i="40"/>
  <c r="A58" i="40"/>
  <c r="A59" i="40"/>
  <c r="A60" i="40"/>
  <c r="A61" i="40"/>
  <c r="A62" i="40"/>
  <c r="A63" i="40"/>
  <c r="A64" i="40"/>
  <c r="A65" i="40"/>
  <c r="A66" i="40"/>
  <c r="A67" i="40"/>
  <c r="A68" i="40"/>
  <c r="A69" i="40"/>
  <c r="A70" i="40"/>
  <c r="A71" i="40"/>
  <c r="A72" i="40"/>
  <c r="A73" i="40"/>
  <c r="A74" i="40"/>
  <c r="A75" i="40"/>
  <c r="A76" i="40"/>
  <c r="A77" i="40"/>
  <c r="A78" i="40"/>
  <c r="A79" i="40"/>
  <c r="A80" i="40"/>
  <c r="A81" i="40"/>
  <c r="A82" i="40"/>
  <c r="A83" i="40"/>
  <c r="A84" i="40"/>
  <c r="A85" i="40"/>
  <c r="A86" i="40"/>
  <c r="A87" i="40"/>
  <c r="A88" i="40"/>
  <c r="A89" i="40"/>
  <c r="A90" i="40"/>
  <c r="A91" i="40"/>
  <c r="A92" i="40"/>
  <c r="A93" i="40"/>
  <c r="A94" i="40"/>
  <c r="A95" i="40"/>
  <c r="A96" i="40"/>
  <c r="A97" i="40"/>
  <c r="A98" i="40"/>
  <c r="A99" i="40"/>
  <c r="A100" i="40"/>
  <c r="A101" i="40"/>
  <c r="A102" i="40"/>
  <c r="A103" i="40"/>
  <c r="A104" i="40"/>
  <c r="A105" i="40"/>
  <c r="A106" i="40"/>
  <c r="A107" i="40"/>
  <c r="A108" i="40"/>
  <c r="A109" i="40"/>
  <c r="A110" i="40"/>
  <c r="A111" i="40"/>
  <c r="A112" i="40"/>
  <c r="A113" i="40"/>
  <c r="A114" i="40"/>
  <c r="A115" i="40"/>
  <c r="A116" i="40"/>
  <c r="A117" i="40"/>
  <c r="A118" i="40"/>
  <c r="A119" i="40"/>
  <c r="A120" i="40"/>
  <c r="A121" i="40"/>
  <c r="A122" i="40"/>
  <c r="A123" i="40"/>
  <c r="A124" i="40"/>
  <c r="A125" i="40"/>
  <c r="A126" i="40"/>
  <c r="A127" i="40"/>
  <c r="A128" i="40"/>
  <c r="A129" i="40"/>
  <c r="A130" i="40"/>
  <c r="A131" i="40"/>
  <c r="A132" i="40"/>
  <c r="A133" i="40"/>
  <c r="A134" i="40"/>
  <c r="A135" i="40"/>
  <c r="A136" i="40"/>
  <c r="A137" i="40"/>
  <c r="A138" i="40"/>
  <c r="A139" i="40"/>
  <c r="A140" i="40"/>
  <c r="A141" i="40"/>
  <c r="A142" i="40"/>
  <c r="A143" i="40"/>
  <c r="A144" i="40"/>
  <c r="A145" i="40"/>
  <c r="A146" i="40"/>
  <c r="A147" i="40"/>
  <c r="A148" i="40"/>
  <c r="A149" i="40"/>
  <c r="A150" i="40"/>
  <c r="A151" i="40"/>
  <c r="A152" i="40"/>
  <c r="A153" i="40"/>
  <c r="A154" i="40"/>
  <c r="A155" i="40"/>
  <c r="A156" i="40"/>
  <c r="A157" i="40"/>
  <c r="A158" i="40"/>
  <c r="A159" i="40"/>
  <c r="A160" i="40"/>
  <c r="A161" i="40"/>
  <c r="A162" i="40"/>
  <c r="A163" i="40"/>
  <c r="A164" i="40"/>
  <c r="A165" i="40"/>
  <c r="A166" i="40"/>
  <c r="A167" i="40"/>
  <c r="A168" i="40"/>
  <c r="A169" i="40"/>
  <c r="A170" i="40"/>
  <c r="A171" i="40"/>
  <c r="A172" i="40"/>
  <c r="A173" i="40"/>
  <c r="A174" i="40"/>
  <c r="A175" i="40"/>
  <c r="A176" i="40"/>
  <c r="A177" i="40"/>
  <c r="A178" i="40"/>
  <c r="A179" i="40"/>
  <c r="A180" i="40"/>
  <c r="A181" i="40"/>
  <c r="A2" i="40"/>
  <c r="A10" i="38"/>
  <c r="A3" i="39"/>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A36" i="39"/>
  <c r="A37" i="39"/>
  <c r="A38" i="39"/>
  <c r="A39" i="39"/>
  <c r="A40" i="39"/>
  <c r="A41" i="39"/>
  <c r="A42" i="39"/>
  <c r="A43" i="39"/>
  <c r="A44" i="39"/>
  <c r="A45" i="39"/>
  <c r="A46" i="39"/>
  <c r="A47" i="39"/>
  <c r="A48" i="39"/>
  <c r="A49" i="39"/>
  <c r="A50" i="39"/>
  <c r="A51" i="39"/>
  <c r="A52" i="39"/>
  <c r="A53" i="39"/>
  <c r="A54" i="39"/>
  <c r="A55" i="39"/>
  <c r="A56" i="39"/>
  <c r="A57" i="39"/>
  <c r="A58" i="39"/>
  <c r="A59" i="39"/>
  <c r="A60" i="39"/>
  <c r="A61" i="39"/>
  <c r="A62" i="39"/>
  <c r="A63" i="39"/>
  <c r="A64" i="39"/>
  <c r="A65" i="39"/>
  <c r="A66" i="39"/>
  <c r="A67" i="39"/>
  <c r="A68" i="39"/>
  <c r="A69" i="39"/>
  <c r="A70" i="39"/>
  <c r="A71" i="39"/>
  <c r="A72" i="39"/>
  <c r="A73" i="39"/>
  <c r="A74" i="39"/>
  <c r="A75" i="39"/>
  <c r="A76" i="39"/>
  <c r="A77" i="39"/>
  <c r="A78" i="39"/>
  <c r="A79" i="39"/>
  <c r="A80" i="39"/>
  <c r="A81" i="39"/>
  <c r="A82" i="39"/>
  <c r="A83" i="39"/>
  <c r="A2" i="39"/>
  <c r="A3" i="38"/>
  <c r="A4" i="38"/>
  <c r="A5" i="38"/>
  <c r="A6" i="38"/>
  <c r="A7" i="38"/>
  <c r="A8" i="38"/>
  <c r="A9" i="38"/>
  <c r="A11" i="38"/>
  <c r="A12" i="38"/>
  <c r="A13" i="38"/>
  <c r="A14" i="38"/>
  <c r="A15" i="38"/>
  <c r="A16" i="38"/>
  <c r="A17" i="38"/>
  <c r="A18" i="38"/>
  <c r="A19" i="38"/>
  <c r="A20" i="38"/>
  <c r="A21" i="38"/>
  <c r="A22" i="38"/>
  <c r="A23" i="38"/>
  <c r="A24" i="38"/>
  <c r="A25" i="38"/>
  <c r="A26" i="38"/>
  <c r="A27" i="38"/>
  <c r="A28" i="38"/>
  <c r="A29" i="38"/>
  <c r="A30" i="38"/>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2" i="38"/>
  <c r="A3" i="37"/>
  <c r="A4" i="37"/>
  <c r="A5" i="37"/>
  <c r="A6" i="37"/>
  <c r="A7" i="37"/>
  <c r="A8" i="37"/>
  <c r="A9" i="37"/>
  <c r="A10" i="37"/>
  <c r="A11" i="37"/>
  <c r="A12" i="37"/>
  <c r="A13" i="37"/>
  <c r="A14" i="37"/>
  <c r="A15" i="37"/>
  <c r="A16" i="37"/>
  <c r="A17" i="37"/>
  <c r="A18" i="37"/>
  <c r="A19" i="37"/>
  <c r="A20" i="37"/>
  <c r="A21" i="37"/>
  <c r="A22" i="37"/>
  <c r="A23" i="37"/>
  <c r="A24" i="37"/>
  <c r="A25" i="37"/>
  <c r="A26" i="37"/>
  <c r="A27" i="37"/>
  <c r="A28" i="37"/>
  <c r="A29" i="37"/>
  <c r="A30" i="37"/>
  <c r="A31" i="37"/>
  <c r="A32" i="37"/>
  <c r="A33" i="37"/>
  <c r="A34" i="37"/>
  <c r="A35" i="37"/>
  <c r="A36" i="37"/>
  <c r="A37" i="37"/>
  <c r="A38" i="37"/>
  <c r="A39" i="37"/>
  <c r="A40" i="37"/>
  <c r="A41" i="37"/>
  <c r="A42" i="37"/>
  <c r="A43" i="37"/>
  <c r="A44" i="37"/>
  <c r="A45" i="37"/>
  <c r="A46" i="37"/>
  <c r="A47" i="37"/>
  <c r="A48" i="37"/>
  <c r="A49" i="37"/>
  <c r="A50" i="37"/>
  <c r="A51" i="37"/>
  <c r="A52" i="37"/>
  <c r="A53" i="37"/>
  <c r="A54" i="37"/>
  <c r="A55" i="37"/>
  <c r="A56" i="37"/>
  <c r="A57" i="37"/>
  <c r="A58" i="37"/>
  <c r="A59" i="37"/>
  <c r="A60" i="37"/>
  <c r="A61" i="37"/>
  <c r="A62" i="37"/>
  <c r="A63" i="37"/>
  <c r="A64" i="37"/>
  <c r="A65" i="37"/>
  <c r="A66" i="37"/>
  <c r="A67" i="37"/>
  <c r="A68" i="37"/>
  <c r="A69" i="37"/>
  <c r="A70" i="37"/>
  <c r="A71" i="37"/>
  <c r="A72" i="37"/>
  <c r="A73" i="37"/>
  <c r="A74" i="37"/>
  <c r="A75" i="37"/>
  <c r="A76" i="37"/>
  <c r="A77" i="37"/>
  <c r="A2" i="37"/>
  <c r="E83" i="39"/>
  <c r="E82" i="39"/>
  <c r="E81" i="39"/>
  <c r="E80" i="39"/>
  <c r="E79" i="39"/>
  <c r="E78" i="39"/>
  <c r="E77" i="39"/>
  <c r="E76" i="39"/>
  <c r="E75" i="39"/>
  <c r="E74" i="39"/>
  <c r="E73" i="39"/>
  <c r="E72" i="39"/>
  <c r="E71" i="39"/>
  <c r="E70" i="39"/>
  <c r="E69" i="39"/>
  <c r="E68" i="39"/>
  <c r="E67" i="39"/>
  <c r="E66" i="39"/>
  <c r="E65" i="39"/>
  <c r="E64" i="39"/>
  <c r="E63" i="39"/>
  <c r="E62" i="39"/>
  <c r="E61" i="39"/>
  <c r="E60" i="39"/>
  <c r="E59" i="39"/>
  <c r="E58" i="39"/>
  <c r="E57" i="39"/>
  <c r="E56" i="39"/>
  <c r="E55" i="39"/>
  <c r="E54" i="39"/>
  <c r="E53" i="39"/>
  <c r="E52" i="39"/>
  <c r="E51" i="39"/>
  <c r="E50" i="39"/>
  <c r="E49" i="39"/>
  <c r="E48" i="39"/>
  <c r="E47" i="39"/>
  <c r="E46" i="39"/>
  <c r="E45" i="39"/>
  <c r="E44" i="39"/>
  <c r="E43" i="39"/>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E16" i="39"/>
  <c r="E15" i="39"/>
  <c r="E14" i="39"/>
  <c r="E13" i="39"/>
  <c r="E12" i="39"/>
  <c r="E11" i="39"/>
  <c r="E10" i="39"/>
  <c r="E9" i="39"/>
  <c r="E8" i="39"/>
  <c r="E7" i="39"/>
  <c r="E6" i="39"/>
  <c r="E5" i="39"/>
  <c r="E4" i="39"/>
  <c r="E3" i="39"/>
  <c r="E2" i="39"/>
  <c r="E88" i="38"/>
  <c r="E87" i="38"/>
  <c r="E86" i="38"/>
  <c r="E85" i="38"/>
  <c r="E84" i="38"/>
  <c r="E83" i="38"/>
  <c r="E82" i="38"/>
  <c r="E81" i="38"/>
  <c r="E80" i="38"/>
  <c r="E79" i="38"/>
  <c r="E78" i="38"/>
  <c r="E77" i="38"/>
  <c r="E76" i="38"/>
  <c r="E75" i="38"/>
  <c r="E74" i="38"/>
  <c r="E73" i="38"/>
  <c r="E72" i="38"/>
  <c r="E71" i="38"/>
  <c r="E70" i="38"/>
  <c r="E69" i="38"/>
  <c r="E68" i="38"/>
  <c r="E67" i="38"/>
  <c r="E66" i="38"/>
  <c r="E65" i="38"/>
  <c r="E64" i="38"/>
  <c r="E63" i="38"/>
  <c r="E62" i="38"/>
  <c r="E61" i="38"/>
  <c r="E60" i="38"/>
  <c r="E59" i="38"/>
  <c r="E58" i="38"/>
  <c r="E57" i="38"/>
  <c r="E56" i="38"/>
  <c r="E55" i="38"/>
  <c r="E54" i="38"/>
  <c r="E53" i="38"/>
  <c r="E52" i="38"/>
  <c r="E51" i="38"/>
  <c r="E50" i="38"/>
  <c r="E49" i="38"/>
  <c r="E48" i="38"/>
  <c r="E47" i="38"/>
  <c r="E46" i="38"/>
  <c r="E45" i="38"/>
  <c r="E44" i="38"/>
  <c r="E43" i="38"/>
  <c r="E42" i="38"/>
  <c r="E41" i="38"/>
  <c r="E40" i="38"/>
  <c r="E39" i="38"/>
  <c r="E38" i="38"/>
  <c r="E37" i="38"/>
  <c r="E36" i="38"/>
  <c r="E35" i="38"/>
  <c r="E34" i="38"/>
  <c r="E33" i="38"/>
  <c r="E32" i="38"/>
  <c r="E31" i="38"/>
  <c r="E30" i="38"/>
  <c r="E29" i="38"/>
  <c r="E28" i="38"/>
  <c r="E27" i="38"/>
  <c r="E26" i="38"/>
  <c r="E25" i="38"/>
  <c r="E24" i="38"/>
  <c r="E23" i="38"/>
  <c r="E22" i="38"/>
  <c r="E21" i="38"/>
  <c r="E20" i="38"/>
  <c r="E19" i="38"/>
  <c r="E18" i="38"/>
  <c r="E17" i="38"/>
  <c r="E16" i="38"/>
  <c r="E15" i="38"/>
  <c r="E14" i="38"/>
  <c r="E13" i="38"/>
  <c r="E12" i="38"/>
  <c r="E11" i="38"/>
  <c r="E10" i="38"/>
  <c r="E9" i="38"/>
  <c r="E8" i="38"/>
  <c r="E7" i="38"/>
  <c r="E6" i="38"/>
  <c r="E5" i="38"/>
  <c r="E4" i="38"/>
  <c r="E3" i="38"/>
  <c r="E2" i="38"/>
  <c r="E77" i="37"/>
  <c r="E76" i="37"/>
  <c r="E75" i="37"/>
  <c r="E74" i="37"/>
  <c r="E73" i="37"/>
  <c r="E72" i="37"/>
  <c r="E71" i="37"/>
  <c r="E70" i="37"/>
  <c r="E69" i="37"/>
  <c r="E68" i="37"/>
  <c r="E67" i="37"/>
  <c r="E66" i="37"/>
  <c r="E65" i="37"/>
  <c r="E64" i="37"/>
  <c r="E63" i="37"/>
  <c r="E62" i="37"/>
  <c r="E61" i="37"/>
  <c r="E60" i="37"/>
  <c r="E59" i="37"/>
  <c r="E58" i="37"/>
  <c r="E57" i="37"/>
  <c r="E56" i="37"/>
  <c r="E55" i="37"/>
  <c r="E54" i="37"/>
  <c r="E53" i="37"/>
  <c r="E52" i="37"/>
  <c r="E51" i="37"/>
  <c r="E50" i="37"/>
  <c r="E49" i="37"/>
  <c r="E48" i="37"/>
  <c r="E47" i="37"/>
  <c r="E46" i="37"/>
  <c r="E45" i="37"/>
  <c r="E44" i="37"/>
  <c r="E43" i="37"/>
  <c r="E42" i="37"/>
  <c r="E41" i="37"/>
  <c r="E40" i="37"/>
  <c r="E39" i="37"/>
  <c r="E38" i="37"/>
  <c r="E37" i="37"/>
  <c r="E36" i="37"/>
  <c r="E35" i="37"/>
  <c r="E34" i="37"/>
  <c r="E33" i="37"/>
  <c r="E32" i="37"/>
  <c r="E31" i="37"/>
  <c r="E30" i="37"/>
  <c r="E29" i="37"/>
  <c r="E28" i="37"/>
  <c r="E27" i="37"/>
  <c r="E26" i="37"/>
  <c r="E25" i="37"/>
  <c r="E24" i="37"/>
  <c r="E23" i="37"/>
  <c r="E22" i="37"/>
  <c r="E21" i="37"/>
  <c r="E20" i="37"/>
  <c r="E19" i="37"/>
  <c r="E18" i="37"/>
  <c r="E17" i="37"/>
  <c r="E16" i="37"/>
  <c r="E15" i="37"/>
  <c r="E14" i="37"/>
  <c r="E13" i="37"/>
  <c r="E12" i="37"/>
  <c r="E11" i="37"/>
  <c r="E10" i="37"/>
  <c r="E9" i="37"/>
  <c r="E8" i="37"/>
  <c r="E7" i="37"/>
  <c r="E6" i="37"/>
  <c r="E5" i="37"/>
  <c r="E4" i="37"/>
  <c r="E3" i="37"/>
  <c r="E2" i="37"/>
  <c r="A3" i="36"/>
  <c r="A4" i="36"/>
  <c r="A5" i="36"/>
  <c r="A6" i="36"/>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8" i="36"/>
  <c r="A59" i="36"/>
  <c r="A60" i="36"/>
  <c r="A61" i="36"/>
  <c r="A62" i="36"/>
  <c r="A63" i="36"/>
  <c r="A64" i="36"/>
  <c r="A65" i="36"/>
  <c r="A66" i="36"/>
  <c r="A67" i="36"/>
  <c r="A68" i="36"/>
  <c r="A69" i="36"/>
  <c r="A70" i="36"/>
  <c r="A71" i="36"/>
  <c r="A72" i="36"/>
  <c r="A73" i="36"/>
  <c r="A74" i="36"/>
  <c r="A75" i="36"/>
  <c r="A76" i="36"/>
  <c r="A77" i="36"/>
  <c r="A78" i="36"/>
  <c r="A79" i="36"/>
  <c r="A80" i="36"/>
  <c r="A81" i="36"/>
  <c r="A82" i="36"/>
  <c r="A83" i="36"/>
  <c r="A84" i="36"/>
  <c r="A85" i="36"/>
  <c r="A2" i="36"/>
  <c r="E85" i="36"/>
  <c r="E84" i="36"/>
  <c r="E83" i="36"/>
  <c r="E82" i="36"/>
  <c r="E81" i="36"/>
  <c r="E80" i="36"/>
  <c r="E79" i="36"/>
  <c r="E78" i="36"/>
  <c r="E77" i="36"/>
  <c r="E76" i="36"/>
  <c r="E75" i="36"/>
  <c r="E74" i="36"/>
  <c r="E73" i="36"/>
  <c r="E72" i="36"/>
  <c r="E71" i="36"/>
  <c r="E70" i="36"/>
  <c r="E69" i="36"/>
  <c r="E68" i="36"/>
  <c r="E67" i="36"/>
  <c r="E66" i="36"/>
  <c r="E65" i="36"/>
  <c r="E64" i="36"/>
  <c r="E63" i="36"/>
  <c r="E62" i="36"/>
  <c r="E61" i="36"/>
  <c r="E60" i="36"/>
  <c r="E59" i="36"/>
  <c r="E58" i="36"/>
  <c r="E57" i="36"/>
  <c r="E56" i="36"/>
  <c r="E55" i="36"/>
  <c r="E54" i="36"/>
  <c r="E53" i="36"/>
  <c r="E52" i="36"/>
  <c r="E51" i="36"/>
  <c r="E50" i="36"/>
  <c r="E49" i="36"/>
  <c r="E48" i="36"/>
  <c r="E47" i="36"/>
  <c r="E46" i="36"/>
  <c r="E45" i="36"/>
  <c r="E44" i="36"/>
  <c r="E43" i="36"/>
  <c r="E42" i="36"/>
  <c r="E41" i="36"/>
  <c r="E40" i="36"/>
  <c r="E39" i="36"/>
  <c r="E38" i="36"/>
  <c r="E37" i="36"/>
  <c r="E36" i="36"/>
  <c r="E35" i="36"/>
  <c r="E34" i="36"/>
  <c r="E33" i="36"/>
  <c r="E32" i="36"/>
  <c r="E31" i="36"/>
  <c r="E30" i="36"/>
  <c r="E29" i="36"/>
  <c r="E28" i="36"/>
  <c r="E27" i="36"/>
  <c r="E26" i="36"/>
  <c r="E25" i="36"/>
  <c r="E24" i="36"/>
  <c r="E23" i="36"/>
  <c r="E22" i="36"/>
  <c r="E21" i="36"/>
  <c r="E20" i="36"/>
  <c r="E19" i="36"/>
  <c r="E18" i="36"/>
  <c r="E17" i="36"/>
  <c r="E16" i="36"/>
  <c r="E15" i="36"/>
  <c r="E14" i="36"/>
  <c r="E13" i="36"/>
  <c r="E12" i="36"/>
  <c r="E11" i="36"/>
  <c r="E10" i="36"/>
  <c r="E9" i="36"/>
  <c r="E8" i="36"/>
  <c r="E7" i="36"/>
  <c r="E6" i="36"/>
  <c r="E5" i="36"/>
  <c r="E4" i="36"/>
  <c r="E3" i="36"/>
  <c r="E2" i="36"/>
  <c r="A4" i="31" l="1"/>
  <c r="A5" i="31"/>
  <c r="A6" i="31"/>
  <c r="A8" i="11"/>
  <c r="A67" i="11"/>
  <c r="A43" i="11"/>
  <c r="A45" i="11"/>
  <c r="A18" i="11"/>
  <c r="A23" i="11"/>
  <c r="A135" i="11"/>
  <c r="A136" i="11"/>
  <c r="A99" i="11"/>
  <c r="A30" i="11"/>
  <c r="A31" i="11"/>
  <c r="A2" i="11"/>
  <c r="A3" i="11"/>
  <c r="A5" i="11"/>
  <c r="A80" i="11"/>
  <c r="A38" i="11"/>
  <c r="A118" i="11"/>
  <c r="A81" i="11"/>
  <c r="A82" i="11"/>
  <c r="A6" i="11"/>
  <c r="A145" i="11"/>
  <c r="A83" i="11"/>
  <c r="A84" i="11"/>
  <c r="A39" i="11"/>
  <c r="A40" i="11"/>
  <c r="A119" i="11"/>
  <c r="A85" i="11"/>
  <c r="A86" i="11"/>
  <c r="A87" i="11"/>
  <c r="A110" i="11"/>
  <c r="A121" i="11"/>
  <c r="A146" i="11"/>
  <c r="A122" i="11"/>
  <c r="A123" i="11"/>
  <c r="A7" i="11"/>
  <c r="A124" i="11"/>
  <c r="A41" i="11"/>
  <c r="A9" i="11"/>
  <c r="A147" i="11"/>
  <c r="A125" i="11"/>
  <c r="A68" i="11"/>
  <c r="A148" i="11"/>
  <c r="A10" i="11"/>
  <c r="A181" i="11"/>
  <c r="A180" i="11"/>
  <c r="A42" i="11"/>
  <c r="A88" i="11"/>
  <c r="A58" i="11"/>
  <c r="A11" i="11"/>
  <c r="A149" i="11"/>
  <c r="A89" i="11"/>
  <c r="A90" i="11"/>
  <c r="A91" i="11"/>
  <c r="A150" i="11"/>
  <c r="A44" i="11"/>
  <c r="A151" i="11"/>
  <c r="A27" i="11"/>
  <c r="A126" i="11"/>
  <c r="A127" i="11"/>
  <c r="A152" i="11"/>
  <c r="A92" i="11"/>
  <c r="A93" i="11"/>
  <c r="A153" i="11"/>
  <c r="A154" i="11"/>
  <c r="A12" i="11"/>
  <c r="A155" i="11"/>
  <c r="A46" i="11"/>
  <c r="A156" i="11"/>
  <c r="A157" i="11"/>
  <c r="A158" i="11"/>
  <c r="A159" i="11"/>
  <c r="A47" i="11"/>
  <c r="A69" i="11"/>
  <c r="A94" i="11"/>
  <c r="A128" i="11"/>
  <c r="A13" i="11"/>
  <c r="A14" i="11"/>
  <c r="A15" i="11"/>
  <c r="A16" i="11"/>
  <c r="A17" i="11"/>
  <c r="A129" i="11"/>
  <c r="A130" i="11"/>
  <c r="A60" i="11"/>
  <c r="A107" i="11"/>
  <c r="A160" i="11"/>
  <c r="A61" i="11"/>
  <c r="A48" i="11"/>
  <c r="A28" i="11"/>
  <c r="A19" i="11"/>
  <c r="A49" i="11"/>
  <c r="A50" i="11"/>
  <c r="A95" i="11"/>
  <c r="A131" i="11"/>
  <c r="A70" i="11"/>
  <c r="A71" i="11"/>
  <c r="A62" i="11"/>
  <c r="A161" i="11"/>
  <c r="A72" i="11"/>
  <c r="A96" i="11"/>
  <c r="A73" i="11"/>
  <c r="A20" i="11"/>
  <c r="A132" i="11"/>
  <c r="A63" i="11"/>
  <c r="A21" i="11"/>
  <c r="A74" i="11"/>
  <c r="A75" i="11"/>
  <c r="A22" i="11"/>
  <c r="A64" i="11"/>
  <c r="A97" i="11"/>
  <c r="A133" i="11"/>
  <c r="A134" i="11"/>
  <c r="A162" i="11"/>
  <c r="A163" i="11"/>
  <c r="A51" i="11"/>
  <c r="A98" i="11"/>
  <c r="A111" i="11"/>
  <c r="A76" i="11"/>
  <c r="A52" i="11"/>
  <c r="A164" i="11"/>
  <c r="A108" i="11"/>
  <c r="A65" i="11"/>
  <c r="A32" i="11"/>
  <c r="A33" i="11"/>
  <c r="A100" i="11"/>
  <c r="A77" i="11"/>
  <c r="A165" i="11"/>
  <c r="A166" i="11"/>
  <c r="A53" i="11"/>
  <c r="A112" i="11"/>
  <c r="A54" i="11"/>
  <c r="A34" i="11"/>
  <c r="A29" i="11"/>
  <c r="A182" i="11"/>
  <c r="A113" i="11"/>
  <c r="A167" i="11"/>
  <c r="A24" i="11"/>
  <c r="A25" i="11"/>
  <c r="A26" i="11"/>
  <c r="A137" i="11"/>
  <c r="A168" i="11"/>
  <c r="A178" i="11"/>
  <c r="A179" i="11"/>
  <c r="A55" i="11"/>
  <c r="A101" i="11"/>
  <c r="A114" i="11"/>
  <c r="A79" i="11"/>
  <c r="A169" i="11"/>
  <c r="A138" i="11"/>
  <c r="A139" i="11"/>
  <c r="A140" i="11"/>
  <c r="A144" i="11"/>
  <c r="A141" i="11"/>
  <c r="A56" i="11"/>
  <c r="A102" i="11"/>
  <c r="A170" i="11"/>
  <c r="A35" i="11"/>
  <c r="A36" i="11"/>
  <c r="A103" i="11"/>
  <c r="A78" i="11"/>
  <c r="A104" i="11"/>
  <c r="A115" i="11"/>
  <c r="A171" i="11"/>
  <c r="A172" i="11"/>
  <c r="A173" i="11"/>
  <c r="A174" i="11"/>
  <c r="A175" i="11"/>
  <c r="A176" i="11"/>
  <c r="A66" i="11"/>
  <c r="A116" i="11"/>
  <c r="A109" i="11"/>
  <c r="A57" i="11"/>
  <c r="A37" i="11"/>
  <c r="A183" i="11"/>
  <c r="A117" i="11"/>
  <c r="A105" i="11"/>
  <c r="A177" i="11"/>
  <c r="A142" i="11"/>
  <c r="A106" i="11"/>
  <c r="A143" i="11"/>
  <c r="A120" i="11"/>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2" i="29"/>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2" i="30"/>
  <c r="A51" i="31" l="1"/>
  <c r="A27" i="31"/>
  <c r="A16" i="31"/>
  <c r="A36" i="31"/>
  <c r="A21" i="31"/>
  <c r="A15" i="31"/>
  <c r="A70" i="31"/>
  <c r="A32" i="31"/>
  <c r="A100" i="31"/>
  <c r="A85" i="31"/>
  <c r="A160" i="31"/>
  <c r="A73" i="31"/>
  <c r="A107" i="31"/>
  <c r="A98" i="31"/>
  <c r="A124" i="31"/>
  <c r="A170" i="31"/>
  <c r="A165" i="31"/>
  <c r="A153" i="31"/>
  <c r="A14" i="31"/>
  <c r="A87" i="31"/>
  <c r="A161" i="31"/>
  <c r="A80" i="31"/>
  <c r="A82" i="31"/>
  <c r="A168" i="31"/>
  <c r="A8" i="31"/>
  <c r="A33" i="31"/>
  <c r="A106" i="31"/>
  <c r="A133" i="31"/>
  <c r="A77" i="31"/>
  <c r="A148" i="31"/>
  <c r="A79" i="31"/>
  <c r="A129" i="31"/>
  <c r="A34" i="31"/>
  <c r="A175" i="31"/>
  <c r="A176" i="31"/>
  <c r="A60" i="31"/>
  <c r="A49" i="31"/>
  <c r="A154" i="31"/>
  <c r="A91" i="31"/>
  <c r="A177" i="31"/>
  <c r="A28" i="31"/>
  <c r="A88" i="31"/>
  <c r="A64" i="31"/>
  <c r="A152" i="31"/>
  <c r="A43" i="31"/>
  <c r="A18" i="31"/>
  <c r="A25" i="31"/>
  <c r="A72" i="31"/>
  <c r="A166" i="31"/>
  <c r="A112" i="31"/>
  <c r="A116" i="31"/>
  <c r="A96" i="31"/>
  <c r="A3" i="31"/>
  <c r="A151" i="31"/>
  <c r="A162" i="31"/>
  <c r="A26" i="31"/>
  <c r="A62" i="31"/>
  <c r="A90" i="31"/>
  <c r="A119" i="31"/>
  <c r="A142" i="31"/>
  <c r="A178" i="31"/>
  <c r="A114" i="31"/>
  <c r="A52" i="31"/>
  <c r="A179" i="31"/>
  <c r="A140" i="31"/>
  <c r="A69" i="31"/>
  <c r="A57" i="31"/>
  <c r="A67" i="31"/>
  <c r="A58" i="31"/>
  <c r="A108" i="31"/>
  <c r="A20" i="31"/>
  <c r="A19" i="31"/>
  <c r="A45" i="31"/>
  <c r="A46" i="31"/>
  <c r="A17" i="31"/>
  <c r="A54" i="31"/>
  <c r="A47" i="31"/>
  <c r="A66" i="31"/>
  <c r="A127" i="31"/>
  <c r="A155" i="31"/>
  <c r="A139" i="31"/>
  <c r="A150" i="31"/>
  <c r="A143" i="31"/>
  <c r="A103" i="31"/>
  <c r="A104" i="31"/>
  <c r="A110" i="31"/>
  <c r="A95" i="31"/>
  <c r="A149" i="31"/>
  <c r="A105" i="31"/>
  <c r="A121" i="31"/>
  <c r="A138" i="31"/>
  <c r="A35" i="31"/>
  <c r="A156" i="31"/>
  <c r="A128" i="31"/>
  <c r="A115" i="31"/>
  <c r="A137" i="31"/>
  <c r="A61" i="31"/>
  <c r="A131" i="31"/>
  <c r="A7" i="31"/>
  <c r="A12" i="31"/>
  <c r="A65" i="31"/>
  <c r="A180" i="31"/>
  <c r="A89" i="31"/>
  <c r="A157" i="31"/>
  <c r="A120" i="31"/>
  <c r="A50" i="31"/>
  <c r="A181" i="31"/>
  <c r="A136" i="31"/>
  <c r="A123" i="31"/>
  <c r="A86" i="31"/>
  <c r="A71" i="31"/>
  <c r="A171" i="31"/>
  <c r="A169" i="31"/>
  <c r="A40" i="31"/>
  <c r="A81" i="31"/>
  <c r="A48" i="31"/>
  <c r="A163" i="31"/>
  <c r="A78" i="31"/>
  <c r="A134" i="31"/>
  <c r="A144" i="31"/>
  <c r="A53" i="31"/>
  <c r="A84" i="31"/>
  <c r="A158" i="31"/>
  <c r="A94" i="31"/>
  <c r="A23" i="31"/>
  <c r="A42" i="31"/>
  <c r="A122" i="31"/>
  <c r="A11" i="31"/>
  <c r="A109" i="31"/>
  <c r="A56" i="31"/>
  <c r="A75" i="31"/>
  <c r="A99" i="31"/>
  <c r="A92" i="31"/>
  <c r="A24" i="31"/>
  <c r="A37" i="31"/>
  <c r="A63" i="31"/>
  <c r="A159" i="31"/>
  <c r="A113" i="31"/>
  <c r="A29" i="31"/>
  <c r="A31" i="31"/>
  <c r="A38" i="31"/>
  <c r="A74" i="31"/>
  <c r="A10" i="31"/>
  <c r="A147" i="31"/>
  <c r="A172" i="31"/>
  <c r="A173" i="31"/>
  <c r="A146" i="31"/>
  <c r="A126" i="31"/>
  <c r="A76" i="31"/>
  <c r="A83" i="31"/>
  <c r="A102" i="31"/>
  <c r="A117" i="31"/>
  <c r="A141" i="31"/>
  <c r="A118" i="31"/>
  <c r="A111" i="31"/>
  <c r="A130" i="31"/>
  <c r="A30" i="31"/>
  <c r="A13" i="31"/>
  <c r="A41" i="31"/>
  <c r="A22" i="31"/>
  <c r="A164" i="31"/>
  <c r="A132" i="31"/>
  <c r="A167" i="31"/>
  <c r="A93" i="31"/>
  <c r="A68" i="31"/>
  <c r="A101" i="31"/>
  <c r="A9" i="31"/>
  <c r="A145" i="31"/>
  <c r="A39" i="31"/>
  <c r="A2" i="31"/>
  <c r="A97" i="31"/>
  <c r="A55" i="31"/>
  <c r="A174" i="31"/>
  <c r="A135" i="31"/>
  <c r="A125" i="31"/>
  <c r="A59" i="31"/>
  <c r="A182" i="31"/>
  <c r="A44" i="31"/>
  <c r="A3" i="27" l="1"/>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2"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2"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2"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2" i="24"/>
  <c r="A4" i="23"/>
  <c r="A3"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2" i="23"/>
  <c r="A4" i="21" l="1"/>
  <c r="E865" i="10" l="1"/>
  <c r="C865" i="10"/>
  <c r="A2"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E4" i="10" l="1"/>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C3" i="10"/>
  <c r="E3" i="10" l="1"/>
  <c r="A3" i="10"/>
  <c r="H8" i="1" l="1"/>
  <c r="H72" i="1"/>
  <c r="H136" i="1"/>
  <c r="G22" i="1"/>
  <c r="G86" i="1"/>
  <c r="G150" i="1"/>
  <c r="F36" i="1"/>
  <c r="F100" i="1"/>
  <c r="H34" i="1"/>
  <c r="H107" i="1"/>
  <c r="H180" i="1"/>
  <c r="G75" i="1"/>
  <c r="G148" i="1"/>
  <c r="F43" i="1"/>
  <c r="F117" i="1"/>
  <c r="E5" i="1"/>
  <c r="E69" i="1"/>
  <c r="E133" i="1"/>
  <c r="H12" i="1"/>
  <c r="H85" i="1"/>
  <c r="H158" i="1"/>
  <c r="G53" i="1"/>
  <c r="G127" i="1"/>
  <c r="F22" i="1"/>
  <c r="F95" i="1"/>
  <c r="F164" i="1"/>
  <c r="E50" i="1"/>
  <c r="E114" i="1"/>
  <c r="E178" i="1"/>
  <c r="H50" i="1"/>
  <c r="H123" i="1"/>
  <c r="G18" i="1"/>
  <c r="G91" i="1"/>
  <c r="G164" i="1"/>
  <c r="F59" i="1"/>
  <c r="F133" i="1"/>
  <c r="E19" i="1"/>
  <c r="H99" i="1"/>
  <c r="G37" i="1"/>
  <c r="G153" i="1"/>
  <c r="H117" i="1"/>
  <c r="G56" i="1"/>
  <c r="G171" i="1"/>
  <c r="F111" i="1"/>
  <c r="E38" i="1"/>
  <c r="E123" i="1"/>
  <c r="D26" i="1"/>
  <c r="D90" i="1"/>
  <c r="D154" i="1"/>
  <c r="C40" i="1"/>
  <c r="H35" i="1"/>
  <c r="H151" i="1"/>
  <c r="G89" i="1"/>
  <c r="F29" i="1"/>
  <c r="F145" i="1"/>
  <c r="E63" i="1"/>
  <c r="E148" i="1"/>
  <c r="D45" i="1"/>
  <c r="D109" i="1"/>
  <c r="H109" i="1"/>
  <c r="G49" i="1"/>
  <c r="G165" i="1"/>
  <c r="F103" i="1"/>
  <c r="E32" i="1"/>
  <c r="E118" i="1"/>
  <c r="D22" i="1"/>
  <c r="D86" i="1"/>
  <c r="D150" i="1"/>
  <c r="C36" i="1"/>
  <c r="C100" i="1"/>
  <c r="C164" i="1"/>
  <c r="H173" i="1"/>
  <c r="F37" i="1"/>
  <c r="E35" i="1"/>
  <c r="E172" i="1"/>
  <c r="D100" i="1"/>
  <c r="C10" i="1"/>
  <c r="C94" i="1"/>
  <c r="C167" i="1"/>
  <c r="H118" i="1"/>
  <c r="G170" i="1"/>
  <c r="F176" i="1"/>
  <c r="E140" i="1"/>
  <c r="D76" i="1"/>
  <c r="D168" i="1"/>
  <c r="H16" i="1"/>
  <c r="H80" i="1"/>
  <c r="H144" i="1"/>
  <c r="G30" i="1"/>
  <c r="G94" i="1"/>
  <c r="G158" i="1"/>
  <c r="F44" i="1"/>
  <c r="F108" i="1"/>
  <c r="H43" i="1"/>
  <c r="H116" i="1"/>
  <c r="G11" i="1"/>
  <c r="G84" i="1"/>
  <c r="G157" i="1"/>
  <c r="F53" i="1"/>
  <c r="F126" i="1"/>
  <c r="E13" i="1"/>
  <c r="E77" i="1"/>
  <c r="E141" i="1"/>
  <c r="H21" i="1"/>
  <c r="H94" i="1"/>
  <c r="H167" i="1"/>
  <c r="G63" i="1"/>
  <c r="G136" i="1"/>
  <c r="F31" i="1"/>
  <c r="F104" i="1"/>
  <c r="F172" i="1"/>
  <c r="E58" i="1"/>
  <c r="E122" i="1"/>
  <c r="D8" i="1"/>
  <c r="H59" i="1"/>
  <c r="H132" i="1"/>
  <c r="G27" i="1"/>
  <c r="G100" i="1"/>
  <c r="G173" i="1"/>
  <c r="F69" i="1"/>
  <c r="F141" i="1"/>
  <c r="E27" i="1"/>
  <c r="H111" i="1"/>
  <c r="G51" i="1"/>
  <c r="H14" i="1"/>
  <c r="H130" i="1"/>
  <c r="G69" i="1"/>
  <c r="F9" i="1"/>
  <c r="F127" i="1"/>
  <c r="E48" i="1"/>
  <c r="E134" i="1"/>
  <c r="D34" i="1"/>
  <c r="D98" i="1"/>
  <c r="D162" i="1"/>
  <c r="C48" i="1"/>
  <c r="H47" i="1"/>
  <c r="H165" i="1"/>
  <c r="G105" i="1"/>
  <c r="F45" i="1"/>
  <c r="F158" i="1"/>
  <c r="E73" i="1"/>
  <c r="E159" i="1"/>
  <c r="D53" i="1"/>
  <c r="H7" i="1"/>
  <c r="H124" i="1"/>
  <c r="G61" i="1"/>
  <c r="G179" i="1"/>
  <c r="F119" i="1"/>
  <c r="E43" i="1"/>
  <c r="E128" i="1"/>
  <c r="D30" i="1"/>
  <c r="D94" i="1"/>
  <c r="D158" i="1"/>
  <c r="C44" i="1"/>
  <c r="C108" i="1"/>
  <c r="C172" i="1"/>
  <c r="G24" i="1"/>
  <c r="F63" i="1"/>
  <c r="E51" i="1"/>
  <c r="D10" i="1"/>
  <c r="D113" i="1"/>
  <c r="C21" i="1"/>
  <c r="C103" i="1"/>
  <c r="C176" i="1"/>
  <c r="H147" i="1"/>
  <c r="F18" i="1"/>
  <c r="E16" i="1"/>
  <c r="E156" i="1"/>
  <c r="H24" i="1"/>
  <c r="H88" i="1"/>
  <c r="H152" i="1"/>
  <c r="G38" i="1"/>
  <c r="G102" i="1"/>
  <c r="G166" i="1"/>
  <c r="F52" i="1"/>
  <c r="F116" i="1"/>
  <c r="H52" i="1"/>
  <c r="H125" i="1"/>
  <c r="G20" i="1"/>
  <c r="G93" i="1"/>
  <c r="G167" i="1"/>
  <c r="F62" i="1"/>
  <c r="F135" i="1"/>
  <c r="E21" i="1"/>
  <c r="E85" i="1"/>
  <c r="E149" i="1"/>
  <c r="H30" i="1"/>
  <c r="H103" i="1"/>
  <c r="H177" i="1"/>
  <c r="G72" i="1"/>
  <c r="G145" i="1"/>
  <c r="F40" i="1"/>
  <c r="F113" i="1"/>
  <c r="F180" i="1"/>
  <c r="E66" i="1"/>
  <c r="E130" i="1"/>
  <c r="D16" i="1"/>
  <c r="H68" i="1"/>
  <c r="H141" i="1"/>
  <c r="G36" i="1"/>
  <c r="G109" i="1"/>
  <c r="F5" i="1"/>
  <c r="F78" i="1"/>
  <c r="F149" i="1"/>
  <c r="H10" i="1"/>
  <c r="H127" i="1"/>
  <c r="G67" i="1"/>
  <c r="H28" i="1"/>
  <c r="H146" i="1"/>
  <c r="G85" i="1"/>
  <c r="F24" i="1"/>
  <c r="F139" i="1"/>
  <c r="E59" i="1"/>
  <c r="E144" i="1"/>
  <c r="D42" i="1"/>
  <c r="D106" i="1"/>
  <c r="D170" i="1"/>
  <c r="C56" i="1"/>
  <c r="H63" i="1"/>
  <c r="G3" i="1"/>
  <c r="G120" i="1"/>
  <c r="F57" i="1"/>
  <c r="F170" i="1"/>
  <c r="E84" i="1"/>
  <c r="E169" i="1"/>
  <c r="D61" i="1"/>
  <c r="H20" i="1"/>
  <c r="H138" i="1"/>
  <c r="G77" i="1"/>
  <c r="F17" i="1"/>
  <c r="F134" i="1"/>
  <c r="E54" i="1"/>
  <c r="E139" i="1"/>
  <c r="D38" i="1"/>
  <c r="D102" i="1"/>
  <c r="D166" i="1"/>
  <c r="C52" i="1"/>
  <c r="C116" i="1"/>
  <c r="C180" i="1"/>
  <c r="G52" i="1"/>
  <c r="F83" i="1"/>
  <c r="E68" i="1"/>
  <c r="D24" i="1"/>
  <c r="D124" i="1"/>
  <c r="C31" i="1"/>
  <c r="C112" i="1"/>
  <c r="C113" i="1"/>
  <c r="H32" i="1"/>
  <c r="H96" i="1"/>
  <c r="H160" i="1"/>
  <c r="G46" i="1"/>
  <c r="G110" i="1"/>
  <c r="G174" i="1"/>
  <c r="F60" i="1"/>
  <c r="F124" i="1"/>
  <c r="H61" i="1"/>
  <c r="H134" i="1"/>
  <c r="G29" i="1"/>
  <c r="G103" i="1"/>
  <c r="G176" i="1"/>
  <c r="F71" i="1"/>
  <c r="F143" i="1"/>
  <c r="E29" i="1"/>
  <c r="E93" i="1"/>
  <c r="E157" i="1"/>
  <c r="H39" i="1"/>
  <c r="H113" i="1"/>
  <c r="G8" i="1"/>
  <c r="G81" i="1"/>
  <c r="G154" i="1"/>
  <c r="F49" i="1"/>
  <c r="F122" i="1"/>
  <c r="E10" i="1"/>
  <c r="E74" i="1"/>
  <c r="E138" i="1"/>
  <c r="H4" i="1"/>
  <c r="H77" i="1"/>
  <c r="H150" i="1"/>
  <c r="G45" i="1"/>
  <c r="G119" i="1"/>
  <c r="F14" i="1"/>
  <c r="F87" i="1"/>
  <c r="F157" i="1"/>
  <c r="H26" i="1"/>
  <c r="H142" i="1"/>
  <c r="G80" i="1"/>
  <c r="H44" i="1"/>
  <c r="H161" i="1"/>
  <c r="G98" i="1"/>
  <c r="F38" i="1"/>
  <c r="F153" i="1"/>
  <c r="E70" i="1"/>
  <c r="E155" i="1"/>
  <c r="D50" i="1"/>
  <c r="D114" i="1"/>
  <c r="D178" i="1"/>
  <c r="C64" i="1"/>
  <c r="H78" i="1"/>
  <c r="G16" i="1"/>
  <c r="G133" i="1"/>
  <c r="F73" i="1"/>
  <c r="E6" i="1"/>
  <c r="E95" i="1"/>
  <c r="E180" i="1"/>
  <c r="D69" i="1"/>
  <c r="H36" i="1"/>
  <c r="H154" i="1"/>
  <c r="G92" i="1"/>
  <c r="F30" i="1"/>
  <c r="F146" i="1"/>
  <c r="E64" i="1"/>
  <c r="E150" i="1"/>
  <c r="D46" i="1"/>
  <c r="D110" i="1"/>
  <c r="D174" i="1"/>
  <c r="C60" i="1"/>
  <c r="C124" i="1"/>
  <c r="H27" i="1"/>
  <c r="G83" i="1"/>
  <c r="F109" i="1"/>
  <c r="E87" i="1"/>
  <c r="D36" i="1"/>
  <c r="D135" i="1"/>
  <c r="C42" i="1"/>
  <c r="C121" i="1"/>
  <c r="C141" i="1"/>
  <c r="G28" i="1"/>
  <c r="H40" i="1"/>
  <c r="H104" i="1"/>
  <c r="H168" i="1"/>
  <c r="G54" i="1"/>
  <c r="G118" i="1"/>
  <c r="F4" i="1"/>
  <c r="F68" i="1"/>
  <c r="F132" i="1"/>
  <c r="H70" i="1"/>
  <c r="H143" i="1"/>
  <c r="G39" i="1"/>
  <c r="G112" i="1"/>
  <c r="F7" i="1"/>
  <c r="F80" i="1"/>
  <c r="F151" i="1"/>
  <c r="E37" i="1"/>
  <c r="E101" i="1"/>
  <c r="E165" i="1"/>
  <c r="H49" i="1"/>
  <c r="H122" i="1"/>
  <c r="G17" i="1"/>
  <c r="G90" i="1"/>
  <c r="G163" i="1"/>
  <c r="F58" i="1"/>
  <c r="F131" i="1"/>
  <c r="E18" i="1"/>
  <c r="E82" i="1"/>
  <c r="E146" i="1"/>
  <c r="H13" i="1"/>
  <c r="H86" i="1"/>
  <c r="H159" i="1"/>
  <c r="G55" i="1"/>
  <c r="G128" i="1"/>
  <c r="F23" i="1"/>
  <c r="F96" i="1"/>
  <c r="F165" i="1"/>
  <c r="H38" i="1"/>
  <c r="H156" i="1"/>
  <c r="G96" i="1"/>
  <c r="H57" i="1"/>
  <c r="H174" i="1"/>
  <c r="G114" i="1"/>
  <c r="F54" i="1"/>
  <c r="F166" i="1"/>
  <c r="E80" i="1"/>
  <c r="E166" i="1"/>
  <c r="D58" i="1"/>
  <c r="D122" i="1"/>
  <c r="C8" i="1"/>
  <c r="C72" i="1"/>
  <c r="H92" i="1"/>
  <c r="G32" i="1"/>
  <c r="G149" i="1"/>
  <c r="F88" i="1"/>
  <c r="E17" i="1"/>
  <c r="E105" i="1"/>
  <c r="D12" i="1"/>
  <c r="D77" i="1"/>
  <c r="H51" i="1"/>
  <c r="H166" i="1"/>
  <c r="G106" i="1"/>
  <c r="F46" i="1"/>
  <c r="F160" i="1"/>
  <c r="E75" i="1"/>
  <c r="E160" i="1"/>
  <c r="D54" i="1"/>
  <c r="D118" i="1"/>
  <c r="C4" i="1"/>
  <c r="C68" i="1"/>
  <c r="C132" i="1"/>
  <c r="H55" i="1"/>
  <c r="G113" i="1"/>
  <c r="F129" i="1"/>
  <c r="E103" i="1"/>
  <c r="D49" i="1"/>
  <c r="D145" i="1"/>
  <c r="C53" i="1"/>
  <c r="C130" i="1"/>
  <c r="C168" i="1"/>
  <c r="G58" i="1"/>
  <c r="F85" i="1"/>
  <c r="E71" i="1"/>
  <c r="D25" i="1"/>
  <c r="D125" i="1"/>
  <c r="H48" i="1"/>
  <c r="H112" i="1"/>
  <c r="H176" i="1"/>
  <c r="G62" i="1"/>
  <c r="G126" i="1"/>
  <c r="F12" i="1"/>
  <c r="F76" i="1"/>
  <c r="H6" i="1"/>
  <c r="H79" i="1"/>
  <c r="H153" i="1"/>
  <c r="G48" i="1"/>
  <c r="G121" i="1"/>
  <c r="F16" i="1"/>
  <c r="F89" i="1"/>
  <c r="F159" i="1"/>
  <c r="E45" i="1"/>
  <c r="E109" i="1"/>
  <c r="E173" i="1"/>
  <c r="H58" i="1"/>
  <c r="H131" i="1"/>
  <c r="G26" i="1"/>
  <c r="G99" i="1"/>
  <c r="G172" i="1"/>
  <c r="F67" i="1"/>
  <c r="F140" i="1"/>
  <c r="E26" i="1"/>
  <c r="E90" i="1"/>
  <c r="E154" i="1"/>
  <c r="H22" i="1"/>
  <c r="H95" i="1"/>
  <c r="H169" i="1"/>
  <c r="G64" i="1"/>
  <c r="G137" i="1"/>
  <c r="F32" i="1"/>
  <c r="F105" i="1"/>
  <c r="F173" i="1"/>
  <c r="H54" i="1"/>
  <c r="H172" i="1"/>
  <c r="G111" i="1"/>
  <c r="H73" i="1"/>
  <c r="G12" i="1"/>
  <c r="G129" i="1"/>
  <c r="F66" i="1"/>
  <c r="F178" i="1"/>
  <c r="E91" i="1"/>
  <c r="E176" i="1"/>
  <c r="D66" i="1"/>
  <c r="D130" i="1"/>
  <c r="C16" i="1"/>
  <c r="C80" i="1"/>
  <c r="H108" i="1"/>
  <c r="G47" i="1"/>
  <c r="G162" i="1"/>
  <c r="F102" i="1"/>
  <c r="E31" i="1"/>
  <c r="E116" i="1"/>
  <c r="D21" i="1"/>
  <c r="D85" i="1"/>
  <c r="H65" i="1"/>
  <c r="G4" i="1"/>
  <c r="G122" i="1"/>
  <c r="F61" i="1"/>
  <c r="F171" i="1"/>
  <c r="E86" i="1"/>
  <c r="E171" i="1"/>
  <c r="D62" i="1"/>
  <c r="D126" i="1"/>
  <c r="C12" i="1"/>
  <c r="C76" i="1"/>
  <c r="H56" i="1"/>
  <c r="H120" i="1"/>
  <c r="G6" i="1"/>
  <c r="G70" i="1"/>
  <c r="G134" i="1"/>
  <c r="F20" i="1"/>
  <c r="F84" i="1"/>
  <c r="H15" i="1"/>
  <c r="H89" i="1"/>
  <c r="H162" i="1"/>
  <c r="G57" i="1"/>
  <c r="G130" i="1"/>
  <c r="F25" i="1"/>
  <c r="F98" i="1"/>
  <c r="F167" i="1"/>
  <c r="E53" i="1"/>
  <c r="E117" i="1"/>
  <c r="D3" i="1"/>
  <c r="H67" i="1"/>
  <c r="H140" i="1"/>
  <c r="G35" i="1"/>
  <c r="G108" i="1"/>
  <c r="F3" i="1"/>
  <c r="F77" i="1"/>
  <c r="F148" i="1"/>
  <c r="E34" i="1"/>
  <c r="E98" i="1"/>
  <c r="E162" i="1"/>
  <c r="H31" i="1"/>
  <c r="H105" i="1"/>
  <c r="H178" i="1"/>
  <c r="G73" i="1"/>
  <c r="G146" i="1"/>
  <c r="F41" i="1"/>
  <c r="F114" i="1"/>
  <c r="E3" i="1"/>
  <c r="H69" i="1"/>
  <c r="G7" i="1"/>
  <c r="G124" i="1"/>
  <c r="H87" i="1"/>
  <c r="G25" i="1"/>
  <c r="G143" i="1"/>
  <c r="F82" i="1"/>
  <c r="E14" i="1"/>
  <c r="E102" i="1"/>
  <c r="D9" i="1"/>
  <c r="D74" i="1"/>
  <c r="D138" i="1"/>
  <c r="C24" i="1"/>
  <c r="H5" i="1"/>
  <c r="H121" i="1"/>
  <c r="G60" i="1"/>
  <c r="G178" i="1"/>
  <c r="F118" i="1"/>
  <c r="E41" i="1"/>
  <c r="E127" i="1"/>
  <c r="D29" i="1"/>
  <c r="D93" i="1"/>
  <c r="H81" i="1"/>
  <c r="G19" i="1"/>
  <c r="G135" i="1"/>
  <c r="F74" i="1"/>
  <c r="E7" i="1"/>
  <c r="E96" i="1"/>
  <c r="D4" i="1"/>
  <c r="D70" i="1"/>
  <c r="D134" i="1"/>
  <c r="C20" i="1"/>
  <c r="C84" i="1"/>
  <c r="C148" i="1"/>
  <c r="H115" i="1"/>
  <c r="G169" i="1"/>
  <c r="F174" i="1"/>
  <c r="E136" i="1"/>
  <c r="D75" i="1"/>
  <c r="D167" i="1"/>
  <c r="C74" i="1"/>
  <c r="C149" i="1"/>
  <c r="H60" i="1"/>
  <c r="H64" i="1"/>
  <c r="H128" i="1"/>
  <c r="G14" i="1"/>
  <c r="G78" i="1"/>
  <c r="G142" i="1"/>
  <c r="F28" i="1"/>
  <c r="F92" i="1"/>
  <c r="H25" i="1"/>
  <c r="H98" i="1"/>
  <c r="H171" i="1"/>
  <c r="G66" i="1"/>
  <c r="G139" i="1"/>
  <c r="F34" i="1"/>
  <c r="F107" i="1"/>
  <c r="F175" i="1"/>
  <c r="E61" i="1"/>
  <c r="E125" i="1"/>
  <c r="H3" i="1"/>
  <c r="H76" i="1"/>
  <c r="H149" i="1"/>
  <c r="G44" i="1"/>
  <c r="G117" i="1"/>
  <c r="F13" i="1"/>
  <c r="F86" i="1"/>
  <c r="F156" i="1"/>
  <c r="E42" i="1"/>
  <c r="E106" i="1"/>
  <c r="E170" i="1"/>
  <c r="H41" i="1"/>
  <c r="H114" i="1"/>
  <c r="G9" i="1"/>
  <c r="G82" i="1"/>
  <c r="G155" i="1"/>
  <c r="F50" i="1"/>
  <c r="F123" i="1"/>
  <c r="E11" i="1"/>
  <c r="H83" i="1"/>
  <c r="G23" i="1"/>
  <c r="G140" i="1"/>
  <c r="H101" i="1"/>
  <c r="G41" i="1"/>
  <c r="G159" i="1"/>
  <c r="F97" i="1"/>
  <c r="E25" i="1"/>
  <c r="E112" i="1"/>
  <c r="D18" i="1"/>
  <c r="D82" i="1"/>
  <c r="D146" i="1"/>
  <c r="C32" i="1"/>
  <c r="H19" i="1"/>
  <c r="H137" i="1"/>
  <c r="G76" i="1"/>
  <c r="F15" i="1"/>
  <c r="F130" i="1"/>
  <c r="E52" i="1"/>
  <c r="C51" i="1"/>
  <c r="F112" i="1"/>
  <c r="E108" i="1"/>
  <c r="D127" i="1"/>
  <c r="D23" i="1"/>
  <c r="E124" i="1"/>
  <c r="C128" i="1"/>
  <c r="D143" i="1"/>
  <c r="E99" i="1"/>
  <c r="G104" i="1"/>
  <c r="F163" i="1"/>
  <c r="H17" i="1"/>
  <c r="D173" i="1"/>
  <c r="C107" i="1"/>
  <c r="D119" i="1"/>
  <c r="E60" i="1"/>
  <c r="G168" i="1"/>
  <c r="E97" i="1"/>
  <c r="C78" i="1"/>
  <c r="E143" i="1"/>
  <c r="G177" i="1"/>
  <c r="C131" i="1"/>
  <c r="D115" i="1"/>
  <c r="F64" i="1"/>
  <c r="C156" i="1"/>
  <c r="E119" i="1"/>
  <c r="D99" i="1"/>
  <c r="H62" i="1"/>
  <c r="E132" i="1"/>
  <c r="H106" i="1"/>
  <c r="G131" i="1"/>
  <c r="H110" i="1"/>
  <c r="C126" i="1"/>
  <c r="D43" i="1"/>
  <c r="C170" i="1"/>
  <c r="G59" i="1"/>
  <c r="C45" i="1"/>
  <c r="D133" i="1"/>
  <c r="H119" i="1"/>
  <c r="E33" i="1"/>
  <c r="H91" i="1"/>
  <c r="C142" i="1"/>
  <c r="C62" i="1"/>
  <c r="C50" i="1"/>
  <c r="D47" i="1"/>
  <c r="F125" i="1"/>
  <c r="H46" i="1"/>
  <c r="D152" i="1"/>
  <c r="G71" i="1"/>
  <c r="H53" i="1"/>
  <c r="F121" i="1"/>
  <c r="C26" i="1"/>
  <c r="D17" i="1"/>
  <c r="F72" i="1"/>
  <c r="G40" i="1"/>
  <c r="C49" i="1"/>
  <c r="C152" i="1"/>
  <c r="D171" i="1"/>
  <c r="D80" i="1"/>
  <c r="F179" i="1"/>
  <c r="H126" i="1"/>
  <c r="C43" i="1"/>
  <c r="E121" i="1"/>
  <c r="C158" i="1"/>
  <c r="E153" i="1"/>
  <c r="E20" i="1"/>
  <c r="C133" i="1"/>
  <c r="D144" i="1"/>
  <c r="D180" i="1"/>
  <c r="F19" i="1"/>
  <c r="D87" i="1"/>
  <c r="C102" i="1"/>
  <c r="F137" i="1"/>
  <c r="H179" i="1"/>
  <c r="D79" i="1"/>
  <c r="C147" i="1"/>
  <c r="E135" i="1"/>
  <c r="C105" i="1"/>
  <c r="E56" i="1"/>
  <c r="E49" i="1"/>
  <c r="C119" i="1"/>
  <c r="C39" i="1"/>
  <c r="D132" i="1"/>
  <c r="D33" i="1"/>
  <c r="E81" i="1"/>
  <c r="F101" i="1"/>
  <c r="G74" i="1"/>
  <c r="H18" i="1"/>
  <c r="D120" i="1"/>
  <c r="F99" i="1"/>
  <c r="G42" i="1"/>
  <c r="F10" i="1"/>
  <c r="H23" i="1"/>
  <c r="D141" i="1"/>
  <c r="C171" i="1"/>
  <c r="C98" i="1"/>
  <c r="C15" i="1"/>
  <c r="D107" i="1"/>
  <c r="E179" i="1"/>
  <c r="E44" i="1"/>
  <c r="F48" i="1"/>
  <c r="G10" i="1"/>
  <c r="G107" i="1"/>
  <c r="C17" i="1"/>
  <c r="E62" i="1"/>
  <c r="C143" i="1"/>
  <c r="C67" i="1"/>
  <c r="D160" i="1"/>
  <c r="D67" i="1"/>
  <c r="E126" i="1"/>
  <c r="F161" i="1"/>
  <c r="G152" i="1"/>
  <c r="H97" i="1"/>
  <c r="C122" i="1"/>
  <c r="C33" i="1"/>
  <c r="D103" i="1"/>
  <c r="E104" i="1"/>
  <c r="F39" i="1"/>
  <c r="C139" i="1"/>
  <c r="E120" i="1"/>
  <c r="C140" i="1"/>
  <c r="F90" i="1"/>
  <c r="C160" i="1"/>
  <c r="F91" i="1"/>
  <c r="D72" i="1"/>
  <c r="D137" i="1"/>
  <c r="D35" i="1"/>
  <c r="F42" i="1"/>
  <c r="D27" i="1"/>
  <c r="E67" i="1"/>
  <c r="F155" i="1"/>
  <c r="C110" i="1"/>
  <c r="D121" i="1"/>
  <c r="E65" i="1"/>
  <c r="F79" i="1"/>
  <c r="G43" i="1"/>
  <c r="C163" i="1"/>
  <c r="D83" i="1"/>
  <c r="F75" i="1"/>
  <c r="G13" i="1"/>
  <c r="G138" i="1"/>
  <c r="C173" i="1"/>
  <c r="D108" i="1"/>
  <c r="C162" i="1"/>
  <c r="C89" i="1"/>
  <c r="C5" i="1"/>
  <c r="D95" i="1"/>
  <c r="E163" i="1"/>
  <c r="E24" i="1"/>
  <c r="F26" i="1"/>
  <c r="H157" i="1"/>
  <c r="G50" i="1"/>
  <c r="D163" i="1"/>
  <c r="E8" i="1"/>
  <c r="C134" i="1"/>
  <c r="C57" i="1"/>
  <c r="D149" i="1"/>
  <c r="D55" i="1"/>
  <c r="E110" i="1"/>
  <c r="F138" i="1"/>
  <c r="G123" i="1"/>
  <c r="H66" i="1"/>
  <c r="C104" i="1"/>
  <c r="C22" i="1"/>
  <c r="D89" i="1"/>
  <c r="E88" i="1"/>
  <c r="G144" i="1"/>
  <c r="C85" i="1"/>
  <c r="E15" i="1"/>
  <c r="C92" i="1"/>
  <c r="G151" i="1"/>
  <c r="D148" i="1"/>
  <c r="D65" i="1"/>
  <c r="C13" i="1"/>
  <c r="H148" i="1"/>
  <c r="D112" i="1"/>
  <c r="C87" i="1"/>
  <c r="C111" i="1"/>
  <c r="C66" i="1"/>
  <c r="C96" i="1"/>
  <c r="C29" i="1"/>
  <c r="D20" i="1"/>
  <c r="C19" i="1"/>
  <c r="D104" i="1"/>
  <c r="E100" i="1"/>
  <c r="D91" i="1"/>
  <c r="C157" i="1"/>
  <c r="E152" i="1"/>
  <c r="F56" i="1"/>
  <c r="C166" i="1"/>
  <c r="C151" i="1"/>
  <c r="E142" i="1"/>
  <c r="C73" i="1"/>
  <c r="F169" i="1"/>
  <c r="C23" i="1"/>
  <c r="F65" i="1"/>
  <c r="C174" i="1"/>
  <c r="C101" i="1"/>
  <c r="C18" i="1"/>
  <c r="D111" i="1"/>
  <c r="D6" i="1"/>
  <c r="E47" i="1"/>
  <c r="F55" i="1"/>
  <c r="G15" i="1"/>
  <c r="C136" i="1"/>
  <c r="D44" i="1"/>
  <c r="F27" i="1"/>
  <c r="H163" i="1"/>
  <c r="G79" i="1"/>
  <c r="C145" i="1"/>
  <c r="D71" i="1"/>
  <c r="C153" i="1"/>
  <c r="C79" i="1"/>
  <c r="D172" i="1"/>
  <c r="D81" i="1"/>
  <c r="E145" i="1"/>
  <c r="E4" i="1"/>
  <c r="G180" i="1"/>
  <c r="H129" i="1"/>
  <c r="H139" i="1"/>
  <c r="D131" i="1"/>
  <c r="F144" i="1"/>
  <c r="C125" i="1"/>
  <c r="C46" i="1"/>
  <c r="D139" i="1"/>
  <c r="D41" i="1"/>
  <c r="E92" i="1"/>
  <c r="F115" i="1"/>
  <c r="G95" i="1"/>
  <c r="H37" i="1"/>
  <c r="C95" i="1"/>
  <c r="C11" i="1"/>
  <c r="D64" i="1"/>
  <c r="E55" i="1"/>
  <c r="G115" i="1"/>
  <c r="C63" i="1"/>
  <c r="F152" i="1"/>
  <c r="C28" i="1"/>
  <c r="G33" i="1"/>
  <c r="C41" i="1"/>
  <c r="C146" i="1"/>
  <c r="C175" i="1"/>
  <c r="E175" i="1"/>
  <c r="D40" i="1"/>
  <c r="E83" i="1"/>
  <c r="C93" i="1"/>
  <c r="E72" i="1"/>
  <c r="F81" i="1"/>
  <c r="G88" i="1"/>
  <c r="C91" i="1"/>
  <c r="D97" i="1"/>
  <c r="E30" i="1"/>
  <c r="H164" i="1"/>
  <c r="F6" i="1"/>
  <c r="G21" i="1"/>
  <c r="D32" i="1"/>
  <c r="C69" i="1"/>
  <c r="E129" i="1"/>
  <c r="G156" i="1"/>
  <c r="D96" i="1"/>
  <c r="F93" i="1"/>
  <c r="F106" i="1"/>
  <c r="C71" i="1"/>
  <c r="D48" i="1"/>
  <c r="D155" i="1"/>
  <c r="F128" i="1"/>
  <c r="C120" i="1"/>
  <c r="C169" i="1"/>
  <c r="C114" i="1"/>
  <c r="C30" i="1"/>
  <c r="D159" i="1"/>
  <c r="C165" i="1"/>
  <c r="C7" i="1"/>
  <c r="E167" i="1"/>
  <c r="F33" i="1"/>
  <c r="C99" i="1"/>
  <c r="D5" i="1"/>
  <c r="H133" i="1"/>
  <c r="C118" i="1"/>
  <c r="C144" i="1"/>
  <c r="D161" i="1"/>
  <c r="D68" i="1"/>
  <c r="F162" i="1"/>
  <c r="H100" i="1"/>
  <c r="C154" i="1"/>
  <c r="F51" i="1"/>
  <c r="C115" i="1"/>
  <c r="C35" i="1"/>
  <c r="D128" i="1"/>
  <c r="D28" i="1"/>
  <c r="E76" i="1"/>
  <c r="G65" i="1"/>
  <c r="H9" i="1"/>
  <c r="C86" i="1"/>
  <c r="D179" i="1"/>
  <c r="D51" i="1"/>
  <c r="E36" i="1"/>
  <c r="G87" i="1"/>
  <c r="D177" i="1"/>
  <c r="F11" i="1"/>
  <c r="D142" i="1"/>
  <c r="H93" i="1"/>
  <c r="D60" i="1"/>
  <c r="E39" i="1"/>
  <c r="F35" i="1"/>
  <c r="E158" i="1"/>
  <c r="C83" i="1"/>
  <c r="E12" i="1"/>
  <c r="C55" i="1"/>
  <c r="C9" i="1"/>
  <c r="C77" i="1"/>
  <c r="F177" i="1"/>
  <c r="D165" i="1"/>
  <c r="G116" i="1"/>
  <c r="D116" i="1"/>
  <c r="H33" i="1"/>
  <c r="C155" i="1"/>
  <c r="C82" i="1"/>
  <c r="D175" i="1"/>
  <c r="D84" i="1"/>
  <c r="E151" i="1"/>
  <c r="E9" i="1"/>
  <c r="F8" i="1"/>
  <c r="H135" i="1"/>
  <c r="C70" i="1"/>
  <c r="E131" i="1"/>
  <c r="G160" i="1"/>
  <c r="H102" i="1"/>
  <c r="H170" i="1"/>
  <c r="C90" i="1"/>
  <c r="E164" i="1"/>
  <c r="C135" i="1"/>
  <c r="C58" i="1"/>
  <c r="D151" i="1"/>
  <c r="D56" i="1"/>
  <c r="E111" i="1"/>
  <c r="F142" i="1"/>
  <c r="G125" i="1"/>
  <c r="H71" i="1"/>
  <c r="C127" i="1"/>
  <c r="D57" i="1"/>
  <c r="C179" i="1"/>
  <c r="C106" i="1"/>
  <c r="C25" i="1"/>
  <c r="D117" i="1"/>
  <c r="D15" i="1"/>
  <c r="E57" i="1"/>
  <c r="F70" i="1"/>
  <c r="G34" i="1"/>
  <c r="C177" i="1"/>
  <c r="C75" i="1"/>
  <c r="D157" i="1"/>
  <c r="D39" i="1"/>
  <c r="F154" i="1"/>
  <c r="H175" i="1"/>
  <c r="D156" i="1"/>
  <c r="G141" i="1"/>
  <c r="D78" i="1"/>
  <c r="D101" i="1"/>
  <c r="E89" i="1"/>
  <c r="D123" i="1"/>
  <c r="D164" i="1"/>
  <c r="G161" i="1"/>
  <c r="E79" i="1"/>
  <c r="C59" i="1"/>
  <c r="C47" i="1"/>
  <c r="F120" i="1"/>
  <c r="H42" i="1"/>
  <c r="D19" i="1"/>
  <c r="C97" i="1"/>
  <c r="C14" i="1"/>
  <c r="E177" i="1"/>
  <c r="E40" i="1"/>
  <c r="F47" i="1"/>
  <c r="G5" i="1"/>
  <c r="C159" i="1"/>
  <c r="C65" i="1"/>
  <c r="D147" i="1"/>
  <c r="D11" i="1"/>
  <c r="F136" i="1"/>
  <c r="H90" i="1"/>
  <c r="D88" i="1"/>
  <c r="H145" i="1"/>
  <c r="D13" i="1"/>
  <c r="D37" i="1"/>
  <c r="G31" i="1"/>
  <c r="C34" i="1"/>
  <c r="C138" i="1"/>
  <c r="F168" i="1"/>
  <c r="C38" i="1"/>
  <c r="H74" i="1"/>
  <c r="E113" i="1"/>
  <c r="D140" i="1"/>
  <c r="E94" i="1"/>
  <c r="G97" i="1"/>
  <c r="C109" i="1"/>
  <c r="D105" i="1"/>
  <c r="F150" i="1"/>
  <c r="C129" i="1"/>
  <c r="C123" i="1"/>
  <c r="E22" i="1"/>
  <c r="D176" i="1"/>
  <c r="G175" i="1"/>
  <c r="D52" i="1"/>
  <c r="E168" i="1"/>
  <c r="D169" i="1"/>
  <c r="G147" i="1"/>
  <c r="D73" i="1"/>
  <c r="C178" i="1"/>
  <c r="D14" i="1"/>
  <c r="D7" i="1"/>
  <c r="C137" i="1"/>
  <c r="C61" i="1"/>
  <c r="D153" i="1"/>
  <c r="D59" i="1"/>
  <c r="E115" i="1"/>
  <c r="F147" i="1"/>
  <c r="G132" i="1"/>
  <c r="H75" i="1"/>
  <c r="C6" i="1"/>
  <c r="E28" i="1"/>
  <c r="G101" i="1"/>
  <c r="H45" i="1"/>
  <c r="H82" i="1"/>
  <c r="C27" i="1"/>
  <c r="E46" i="1"/>
  <c r="C117" i="1"/>
  <c r="C37" i="1"/>
  <c r="D129" i="1"/>
  <c r="D31" i="1"/>
  <c r="E78" i="1"/>
  <c r="F94" i="1"/>
  <c r="G68" i="1"/>
  <c r="H11" i="1"/>
  <c r="C81" i="1"/>
  <c r="E147" i="1"/>
  <c r="C161" i="1"/>
  <c r="C88" i="1"/>
  <c r="C3" i="1"/>
  <c r="D92" i="1"/>
  <c r="E161" i="1"/>
  <c r="E23" i="1"/>
  <c r="F21" i="1"/>
  <c r="H155" i="1"/>
  <c r="C150" i="1"/>
  <c r="C54" i="1"/>
  <c r="D136" i="1"/>
  <c r="E174" i="1"/>
  <c r="F110" i="1"/>
  <c r="H29" i="1"/>
  <c r="D63" i="1"/>
  <c r="H84" i="1"/>
  <c r="E107" i="1"/>
  <c r="E137" i="1"/>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176" i="3" l="1"/>
  <c r="A3" i="9" l="1"/>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8" i="2"/>
  <c r="D40" i="2"/>
  <c r="D41" i="2"/>
  <c r="D42" i="2"/>
  <c r="D43" i="2"/>
  <c r="D44" i="2"/>
  <c r="D45" i="2"/>
  <c r="D46" i="2"/>
  <c r="D48" i="2"/>
  <c r="D49" i="2"/>
  <c r="D51" i="2"/>
  <c r="D53" i="2"/>
  <c r="D54" i="2"/>
  <c r="D56" i="2"/>
  <c r="D57" i="2"/>
  <c r="D58" i="2"/>
  <c r="D59" i="2"/>
  <c r="D61" i="2"/>
  <c r="D64" i="2"/>
  <c r="D65" i="2"/>
  <c r="D66" i="2"/>
  <c r="D67" i="2"/>
  <c r="D69" i="2"/>
  <c r="D70" i="2"/>
  <c r="D71" i="2"/>
  <c r="D72" i="2"/>
  <c r="D73" i="2"/>
  <c r="D74" i="2"/>
  <c r="D75" i="2"/>
  <c r="D77" i="2"/>
  <c r="D78" i="2"/>
  <c r="D79" i="2"/>
  <c r="D80" i="2"/>
  <c r="D81" i="2"/>
  <c r="D82" i="2"/>
  <c r="D84" i="2"/>
  <c r="D87" i="2"/>
  <c r="D88" i="2"/>
  <c r="D89" i="2"/>
  <c r="D90" i="2"/>
  <c r="D91" i="2"/>
  <c r="D92" i="2"/>
  <c r="D93" i="2"/>
  <c r="D94" i="2"/>
  <c r="D95" i="2"/>
  <c r="D97" i="2"/>
  <c r="D98" i="2"/>
  <c r="D99" i="2"/>
  <c r="D100" i="2"/>
  <c r="D101" i="2"/>
  <c r="D102" i="2"/>
  <c r="D103" i="2"/>
  <c r="D104" i="2"/>
  <c r="D105" i="2"/>
  <c r="D106" i="2"/>
  <c r="D107" i="2"/>
  <c r="D111" i="2"/>
  <c r="D114" i="2"/>
  <c r="D115" i="2"/>
  <c r="D116" i="2"/>
  <c r="D118" i="2"/>
  <c r="D119" i="2"/>
  <c r="D120"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2" i="2"/>
  <c r="D153" i="2"/>
  <c r="D155" i="2"/>
  <c r="D156" i="2"/>
  <c r="D157" i="2"/>
  <c r="D158" i="2"/>
  <c r="D159" i="2"/>
  <c r="D160" i="2"/>
  <c r="D161" i="2"/>
  <c r="D162" i="2"/>
  <c r="D165" i="2"/>
  <c r="D166" i="2"/>
  <c r="D167" i="2"/>
  <c r="D168" i="2"/>
  <c r="D169" i="2"/>
  <c r="D170" i="2"/>
  <c r="D171" i="2"/>
  <c r="D172" i="2"/>
  <c r="D173" i="2"/>
  <c r="D174" i="2"/>
  <c r="D175" i="2"/>
  <c r="D176" i="2"/>
  <c r="D177" i="2"/>
  <c r="D178" i="2"/>
  <c r="D179" i="2"/>
  <c r="D180" i="2"/>
  <c r="D181" i="2"/>
  <c r="D182" i="2"/>
  <c r="D184" i="2"/>
  <c r="D185" i="2"/>
  <c r="D187" i="2"/>
  <c r="D188" i="2"/>
  <c r="D189" i="2"/>
  <c r="D190" i="2"/>
  <c r="D191" i="2"/>
  <c r="D193" i="2"/>
  <c r="D195" i="2"/>
  <c r="D196" i="2"/>
  <c r="D197" i="2"/>
  <c r="D198" i="2"/>
  <c r="D199" i="2"/>
  <c r="D200" i="2"/>
  <c r="D201" i="2"/>
  <c r="D203" i="2"/>
  <c r="D204" i="2"/>
  <c r="D205" i="2"/>
  <c r="D206" i="2"/>
  <c r="D208" i="2"/>
  <c r="D211" i="2"/>
  <c r="D212" i="2"/>
  <c r="D213" i="2"/>
  <c r="D215" i="2"/>
  <c r="D216" i="2"/>
  <c r="D217" i="2"/>
  <c r="D218" i="2"/>
  <c r="D220" i="2"/>
  <c r="D221" i="2"/>
  <c r="D222" i="2"/>
  <c r="D223" i="2"/>
  <c r="D224" i="2"/>
  <c r="D225" i="2"/>
  <c r="D226" i="2"/>
  <c r="D227" i="2"/>
  <c r="D228" i="2"/>
  <c r="D229" i="2"/>
  <c r="D230" i="2"/>
  <c r="D231" i="2"/>
  <c r="D232" i="2"/>
  <c r="D233" i="2"/>
  <c r="D234" i="2"/>
  <c r="D236" i="2"/>
  <c r="D237" i="2"/>
  <c r="D238" i="2"/>
  <c r="D239" i="2"/>
  <c r="D240" i="2"/>
  <c r="D241" i="2"/>
  <c r="D242" i="2"/>
  <c r="D246" i="2"/>
  <c r="D248" i="2"/>
  <c r="D249" i="2"/>
  <c r="D250" i="2"/>
  <c r="D251" i="2"/>
  <c r="D253" i="2"/>
  <c r="D254" i="2"/>
  <c r="D255" i="2"/>
  <c r="D256" i="2"/>
  <c r="D257" i="2"/>
  <c r="D258" i="2"/>
  <c r="D259" i="2"/>
  <c r="D260" i="2"/>
  <c r="D261" i="2"/>
  <c r="D262"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10" i="2"/>
  <c r="D311" i="2"/>
  <c r="D312" i="2"/>
  <c r="D313" i="2"/>
  <c r="D314" i="2"/>
  <c r="D315" i="2"/>
  <c r="D316" i="2"/>
  <c r="D318" i="2"/>
  <c r="D320" i="2"/>
  <c r="D321" i="2"/>
  <c r="D322" i="2"/>
  <c r="D323" i="2"/>
  <c r="D326" i="2"/>
  <c r="D329" i="2"/>
  <c r="D330" i="2"/>
  <c r="D331" i="2"/>
  <c r="D333" i="2"/>
  <c r="D338" i="2"/>
  <c r="D339" i="2"/>
  <c r="D341" i="2"/>
  <c r="D342" i="2"/>
  <c r="D345" i="2"/>
  <c r="D346" i="2"/>
  <c r="D347" i="2"/>
  <c r="D348" i="2"/>
  <c r="D349" i="2"/>
  <c r="D350" i="2"/>
  <c r="D351" i="2"/>
  <c r="D352" i="2"/>
  <c r="D354" i="2"/>
  <c r="D356" i="2"/>
  <c r="D358" i="2"/>
  <c r="D360" i="2"/>
  <c r="D362" i="2"/>
  <c r="D364" i="2"/>
  <c r="D365" i="2"/>
  <c r="D366" i="2"/>
  <c r="D367" i="2"/>
  <c r="D369" i="2"/>
  <c r="D371" i="2"/>
  <c r="D372" i="2"/>
  <c r="D373" i="2"/>
  <c r="D374" i="2"/>
  <c r="D375" i="2"/>
  <c r="D376" i="2"/>
  <c r="D377" i="2"/>
  <c r="D378" i="2"/>
  <c r="D379" i="2"/>
  <c r="D380" i="2"/>
  <c r="D381" i="2"/>
  <c r="D382" i="2"/>
  <c r="D383" i="2"/>
  <c r="D384" i="2"/>
  <c r="D385" i="2"/>
  <c r="D386" i="2"/>
  <c r="D387" i="2"/>
  <c r="D389" i="2"/>
  <c r="D390" i="2"/>
  <c r="D391" i="2"/>
  <c r="D392" i="2"/>
  <c r="D394" i="2"/>
  <c r="D395" i="2"/>
  <c r="D396" i="2"/>
  <c r="D397" i="2"/>
  <c r="D398" i="2"/>
  <c r="D399" i="2"/>
  <c r="D400" i="2"/>
  <c r="D401" i="2"/>
  <c r="D402" i="2"/>
  <c r="D403" i="2"/>
  <c r="D404" i="2"/>
  <c r="D405" i="2"/>
  <c r="D406" i="2"/>
  <c r="D410" i="2"/>
  <c r="D411" i="2"/>
  <c r="D412" i="2"/>
  <c r="D414" i="2"/>
  <c r="D415" i="2"/>
  <c r="D416" i="2"/>
  <c r="D417" i="2"/>
  <c r="D418" i="2"/>
  <c r="D419" i="2"/>
  <c r="D420" i="2"/>
  <c r="D422" i="2"/>
  <c r="D423" i="2"/>
  <c r="D424" i="2"/>
  <c r="D425" i="2"/>
  <c r="D426" i="2"/>
  <c r="D427" i="2"/>
  <c r="D428" i="2"/>
  <c r="D429" i="2"/>
  <c r="D430" i="2"/>
  <c r="D434" i="2"/>
  <c r="D435" i="2"/>
  <c r="D437" i="2"/>
  <c r="D438" i="2"/>
  <c r="D439" i="2"/>
  <c r="D440" i="2"/>
  <c r="D441" i="2"/>
  <c r="D442" i="2"/>
  <c r="D443" i="2"/>
  <c r="D444" i="2"/>
  <c r="D445" i="2"/>
  <c r="D446" i="2"/>
  <c r="D447" i="2"/>
  <c r="D450" i="2"/>
  <c r="D451" i="2"/>
  <c r="D452" i="2"/>
  <c r="D453" i="2"/>
  <c r="D454" i="2"/>
  <c r="D455" i="2"/>
  <c r="D457" i="2"/>
  <c r="D458" i="2"/>
  <c r="D459" i="2"/>
  <c r="D461" i="2"/>
  <c r="D462" i="2"/>
  <c r="D463" i="2"/>
  <c r="D464" i="2"/>
  <c r="D465" i="2"/>
  <c r="D466" i="2"/>
  <c r="D467" i="2"/>
  <c r="D470" i="2"/>
  <c r="D471" i="2"/>
  <c r="D472" i="2"/>
  <c r="D473" i="2"/>
  <c r="D477" i="2"/>
  <c r="D478" i="2"/>
  <c r="D480" i="2"/>
  <c r="D481" i="2"/>
  <c r="D485" i="2"/>
  <c r="D486" i="2"/>
  <c r="D487" i="2"/>
  <c r="D488" i="2"/>
  <c r="D490" i="2"/>
  <c r="D491" i="2"/>
  <c r="D492" i="2"/>
  <c r="D493" i="2"/>
  <c r="D494" i="2"/>
  <c r="D495" i="2"/>
  <c r="D496" i="2"/>
  <c r="D497" i="2"/>
  <c r="D498" i="2"/>
  <c r="D499" i="2"/>
  <c r="D500" i="2"/>
  <c r="D501" i="2"/>
  <c r="D502" i="2"/>
  <c r="D503" i="2"/>
  <c r="D504" i="2"/>
  <c r="D505" i="2"/>
  <c r="D507" i="2"/>
  <c r="D509" i="2"/>
  <c r="D510" i="2"/>
  <c r="D511" i="2"/>
  <c r="D512" i="2"/>
  <c r="D513" i="2"/>
  <c r="D514" i="2"/>
  <c r="D515" i="2"/>
  <c r="D516" i="2"/>
  <c r="D517" i="2"/>
  <c r="D518" i="2"/>
  <c r="D519" i="2"/>
  <c r="D520" i="2"/>
  <c r="D521" i="2"/>
  <c r="D522" i="2"/>
  <c r="D523" i="2"/>
  <c r="D524" i="2"/>
  <c r="D525" i="2"/>
  <c r="D526" i="2"/>
  <c r="D527" i="2"/>
  <c r="D528" i="2"/>
  <c r="D529" i="2"/>
  <c r="D530" i="2"/>
  <c r="D531" i="2"/>
  <c r="D533" i="2"/>
  <c r="D535" i="2"/>
  <c r="D536" i="2"/>
  <c r="D537" i="2"/>
  <c r="D538" i="2"/>
  <c r="D539" i="2"/>
  <c r="D540" i="2"/>
  <c r="D541" i="2"/>
  <c r="D542" i="2"/>
  <c r="D543" i="2"/>
  <c r="D544" i="2"/>
  <c r="D545" i="2"/>
  <c r="D546" i="2"/>
  <c r="D547" i="2"/>
  <c r="D548" i="2"/>
  <c r="D549" i="2"/>
  <c r="D550" i="2"/>
  <c r="D552" i="2"/>
  <c r="D551"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5" i="2"/>
  <c r="D588" i="2"/>
  <c r="D589" i="2"/>
  <c r="D591" i="2"/>
  <c r="D592" i="2"/>
  <c r="D593" i="2"/>
  <c r="D594" i="2"/>
  <c r="D596" i="2"/>
  <c r="D597" i="2"/>
  <c r="D598" i="2"/>
  <c r="D599" i="2"/>
  <c r="D601" i="2"/>
  <c r="D602" i="2"/>
  <c r="D603" i="2"/>
  <c r="D604" i="2"/>
  <c r="D605" i="2"/>
  <c r="D606" i="2"/>
  <c r="D607" i="2"/>
  <c r="D608" i="2"/>
  <c r="D610" i="2"/>
  <c r="D614" i="2"/>
  <c r="D615" i="2"/>
  <c r="D616" i="2"/>
  <c r="D617" i="2"/>
  <c r="D619" i="2"/>
  <c r="D620" i="2"/>
  <c r="D621" i="2"/>
  <c r="D625" i="2"/>
  <c r="D627" i="2"/>
  <c r="D630" i="2"/>
  <c r="D631" i="2"/>
  <c r="D633" i="2"/>
  <c r="D634" i="2"/>
  <c r="D635" i="2"/>
  <c r="D636" i="2"/>
  <c r="D637" i="2"/>
  <c r="D638" i="2"/>
  <c r="D639" i="2"/>
  <c r="D642" i="2"/>
  <c r="D653" i="2"/>
  <c r="D654" i="2"/>
  <c r="D655" i="2"/>
  <c r="D656" i="2"/>
  <c r="D657" i="2"/>
  <c r="D658" i="2"/>
  <c r="D659" i="2"/>
  <c r="D660" i="2"/>
  <c r="D661" i="2"/>
  <c r="D662" i="2"/>
  <c r="D663" i="2"/>
  <c r="D664" i="2"/>
  <c r="D665" i="2"/>
  <c r="D666" i="2"/>
  <c r="D667" i="2"/>
  <c r="D668" i="2"/>
  <c r="D669" i="2"/>
  <c r="D670" i="2"/>
  <c r="D671" i="2"/>
  <c r="D672" i="2"/>
  <c r="D673" i="2"/>
  <c r="D675" i="2"/>
  <c r="D677" i="2"/>
  <c r="D678" i="2"/>
  <c r="D681" i="2"/>
  <c r="D682" i="2"/>
  <c r="D683" i="2"/>
  <c r="D684" i="2"/>
  <c r="D685" i="2"/>
  <c r="D687" i="2"/>
  <c r="D688" i="2"/>
  <c r="D689" i="2"/>
  <c r="D690" i="2"/>
  <c r="D694" i="2"/>
  <c r="D695" i="2"/>
  <c r="D696" i="2"/>
  <c r="D697" i="2"/>
  <c r="D699" i="2"/>
  <c r="D700" i="2"/>
  <c r="D701" i="2"/>
  <c r="D702" i="2"/>
  <c r="D704" i="2"/>
  <c r="D705" i="2"/>
  <c r="D706" i="2"/>
  <c r="D708" i="2"/>
  <c r="D709" i="2"/>
  <c r="D710" i="2"/>
  <c r="D711" i="2"/>
  <c r="D712" i="2"/>
  <c r="D713" i="2"/>
  <c r="D715" i="2"/>
  <c r="D716" i="2"/>
  <c r="D717" i="2"/>
  <c r="D723" i="2"/>
  <c r="D724" i="2"/>
  <c r="D725" i="2"/>
  <c r="D726" i="2"/>
  <c r="D727" i="2"/>
  <c r="D728" i="2"/>
  <c r="D730" i="2"/>
  <c r="D731" i="2"/>
  <c r="D732" i="2"/>
  <c r="D733" i="2"/>
  <c r="D734" i="2"/>
  <c r="D735" i="2"/>
  <c r="D736" i="2"/>
  <c r="D737" i="2"/>
  <c r="D738" i="2"/>
  <c r="D739" i="2"/>
  <c r="D740" i="2"/>
  <c r="D741" i="2"/>
  <c r="D742" i="2"/>
  <c r="D744" i="2"/>
  <c r="D746" i="2"/>
  <c r="D747" i="2"/>
  <c r="D748" i="2"/>
  <c r="D749" i="2"/>
  <c r="D750" i="2"/>
  <c r="D751" i="2"/>
  <c r="D753" i="2"/>
  <c r="D755" i="2"/>
  <c r="D757" i="2"/>
  <c r="D760"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C2" i="10"/>
  <c r="E2" i="10"/>
  <c r="A59" i="11" l="1"/>
  <c r="AE94" i="1"/>
  <c r="W94" i="1"/>
  <c r="V94" i="1"/>
  <c r="AF94" i="1"/>
  <c r="X94" i="1"/>
  <c r="U94" i="1"/>
  <c r="R94" i="1"/>
  <c r="AD94" i="1"/>
  <c r="S94" i="1"/>
  <c r="AJ94" i="1"/>
  <c r="AN94" i="1"/>
  <c r="AL94" i="1"/>
  <c r="AC94" i="1"/>
  <c r="T94" i="1"/>
  <c r="AB94" i="1"/>
  <c r="AA94" i="1"/>
  <c r="Z94" i="1"/>
  <c r="Q94" i="1"/>
  <c r="Y94" i="1"/>
  <c r="AK94" i="1"/>
  <c r="AM94" i="1"/>
  <c r="AN30" i="1"/>
  <c r="V30" i="1"/>
  <c r="U30" i="1"/>
  <c r="AD30" i="1"/>
  <c r="S30" i="1"/>
  <c r="AB30" i="1"/>
  <c r="AC30" i="1"/>
  <c r="Y30" i="1"/>
  <c r="AA30" i="1"/>
  <c r="AM30" i="1"/>
  <c r="Q30" i="1"/>
  <c r="Z30" i="1"/>
  <c r="T30" i="1"/>
  <c r="X30" i="1"/>
  <c r="W30" i="1"/>
  <c r="AE30" i="1"/>
  <c r="AJ30" i="1"/>
  <c r="AK30" i="1"/>
  <c r="AF30" i="1"/>
  <c r="AL30" i="1"/>
  <c r="R30" i="1"/>
  <c r="AC49" i="1"/>
  <c r="AM49" i="1"/>
  <c r="V49" i="1"/>
  <c r="S49" i="1"/>
  <c r="W49" i="1"/>
  <c r="AB49" i="1"/>
  <c r="AL49" i="1"/>
  <c r="T49" i="1"/>
  <c r="AJ49" i="1"/>
  <c r="AE49" i="1"/>
  <c r="R49" i="1"/>
  <c r="X49" i="1"/>
  <c r="Y49" i="1"/>
  <c r="AD49" i="1"/>
  <c r="U49" i="1"/>
  <c r="AF49" i="1"/>
  <c r="Z49" i="1"/>
  <c r="Q49" i="1"/>
  <c r="AA49" i="1"/>
  <c r="AK49" i="1"/>
  <c r="AN49" i="1"/>
  <c r="AL113" i="1"/>
  <c r="X113" i="1"/>
  <c r="AJ113" i="1"/>
  <c r="Q113" i="1"/>
  <c r="AA113" i="1"/>
  <c r="Z113" i="1"/>
  <c r="AE113" i="1"/>
  <c r="W113" i="1"/>
  <c r="Y113" i="1"/>
  <c r="AF113" i="1"/>
  <c r="AD113" i="1"/>
  <c r="AK113" i="1"/>
  <c r="AN113" i="1"/>
  <c r="U113" i="1"/>
  <c r="AB113" i="1"/>
  <c r="AM113" i="1"/>
  <c r="AC113" i="1"/>
  <c r="S113" i="1"/>
  <c r="T113" i="1"/>
  <c r="V113" i="1"/>
  <c r="R113" i="1"/>
  <c r="AE7" i="1"/>
  <c r="U7" i="1"/>
  <c r="Z7" i="1"/>
  <c r="Q7" i="1"/>
  <c r="AD7" i="1"/>
  <c r="X7" i="1"/>
  <c r="S7" i="1"/>
  <c r="AF7" i="1"/>
  <c r="AK7" i="1"/>
  <c r="AA7" i="1"/>
  <c r="AN7" i="1"/>
  <c r="AB7" i="1"/>
  <c r="AL7" i="1"/>
  <c r="AC7" i="1"/>
  <c r="V7" i="1"/>
  <c r="Y7" i="1"/>
  <c r="R7" i="1"/>
  <c r="T7" i="1"/>
  <c r="AJ7" i="1"/>
  <c r="W7" i="1"/>
  <c r="AM7" i="1"/>
  <c r="AF86" i="1"/>
  <c r="Q86" i="1"/>
  <c r="U86" i="1"/>
  <c r="AN86" i="1"/>
  <c r="Y86" i="1"/>
  <c r="AC86" i="1"/>
  <c r="AB86" i="1"/>
  <c r="S86" i="1"/>
  <c r="V86" i="1"/>
  <c r="AM86" i="1"/>
  <c r="R86" i="1"/>
  <c r="W86" i="1"/>
  <c r="X86" i="1"/>
  <c r="AK86" i="1"/>
  <c r="T86" i="1"/>
  <c r="AE86" i="1"/>
  <c r="AL86" i="1"/>
  <c r="AA86" i="1"/>
  <c r="AD86" i="1"/>
  <c r="Z86" i="1"/>
  <c r="AJ86" i="1"/>
  <c r="AC159" i="1"/>
  <c r="AJ159" i="1"/>
  <c r="R159" i="1"/>
  <c r="T159" i="1"/>
  <c r="AB159" i="1"/>
  <c r="W159" i="1"/>
  <c r="V159" i="1"/>
  <c r="Y159" i="1"/>
  <c r="AA159" i="1"/>
  <c r="AE159" i="1"/>
  <c r="Q159" i="1"/>
  <c r="U159" i="1"/>
  <c r="AF159" i="1"/>
  <c r="Z159" i="1"/>
  <c r="S159" i="1"/>
  <c r="AL159" i="1"/>
  <c r="AD159" i="1"/>
  <c r="X159" i="1"/>
  <c r="AM159" i="1"/>
  <c r="AN159" i="1"/>
  <c r="AK159" i="1"/>
  <c r="AB75" i="1"/>
  <c r="AM75" i="1"/>
  <c r="T75" i="1"/>
  <c r="W75" i="1"/>
  <c r="AE75" i="1"/>
  <c r="U75" i="1"/>
  <c r="V75" i="1"/>
  <c r="AD75" i="1"/>
  <c r="S75" i="1"/>
  <c r="Q75" i="1"/>
  <c r="AF75" i="1"/>
  <c r="X75" i="1"/>
  <c r="AN75" i="1"/>
  <c r="Z75" i="1"/>
  <c r="Y75" i="1"/>
  <c r="AC75" i="1"/>
  <c r="AL75" i="1"/>
  <c r="R75" i="1"/>
  <c r="AA75" i="1"/>
  <c r="AJ75" i="1"/>
  <c r="AK75" i="1"/>
  <c r="AE158" i="1"/>
  <c r="AL158" i="1"/>
  <c r="V158" i="1"/>
  <c r="AD158" i="1"/>
  <c r="R158" i="1"/>
  <c r="AJ158" i="1"/>
  <c r="T158" i="1"/>
  <c r="AN158" i="1"/>
  <c r="W158" i="1"/>
  <c r="AK158" i="1"/>
  <c r="AF158" i="1"/>
  <c r="X158" i="1"/>
  <c r="AA158" i="1"/>
  <c r="AC158" i="1"/>
  <c r="S158" i="1"/>
  <c r="Q158" i="1"/>
  <c r="AB158" i="1"/>
  <c r="Z158" i="1"/>
  <c r="Y158" i="1"/>
  <c r="AM158" i="1"/>
  <c r="U158" i="1"/>
  <c r="AF66" i="1"/>
  <c r="Y66" i="1"/>
  <c r="W66" i="1"/>
  <c r="AN66" i="1"/>
  <c r="T66" i="1"/>
  <c r="AK66" i="1"/>
  <c r="AC66" i="1"/>
  <c r="U66" i="1"/>
  <c r="AJ66" i="1"/>
  <c r="AL66" i="1"/>
  <c r="AB66" i="1"/>
  <c r="X66" i="1"/>
  <c r="S66" i="1"/>
  <c r="V66" i="1"/>
  <c r="AA66" i="1"/>
  <c r="R66" i="1"/>
  <c r="AE66" i="1"/>
  <c r="Q66" i="1"/>
  <c r="Z66" i="1"/>
  <c r="AD66" i="1"/>
  <c r="AM66" i="1"/>
  <c r="AC149" i="1"/>
  <c r="X149" i="1"/>
  <c r="S149" i="1"/>
  <c r="AA149" i="1"/>
  <c r="T149" i="1"/>
  <c r="U149" i="1"/>
  <c r="Q149" i="1"/>
  <c r="Z149" i="1"/>
  <c r="AL149" i="1"/>
  <c r="R149" i="1"/>
  <c r="AE149" i="1"/>
  <c r="AJ149" i="1"/>
  <c r="AM149" i="1"/>
  <c r="AD149" i="1"/>
  <c r="AB149" i="1"/>
  <c r="AF149" i="1"/>
  <c r="AK149" i="1"/>
  <c r="W149" i="1"/>
  <c r="AN149" i="1"/>
  <c r="V149" i="1"/>
  <c r="Y149" i="1"/>
  <c r="Z67" i="1"/>
  <c r="R67" i="1"/>
  <c r="AB67" i="1"/>
  <c r="Y67" i="1"/>
  <c r="X67" i="1"/>
  <c r="AE67" i="1"/>
  <c r="V67" i="1"/>
  <c r="AD67" i="1"/>
  <c r="T67" i="1"/>
  <c r="AF67" i="1"/>
  <c r="AJ67" i="1"/>
  <c r="U67" i="1"/>
  <c r="AN67" i="1"/>
  <c r="AM67" i="1"/>
  <c r="AA67" i="1"/>
  <c r="W67" i="1"/>
  <c r="AC67" i="1"/>
  <c r="Q67" i="1"/>
  <c r="S67" i="1"/>
  <c r="AL67" i="1"/>
  <c r="AK67" i="1"/>
  <c r="AE151" i="1"/>
  <c r="X151" i="1"/>
  <c r="V151" i="1"/>
  <c r="AD151" i="1"/>
  <c r="U151" i="1"/>
  <c r="R151" i="1"/>
  <c r="AK151" i="1"/>
  <c r="AF151" i="1"/>
  <c r="S151" i="1"/>
  <c r="W151" i="1"/>
  <c r="AN151" i="1"/>
  <c r="AL151" i="1"/>
  <c r="Q151" i="1"/>
  <c r="AC151" i="1"/>
  <c r="AM151" i="1"/>
  <c r="Z151" i="1"/>
  <c r="T151" i="1"/>
  <c r="AA151" i="1"/>
  <c r="AB151" i="1"/>
  <c r="Y151" i="1"/>
  <c r="AJ151" i="1"/>
  <c r="AD69" i="1"/>
  <c r="Y69" i="1"/>
  <c r="AJ69" i="1"/>
  <c r="AN69" i="1"/>
  <c r="AM69" i="1"/>
  <c r="Q69" i="1"/>
  <c r="AC69" i="1"/>
  <c r="V69" i="1"/>
  <c r="Z69" i="1"/>
  <c r="T69" i="1"/>
  <c r="R69" i="1"/>
  <c r="AA69" i="1"/>
  <c r="AB69" i="1"/>
  <c r="AE69" i="1"/>
  <c r="S69" i="1"/>
  <c r="X69" i="1"/>
  <c r="AL69" i="1"/>
  <c r="AF69" i="1"/>
  <c r="AK69" i="1"/>
  <c r="U69" i="1"/>
  <c r="W69" i="1"/>
  <c r="AC152" i="1"/>
  <c r="AJ152" i="1"/>
  <c r="AA152" i="1"/>
  <c r="AM152" i="1"/>
  <c r="V152" i="1"/>
  <c r="U152" i="1"/>
  <c r="AB152" i="1"/>
  <c r="W152" i="1"/>
  <c r="Y152" i="1"/>
  <c r="AE152" i="1"/>
  <c r="X152" i="1"/>
  <c r="AL152" i="1"/>
  <c r="AD152" i="1"/>
  <c r="Z152" i="1"/>
  <c r="AF152" i="1"/>
  <c r="Q152" i="1"/>
  <c r="R152" i="1"/>
  <c r="AN152" i="1"/>
  <c r="S152" i="1"/>
  <c r="T152" i="1"/>
  <c r="AK152" i="1"/>
  <c r="AL70" i="1"/>
  <c r="AM70" i="1"/>
  <c r="V70" i="1"/>
  <c r="X70" i="1"/>
  <c r="S70" i="1"/>
  <c r="Z70" i="1"/>
  <c r="AE70" i="1"/>
  <c r="U70" i="1"/>
  <c r="W70" i="1"/>
  <c r="AD70" i="1"/>
  <c r="AK70" i="1"/>
  <c r="AJ70" i="1"/>
  <c r="T70" i="1"/>
  <c r="AF70" i="1"/>
  <c r="AA70" i="1"/>
  <c r="AB70" i="1"/>
  <c r="AN70" i="1"/>
  <c r="R70" i="1"/>
  <c r="AC70" i="1"/>
  <c r="Q70" i="1"/>
  <c r="Y70" i="1"/>
  <c r="AE154" i="1"/>
  <c r="R154" i="1"/>
  <c r="Q154" i="1"/>
  <c r="V154" i="1"/>
  <c r="AD154" i="1"/>
  <c r="U154" i="1"/>
  <c r="AF154" i="1"/>
  <c r="AB154" i="1"/>
  <c r="AN154" i="1"/>
  <c r="X154" i="1"/>
  <c r="AM154" i="1"/>
  <c r="AC154" i="1"/>
  <c r="AL154" i="1"/>
  <c r="AA154" i="1"/>
  <c r="AJ154" i="1"/>
  <c r="AK154" i="1"/>
  <c r="W154" i="1"/>
  <c r="T154" i="1"/>
  <c r="Y154" i="1"/>
  <c r="Z154" i="1"/>
  <c r="S154" i="1"/>
  <c r="AN146" i="1"/>
  <c r="AA146" i="1"/>
  <c r="Z146" i="1"/>
  <c r="AD146" i="1"/>
  <c r="U146" i="1"/>
  <c r="R146" i="1"/>
  <c r="AC146" i="1"/>
  <c r="S146" i="1"/>
  <c r="AM146" i="1"/>
  <c r="Y146" i="1"/>
  <c r="AB146" i="1"/>
  <c r="X146" i="1"/>
  <c r="AL146" i="1"/>
  <c r="W146" i="1"/>
  <c r="V146" i="1"/>
  <c r="AE146" i="1"/>
  <c r="AJ146" i="1"/>
  <c r="T146" i="1"/>
  <c r="AK146" i="1"/>
  <c r="Q146" i="1"/>
  <c r="AF146" i="1"/>
  <c r="AC82" i="1"/>
  <c r="AM82" i="1"/>
  <c r="X82" i="1"/>
  <c r="U82" i="1"/>
  <c r="V82" i="1"/>
  <c r="Z82" i="1"/>
  <c r="Q82" i="1"/>
  <c r="Y82" i="1"/>
  <c r="AK82" i="1"/>
  <c r="T82" i="1"/>
  <c r="AE82" i="1"/>
  <c r="AA82" i="1"/>
  <c r="AB82" i="1"/>
  <c r="AF82" i="1"/>
  <c r="S82" i="1"/>
  <c r="R82" i="1"/>
  <c r="AD82" i="1"/>
  <c r="W82" i="1"/>
  <c r="AN82" i="1"/>
  <c r="AL82" i="1"/>
  <c r="AJ82" i="1"/>
  <c r="AM165" i="1"/>
  <c r="AA165" i="1"/>
  <c r="AB165" i="1"/>
  <c r="Z165" i="1"/>
  <c r="T165" i="1"/>
  <c r="AE165" i="1"/>
  <c r="R165" i="1"/>
  <c r="W165" i="1"/>
  <c r="U165" i="1"/>
  <c r="AD165" i="1"/>
  <c r="AK165" i="1"/>
  <c r="AF165" i="1"/>
  <c r="AJ165" i="1"/>
  <c r="AN165" i="1"/>
  <c r="V165" i="1"/>
  <c r="AL165" i="1"/>
  <c r="AC165" i="1"/>
  <c r="Q165" i="1"/>
  <c r="S165" i="1"/>
  <c r="Y165" i="1"/>
  <c r="X165" i="1"/>
  <c r="AE135" i="1"/>
  <c r="U135" i="1"/>
  <c r="Z135" i="1"/>
  <c r="AD135" i="1"/>
  <c r="AF135" i="1"/>
  <c r="AM135" i="1"/>
  <c r="Q135" i="1"/>
  <c r="X135" i="1"/>
  <c r="AN135" i="1"/>
  <c r="AA135" i="1"/>
  <c r="AB135" i="1"/>
  <c r="R135" i="1"/>
  <c r="AC135" i="1"/>
  <c r="S135" i="1"/>
  <c r="V135" i="1"/>
  <c r="T135" i="1"/>
  <c r="AJ135" i="1"/>
  <c r="AK135" i="1"/>
  <c r="AL135" i="1"/>
  <c r="W135" i="1"/>
  <c r="Y135" i="1"/>
  <c r="AF63" i="1"/>
  <c r="AJ63" i="1"/>
  <c r="Z63" i="1"/>
  <c r="V63" i="1"/>
  <c r="AN63" i="1"/>
  <c r="AL63" i="1"/>
  <c r="U63" i="1"/>
  <c r="AC63" i="1"/>
  <c r="X63" i="1"/>
  <c r="AK63" i="1"/>
  <c r="T63" i="1"/>
  <c r="AB63" i="1"/>
  <c r="AM63" i="1"/>
  <c r="AA63" i="1"/>
  <c r="S63" i="1"/>
  <c r="AE63" i="1"/>
  <c r="R63" i="1"/>
  <c r="Y63" i="1"/>
  <c r="Q63" i="1"/>
  <c r="AD63" i="1"/>
  <c r="W63" i="1"/>
  <c r="AC147" i="1"/>
  <c r="AM147" i="1"/>
  <c r="AL147" i="1"/>
  <c r="V147" i="1"/>
  <c r="R147" i="1"/>
  <c r="Y147" i="1"/>
  <c r="AE147" i="1"/>
  <c r="Z147" i="1"/>
  <c r="AD147" i="1"/>
  <c r="AJ147" i="1"/>
  <c r="AK147" i="1"/>
  <c r="AF147" i="1"/>
  <c r="U147" i="1"/>
  <c r="X147" i="1"/>
  <c r="AN147" i="1"/>
  <c r="Q147" i="1"/>
  <c r="W147" i="1"/>
  <c r="AB147" i="1"/>
  <c r="T147" i="1"/>
  <c r="AA147" i="1"/>
  <c r="S147" i="1"/>
  <c r="AJ91" i="1"/>
  <c r="AA91" i="1"/>
  <c r="R91" i="1"/>
  <c r="AF91" i="1"/>
  <c r="Y91" i="1"/>
  <c r="AL91" i="1"/>
  <c r="AE91" i="1"/>
  <c r="AD91" i="1"/>
  <c r="S91" i="1"/>
  <c r="AK91" i="1"/>
  <c r="AN91" i="1"/>
  <c r="U91" i="1"/>
  <c r="AC91" i="1"/>
  <c r="T91" i="1"/>
  <c r="Z91" i="1"/>
  <c r="Q91" i="1"/>
  <c r="W91" i="1"/>
  <c r="X91" i="1"/>
  <c r="AM91" i="1"/>
  <c r="AB91" i="1"/>
  <c r="V91" i="1"/>
  <c r="AE90" i="1"/>
  <c r="Z90" i="1"/>
  <c r="V90" i="1"/>
  <c r="AK90" i="1"/>
  <c r="AD90" i="1"/>
  <c r="S90" i="1"/>
  <c r="W90" i="1"/>
  <c r="AB90" i="1"/>
  <c r="AN90" i="1"/>
  <c r="AJ90" i="1"/>
  <c r="T90" i="1"/>
  <c r="AC90" i="1"/>
  <c r="X90" i="1"/>
  <c r="U90" i="1"/>
  <c r="Y90" i="1"/>
  <c r="R90" i="1"/>
  <c r="AA90" i="1"/>
  <c r="AM90" i="1"/>
  <c r="AL90" i="1"/>
  <c r="Q90" i="1"/>
  <c r="AF90" i="1"/>
  <c r="AN129" i="1"/>
  <c r="S129" i="1"/>
  <c r="AC129" i="1"/>
  <c r="AM129" i="1"/>
  <c r="Z129" i="1"/>
  <c r="AA129" i="1"/>
  <c r="AB129" i="1"/>
  <c r="V129" i="1"/>
  <c r="Q129" i="1"/>
  <c r="W129" i="1"/>
  <c r="T129" i="1"/>
  <c r="AJ129" i="1"/>
  <c r="AF129" i="1"/>
  <c r="AL129" i="1"/>
  <c r="AK129" i="1"/>
  <c r="AE129" i="1"/>
  <c r="Y129" i="1"/>
  <c r="X129" i="1"/>
  <c r="AD129" i="1"/>
  <c r="U129" i="1"/>
  <c r="R129" i="1"/>
  <c r="AA24" i="1"/>
  <c r="V24" i="1"/>
  <c r="Q24" i="1"/>
  <c r="AJ24" i="1"/>
  <c r="S24" i="1"/>
  <c r="U24" i="1"/>
  <c r="AD24" i="1"/>
  <c r="R24" i="1"/>
  <c r="AL24" i="1"/>
  <c r="W24" i="1"/>
  <c r="AE24" i="1"/>
  <c r="X24" i="1"/>
  <c r="AM24" i="1"/>
  <c r="AB24" i="1"/>
  <c r="AN24" i="1"/>
  <c r="Z24" i="1"/>
  <c r="AK24" i="1"/>
  <c r="AF24" i="1"/>
  <c r="Y24" i="1"/>
  <c r="T24" i="1"/>
  <c r="AC24" i="1"/>
  <c r="X118" i="1"/>
  <c r="Y118" i="1"/>
  <c r="AD118" i="1"/>
  <c r="AM118" i="1"/>
  <c r="T118" i="1"/>
  <c r="R118" i="1"/>
  <c r="AF118" i="1"/>
  <c r="AB118" i="1"/>
  <c r="U118" i="1"/>
  <c r="AE118" i="1"/>
  <c r="Q118" i="1"/>
  <c r="AN118" i="1"/>
  <c r="AJ118" i="1"/>
  <c r="Z118" i="1"/>
  <c r="AC118" i="1"/>
  <c r="AK118" i="1"/>
  <c r="AA118" i="1"/>
  <c r="AL118" i="1"/>
  <c r="W118" i="1"/>
  <c r="V118" i="1"/>
  <c r="S118" i="1"/>
  <c r="AD142" i="1"/>
  <c r="AA142" i="1"/>
  <c r="AM142" i="1"/>
  <c r="AE142" i="1"/>
  <c r="V142" i="1"/>
  <c r="AN142" i="1"/>
  <c r="R142" i="1"/>
  <c r="AC142" i="1"/>
  <c r="Z142" i="1"/>
  <c r="X142" i="1"/>
  <c r="Q142" i="1"/>
  <c r="AJ142" i="1"/>
  <c r="T142" i="1"/>
  <c r="S142" i="1"/>
  <c r="AK142" i="1"/>
  <c r="U142" i="1"/>
  <c r="AB142" i="1"/>
  <c r="Y142" i="1"/>
  <c r="W142" i="1"/>
  <c r="AF142" i="1"/>
  <c r="AL142" i="1"/>
  <c r="AN45" i="1"/>
  <c r="Z45" i="1"/>
  <c r="AC45" i="1"/>
  <c r="R45" i="1"/>
  <c r="AJ45" i="1"/>
  <c r="T45" i="1"/>
  <c r="AK45" i="1"/>
  <c r="X45" i="1"/>
  <c r="AM45" i="1"/>
  <c r="Y45" i="1"/>
  <c r="U45" i="1"/>
  <c r="AA45" i="1"/>
  <c r="AF45" i="1"/>
  <c r="V45" i="1"/>
  <c r="S45" i="1"/>
  <c r="Q45" i="1"/>
  <c r="AE45" i="1"/>
  <c r="W45" i="1"/>
  <c r="AD45" i="1"/>
  <c r="AB45" i="1"/>
  <c r="AL45" i="1"/>
  <c r="Z95" i="1"/>
  <c r="AM95" i="1"/>
  <c r="AB95" i="1"/>
  <c r="S95" i="1"/>
  <c r="Y95" i="1"/>
  <c r="X95" i="1"/>
  <c r="AE95" i="1"/>
  <c r="AJ95" i="1"/>
  <c r="AL95" i="1"/>
  <c r="T95" i="1"/>
  <c r="AF95" i="1"/>
  <c r="AK95" i="1"/>
  <c r="AD95" i="1"/>
  <c r="Q95" i="1"/>
  <c r="R95" i="1"/>
  <c r="AN95" i="1"/>
  <c r="U95" i="1"/>
  <c r="V95" i="1"/>
  <c r="AC95" i="1"/>
  <c r="AA95" i="1"/>
  <c r="W95" i="1"/>
  <c r="AJ35" i="1"/>
  <c r="Y35" i="1"/>
  <c r="AD35" i="1"/>
  <c r="AK35" i="1"/>
  <c r="AM35" i="1"/>
  <c r="V35" i="1"/>
  <c r="AE35" i="1"/>
  <c r="Q35" i="1"/>
  <c r="AF35" i="1"/>
  <c r="S35" i="1"/>
  <c r="W35" i="1"/>
  <c r="AN35" i="1"/>
  <c r="R35" i="1"/>
  <c r="AC35" i="1"/>
  <c r="Z35" i="1"/>
  <c r="X35" i="1"/>
  <c r="AB35" i="1"/>
  <c r="AA35" i="1"/>
  <c r="T35" i="1"/>
  <c r="AL35" i="1"/>
  <c r="U35" i="1"/>
  <c r="AE99" i="1"/>
  <c r="Z99" i="1"/>
  <c r="AF99" i="1"/>
  <c r="AK99" i="1"/>
  <c r="AL99" i="1"/>
  <c r="AN99" i="1"/>
  <c r="R99" i="1"/>
  <c r="W99" i="1"/>
  <c r="AC99" i="1"/>
  <c r="S99" i="1"/>
  <c r="X99" i="1"/>
  <c r="T99" i="1"/>
  <c r="V99" i="1"/>
  <c r="Q99" i="1"/>
  <c r="AJ99" i="1"/>
  <c r="Y99" i="1"/>
  <c r="AA99" i="1"/>
  <c r="U99" i="1"/>
  <c r="AM99" i="1"/>
  <c r="AB99" i="1"/>
  <c r="AD99" i="1"/>
  <c r="AF122" i="1"/>
  <c r="AB122" i="1"/>
  <c r="AM122" i="1"/>
  <c r="AC122" i="1"/>
  <c r="W122" i="1"/>
  <c r="AL122" i="1"/>
  <c r="R122" i="1"/>
  <c r="Z122" i="1"/>
  <c r="AA122" i="1"/>
  <c r="X122" i="1"/>
  <c r="AD122" i="1"/>
  <c r="AK122" i="1"/>
  <c r="S122" i="1"/>
  <c r="AJ122" i="1"/>
  <c r="AE122" i="1"/>
  <c r="T122" i="1"/>
  <c r="Q122" i="1"/>
  <c r="Y122" i="1"/>
  <c r="AN122" i="1"/>
  <c r="U122" i="1"/>
  <c r="V122" i="1"/>
  <c r="S17" i="1"/>
  <c r="R17" i="1"/>
  <c r="T17" i="1"/>
  <c r="U17" i="1"/>
  <c r="AJ17" i="1"/>
  <c r="V17" i="1"/>
  <c r="W17" i="1"/>
  <c r="Y17" i="1"/>
  <c r="AE17" i="1"/>
  <c r="Z17" i="1"/>
  <c r="AA17" i="1"/>
  <c r="AF17" i="1"/>
  <c r="AB17" i="1"/>
  <c r="Q17" i="1"/>
  <c r="AD17" i="1"/>
  <c r="X17" i="1"/>
  <c r="AN17" i="1"/>
  <c r="AL17" i="1"/>
  <c r="AK17" i="1"/>
  <c r="AM17" i="1"/>
  <c r="AC17" i="1"/>
  <c r="U81" i="1"/>
  <c r="W81" i="1"/>
  <c r="Y81" i="1"/>
  <c r="AE81" i="1"/>
  <c r="Q81" i="1"/>
  <c r="AB81" i="1"/>
  <c r="R81" i="1"/>
  <c r="AD81" i="1"/>
  <c r="Z81" i="1"/>
  <c r="AF81" i="1"/>
  <c r="V81" i="1"/>
  <c r="X81" i="1"/>
  <c r="AN81" i="1"/>
  <c r="AL81" i="1"/>
  <c r="AJ81" i="1"/>
  <c r="AC81" i="1"/>
  <c r="S81" i="1"/>
  <c r="AK81" i="1"/>
  <c r="T81" i="1"/>
  <c r="AM81" i="1"/>
  <c r="AA81" i="1"/>
  <c r="AF145" i="1"/>
  <c r="AD145" i="1"/>
  <c r="V145" i="1"/>
  <c r="W145" i="1"/>
  <c r="AN145" i="1"/>
  <c r="U145" i="1"/>
  <c r="S145" i="1"/>
  <c r="AC145" i="1"/>
  <c r="Z145" i="1"/>
  <c r="Q145" i="1"/>
  <c r="T145" i="1"/>
  <c r="AB145" i="1"/>
  <c r="AA145" i="1"/>
  <c r="Y145" i="1"/>
  <c r="R145" i="1"/>
  <c r="AL145" i="1"/>
  <c r="X145" i="1"/>
  <c r="AM145" i="1"/>
  <c r="AK145" i="1"/>
  <c r="AE145" i="1"/>
  <c r="AJ145" i="1"/>
  <c r="AN61" i="1"/>
  <c r="AB61" i="1"/>
  <c r="AC61" i="1"/>
  <c r="Q61" i="1"/>
  <c r="Y61" i="1"/>
  <c r="U61" i="1"/>
  <c r="V61" i="1"/>
  <c r="W61" i="1"/>
  <c r="T61" i="1"/>
  <c r="Z61" i="1"/>
  <c r="AL61" i="1"/>
  <c r="X61" i="1"/>
  <c r="AK61" i="1"/>
  <c r="AE61" i="1"/>
  <c r="AM61" i="1"/>
  <c r="AA61" i="1"/>
  <c r="AD61" i="1"/>
  <c r="R61" i="1"/>
  <c r="AJ61" i="1"/>
  <c r="S61" i="1"/>
  <c r="AF61" i="1"/>
  <c r="AB125" i="1"/>
  <c r="AM125" i="1"/>
  <c r="Y125" i="1"/>
  <c r="R125" i="1"/>
  <c r="AL125" i="1"/>
  <c r="AA125" i="1"/>
  <c r="AK125" i="1"/>
  <c r="Q125" i="1"/>
  <c r="AD125" i="1"/>
  <c r="AF125" i="1"/>
  <c r="X125" i="1"/>
  <c r="AJ125" i="1"/>
  <c r="AE125" i="1"/>
  <c r="T125" i="1"/>
  <c r="W125" i="1"/>
  <c r="AN125" i="1"/>
  <c r="V125" i="1"/>
  <c r="S125" i="1"/>
  <c r="AC125" i="1"/>
  <c r="Z125" i="1"/>
  <c r="U125" i="1"/>
  <c r="X48" i="1"/>
  <c r="AB48" i="1"/>
  <c r="AE48" i="1"/>
  <c r="AL48" i="1"/>
  <c r="AK48" i="1"/>
  <c r="AD48" i="1"/>
  <c r="Y48" i="1"/>
  <c r="AJ48" i="1"/>
  <c r="T48" i="1"/>
  <c r="AF48" i="1"/>
  <c r="AA48" i="1"/>
  <c r="V48" i="1"/>
  <c r="AN48" i="1"/>
  <c r="Z48" i="1"/>
  <c r="U48" i="1"/>
  <c r="AC48" i="1"/>
  <c r="W48" i="1"/>
  <c r="AM48" i="1"/>
  <c r="S48" i="1"/>
  <c r="R48" i="1"/>
  <c r="Q48" i="1"/>
  <c r="AF134" i="1"/>
  <c r="S134" i="1"/>
  <c r="R134" i="1"/>
  <c r="AJ134" i="1"/>
  <c r="AD134" i="1"/>
  <c r="AM134" i="1"/>
  <c r="AN134" i="1"/>
  <c r="AC134" i="1"/>
  <c r="X134" i="1"/>
  <c r="AA134" i="1"/>
  <c r="T134" i="1"/>
  <c r="AK134" i="1"/>
  <c r="V134" i="1"/>
  <c r="U134" i="1"/>
  <c r="Z134" i="1"/>
  <c r="W134" i="1"/>
  <c r="Q134" i="1"/>
  <c r="AE134" i="1"/>
  <c r="AB134" i="1"/>
  <c r="Y134" i="1"/>
  <c r="AL134" i="1"/>
  <c r="AN18" i="1"/>
  <c r="U18" i="1"/>
  <c r="R18" i="1"/>
  <c r="AC18" i="1"/>
  <c r="AK18" i="1"/>
  <c r="X18" i="1"/>
  <c r="Y18" i="1"/>
  <c r="S18" i="1"/>
  <c r="Z18" i="1"/>
  <c r="W18" i="1"/>
  <c r="Q18" i="1"/>
  <c r="AE18" i="1"/>
  <c r="T18" i="1"/>
  <c r="AJ18" i="1"/>
  <c r="AD18" i="1"/>
  <c r="AA18" i="1"/>
  <c r="AM18" i="1"/>
  <c r="AL18" i="1"/>
  <c r="AB18" i="1"/>
  <c r="V18" i="1"/>
  <c r="AF18" i="1"/>
  <c r="X103" i="1"/>
  <c r="AN103" i="1"/>
  <c r="AJ103" i="1"/>
  <c r="AF103" i="1"/>
  <c r="AD103" i="1"/>
  <c r="U103" i="1"/>
  <c r="T103" i="1"/>
  <c r="AE103" i="1"/>
  <c r="Y103" i="1"/>
  <c r="Q103" i="1"/>
  <c r="AC103" i="1"/>
  <c r="AM103" i="1"/>
  <c r="AA103" i="1"/>
  <c r="V103" i="1"/>
  <c r="AK103" i="1"/>
  <c r="S103" i="1"/>
  <c r="W103" i="1"/>
  <c r="AL103" i="1"/>
  <c r="Z103" i="1"/>
  <c r="R103" i="1"/>
  <c r="AB103" i="1"/>
  <c r="Z4" i="1"/>
  <c r="R4" i="1"/>
  <c r="AF4" i="1"/>
  <c r="AB4" i="1"/>
  <c r="S4" i="1"/>
  <c r="AN4" i="1"/>
  <c r="Y4" i="1"/>
  <c r="V4" i="1"/>
  <c r="AE4" i="1"/>
  <c r="AL4" i="1"/>
  <c r="AJ4" i="1"/>
  <c r="AM4" i="1"/>
  <c r="AK4" i="1"/>
  <c r="T4" i="1"/>
  <c r="AC4" i="1"/>
  <c r="AA4" i="1"/>
  <c r="X4" i="1"/>
  <c r="Q4" i="1"/>
  <c r="W4" i="1"/>
  <c r="U4" i="1"/>
  <c r="AD4" i="1"/>
  <c r="AN68" i="1"/>
  <c r="S68" i="1"/>
  <c r="AC68" i="1"/>
  <c r="Y68" i="1"/>
  <c r="Q68" i="1"/>
  <c r="T68" i="1"/>
  <c r="AB68" i="1"/>
  <c r="AA68" i="1"/>
  <c r="X68" i="1"/>
  <c r="AF68" i="1"/>
  <c r="AM68" i="1"/>
  <c r="AJ68" i="1"/>
  <c r="AK68" i="1"/>
  <c r="AD68" i="1"/>
  <c r="AE68" i="1"/>
  <c r="W68" i="1"/>
  <c r="U68" i="1"/>
  <c r="Z68" i="1"/>
  <c r="R68" i="1"/>
  <c r="AL68" i="1"/>
  <c r="V68" i="1"/>
  <c r="U132" i="1"/>
  <c r="T132" i="1"/>
  <c r="R132" i="1"/>
  <c r="AK132" i="1"/>
  <c r="S132" i="1"/>
  <c r="AB132" i="1"/>
  <c r="AF132" i="1"/>
  <c r="X132" i="1"/>
  <c r="AA132" i="1"/>
  <c r="AD132" i="1"/>
  <c r="W132" i="1"/>
  <c r="Y132" i="1"/>
  <c r="AM132" i="1"/>
  <c r="Q132" i="1"/>
  <c r="V132" i="1"/>
  <c r="AN132" i="1"/>
  <c r="AJ132" i="1"/>
  <c r="Z132" i="1"/>
  <c r="AL132" i="1"/>
  <c r="AE132" i="1"/>
  <c r="AC132" i="1"/>
  <c r="W32" i="1"/>
  <c r="T32" i="1"/>
  <c r="AF32" i="1"/>
  <c r="U32" i="1"/>
  <c r="AA32" i="1"/>
  <c r="R32" i="1"/>
  <c r="AE32" i="1"/>
  <c r="AB32" i="1"/>
  <c r="Q32" i="1"/>
  <c r="S32" i="1"/>
  <c r="AD32" i="1"/>
  <c r="AM32" i="1"/>
  <c r="Y32" i="1"/>
  <c r="AC32" i="1"/>
  <c r="Z32" i="1"/>
  <c r="AN32" i="1"/>
  <c r="AL32" i="1"/>
  <c r="X32" i="1"/>
  <c r="AK32" i="1"/>
  <c r="AJ32" i="1"/>
  <c r="V32" i="1"/>
  <c r="AD15" i="1"/>
  <c r="X15" i="1"/>
  <c r="AJ15" i="1"/>
  <c r="AE15" i="1"/>
  <c r="AA15" i="1"/>
  <c r="AN15" i="1"/>
  <c r="AK15" i="1"/>
  <c r="AC15" i="1"/>
  <c r="W15" i="1"/>
  <c r="AM15" i="1"/>
  <c r="AL15" i="1"/>
  <c r="S15" i="1"/>
  <c r="V15" i="1"/>
  <c r="U15" i="1"/>
  <c r="AB15" i="1"/>
  <c r="AF15" i="1"/>
  <c r="R15" i="1"/>
  <c r="Q15" i="1"/>
  <c r="Y15" i="1"/>
  <c r="Z15" i="1"/>
  <c r="T15" i="1"/>
  <c r="AN79" i="1"/>
  <c r="R79" i="1"/>
  <c r="AC79" i="1"/>
  <c r="W79" i="1"/>
  <c r="AL79" i="1"/>
  <c r="AB79" i="1"/>
  <c r="Z79" i="1"/>
  <c r="AM79" i="1"/>
  <c r="AF79" i="1"/>
  <c r="S79" i="1"/>
  <c r="AK79" i="1"/>
  <c r="Y79" i="1"/>
  <c r="AA79" i="1"/>
  <c r="AJ79" i="1"/>
  <c r="X79" i="1"/>
  <c r="T79" i="1"/>
  <c r="AE79" i="1"/>
  <c r="AD79" i="1"/>
  <c r="V79" i="1"/>
  <c r="Q79" i="1"/>
  <c r="U79" i="1"/>
  <c r="S143" i="1"/>
  <c r="R143" i="1"/>
  <c r="AM143" i="1"/>
  <c r="V143" i="1"/>
  <c r="W143" i="1"/>
  <c r="Y143" i="1"/>
  <c r="Z143" i="1"/>
  <c r="AF143" i="1"/>
  <c r="AA143" i="1"/>
  <c r="X143" i="1"/>
  <c r="AD143" i="1"/>
  <c r="AB143" i="1"/>
  <c r="Q143" i="1"/>
  <c r="AN143" i="1"/>
  <c r="AE143" i="1"/>
  <c r="AL143" i="1"/>
  <c r="AC143" i="1"/>
  <c r="AK143" i="1"/>
  <c r="AJ143" i="1"/>
  <c r="U143" i="1"/>
  <c r="T143" i="1"/>
  <c r="AK58" i="1"/>
  <c r="X58" i="1"/>
  <c r="AN58" i="1"/>
  <c r="W58" i="1"/>
  <c r="AE58" i="1"/>
  <c r="U58" i="1"/>
  <c r="R58" i="1"/>
  <c r="AA58" i="1"/>
  <c r="AD58" i="1"/>
  <c r="S58" i="1"/>
  <c r="Y58" i="1"/>
  <c r="AC58" i="1"/>
  <c r="Q58" i="1"/>
  <c r="Z58" i="1"/>
  <c r="AM58" i="1"/>
  <c r="AB58" i="1"/>
  <c r="AL58" i="1"/>
  <c r="AF58" i="1"/>
  <c r="T58" i="1"/>
  <c r="AJ58" i="1"/>
  <c r="V58" i="1"/>
  <c r="AD9" i="1"/>
  <c r="Z9" i="1"/>
  <c r="AE9" i="1"/>
  <c r="AA9" i="1"/>
  <c r="AN9" i="1"/>
  <c r="AL9" i="1"/>
  <c r="U9" i="1"/>
  <c r="S9" i="1"/>
  <c r="AC9" i="1"/>
  <c r="AB9" i="1"/>
  <c r="R9" i="1"/>
  <c r="AJ9" i="1"/>
  <c r="X9" i="1"/>
  <c r="AF9" i="1"/>
  <c r="W9" i="1"/>
  <c r="AM9" i="1"/>
  <c r="V9" i="1"/>
  <c r="T9" i="1"/>
  <c r="Y9" i="1"/>
  <c r="AK9" i="1"/>
  <c r="Q9" i="1"/>
  <c r="AN96" i="1"/>
  <c r="V96" i="1"/>
  <c r="X96" i="1"/>
  <c r="U96" i="1"/>
  <c r="AC96" i="1"/>
  <c r="AL96" i="1"/>
  <c r="AB96" i="1"/>
  <c r="Y96" i="1"/>
  <c r="AK96" i="1"/>
  <c r="T96" i="1"/>
  <c r="AJ96" i="1"/>
  <c r="AF96" i="1"/>
  <c r="W96" i="1"/>
  <c r="Z96" i="1"/>
  <c r="Q96" i="1"/>
  <c r="AD96" i="1"/>
  <c r="R96" i="1"/>
  <c r="S96" i="1"/>
  <c r="AM96" i="1"/>
  <c r="AE96" i="1"/>
  <c r="AA96" i="1"/>
  <c r="AK12" i="1"/>
  <c r="AM12" i="1"/>
  <c r="AD12" i="1"/>
  <c r="S12" i="1"/>
  <c r="Q12" i="1"/>
  <c r="AN12" i="1"/>
  <c r="V12" i="1"/>
  <c r="Y12" i="1"/>
  <c r="U12" i="1"/>
  <c r="AF12" i="1"/>
  <c r="AC12" i="1"/>
  <c r="R12" i="1"/>
  <c r="AL12" i="1"/>
  <c r="Z12" i="1"/>
  <c r="AE12" i="1"/>
  <c r="AJ12" i="1"/>
  <c r="X12" i="1"/>
  <c r="W12" i="1"/>
  <c r="AB12" i="1"/>
  <c r="T12" i="1"/>
  <c r="AA12" i="1"/>
  <c r="AE5" i="1"/>
  <c r="AK5" i="1"/>
  <c r="U5" i="1"/>
  <c r="AD5" i="1"/>
  <c r="T5" i="1"/>
  <c r="W5" i="1"/>
  <c r="AN5" i="1"/>
  <c r="S5" i="1"/>
  <c r="Q5" i="1"/>
  <c r="AC5" i="1"/>
  <c r="AL5" i="1"/>
  <c r="R5" i="1"/>
  <c r="Y5" i="1"/>
  <c r="Z5" i="1"/>
  <c r="AB5" i="1"/>
  <c r="AM5" i="1"/>
  <c r="AJ5" i="1"/>
  <c r="AF5" i="1"/>
  <c r="V5" i="1"/>
  <c r="AA5" i="1"/>
  <c r="X5" i="1"/>
  <c r="AD38" i="1"/>
  <c r="AJ38" i="1"/>
  <c r="AA38" i="1"/>
  <c r="AC38" i="1"/>
  <c r="Z38" i="1"/>
  <c r="U38" i="1"/>
  <c r="S38" i="1"/>
  <c r="T38" i="1"/>
  <c r="AK38" i="1"/>
  <c r="W38" i="1"/>
  <c r="X38" i="1"/>
  <c r="AE38" i="1"/>
  <c r="AB38" i="1"/>
  <c r="Y38" i="1"/>
  <c r="AF38" i="1"/>
  <c r="AN38" i="1"/>
  <c r="V38" i="1"/>
  <c r="AL38" i="1"/>
  <c r="R38" i="1"/>
  <c r="AM38" i="1"/>
  <c r="Q38" i="1"/>
  <c r="AL57" i="1"/>
  <c r="AJ57" i="1"/>
  <c r="AA57" i="1"/>
  <c r="T57" i="1"/>
  <c r="X57" i="1"/>
  <c r="W57" i="1"/>
  <c r="V57" i="1"/>
  <c r="Y57" i="1"/>
  <c r="AE57" i="1"/>
  <c r="AK57" i="1"/>
  <c r="AB57" i="1"/>
  <c r="R57" i="1"/>
  <c r="AD57" i="1"/>
  <c r="S57" i="1"/>
  <c r="AM57" i="1"/>
  <c r="AF57" i="1"/>
  <c r="AC57" i="1"/>
  <c r="AN57" i="1"/>
  <c r="Z57" i="1"/>
  <c r="Q57" i="1"/>
  <c r="U57" i="1"/>
  <c r="AJ121" i="1"/>
  <c r="AE121" i="1"/>
  <c r="AB121" i="1"/>
  <c r="R121" i="1"/>
  <c r="S121" i="1"/>
  <c r="AD121" i="1"/>
  <c r="Y121" i="1"/>
  <c r="AA121" i="1"/>
  <c r="AN121" i="1"/>
  <c r="V121" i="1"/>
  <c r="X121" i="1"/>
  <c r="AC121" i="1"/>
  <c r="AK121" i="1"/>
  <c r="AL121" i="1"/>
  <c r="W121" i="1"/>
  <c r="T121" i="1"/>
  <c r="AM121" i="1"/>
  <c r="Z121" i="1"/>
  <c r="Q121" i="1"/>
  <c r="AF121" i="1"/>
  <c r="U121" i="1"/>
  <c r="AD168" i="1"/>
  <c r="W168" i="1"/>
  <c r="Z168" i="1"/>
  <c r="AA168" i="1"/>
  <c r="AF168" i="1"/>
  <c r="T168" i="1"/>
  <c r="S168" i="1"/>
  <c r="AN168" i="1"/>
  <c r="AJ168" i="1"/>
  <c r="AC168" i="1"/>
  <c r="AB168" i="1"/>
  <c r="AL168" i="1"/>
  <c r="R168" i="1"/>
  <c r="Y168" i="1"/>
  <c r="Q168" i="1"/>
  <c r="AE168" i="1"/>
  <c r="V168" i="1"/>
  <c r="U168" i="1"/>
  <c r="AK168" i="1"/>
  <c r="AM168" i="1"/>
  <c r="X168" i="1"/>
  <c r="AN85" i="1"/>
  <c r="U85" i="1"/>
  <c r="W85" i="1"/>
  <c r="V85" i="1"/>
  <c r="AC85" i="1"/>
  <c r="AK85" i="1"/>
  <c r="AB85" i="1"/>
  <c r="Y85" i="1"/>
  <c r="X85" i="1"/>
  <c r="R85" i="1"/>
  <c r="AA85" i="1"/>
  <c r="AL85" i="1"/>
  <c r="AE85" i="1"/>
  <c r="S85" i="1"/>
  <c r="AM85" i="1"/>
  <c r="Z85" i="1"/>
  <c r="AD85" i="1"/>
  <c r="Q85" i="1"/>
  <c r="T85" i="1"/>
  <c r="AF85" i="1"/>
  <c r="AJ85" i="1"/>
  <c r="T170" i="1"/>
  <c r="W170" i="1"/>
  <c r="U170" i="1"/>
  <c r="AJ170" i="1"/>
  <c r="S170" i="1"/>
  <c r="AB170" i="1"/>
  <c r="R170" i="1"/>
  <c r="AE170" i="1"/>
  <c r="Q170" i="1"/>
  <c r="Y170" i="1"/>
  <c r="AN170" i="1"/>
  <c r="Z170" i="1"/>
  <c r="X170" i="1"/>
  <c r="AD170" i="1"/>
  <c r="AF170" i="1"/>
  <c r="AC170" i="1"/>
  <c r="AA170" i="1"/>
  <c r="AM170" i="1"/>
  <c r="AL170" i="1"/>
  <c r="V170" i="1"/>
  <c r="AK170" i="1"/>
  <c r="Z76" i="1"/>
  <c r="AE76" i="1"/>
  <c r="AD76" i="1"/>
  <c r="AN76" i="1"/>
  <c r="AC76" i="1"/>
  <c r="AJ76" i="1"/>
  <c r="S76" i="1"/>
  <c r="V76" i="1"/>
  <c r="U76" i="1"/>
  <c r="W76" i="1"/>
  <c r="AB76" i="1"/>
  <c r="AA76" i="1"/>
  <c r="AM76" i="1"/>
  <c r="AL76" i="1"/>
  <c r="Y76" i="1"/>
  <c r="AK76" i="1"/>
  <c r="X76" i="1"/>
  <c r="T76" i="1"/>
  <c r="AF76" i="1"/>
  <c r="R76" i="1"/>
  <c r="Q76" i="1"/>
  <c r="AC160" i="1"/>
  <c r="Q160" i="1"/>
  <c r="AA160" i="1"/>
  <c r="AB160" i="1"/>
  <c r="Y160" i="1"/>
  <c r="AK160" i="1"/>
  <c r="Z160" i="1"/>
  <c r="AL160" i="1"/>
  <c r="X160" i="1"/>
  <c r="AM160" i="1"/>
  <c r="T160" i="1"/>
  <c r="AF160" i="1"/>
  <c r="AD160" i="1"/>
  <c r="AN160" i="1"/>
  <c r="AJ160" i="1"/>
  <c r="U160" i="1"/>
  <c r="S160" i="1"/>
  <c r="V160" i="1"/>
  <c r="W160" i="1"/>
  <c r="AE160" i="1"/>
  <c r="R160" i="1"/>
  <c r="T78" i="1"/>
  <c r="R78" i="1"/>
  <c r="X78" i="1"/>
  <c r="AK78" i="1"/>
  <c r="AE78" i="1"/>
  <c r="AM78" i="1"/>
  <c r="Z78" i="1"/>
  <c r="AA78" i="1"/>
  <c r="AF78" i="1"/>
  <c r="S78" i="1"/>
  <c r="V78" i="1"/>
  <c r="W78" i="1"/>
  <c r="AN78" i="1"/>
  <c r="AJ78" i="1"/>
  <c r="Y78" i="1"/>
  <c r="AD78" i="1"/>
  <c r="U78" i="1"/>
  <c r="AC78" i="1"/>
  <c r="Q78" i="1"/>
  <c r="AB78" i="1"/>
  <c r="AL78" i="1"/>
  <c r="AE162" i="1"/>
  <c r="Z162" i="1"/>
  <c r="AD162" i="1"/>
  <c r="W162" i="1"/>
  <c r="T162" i="1"/>
  <c r="AF162" i="1"/>
  <c r="R162" i="1"/>
  <c r="AK162" i="1"/>
  <c r="AN162" i="1"/>
  <c r="U162" i="1"/>
  <c r="Y162" i="1"/>
  <c r="S162" i="1"/>
  <c r="AJ162" i="1"/>
  <c r="V162" i="1"/>
  <c r="AM162" i="1"/>
  <c r="AL162" i="1"/>
  <c r="X162" i="1"/>
  <c r="AA162" i="1"/>
  <c r="Q162" i="1"/>
  <c r="AB162" i="1"/>
  <c r="AC162" i="1"/>
  <c r="AF3" i="1"/>
  <c r="AJ3" i="1"/>
  <c r="AN3" i="1"/>
  <c r="S3" i="1"/>
  <c r="X3" i="1"/>
  <c r="AC3" i="1"/>
  <c r="T3" i="1"/>
  <c r="AA3" i="1"/>
  <c r="AL3" i="1"/>
  <c r="V3" i="1"/>
  <c r="W3" i="1"/>
  <c r="R3" i="1"/>
  <c r="Y3" i="1"/>
  <c r="U3" i="1"/>
  <c r="AB3" i="1"/>
  <c r="Q3" i="1"/>
  <c r="AE3" i="1"/>
  <c r="AD3" i="1"/>
  <c r="Z3" i="1"/>
  <c r="AK3" i="1"/>
  <c r="AM3" i="1"/>
  <c r="AC46" i="1"/>
  <c r="W46" i="1"/>
  <c r="AM46" i="1"/>
  <c r="R46" i="1"/>
  <c r="AA46" i="1"/>
  <c r="T46" i="1"/>
  <c r="AK46" i="1"/>
  <c r="S46" i="1"/>
  <c r="AD46" i="1"/>
  <c r="AJ46" i="1"/>
  <c r="U46" i="1"/>
  <c r="AL46" i="1"/>
  <c r="Z46" i="1"/>
  <c r="Y46" i="1"/>
  <c r="Q46" i="1"/>
  <c r="AE46" i="1"/>
  <c r="AN46" i="1"/>
  <c r="AF46" i="1"/>
  <c r="X46" i="1"/>
  <c r="V46" i="1"/>
  <c r="AB46" i="1"/>
  <c r="AL65" i="1"/>
  <c r="AK65" i="1"/>
  <c r="V65" i="1"/>
  <c r="R65" i="1"/>
  <c r="Z65" i="1"/>
  <c r="AE65" i="1"/>
  <c r="S65" i="1"/>
  <c r="W65" i="1"/>
  <c r="AD65" i="1"/>
  <c r="AB65" i="1"/>
  <c r="AA65" i="1"/>
  <c r="T65" i="1"/>
  <c r="AN65" i="1"/>
  <c r="AM65" i="1"/>
  <c r="Q65" i="1"/>
  <c r="AF65" i="1"/>
  <c r="AC65" i="1"/>
  <c r="AJ65" i="1"/>
  <c r="U65" i="1"/>
  <c r="X65" i="1"/>
  <c r="Y65" i="1"/>
  <c r="AE28" i="1"/>
  <c r="AK28" i="1"/>
  <c r="V28" i="1"/>
  <c r="AN28" i="1"/>
  <c r="X28" i="1"/>
  <c r="W28" i="1"/>
  <c r="AA28" i="1"/>
  <c r="AD28" i="1"/>
  <c r="S28" i="1"/>
  <c r="T28" i="1"/>
  <c r="AF28" i="1"/>
  <c r="AM28" i="1"/>
  <c r="AJ28" i="1"/>
  <c r="Q28" i="1"/>
  <c r="Y28" i="1"/>
  <c r="AL28" i="1"/>
  <c r="R28" i="1"/>
  <c r="AC28" i="1"/>
  <c r="Z28" i="1"/>
  <c r="AB28" i="1"/>
  <c r="U28" i="1"/>
  <c r="AF104" i="1"/>
  <c r="T104" i="1"/>
  <c r="AL104" i="1"/>
  <c r="AN104" i="1"/>
  <c r="AM104" i="1"/>
  <c r="AJ104" i="1"/>
  <c r="AC104" i="1"/>
  <c r="W104" i="1"/>
  <c r="S104" i="1"/>
  <c r="Y104" i="1"/>
  <c r="X104" i="1"/>
  <c r="Z104" i="1"/>
  <c r="U104" i="1"/>
  <c r="AA104" i="1"/>
  <c r="AB104" i="1"/>
  <c r="V104" i="1"/>
  <c r="AK104" i="1"/>
  <c r="Q104" i="1"/>
  <c r="R104" i="1"/>
  <c r="AE104" i="1"/>
  <c r="AD104" i="1"/>
  <c r="AC83" i="1"/>
  <c r="AB83" i="1"/>
  <c r="AL83" i="1"/>
  <c r="Q83" i="1"/>
  <c r="AM83" i="1"/>
  <c r="V83" i="1"/>
  <c r="X83" i="1"/>
  <c r="AJ83" i="1"/>
  <c r="W83" i="1"/>
  <c r="Z83" i="1"/>
  <c r="AF83" i="1"/>
  <c r="S83" i="1"/>
  <c r="T83" i="1"/>
  <c r="R83" i="1"/>
  <c r="AE83" i="1"/>
  <c r="AD83" i="1"/>
  <c r="Y83" i="1"/>
  <c r="AN83" i="1"/>
  <c r="U83" i="1"/>
  <c r="AK83" i="1"/>
  <c r="AA83" i="1"/>
  <c r="U87" i="1"/>
  <c r="W87" i="1"/>
  <c r="AJ87" i="1"/>
  <c r="X87" i="1"/>
  <c r="AE87" i="1"/>
  <c r="Q87" i="1"/>
  <c r="AL87" i="1"/>
  <c r="AA87" i="1"/>
  <c r="AN87" i="1"/>
  <c r="Y87" i="1"/>
  <c r="AB87" i="1"/>
  <c r="AD87" i="1"/>
  <c r="V87" i="1"/>
  <c r="R87" i="1"/>
  <c r="T87" i="1"/>
  <c r="Z87" i="1"/>
  <c r="AM87" i="1"/>
  <c r="AF87" i="1"/>
  <c r="AK87" i="1"/>
  <c r="AC87" i="1"/>
  <c r="S87" i="1"/>
  <c r="AE171" i="1"/>
  <c r="AM171" i="1"/>
  <c r="AA171" i="1"/>
  <c r="AF171" i="1"/>
  <c r="V171" i="1"/>
  <c r="Z171" i="1"/>
  <c r="X171" i="1"/>
  <c r="AN171" i="1"/>
  <c r="Q171" i="1"/>
  <c r="R171" i="1"/>
  <c r="AD171" i="1"/>
  <c r="AK171" i="1"/>
  <c r="S171" i="1"/>
  <c r="AL171" i="1"/>
  <c r="U171" i="1"/>
  <c r="AC171" i="1"/>
  <c r="T171" i="1"/>
  <c r="AB171" i="1"/>
  <c r="W171" i="1"/>
  <c r="Y171" i="1"/>
  <c r="AJ171" i="1"/>
  <c r="AD88" i="1"/>
  <c r="Y88" i="1"/>
  <c r="AJ88" i="1"/>
  <c r="AN88" i="1"/>
  <c r="Q88" i="1"/>
  <c r="AC88" i="1"/>
  <c r="R88" i="1"/>
  <c r="AK88" i="1"/>
  <c r="T88" i="1"/>
  <c r="S88" i="1"/>
  <c r="AA88" i="1"/>
  <c r="W88" i="1"/>
  <c r="Z88" i="1"/>
  <c r="AL88" i="1"/>
  <c r="AE88" i="1"/>
  <c r="X88" i="1"/>
  <c r="AF88" i="1"/>
  <c r="AB88" i="1"/>
  <c r="AM88" i="1"/>
  <c r="U88" i="1"/>
  <c r="V88" i="1"/>
  <c r="AE13" i="1"/>
  <c r="Y13" i="1"/>
  <c r="AD13" i="1"/>
  <c r="V13" i="1"/>
  <c r="AL13" i="1"/>
  <c r="Z13" i="1"/>
  <c r="AN13" i="1"/>
  <c r="W13" i="1"/>
  <c r="R13" i="1"/>
  <c r="AK13" i="1"/>
  <c r="Q13" i="1"/>
  <c r="AA13" i="1"/>
  <c r="AM13" i="1"/>
  <c r="AC13" i="1"/>
  <c r="T13" i="1"/>
  <c r="AJ13" i="1"/>
  <c r="X13" i="1"/>
  <c r="AB13" i="1"/>
  <c r="U13" i="1"/>
  <c r="S13" i="1"/>
  <c r="AF13" i="1"/>
  <c r="AF102" i="1"/>
  <c r="AN102" i="1"/>
  <c r="AJ102" i="1"/>
  <c r="T102" i="1"/>
  <c r="AM102" i="1"/>
  <c r="S102" i="1"/>
  <c r="V102" i="1"/>
  <c r="AL102" i="1"/>
  <c r="U102" i="1"/>
  <c r="Z102" i="1"/>
  <c r="W102" i="1"/>
  <c r="AE102" i="1"/>
  <c r="Q102" i="1"/>
  <c r="X102" i="1"/>
  <c r="AB102" i="1"/>
  <c r="AD102" i="1"/>
  <c r="AK102" i="1"/>
  <c r="AC102" i="1"/>
  <c r="Y102" i="1"/>
  <c r="R102" i="1"/>
  <c r="AA102" i="1"/>
  <c r="AA166" i="1"/>
  <c r="Q166" i="1"/>
  <c r="T166" i="1"/>
  <c r="AE166" i="1"/>
  <c r="Y166" i="1"/>
  <c r="Z166" i="1"/>
  <c r="AF166" i="1"/>
  <c r="AM166" i="1"/>
  <c r="AL166" i="1"/>
  <c r="X166" i="1"/>
  <c r="AD166" i="1"/>
  <c r="U166" i="1"/>
  <c r="AC166" i="1"/>
  <c r="S166" i="1"/>
  <c r="V166" i="1"/>
  <c r="AJ166" i="1"/>
  <c r="R166" i="1"/>
  <c r="AN166" i="1"/>
  <c r="AB166" i="1"/>
  <c r="W166" i="1"/>
  <c r="AK166" i="1"/>
  <c r="AF84" i="1"/>
  <c r="S84" i="1"/>
  <c r="AD84" i="1"/>
  <c r="U84" i="1"/>
  <c r="Z84" i="1"/>
  <c r="AN84" i="1"/>
  <c r="AA84" i="1"/>
  <c r="AL84" i="1"/>
  <c r="AC84" i="1"/>
  <c r="T84" i="1"/>
  <c r="V84" i="1"/>
  <c r="AK84" i="1"/>
  <c r="AB84" i="1"/>
  <c r="AE84" i="1"/>
  <c r="Y84" i="1"/>
  <c r="W84" i="1"/>
  <c r="X84" i="1"/>
  <c r="AJ84" i="1"/>
  <c r="R84" i="1"/>
  <c r="AM84" i="1"/>
  <c r="Q84" i="1"/>
  <c r="AN167" i="1"/>
  <c r="X167" i="1"/>
  <c r="AC167" i="1"/>
  <c r="T167" i="1"/>
  <c r="R167" i="1"/>
  <c r="AL167" i="1"/>
  <c r="AB167" i="1"/>
  <c r="Y167" i="1"/>
  <c r="AA167" i="1"/>
  <c r="U167" i="1"/>
  <c r="AE167" i="1"/>
  <c r="AK167" i="1"/>
  <c r="Z167" i="1"/>
  <c r="Q167" i="1"/>
  <c r="AM167" i="1"/>
  <c r="V167" i="1"/>
  <c r="AD167" i="1"/>
  <c r="AJ167" i="1"/>
  <c r="AF167" i="1"/>
  <c r="W167" i="1"/>
  <c r="S167" i="1"/>
  <c r="W141" i="1"/>
  <c r="T141" i="1"/>
  <c r="X141" i="1"/>
  <c r="AL141" i="1"/>
  <c r="S141" i="1"/>
  <c r="R141" i="1"/>
  <c r="AK141" i="1"/>
  <c r="V141" i="1"/>
  <c r="AB141" i="1"/>
  <c r="AF141" i="1"/>
  <c r="Y141" i="1"/>
  <c r="AD141" i="1"/>
  <c r="AA141" i="1"/>
  <c r="Z141" i="1"/>
  <c r="AC141" i="1"/>
  <c r="AM141" i="1"/>
  <c r="AJ141" i="1"/>
  <c r="Q141" i="1"/>
  <c r="AE141" i="1"/>
  <c r="U141" i="1"/>
  <c r="AN141" i="1"/>
  <c r="AA131" i="1"/>
  <c r="S131" i="1"/>
  <c r="Q131" i="1"/>
  <c r="AE131" i="1"/>
  <c r="AL131" i="1"/>
  <c r="AB131" i="1"/>
  <c r="AD131" i="1"/>
  <c r="Y131" i="1"/>
  <c r="AN131" i="1"/>
  <c r="AJ131" i="1"/>
  <c r="AC131" i="1"/>
  <c r="X131" i="1"/>
  <c r="AM131" i="1"/>
  <c r="AF131" i="1"/>
  <c r="R131" i="1"/>
  <c r="T131" i="1"/>
  <c r="W131" i="1"/>
  <c r="U131" i="1"/>
  <c r="AK131" i="1"/>
  <c r="V131" i="1"/>
  <c r="Z131" i="1"/>
  <c r="AE34" i="1"/>
  <c r="AK34" i="1"/>
  <c r="V34" i="1"/>
  <c r="AN34" i="1"/>
  <c r="R34" i="1"/>
  <c r="AF34" i="1"/>
  <c r="AA34" i="1"/>
  <c r="Z34" i="1"/>
  <c r="AB34" i="1"/>
  <c r="AC34" i="1"/>
  <c r="S34" i="1"/>
  <c r="Y34" i="1"/>
  <c r="T34" i="1"/>
  <c r="Q34" i="1"/>
  <c r="AJ34" i="1"/>
  <c r="X34" i="1"/>
  <c r="U34" i="1"/>
  <c r="AM34" i="1"/>
  <c r="AD34" i="1"/>
  <c r="W34" i="1"/>
  <c r="AL34" i="1"/>
  <c r="AN108" i="1"/>
  <c r="AB108" i="1"/>
  <c r="AC108" i="1"/>
  <c r="Z108" i="1"/>
  <c r="S108" i="1"/>
  <c r="AJ108" i="1"/>
  <c r="AM108" i="1"/>
  <c r="V108" i="1"/>
  <c r="X108" i="1"/>
  <c r="AD108" i="1"/>
  <c r="T108" i="1"/>
  <c r="Q108" i="1"/>
  <c r="U108" i="1"/>
  <c r="AE108" i="1"/>
  <c r="AL108" i="1"/>
  <c r="AF108" i="1"/>
  <c r="AA108" i="1"/>
  <c r="AK108" i="1"/>
  <c r="Y108" i="1"/>
  <c r="W108" i="1"/>
  <c r="R108" i="1"/>
  <c r="AA128" i="1"/>
  <c r="AB128" i="1"/>
  <c r="W128" i="1"/>
  <c r="U128" i="1"/>
  <c r="AK128" i="1"/>
  <c r="AJ128" i="1"/>
  <c r="Z128" i="1"/>
  <c r="S128" i="1"/>
  <c r="AD128" i="1"/>
  <c r="X128" i="1"/>
  <c r="R128" i="1"/>
  <c r="AN128" i="1"/>
  <c r="Q128" i="1"/>
  <c r="V128" i="1"/>
  <c r="AM128" i="1"/>
  <c r="AL128" i="1"/>
  <c r="AE128" i="1"/>
  <c r="Y128" i="1"/>
  <c r="AF128" i="1"/>
  <c r="AC128" i="1"/>
  <c r="T128" i="1"/>
  <c r="T19" i="1"/>
  <c r="S19" i="1"/>
  <c r="AM19" i="1"/>
  <c r="AF19" i="1"/>
  <c r="AJ19" i="1"/>
  <c r="R19" i="1"/>
  <c r="AE19" i="1"/>
  <c r="X19" i="1"/>
  <c r="AD19" i="1"/>
  <c r="V19" i="1"/>
  <c r="AC19" i="1"/>
  <c r="Q19" i="1"/>
  <c r="Z19" i="1"/>
  <c r="AL19" i="1"/>
  <c r="U19" i="1"/>
  <c r="AB19" i="1"/>
  <c r="Y19" i="1"/>
  <c r="AK19" i="1"/>
  <c r="W19" i="1"/>
  <c r="AN19" i="1"/>
  <c r="AA19" i="1"/>
  <c r="AE55" i="1"/>
  <c r="AD55" i="1"/>
  <c r="AK55" i="1"/>
  <c r="AA55" i="1"/>
  <c r="AL55" i="1"/>
  <c r="AN55" i="1"/>
  <c r="AJ55" i="1"/>
  <c r="AB55" i="1"/>
  <c r="AC55" i="1"/>
  <c r="Q55" i="1"/>
  <c r="V55" i="1"/>
  <c r="X55" i="1"/>
  <c r="AM55" i="1"/>
  <c r="S55" i="1"/>
  <c r="R55" i="1"/>
  <c r="AF55" i="1"/>
  <c r="Y55" i="1"/>
  <c r="T55" i="1"/>
  <c r="W55" i="1"/>
  <c r="Z55" i="1"/>
  <c r="U55" i="1"/>
  <c r="AN51" i="1"/>
  <c r="X51" i="1"/>
  <c r="AC51" i="1"/>
  <c r="AA51" i="1"/>
  <c r="AJ51" i="1"/>
  <c r="AM51" i="1"/>
  <c r="R51" i="1"/>
  <c r="Z51" i="1"/>
  <c r="Q51" i="1"/>
  <c r="T51" i="1"/>
  <c r="AL51" i="1"/>
  <c r="AD51" i="1"/>
  <c r="AB51" i="1"/>
  <c r="Y51" i="1"/>
  <c r="V51" i="1"/>
  <c r="AK51" i="1"/>
  <c r="W51" i="1"/>
  <c r="U51" i="1"/>
  <c r="AF51" i="1"/>
  <c r="S51" i="1"/>
  <c r="AE51" i="1"/>
  <c r="X115" i="1"/>
  <c r="AJ115" i="1"/>
  <c r="AA115" i="1"/>
  <c r="AB115" i="1"/>
  <c r="S115" i="1"/>
  <c r="Z115" i="1"/>
  <c r="AD115" i="1"/>
  <c r="W115" i="1"/>
  <c r="V115" i="1"/>
  <c r="U115" i="1"/>
  <c r="AF115" i="1"/>
  <c r="Y115" i="1"/>
  <c r="AM115" i="1"/>
  <c r="AE115" i="1"/>
  <c r="AL115" i="1"/>
  <c r="AN115" i="1"/>
  <c r="AC115" i="1"/>
  <c r="AK115" i="1"/>
  <c r="Q115" i="1"/>
  <c r="T115" i="1"/>
  <c r="R115" i="1"/>
  <c r="S138" i="1"/>
  <c r="AD138" i="1"/>
  <c r="AK138" i="1"/>
  <c r="Q138" i="1"/>
  <c r="AF138" i="1"/>
  <c r="R138" i="1"/>
  <c r="AL138" i="1"/>
  <c r="T138" i="1"/>
  <c r="AE138" i="1"/>
  <c r="U138" i="1"/>
  <c r="W138" i="1"/>
  <c r="AC138" i="1"/>
  <c r="X138" i="1"/>
  <c r="AA138" i="1"/>
  <c r="AJ138" i="1"/>
  <c r="Z138" i="1"/>
  <c r="AN138" i="1"/>
  <c r="V138" i="1"/>
  <c r="Y138" i="1"/>
  <c r="AM138" i="1"/>
  <c r="AB138" i="1"/>
  <c r="AD33" i="1"/>
  <c r="AB33" i="1"/>
  <c r="W33" i="1"/>
  <c r="X33" i="1"/>
  <c r="AF33" i="1"/>
  <c r="AN33" i="1"/>
  <c r="AM33" i="1"/>
  <c r="Y33" i="1"/>
  <c r="AC33" i="1"/>
  <c r="S33" i="1"/>
  <c r="R33" i="1"/>
  <c r="AK33" i="1"/>
  <c r="T33" i="1"/>
  <c r="Q33" i="1"/>
  <c r="Z33" i="1"/>
  <c r="AA33" i="1"/>
  <c r="U33" i="1"/>
  <c r="AJ33" i="1"/>
  <c r="V33" i="1"/>
  <c r="AE33" i="1"/>
  <c r="AL33" i="1"/>
  <c r="AN97" i="1"/>
  <c r="W97" i="1"/>
  <c r="AC97" i="1"/>
  <c r="T97" i="1"/>
  <c r="V97" i="1"/>
  <c r="Z97" i="1"/>
  <c r="U97" i="1"/>
  <c r="R97" i="1"/>
  <c r="S97" i="1"/>
  <c r="AB97" i="1"/>
  <c r="AD97" i="1"/>
  <c r="AL97" i="1"/>
  <c r="AJ97" i="1"/>
  <c r="AM97" i="1"/>
  <c r="Y97" i="1"/>
  <c r="AE97" i="1"/>
  <c r="AF97" i="1"/>
  <c r="AK97" i="1"/>
  <c r="AA97" i="1"/>
  <c r="X97" i="1"/>
  <c r="Q97" i="1"/>
  <c r="AM77" i="1"/>
  <c r="AJ77" i="1"/>
  <c r="AL77" i="1"/>
  <c r="AA77" i="1"/>
  <c r="Z77" i="1"/>
  <c r="X77" i="1"/>
  <c r="V77" i="1"/>
  <c r="AF77" i="1"/>
  <c r="AD77" i="1"/>
  <c r="S77" i="1"/>
  <c r="T77" i="1"/>
  <c r="AK77" i="1"/>
  <c r="W77" i="1"/>
  <c r="Q77" i="1"/>
  <c r="AB77" i="1"/>
  <c r="Y77" i="1"/>
  <c r="U77" i="1"/>
  <c r="AE77" i="1"/>
  <c r="AN77" i="1"/>
  <c r="R77" i="1"/>
  <c r="AC77" i="1"/>
  <c r="AB39" i="1"/>
  <c r="Y39" i="1"/>
  <c r="R39" i="1"/>
  <c r="AE39" i="1"/>
  <c r="AM39" i="1"/>
  <c r="AK39" i="1"/>
  <c r="AD39" i="1"/>
  <c r="Z39" i="1"/>
  <c r="AL39" i="1"/>
  <c r="AF39" i="1"/>
  <c r="AJ39" i="1"/>
  <c r="U39" i="1"/>
  <c r="AC39" i="1"/>
  <c r="AA39" i="1"/>
  <c r="AN39" i="1"/>
  <c r="T39" i="1"/>
  <c r="V39" i="1"/>
  <c r="S39" i="1"/>
  <c r="Q39" i="1"/>
  <c r="W39" i="1"/>
  <c r="X39" i="1"/>
  <c r="AN124" i="1"/>
  <c r="X124" i="1"/>
  <c r="Q124" i="1"/>
  <c r="U124" i="1"/>
  <c r="AD124" i="1"/>
  <c r="AA124" i="1"/>
  <c r="AJ124" i="1"/>
  <c r="AF124" i="1"/>
  <c r="AB124" i="1"/>
  <c r="Z124" i="1"/>
  <c r="AC124" i="1"/>
  <c r="W124" i="1"/>
  <c r="Y124" i="1"/>
  <c r="R124" i="1"/>
  <c r="T124" i="1"/>
  <c r="V124" i="1"/>
  <c r="AE124" i="1"/>
  <c r="AK124" i="1"/>
  <c r="AL124" i="1"/>
  <c r="AM124" i="1"/>
  <c r="S124" i="1"/>
  <c r="AN20" i="1"/>
  <c r="W20" i="1"/>
  <c r="AC20" i="1"/>
  <c r="AM20" i="1"/>
  <c r="S20" i="1"/>
  <c r="T20" i="1"/>
  <c r="Y20" i="1"/>
  <c r="R20" i="1"/>
  <c r="AF20" i="1"/>
  <c r="Z20" i="1"/>
  <c r="Q20" i="1"/>
  <c r="V20" i="1"/>
  <c r="AD20" i="1"/>
  <c r="AL20" i="1"/>
  <c r="AB20" i="1"/>
  <c r="AA20" i="1"/>
  <c r="AK20" i="1"/>
  <c r="X20" i="1"/>
  <c r="U20" i="1"/>
  <c r="AE20" i="1"/>
  <c r="AJ20" i="1"/>
  <c r="AM148" i="1"/>
  <c r="T148" i="1"/>
  <c r="Q148" i="1"/>
  <c r="AA148" i="1"/>
  <c r="AJ148" i="1"/>
  <c r="R148" i="1"/>
  <c r="AF148" i="1"/>
  <c r="V148" i="1"/>
  <c r="Y148" i="1"/>
  <c r="AD148" i="1"/>
  <c r="Z148" i="1"/>
  <c r="X148" i="1"/>
  <c r="S148" i="1"/>
  <c r="U148" i="1"/>
  <c r="AE148" i="1"/>
  <c r="AB148" i="1"/>
  <c r="AN148" i="1"/>
  <c r="AC148" i="1"/>
  <c r="W148" i="1"/>
  <c r="AL148" i="1"/>
  <c r="AK148" i="1"/>
  <c r="V54" i="1"/>
  <c r="AB54" i="1"/>
  <c r="AA54" i="1"/>
  <c r="AD54" i="1"/>
  <c r="Z54" i="1"/>
  <c r="AL54" i="1"/>
  <c r="AE54" i="1"/>
  <c r="Q54" i="1"/>
  <c r="T54" i="1"/>
  <c r="AN54" i="1"/>
  <c r="AC54" i="1"/>
  <c r="U54" i="1"/>
  <c r="R54" i="1"/>
  <c r="AM54" i="1"/>
  <c r="Y54" i="1"/>
  <c r="X54" i="1"/>
  <c r="AJ54" i="1"/>
  <c r="W54" i="1"/>
  <c r="AF54" i="1"/>
  <c r="S54" i="1"/>
  <c r="AK54" i="1"/>
  <c r="AN139" i="1"/>
  <c r="AM139" i="1"/>
  <c r="AL139" i="1"/>
  <c r="AE139" i="1"/>
  <c r="Z139" i="1"/>
  <c r="AD139" i="1"/>
  <c r="U139" i="1"/>
  <c r="AA139" i="1"/>
  <c r="AC139" i="1"/>
  <c r="AK139" i="1"/>
  <c r="R139" i="1"/>
  <c r="Q139" i="1"/>
  <c r="AJ139" i="1"/>
  <c r="T139" i="1"/>
  <c r="AF139" i="1"/>
  <c r="AB139" i="1"/>
  <c r="S139" i="1"/>
  <c r="Y139" i="1"/>
  <c r="X139" i="1"/>
  <c r="V139" i="1"/>
  <c r="W139" i="1"/>
  <c r="AN31" i="1"/>
  <c r="W31" i="1"/>
  <c r="AC31" i="1"/>
  <c r="V31" i="1"/>
  <c r="X31" i="1"/>
  <c r="AA31" i="1"/>
  <c r="R31" i="1"/>
  <c r="AL31" i="1"/>
  <c r="S31" i="1"/>
  <c r="AF31" i="1"/>
  <c r="T31" i="1"/>
  <c r="AJ31" i="1"/>
  <c r="AK31" i="1"/>
  <c r="AM31" i="1"/>
  <c r="AB31" i="1"/>
  <c r="AE31" i="1"/>
  <c r="U31" i="1"/>
  <c r="AD31" i="1"/>
  <c r="Y31" i="1"/>
  <c r="Q31" i="1"/>
  <c r="Z31" i="1"/>
  <c r="AK117" i="1"/>
  <c r="R117" i="1"/>
  <c r="V117" i="1"/>
  <c r="AJ117" i="1"/>
  <c r="AM117" i="1"/>
  <c r="X117" i="1"/>
  <c r="AB117" i="1"/>
  <c r="U117" i="1"/>
  <c r="AF117" i="1"/>
  <c r="Z117" i="1"/>
  <c r="AD117" i="1"/>
  <c r="T117" i="1"/>
  <c r="AL117" i="1"/>
  <c r="AN117" i="1"/>
  <c r="W117" i="1"/>
  <c r="AC117" i="1"/>
  <c r="S117" i="1"/>
  <c r="Q117" i="1"/>
  <c r="AA117" i="1"/>
  <c r="Y117" i="1"/>
  <c r="AE117" i="1"/>
  <c r="W153" i="1"/>
  <c r="AD153" i="1"/>
  <c r="V153" i="1"/>
  <c r="AJ153" i="1"/>
  <c r="AE153" i="1"/>
  <c r="AB153" i="1"/>
  <c r="Z153" i="1"/>
  <c r="AN153" i="1"/>
  <c r="Y153" i="1"/>
  <c r="AM153" i="1"/>
  <c r="AC153" i="1"/>
  <c r="AL153" i="1"/>
  <c r="AA153" i="1"/>
  <c r="S153" i="1"/>
  <c r="AF153" i="1"/>
  <c r="T153" i="1"/>
  <c r="X153" i="1"/>
  <c r="R153" i="1"/>
  <c r="AK153" i="1"/>
  <c r="U153" i="1"/>
  <c r="Q153" i="1"/>
  <c r="AF74" i="1"/>
  <c r="AM74" i="1"/>
  <c r="AB74" i="1"/>
  <c r="AE74" i="1"/>
  <c r="R74" i="1"/>
  <c r="AA74" i="1"/>
  <c r="AN74" i="1"/>
  <c r="U74" i="1"/>
  <c r="AJ74" i="1"/>
  <c r="AC74" i="1"/>
  <c r="V74" i="1"/>
  <c r="Y74" i="1"/>
  <c r="X74" i="1"/>
  <c r="AK74" i="1"/>
  <c r="Z74" i="1"/>
  <c r="Q74" i="1"/>
  <c r="W74" i="1"/>
  <c r="AD74" i="1"/>
  <c r="T74" i="1"/>
  <c r="AL74" i="1"/>
  <c r="S74" i="1"/>
  <c r="AN163" i="1"/>
  <c r="AC163" i="1"/>
  <c r="U163" i="1"/>
  <c r="X163" i="1"/>
  <c r="Y163" i="1"/>
  <c r="R163" i="1"/>
  <c r="AM163" i="1"/>
  <c r="W163" i="1"/>
  <c r="AF163" i="1"/>
  <c r="V163" i="1"/>
  <c r="AB163" i="1"/>
  <c r="Q163" i="1"/>
  <c r="AE163" i="1"/>
  <c r="S163" i="1"/>
  <c r="AD163" i="1"/>
  <c r="Z163" i="1"/>
  <c r="AA163" i="1"/>
  <c r="AK163" i="1"/>
  <c r="AJ163" i="1"/>
  <c r="AL163" i="1"/>
  <c r="T163" i="1"/>
  <c r="W130" i="1"/>
  <c r="AL130" i="1"/>
  <c r="U130" i="1"/>
  <c r="AM130" i="1"/>
  <c r="Q130" i="1"/>
  <c r="X130" i="1"/>
  <c r="AA130" i="1"/>
  <c r="AE130" i="1"/>
  <c r="R130" i="1"/>
  <c r="AJ130" i="1"/>
  <c r="AF130" i="1"/>
  <c r="Z130" i="1"/>
  <c r="AB130" i="1"/>
  <c r="S130" i="1"/>
  <c r="T130" i="1"/>
  <c r="AD130" i="1"/>
  <c r="Y130" i="1"/>
  <c r="AN130" i="1"/>
  <c r="AC130" i="1"/>
  <c r="AK130" i="1"/>
  <c r="V130" i="1"/>
  <c r="AJ161" i="1"/>
  <c r="Y161" i="1"/>
  <c r="S161" i="1"/>
  <c r="AD161" i="1"/>
  <c r="U161" i="1"/>
  <c r="Q161" i="1"/>
  <c r="AL161" i="1"/>
  <c r="AF161" i="1"/>
  <c r="R161" i="1"/>
  <c r="AK161" i="1"/>
  <c r="AM161" i="1"/>
  <c r="AE161" i="1"/>
  <c r="AA161" i="1"/>
  <c r="AC161" i="1"/>
  <c r="V161" i="1"/>
  <c r="AN161" i="1"/>
  <c r="AB161" i="1"/>
  <c r="X161" i="1"/>
  <c r="W161" i="1"/>
  <c r="T161" i="1"/>
  <c r="Z161" i="1"/>
  <c r="AN169" i="1"/>
  <c r="AL169" i="1"/>
  <c r="W169" i="1"/>
  <c r="AE169" i="1"/>
  <c r="Z169" i="1"/>
  <c r="AF169" i="1"/>
  <c r="R169" i="1"/>
  <c r="AB169" i="1"/>
  <c r="AC169" i="1"/>
  <c r="V169" i="1"/>
  <c r="AA169" i="1"/>
  <c r="X169" i="1"/>
  <c r="T169" i="1"/>
  <c r="S169" i="1"/>
  <c r="AD169" i="1"/>
  <c r="AM169" i="1"/>
  <c r="Y169" i="1"/>
  <c r="Q169" i="1"/>
  <c r="AK169" i="1"/>
  <c r="U169" i="1"/>
  <c r="AJ169" i="1"/>
  <c r="AN93" i="1"/>
  <c r="Y93" i="1"/>
  <c r="AK93" i="1"/>
  <c r="AC93" i="1"/>
  <c r="AL93" i="1"/>
  <c r="Z93" i="1"/>
  <c r="U93" i="1"/>
  <c r="X93" i="1"/>
  <c r="S93" i="1"/>
  <c r="W93" i="1"/>
  <c r="AD93" i="1"/>
  <c r="AA93" i="1"/>
  <c r="AB93" i="1"/>
  <c r="AJ93" i="1"/>
  <c r="V93" i="1"/>
  <c r="Q93" i="1"/>
  <c r="T93" i="1"/>
  <c r="R93" i="1"/>
  <c r="AM93" i="1"/>
  <c r="AF93" i="1"/>
  <c r="AE93" i="1"/>
  <c r="R98" i="1"/>
  <c r="X98" i="1"/>
  <c r="AL98" i="1"/>
  <c r="Q98" i="1"/>
  <c r="Z98" i="1"/>
  <c r="AM98" i="1"/>
  <c r="AF98" i="1"/>
  <c r="AB98" i="1"/>
  <c r="Y98" i="1"/>
  <c r="AK98" i="1"/>
  <c r="AD98" i="1"/>
  <c r="U98" i="1"/>
  <c r="W98" i="1"/>
  <c r="AE98" i="1"/>
  <c r="AA98" i="1"/>
  <c r="AN98" i="1"/>
  <c r="S98" i="1"/>
  <c r="AC98" i="1"/>
  <c r="T98" i="1"/>
  <c r="AJ98" i="1"/>
  <c r="V98" i="1"/>
  <c r="Z23" i="1"/>
  <c r="AE23" i="1"/>
  <c r="T23" i="1"/>
  <c r="AL23" i="1"/>
  <c r="AN23" i="1"/>
  <c r="AM23" i="1"/>
  <c r="AB23" i="1"/>
  <c r="Q23" i="1"/>
  <c r="AD23" i="1"/>
  <c r="U23" i="1"/>
  <c r="R23" i="1"/>
  <c r="AC23" i="1"/>
  <c r="AJ23" i="1"/>
  <c r="W23" i="1"/>
  <c r="AA23" i="1"/>
  <c r="V23" i="1"/>
  <c r="Y23" i="1"/>
  <c r="AF23" i="1"/>
  <c r="AK23" i="1"/>
  <c r="X23" i="1"/>
  <c r="S23" i="1"/>
  <c r="AN156" i="1"/>
  <c r="AM156" i="1"/>
  <c r="U156" i="1"/>
  <c r="AA156" i="1"/>
  <c r="AF156" i="1"/>
  <c r="AJ156" i="1"/>
  <c r="T156" i="1"/>
  <c r="AD156" i="1"/>
  <c r="AK156" i="1"/>
  <c r="AC156" i="1"/>
  <c r="R156" i="1"/>
  <c r="Y156" i="1"/>
  <c r="V156" i="1"/>
  <c r="AE156" i="1"/>
  <c r="AB156" i="1"/>
  <c r="S156" i="1"/>
  <c r="AL156" i="1"/>
  <c r="Q156" i="1"/>
  <c r="X156" i="1"/>
  <c r="Z156" i="1"/>
  <c r="W156" i="1"/>
  <c r="AD2" i="1"/>
  <c r="X2" i="1"/>
  <c r="AA2" i="1"/>
  <c r="AC2" i="1"/>
  <c r="Z2" i="1"/>
  <c r="H2" i="1"/>
  <c r="Y2" i="1"/>
  <c r="E2" i="1"/>
  <c r="T2" i="1"/>
  <c r="D2" i="1"/>
  <c r="AB2" i="1"/>
  <c r="AJ2" i="1"/>
  <c r="AK2" i="1"/>
  <c r="AF2" i="1"/>
  <c r="S2" i="1"/>
  <c r="G2" i="1"/>
  <c r="AM2" i="1"/>
  <c r="W2" i="1"/>
  <c r="R2" i="1"/>
  <c r="AE2" i="1"/>
  <c r="Q2" i="1"/>
  <c r="AN2" i="1"/>
  <c r="V2" i="1"/>
  <c r="AL2" i="1"/>
  <c r="U2" i="1"/>
  <c r="F2" i="1"/>
  <c r="K2" i="1"/>
  <c r="L2" i="1" s="1"/>
  <c r="AE73" i="1"/>
  <c r="AN73" i="1"/>
  <c r="AC73" i="1"/>
  <c r="AM73" i="1"/>
  <c r="R73" i="1"/>
  <c r="Z73" i="1"/>
  <c r="U73" i="1"/>
  <c r="AJ73" i="1"/>
  <c r="AK73" i="1"/>
  <c r="S73" i="1"/>
  <c r="AL73" i="1"/>
  <c r="W73" i="1"/>
  <c r="Y73" i="1"/>
  <c r="Q73" i="1"/>
  <c r="V73" i="1"/>
  <c r="AF73" i="1"/>
  <c r="AA73" i="1"/>
  <c r="X73" i="1"/>
  <c r="AB73" i="1"/>
  <c r="AD73" i="1"/>
  <c r="T73" i="1"/>
  <c r="T137" i="1"/>
  <c r="X137" i="1"/>
  <c r="Z137" i="1"/>
  <c r="V137" i="1"/>
  <c r="AE137" i="1"/>
  <c r="S137" i="1"/>
  <c r="Q137" i="1"/>
  <c r="AD137" i="1"/>
  <c r="AM137" i="1"/>
  <c r="AN137" i="1"/>
  <c r="AF137" i="1"/>
  <c r="AA137" i="1"/>
  <c r="AC137" i="1"/>
  <c r="U137" i="1"/>
  <c r="AK137" i="1"/>
  <c r="R137" i="1"/>
  <c r="AJ137" i="1"/>
  <c r="AL137" i="1"/>
  <c r="AB137" i="1"/>
  <c r="W137" i="1"/>
  <c r="Y137" i="1"/>
  <c r="AE114" i="1"/>
  <c r="T114" i="1"/>
  <c r="U114" i="1"/>
  <c r="AF114" i="1"/>
  <c r="Y114" i="1"/>
  <c r="S114" i="1"/>
  <c r="AD114" i="1"/>
  <c r="AM114" i="1"/>
  <c r="AN114" i="1"/>
  <c r="Q114" i="1"/>
  <c r="AL114" i="1"/>
  <c r="X114" i="1"/>
  <c r="AJ114" i="1"/>
  <c r="AK114" i="1"/>
  <c r="Z114" i="1"/>
  <c r="AA114" i="1"/>
  <c r="V114" i="1"/>
  <c r="AC114" i="1"/>
  <c r="AB114" i="1"/>
  <c r="R114" i="1"/>
  <c r="W114" i="1"/>
  <c r="AN107" i="1"/>
  <c r="AA107" i="1"/>
  <c r="AB107" i="1"/>
  <c r="AF107" i="1"/>
  <c r="AL107" i="1"/>
  <c r="T107" i="1"/>
  <c r="AC107" i="1"/>
  <c r="AK107" i="1"/>
  <c r="W107" i="1"/>
  <c r="V107" i="1"/>
  <c r="S107" i="1"/>
  <c r="X107" i="1"/>
  <c r="AE107" i="1"/>
  <c r="U107" i="1"/>
  <c r="Z107" i="1"/>
  <c r="R107" i="1"/>
  <c r="AD107" i="1"/>
  <c r="Y107" i="1"/>
  <c r="AJ107" i="1"/>
  <c r="AM107" i="1"/>
  <c r="Q107" i="1"/>
  <c r="AC8" i="1"/>
  <c r="V8" i="1"/>
  <c r="U8" i="1"/>
  <c r="Y8" i="1"/>
  <c r="Z8" i="1"/>
  <c r="AB8" i="1"/>
  <c r="AM8" i="1"/>
  <c r="X8" i="1"/>
  <c r="AJ8" i="1"/>
  <c r="AA8" i="1"/>
  <c r="AD8" i="1"/>
  <c r="T8" i="1"/>
  <c r="R8" i="1"/>
  <c r="AF8" i="1"/>
  <c r="W8" i="1"/>
  <c r="AE8" i="1"/>
  <c r="AN8" i="1"/>
  <c r="AK8" i="1"/>
  <c r="S8" i="1"/>
  <c r="AL8" i="1"/>
  <c r="Q8" i="1"/>
  <c r="W10" i="1"/>
  <c r="V10" i="1"/>
  <c r="U10" i="1"/>
  <c r="Y10" i="1"/>
  <c r="AJ10" i="1"/>
  <c r="AF10" i="1"/>
  <c r="Z10" i="1"/>
  <c r="AN10" i="1"/>
  <c r="AK10" i="1"/>
  <c r="AA10" i="1"/>
  <c r="AM10" i="1"/>
  <c r="AE10" i="1"/>
  <c r="S10" i="1"/>
  <c r="AD10" i="1"/>
  <c r="AC10" i="1"/>
  <c r="T10" i="1"/>
  <c r="X10" i="1"/>
  <c r="R10" i="1"/>
  <c r="Q10" i="1"/>
  <c r="AL10" i="1"/>
  <c r="AB10" i="1"/>
  <c r="AE11" i="1"/>
  <c r="V11" i="1"/>
  <c r="AD11" i="1"/>
  <c r="T11" i="1"/>
  <c r="AB11" i="1"/>
  <c r="AN11" i="1"/>
  <c r="R11" i="1"/>
  <c r="AK11" i="1"/>
  <c r="W11" i="1"/>
  <c r="X11" i="1"/>
  <c r="Q11" i="1"/>
  <c r="AF11" i="1"/>
  <c r="AA11" i="1"/>
  <c r="AC11" i="1"/>
  <c r="S11" i="1"/>
  <c r="AL11" i="1"/>
  <c r="AM11" i="1"/>
  <c r="Y11" i="1"/>
  <c r="U11" i="1"/>
  <c r="AJ11" i="1"/>
  <c r="Z11" i="1"/>
  <c r="AD100" i="1"/>
  <c r="AK100" i="1"/>
  <c r="Q100" i="1"/>
  <c r="AN100" i="1"/>
  <c r="AL100" i="1"/>
  <c r="AJ100" i="1"/>
  <c r="R100" i="1"/>
  <c r="U100" i="1"/>
  <c r="AA100" i="1"/>
  <c r="AF100" i="1"/>
  <c r="S100" i="1"/>
  <c r="AC100" i="1"/>
  <c r="V100" i="1"/>
  <c r="W100" i="1"/>
  <c r="T100" i="1"/>
  <c r="AM100" i="1"/>
  <c r="Z100" i="1"/>
  <c r="Y100" i="1"/>
  <c r="X100" i="1"/>
  <c r="AE100" i="1"/>
  <c r="AB100" i="1"/>
  <c r="I2" i="1"/>
  <c r="J2" i="1" s="1"/>
  <c r="Z50" i="1"/>
  <c r="AE50" i="1"/>
  <c r="V50" i="1"/>
  <c r="W50" i="1"/>
  <c r="AN50" i="1"/>
  <c r="AL50" i="1"/>
  <c r="AA50" i="1"/>
  <c r="AF50" i="1"/>
  <c r="AJ50" i="1"/>
  <c r="Q50" i="1"/>
  <c r="AD50" i="1"/>
  <c r="R50" i="1"/>
  <c r="U50" i="1"/>
  <c r="AC50" i="1"/>
  <c r="AK50" i="1"/>
  <c r="X50" i="1"/>
  <c r="AM50" i="1"/>
  <c r="AB50" i="1"/>
  <c r="Y50" i="1"/>
  <c r="T50" i="1"/>
  <c r="S50" i="1"/>
  <c r="AN123" i="1"/>
  <c r="X123" i="1"/>
  <c r="Q123" i="1"/>
  <c r="AF123" i="1"/>
  <c r="Z123" i="1"/>
  <c r="U123" i="1"/>
  <c r="AD123" i="1"/>
  <c r="AJ123" i="1"/>
  <c r="AC123" i="1"/>
  <c r="T123" i="1"/>
  <c r="W123" i="1"/>
  <c r="AK123" i="1"/>
  <c r="V123" i="1"/>
  <c r="AB123" i="1"/>
  <c r="R123" i="1"/>
  <c r="AM123" i="1"/>
  <c r="S123" i="1"/>
  <c r="AE123" i="1"/>
  <c r="AL123" i="1"/>
  <c r="Y123" i="1"/>
  <c r="AA123" i="1"/>
  <c r="AF21" i="1"/>
  <c r="AJ21" i="1"/>
  <c r="W21" i="1"/>
  <c r="AC21" i="1"/>
  <c r="Y21" i="1"/>
  <c r="AK21" i="1"/>
  <c r="AM21" i="1"/>
  <c r="AA21" i="1"/>
  <c r="S21" i="1"/>
  <c r="T21" i="1"/>
  <c r="R21" i="1"/>
  <c r="AL21" i="1"/>
  <c r="X21" i="1"/>
  <c r="Q21" i="1"/>
  <c r="AE21" i="1"/>
  <c r="Z21" i="1"/>
  <c r="AD21" i="1"/>
  <c r="AB21" i="1"/>
  <c r="V21" i="1"/>
  <c r="AN21" i="1"/>
  <c r="U21" i="1"/>
  <c r="W109" i="1"/>
  <c r="AJ109" i="1"/>
  <c r="Q109" i="1"/>
  <c r="T109" i="1"/>
  <c r="AA109" i="1"/>
  <c r="Z109" i="1"/>
  <c r="U109" i="1"/>
  <c r="AE109" i="1"/>
  <c r="AM109" i="1"/>
  <c r="Y109" i="1"/>
  <c r="AD109" i="1"/>
  <c r="S109" i="1"/>
  <c r="V109" i="1"/>
  <c r="AN109" i="1"/>
  <c r="X109" i="1"/>
  <c r="R109" i="1"/>
  <c r="AF109" i="1"/>
  <c r="AB109" i="1"/>
  <c r="AC109" i="1"/>
  <c r="AK109" i="1"/>
  <c r="AL109" i="1"/>
  <c r="AB110" i="1"/>
  <c r="AE110" i="1"/>
  <c r="AK110" i="1"/>
  <c r="W110" i="1"/>
  <c r="U110" i="1"/>
  <c r="AF110" i="1"/>
  <c r="X110" i="1"/>
  <c r="R110" i="1"/>
  <c r="AJ110" i="1"/>
  <c r="AN110" i="1"/>
  <c r="V110" i="1"/>
  <c r="Q110" i="1"/>
  <c r="AD110" i="1"/>
  <c r="AL110" i="1"/>
  <c r="Y110" i="1"/>
  <c r="AC110" i="1"/>
  <c r="T110" i="1"/>
  <c r="AA110" i="1"/>
  <c r="S110" i="1"/>
  <c r="AM110" i="1"/>
  <c r="Z110" i="1"/>
  <c r="AN111" i="1"/>
  <c r="Q111" i="1"/>
  <c r="AM111" i="1"/>
  <c r="AD111" i="1"/>
  <c r="S111" i="1"/>
  <c r="AL111" i="1"/>
  <c r="AC111" i="1"/>
  <c r="V111" i="1"/>
  <c r="AA111" i="1"/>
  <c r="Z111" i="1"/>
  <c r="Y111" i="1"/>
  <c r="AB111" i="1"/>
  <c r="U111" i="1"/>
  <c r="T111" i="1"/>
  <c r="AK111" i="1"/>
  <c r="W111" i="1"/>
  <c r="AE111" i="1"/>
  <c r="R111" i="1"/>
  <c r="AF111" i="1"/>
  <c r="X111" i="1"/>
  <c r="AJ111" i="1"/>
  <c r="AC52" i="1"/>
  <c r="T52" i="1"/>
  <c r="Y52" i="1"/>
  <c r="AA52" i="1"/>
  <c r="U52" i="1"/>
  <c r="Q52" i="1"/>
  <c r="R52" i="1"/>
  <c r="AB52" i="1"/>
  <c r="Z52" i="1"/>
  <c r="V52" i="1"/>
  <c r="S52" i="1"/>
  <c r="AF52" i="1"/>
  <c r="X52" i="1"/>
  <c r="AJ52" i="1"/>
  <c r="AK52" i="1"/>
  <c r="AE52" i="1"/>
  <c r="W52" i="1"/>
  <c r="AD52" i="1"/>
  <c r="AM52" i="1"/>
  <c r="AN52" i="1"/>
  <c r="AL52" i="1"/>
  <c r="AA37" i="1"/>
  <c r="Q37" i="1"/>
  <c r="Z37" i="1"/>
  <c r="AM37" i="1"/>
  <c r="AK37" i="1"/>
  <c r="AE37" i="1"/>
  <c r="U37" i="1"/>
  <c r="AD37" i="1"/>
  <c r="AJ37" i="1"/>
  <c r="X37" i="1"/>
  <c r="AB37" i="1"/>
  <c r="AF37" i="1"/>
  <c r="Y37" i="1"/>
  <c r="S37" i="1"/>
  <c r="AN37" i="1"/>
  <c r="AL37" i="1"/>
  <c r="AC37" i="1"/>
  <c r="V37" i="1"/>
  <c r="W37" i="1"/>
  <c r="T37" i="1"/>
  <c r="R37" i="1"/>
  <c r="AE40" i="1"/>
  <c r="U40" i="1"/>
  <c r="V40" i="1"/>
  <c r="AF40" i="1"/>
  <c r="X40" i="1"/>
  <c r="AD40" i="1"/>
  <c r="Q40" i="1"/>
  <c r="AN40" i="1"/>
  <c r="AJ40" i="1"/>
  <c r="AA40" i="1"/>
  <c r="T40" i="1"/>
  <c r="Z40" i="1"/>
  <c r="W40" i="1"/>
  <c r="R40" i="1"/>
  <c r="AK40" i="1"/>
  <c r="AC40" i="1"/>
  <c r="S40" i="1"/>
  <c r="AM40" i="1"/>
  <c r="Y40" i="1"/>
  <c r="AB40" i="1"/>
  <c r="AL40" i="1"/>
  <c r="AD16" i="1"/>
  <c r="AA16" i="1"/>
  <c r="AF16" i="1"/>
  <c r="Y16" i="1"/>
  <c r="V16" i="1"/>
  <c r="AJ16" i="1"/>
  <c r="AC16" i="1"/>
  <c r="Q16" i="1"/>
  <c r="AK16" i="1"/>
  <c r="W16" i="1"/>
  <c r="X16" i="1"/>
  <c r="T16" i="1"/>
  <c r="U16" i="1"/>
  <c r="S16" i="1"/>
  <c r="Z16" i="1"/>
  <c r="AB16" i="1"/>
  <c r="AM16" i="1"/>
  <c r="AE16" i="1"/>
  <c r="AL16" i="1"/>
  <c r="R16" i="1"/>
  <c r="AN16" i="1"/>
  <c r="AC106" i="1"/>
  <c r="Y106" i="1"/>
  <c r="Q106" i="1"/>
  <c r="W106" i="1"/>
  <c r="AJ106" i="1"/>
  <c r="R106" i="1"/>
  <c r="AK106" i="1"/>
  <c r="V106" i="1"/>
  <c r="AA106" i="1"/>
  <c r="Z106" i="1"/>
  <c r="X106" i="1"/>
  <c r="AF106" i="1"/>
  <c r="AM106" i="1"/>
  <c r="T106" i="1"/>
  <c r="U106" i="1"/>
  <c r="AE106" i="1"/>
  <c r="AB106" i="1"/>
  <c r="AN106" i="1"/>
  <c r="AD106" i="1"/>
  <c r="AL106" i="1"/>
  <c r="S106" i="1"/>
  <c r="T14" i="1"/>
  <c r="S14" i="1"/>
  <c r="V14" i="1"/>
  <c r="AJ14" i="1"/>
  <c r="AL14" i="1"/>
  <c r="AB14" i="1"/>
  <c r="AD14" i="1"/>
  <c r="Y14" i="1"/>
  <c r="AM14" i="1"/>
  <c r="X14" i="1"/>
  <c r="AE14" i="1"/>
  <c r="U14" i="1"/>
  <c r="AA14" i="1"/>
  <c r="Z14" i="1"/>
  <c r="AF14" i="1"/>
  <c r="R14" i="1"/>
  <c r="Q14" i="1"/>
  <c r="AN14" i="1"/>
  <c r="W14" i="1"/>
  <c r="AC14" i="1"/>
  <c r="AK14" i="1"/>
  <c r="AD164" i="1"/>
  <c r="U164" i="1"/>
  <c r="R164" i="1"/>
  <c r="Y164" i="1"/>
  <c r="AF164" i="1"/>
  <c r="AL164" i="1"/>
  <c r="AM164" i="1"/>
  <c r="AE164" i="1"/>
  <c r="AJ164" i="1"/>
  <c r="AN164" i="1"/>
  <c r="S164" i="1"/>
  <c r="X164" i="1"/>
  <c r="V164" i="1"/>
  <c r="W164" i="1"/>
  <c r="AC164" i="1"/>
  <c r="AK164" i="1"/>
  <c r="T164" i="1"/>
  <c r="AB164" i="1"/>
  <c r="Q164" i="1"/>
  <c r="Z164" i="1"/>
  <c r="AA164" i="1"/>
  <c r="AN25" i="1"/>
  <c r="S25" i="1"/>
  <c r="AJ25" i="1"/>
  <c r="AF25" i="1"/>
  <c r="AK25" i="1"/>
  <c r="AC25" i="1"/>
  <c r="AL25" i="1"/>
  <c r="V25" i="1"/>
  <c r="AB25" i="1"/>
  <c r="Y25" i="1"/>
  <c r="AA25" i="1"/>
  <c r="X25" i="1"/>
  <c r="U25" i="1"/>
  <c r="Q25" i="1"/>
  <c r="R25" i="1"/>
  <c r="AD25" i="1"/>
  <c r="W25" i="1"/>
  <c r="AE25" i="1"/>
  <c r="Z25" i="1"/>
  <c r="T25" i="1"/>
  <c r="AM25" i="1"/>
  <c r="AC29" i="1"/>
  <c r="AA29" i="1"/>
  <c r="T29" i="1"/>
  <c r="AL29" i="1"/>
  <c r="Y29" i="1"/>
  <c r="Q29" i="1"/>
  <c r="X29" i="1"/>
  <c r="AM29" i="1"/>
  <c r="S29" i="1"/>
  <c r="AJ29" i="1"/>
  <c r="AF29" i="1"/>
  <c r="V29" i="1"/>
  <c r="AD29" i="1"/>
  <c r="AK29" i="1"/>
  <c r="U29" i="1"/>
  <c r="Z29" i="1"/>
  <c r="AB29" i="1"/>
  <c r="AE29" i="1"/>
  <c r="W29" i="1"/>
  <c r="AN29" i="1"/>
  <c r="R29" i="1"/>
  <c r="X6" i="1"/>
  <c r="AJ6" i="1"/>
  <c r="Q6" i="1"/>
  <c r="AA6" i="1"/>
  <c r="AM6" i="1"/>
  <c r="AK6" i="1"/>
  <c r="AE6" i="1"/>
  <c r="T6" i="1"/>
  <c r="Z6" i="1"/>
  <c r="AB6" i="1"/>
  <c r="AF6" i="1"/>
  <c r="S6" i="1"/>
  <c r="R6" i="1"/>
  <c r="V6" i="1"/>
  <c r="AN6" i="1"/>
  <c r="AL6" i="1"/>
  <c r="Y6" i="1"/>
  <c r="AD6" i="1"/>
  <c r="AC6" i="1"/>
  <c r="W6" i="1"/>
  <c r="U6" i="1"/>
  <c r="AE60" i="1"/>
  <c r="AJ60" i="1"/>
  <c r="AF60" i="1"/>
  <c r="AM60" i="1"/>
  <c r="X60" i="1"/>
  <c r="Z60" i="1"/>
  <c r="AD60" i="1"/>
  <c r="W60" i="1"/>
  <c r="AA60" i="1"/>
  <c r="AN60" i="1"/>
  <c r="AL60" i="1"/>
  <c r="Q60" i="1"/>
  <c r="Y60" i="1"/>
  <c r="AB60" i="1"/>
  <c r="AK60" i="1"/>
  <c r="R60" i="1"/>
  <c r="V60" i="1"/>
  <c r="U60" i="1"/>
  <c r="AC60" i="1"/>
  <c r="T60" i="1"/>
  <c r="S60" i="1"/>
  <c r="AD36" i="1"/>
  <c r="V36" i="1"/>
  <c r="Q36" i="1"/>
  <c r="AN36" i="1"/>
  <c r="AM36" i="1"/>
  <c r="AC36" i="1"/>
  <c r="AJ36" i="1"/>
  <c r="AB36" i="1"/>
  <c r="U36" i="1"/>
  <c r="Z36" i="1"/>
  <c r="W36" i="1"/>
  <c r="T36" i="1"/>
  <c r="Y36" i="1"/>
  <c r="AF36" i="1"/>
  <c r="X36" i="1"/>
  <c r="AE36" i="1"/>
  <c r="S36" i="1"/>
  <c r="R36" i="1"/>
  <c r="AL36" i="1"/>
  <c r="AK36" i="1"/>
  <c r="AA36" i="1"/>
  <c r="AC47" i="1"/>
  <c r="AJ47" i="1"/>
  <c r="Q47" i="1"/>
  <c r="AA47" i="1"/>
  <c r="AL47" i="1"/>
  <c r="AB47" i="1"/>
  <c r="W47" i="1"/>
  <c r="Z47" i="1"/>
  <c r="T47" i="1"/>
  <c r="S47" i="1"/>
  <c r="AN47" i="1"/>
  <c r="Y47" i="1"/>
  <c r="V47" i="1"/>
  <c r="AM47" i="1"/>
  <c r="X47" i="1"/>
  <c r="AF47" i="1"/>
  <c r="U47" i="1"/>
  <c r="AE47" i="1"/>
  <c r="AK47" i="1"/>
  <c r="AD47" i="1"/>
  <c r="R47" i="1"/>
  <c r="AN127" i="1"/>
  <c r="U127" i="1"/>
  <c r="AE127" i="1"/>
  <c r="R127" i="1"/>
  <c r="T127" i="1"/>
  <c r="AF127" i="1"/>
  <c r="AB127" i="1"/>
  <c r="Z127" i="1"/>
  <c r="AD127" i="1"/>
  <c r="AK127" i="1"/>
  <c r="S127" i="1"/>
  <c r="AJ127" i="1"/>
  <c r="W127" i="1"/>
  <c r="AA127" i="1"/>
  <c r="Y127" i="1"/>
  <c r="Q127" i="1"/>
  <c r="AC127" i="1"/>
  <c r="AM127" i="1"/>
  <c r="X127" i="1"/>
  <c r="V127" i="1"/>
  <c r="AL127" i="1"/>
  <c r="AD53" i="1"/>
  <c r="AL53" i="1"/>
  <c r="Y53" i="1"/>
  <c r="AN53" i="1"/>
  <c r="R53" i="1"/>
  <c r="V53" i="1"/>
  <c r="W53" i="1"/>
  <c r="AC53" i="1"/>
  <c r="AB53" i="1"/>
  <c r="AJ53" i="1"/>
  <c r="X53" i="1"/>
  <c r="Z53" i="1"/>
  <c r="Q53" i="1"/>
  <c r="S53" i="1"/>
  <c r="AK53" i="1"/>
  <c r="AM53" i="1"/>
  <c r="AA53" i="1"/>
  <c r="AF53" i="1"/>
  <c r="U53" i="1"/>
  <c r="AE53" i="1"/>
  <c r="T53" i="1"/>
  <c r="AC41" i="1"/>
  <c r="Z41" i="1"/>
  <c r="S41" i="1"/>
  <c r="AL41" i="1"/>
  <c r="U41" i="1"/>
  <c r="AB41" i="1"/>
  <c r="T41" i="1"/>
  <c r="Y41" i="1"/>
  <c r="AK41" i="1"/>
  <c r="W41" i="1"/>
  <c r="AD41" i="1"/>
  <c r="AA41" i="1"/>
  <c r="R41" i="1"/>
  <c r="X41" i="1"/>
  <c r="AF41" i="1"/>
  <c r="AN41" i="1"/>
  <c r="AJ41" i="1"/>
  <c r="AE41" i="1"/>
  <c r="Q41" i="1"/>
  <c r="V41" i="1"/>
  <c r="AM41" i="1"/>
  <c r="S150" i="1"/>
  <c r="AL150" i="1"/>
  <c r="AK150" i="1"/>
  <c r="AF150" i="1"/>
  <c r="AM150" i="1"/>
  <c r="X150" i="1"/>
  <c r="V150" i="1"/>
  <c r="AE150" i="1"/>
  <c r="T150" i="1"/>
  <c r="AA150" i="1"/>
  <c r="AD150" i="1"/>
  <c r="Q150" i="1"/>
  <c r="R150" i="1"/>
  <c r="AB150" i="1"/>
  <c r="W150" i="1"/>
  <c r="U150" i="1"/>
  <c r="AN150" i="1"/>
  <c r="Y150" i="1"/>
  <c r="AC150" i="1"/>
  <c r="Z150" i="1"/>
  <c r="AJ150" i="1"/>
  <c r="AD72" i="1"/>
  <c r="AE72" i="1"/>
  <c r="V72" i="1"/>
  <c r="Q72" i="1"/>
  <c r="AM72" i="1"/>
  <c r="AN72" i="1"/>
  <c r="R72" i="1"/>
  <c r="T72" i="1"/>
  <c r="AF72" i="1"/>
  <c r="AB72" i="1"/>
  <c r="S72" i="1"/>
  <c r="Y72" i="1"/>
  <c r="Z72" i="1"/>
  <c r="AC72" i="1"/>
  <c r="AJ72" i="1"/>
  <c r="AA72" i="1"/>
  <c r="X72" i="1"/>
  <c r="W72" i="1"/>
  <c r="AK72" i="1"/>
  <c r="AL72" i="1"/>
  <c r="U72" i="1"/>
  <c r="AN62" i="1"/>
  <c r="AD62" i="1"/>
  <c r="V62" i="1"/>
  <c r="S62" i="1"/>
  <c r="AJ62" i="1"/>
  <c r="AC62" i="1"/>
  <c r="X62" i="1"/>
  <c r="AL62" i="1"/>
  <c r="AA62" i="1"/>
  <c r="Z62" i="1"/>
  <c r="AM62" i="1"/>
  <c r="Q62" i="1"/>
  <c r="Y62" i="1"/>
  <c r="AF62" i="1"/>
  <c r="R62" i="1"/>
  <c r="AE62" i="1"/>
  <c r="W62" i="1"/>
  <c r="AB62" i="1"/>
  <c r="AK62" i="1"/>
  <c r="T62" i="1"/>
  <c r="U62" i="1"/>
  <c r="AC140" i="1"/>
  <c r="Q140" i="1"/>
  <c r="Y140" i="1"/>
  <c r="U140" i="1"/>
  <c r="AB140" i="1"/>
  <c r="W140" i="1"/>
  <c r="AJ140" i="1"/>
  <c r="AK140" i="1"/>
  <c r="AL140" i="1"/>
  <c r="X140" i="1"/>
  <c r="V140" i="1"/>
  <c r="AF140" i="1"/>
  <c r="R140" i="1"/>
  <c r="S140" i="1"/>
  <c r="AM140" i="1"/>
  <c r="AA140" i="1"/>
  <c r="Z140" i="1"/>
  <c r="T140" i="1"/>
  <c r="AE140" i="1"/>
  <c r="AN140" i="1"/>
  <c r="AD140" i="1"/>
  <c r="Q157" i="1"/>
  <c r="R157" i="1"/>
  <c r="AL157" i="1"/>
  <c r="AJ157" i="1"/>
  <c r="AF157" i="1"/>
  <c r="X157" i="1"/>
  <c r="AM157" i="1"/>
  <c r="AN157" i="1"/>
  <c r="Z157" i="1"/>
  <c r="AD157" i="1"/>
  <c r="S157" i="1"/>
  <c r="V157" i="1"/>
  <c r="AB157" i="1"/>
  <c r="Y157" i="1"/>
  <c r="AE157" i="1"/>
  <c r="W157" i="1"/>
  <c r="AC157" i="1"/>
  <c r="AK157" i="1"/>
  <c r="U157" i="1"/>
  <c r="AA157" i="1"/>
  <c r="T157" i="1"/>
  <c r="AF59" i="1"/>
  <c r="U59" i="1"/>
  <c r="AE59" i="1"/>
  <c r="AL59" i="1"/>
  <c r="V59" i="1"/>
  <c r="AD59" i="1"/>
  <c r="S59" i="1"/>
  <c r="Q59" i="1"/>
  <c r="AN59" i="1"/>
  <c r="T59" i="1"/>
  <c r="AB59" i="1"/>
  <c r="AA59" i="1"/>
  <c r="AJ59" i="1"/>
  <c r="X59" i="1"/>
  <c r="Z59" i="1"/>
  <c r="R59" i="1"/>
  <c r="Y59" i="1"/>
  <c r="AC59" i="1"/>
  <c r="W59" i="1"/>
  <c r="AM59" i="1"/>
  <c r="AK59" i="1"/>
  <c r="AF89" i="1"/>
  <c r="S89" i="1"/>
  <c r="AD89" i="1"/>
  <c r="AA89" i="1"/>
  <c r="AC89" i="1"/>
  <c r="V89" i="1"/>
  <c r="AM89" i="1"/>
  <c r="T89" i="1"/>
  <c r="AL89" i="1"/>
  <c r="U89" i="1"/>
  <c r="R89" i="1"/>
  <c r="AB89" i="1"/>
  <c r="AK89" i="1"/>
  <c r="AN89" i="1"/>
  <c r="X89" i="1"/>
  <c r="Z89" i="1"/>
  <c r="Q89" i="1"/>
  <c r="W89" i="1"/>
  <c r="AJ89" i="1"/>
  <c r="AE89" i="1"/>
  <c r="Y89" i="1"/>
  <c r="AC43" i="1"/>
  <c r="AM43" i="1"/>
  <c r="W43" i="1"/>
  <c r="AA43" i="1"/>
  <c r="Q43" i="1"/>
  <c r="U43" i="1"/>
  <c r="V43" i="1"/>
  <c r="AB43" i="1"/>
  <c r="Z43" i="1"/>
  <c r="T43" i="1"/>
  <c r="AF43" i="1"/>
  <c r="S43" i="1"/>
  <c r="AL43" i="1"/>
  <c r="X43" i="1"/>
  <c r="AJ43" i="1"/>
  <c r="AE43" i="1"/>
  <c r="R43" i="1"/>
  <c r="AN43" i="1"/>
  <c r="AD43" i="1"/>
  <c r="Y43" i="1"/>
  <c r="AK43" i="1"/>
  <c r="Q119" i="1"/>
  <c r="X119" i="1"/>
  <c r="S119" i="1"/>
  <c r="AJ119" i="1"/>
  <c r="AE119" i="1"/>
  <c r="U119" i="1"/>
  <c r="W119" i="1"/>
  <c r="AF119" i="1"/>
  <c r="AL119" i="1"/>
  <c r="AA119" i="1"/>
  <c r="AN119" i="1"/>
  <c r="Z119" i="1"/>
  <c r="AM119" i="1"/>
  <c r="T119" i="1"/>
  <c r="R119" i="1"/>
  <c r="Y119" i="1"/>
  <c r="AB119" i="1"/>
  <c r="AD119" i="1"/>
  <c r="AK119" i="1"/>
  <c r="AC119" i="1"/>
  <c r="V119" i="1"/>
  <c r="AE120" i="1"/>
  <c r="S120" i="1"/>
  <c r="AL120" i="1"/>
  <c r="AD120" i="1"/>
  <c r="AB120" i="1"/>
  <c r="W120" i="1"/>
  <c r="AF120" i="1"/>
  <c r="V120" i="1"/>
  <c r="Y120" i="1"/>
  <c r="AN120" i="1"/>
  <c r="X120" i="1"/>
  <c r="AA120" i="1"/>
  <c r="R120" i="1"/>
  <c r="Z120" i="1"/>
  <c r="AM120" i="1"/>
  <c r="AC120" i="1"/>
  <c r="Q120" i="1"/>
  <c r="AK120" i="1"/>
  <c r="AJ120" i="1"/>
  <c r="T120" i="1"/>
  <c r="U120" i="1"/>
  <c r="AD116" i="1"/>
  <c r="W116" i="1"/>
  <c r="AM116" i="1"/>
  <c r="AN116" i="1"/>
  <c r="R116" i="1"/>
  <c r="AC116" i="1"/>
  <c r="X116" i="1"/>
  <c r="AK116" i="1"/>
  <c r="Q116" i="1"/>
  <c r="AB116" i="1"/>
  <c r="AA116" i="1"/>
  <c r="S116" i="1"/>
  <c r="AL116" i="1"/>
  <c r="Y116" i="1"/>
  <c r="AE116" i="1"/>
  <c r="V116" i="1"/>
  <c r="AF116" i="1"/>
  <c r="U116" i="1"/>
  <c r="AJ116" i="1"/>
  <c r="Z116" i="1"/>
  <c r="T116" i="1"/>
  <c r="AC56" i="1"/>
  <c r="W56" i="1"/>
  <c r="AB56" i="1"/>
  <c r="AJ56" i="1"/>
  <c r="V56" i="1"/>
  <c r="Q56" i="1"/>
  <c r="AL56" i="1"/>
  <c r="Z56" i="1"/>
  <c r="X56" i="1"/>
  <c r="AE56" i="1"/>
  <c r="AK56" i="1"/>
  <c r="S56" i="1"/>
  <c r="AD56" i="1"/>
  <c r="R56" i="1"/>
  <c r="AN56" i="1"/>
  <c r="U56" i="1"/>
  <c r="AA56" i="1"/>
  <c r="AM56" i="1"/>
  <c r="T56" i="1"/>
  <c r="Y56" i="1"/>
  <c r="AF56" i="1"/>
  <c r="T136" i="1"/>
  <c r="Q136" i="1"/>
  <c r="U136" i="1"/>
  <c r="AJ136" i="1"/>
  <c r="AD136" i="1"/>
  <c r="Y136" i="1"/>
  <c r="AL136" i="1"/>
  <c r="X136" i="1"/>
  <c r="AF136" i="1"/>
  <c r="V136" i="1"/>
  <c r="Z136" i="1"/>
  <c r="AB136" i="1"/>
  <c r="AN136" i="1"/>
  <c r="S136" i="1"/>
  <c r="AA136" i="1"/>
  <c r="AE136" i="1"/>
  <c r="W136" i="1"/>
  <c r="AC136" i="1"/>
  <c r="R136" i="1"/>
  <c r="AK136" i="1"/>
  <c r="AM136" i="1"/>
  <c r="AD22" i="1"/>
  <c r="S22" i="1"/>
  <c r="AE22" i="1"/>
  <c r="R22" i="1"/>
  <c r="AF22" i="1"/>
  <c r="V22" i="1"/>
  <c r="AL22" i="1"/>
  <c r="AN22" i="1"/>
  <c r="W22" i="1"/>
  <c r="AK22" i="1"/>
  <c r="Y22" i="1"/>
  <c r="AB22" i="1"/>
  <c r="T22" i="1"/>
  <c r="AM22" i="1"/>
  <c r="Z22" i="1"/>
  <c r="AA22" i="1"/>
  <c r="X22" i="1"/>
  <c r="AJ22" i="1"/>
  <c r="Q22" i="1"/>
  <c r="U22" i="1"/>
  <c r="AC22" i="1"/>
  <c r="AN101" i="1"/>
  <c r="AJ101" i="1"/>
  <c r="AD101" i="1"/>
  <c r="T101" i="1"/>
  <c r="X101" i="1"/>
  <c r="AA101" i="1"/>
  <c r="AC101" i="1"/>
  <c r="AL101" i="1"/>
  <c r="S101" i="1"/>
  <c r="V101" i="1"/>
  <c r="R101" i="1"/>
  <c r="W101" i="1"/>
  <c r="Q101" i="1"/>
  <c r="AM101" i="1"/>
  <c r="AE101" i="1"/>
  <c r="AK101" i="1"/>
  <c r="AF101" i="1"/>
  <c r="Y101" i="1"/>
  <c r="Z101" i="1"/>
  <c r="AB101" i="1"/>
  <c r="U101" i="1"/>
  <c r="AC71" i="1"/>
  <c r="V71" i="1"/>
  <c r="Z71" i="1"/>
  <c r="R71" i="1"/>
  <c r="AL71" i="1"/>
  <c r="Y71" i="1"/>
  <c r="S71" i="1"/>
  <c r="AM71" i="1"/>
  <c r="X71" i="1"/>
  <c r="AB71" i="1"/>
  <c r="AD71" i="1"/>
  <c r="AK71" i="1"/>
  <c r="T71" i="1"/>
  <c r="AJ71" i="1"/>
  <c r="Q71" i="1"/>
  <c r="AN71" i="1"/>
  <c r="AA71" i="1"/>
  <c r="AE71" i="1"/>
  <c r="W71" i="1"/>
  <c r="AF71" i="1"/>
  <c r="U71" i="1"/>
  <c r="Y155" i="1"/>
  <c r="U155" i="1"/>
  <c r="AB155" i="1"/>
  <c r="AL155" i="1"/>
  <c r="AE155" i="1"/>
  <c r="AM155" i="1"/>
  <c r="AJ155" i="1"/>
  <c r="AD155" i="1"/>
  <c r="AF155" i="1"/>
  <c r="T155" i="1"/>
  <c r="AN155" i="1"/>
  <c r="AA155" i="1"/>
  <c r="AC155" i="1"/>
  <c r="V155" i="1"/>
  <c r="X155" i="1"/>
  <c r="S155" i="1"/>
  <c r="Q155" i="1"/>
  <c r="AK155" i="1"/>
  <c r="W155" i="1"/>
  <c r="R155" i="1"/>
  <c r="Z155" i="1"/>
  <c r="AF44" i="1"/>
  <c r="Y44" i="1"/>
  <c r="T44" i="1"/>
  <c r="AD44" i="1"/>
  <c r="Z44" i="1"/>
  <c r="R44" i="1"/>
  <c r="AE44" i="1"/>
  <c r="Q44" i="1"/>
  <c r="AJ44" i="1"/>
  <c r="AC44" i="1"/>
  <c r="AA44" i="1"/>
  <c r="S44" i="1"/>
  <c r="AB44" i="1"/>
  <c r="AL44" i="1"/>
  <c r="X44" i="1"/>
  <c r="U44" i="1"/>
  <c r="AM44" i="1"/>
  <c r="V44" i="1"/>
  <c r="W44" i="1"/>
  <c r="AN44" i="1"/>
  <c r="AK44" i="1"/>
  <c r="AJ64" i="1"/>
  <c r="AL64" i="1"/>
  <c r="R64" i="1"/>
  <c r="AF64" i="1"/>
  <c r="AK64" i="1"/>
  <c r="U64" i="1"/>
  <c r="AN64" i="1"/>
  <c r="S64" i="1"/>
  <c r="Q64" i="1"/>
  <c r="AE64" i="1"/>
  <c r="T64" i="1"/>
  <c r="AA64" i="1"/>
  <c r="AD64" i="1"/>
  <c r="Z64" i="1"/>
  <c r="AC64" i="1"/>
  <c r="Y64" i="1"/>
  <c r="AM64" i="1"/>
  <c r="X64" i="1"/>
  <c r="W64" i="1"/>
  <c r="AB64" i="1"/>
  <c r="V64" i="1"/>
  <c r="AF126" i="1"/>
  <c r="AM126" i="1"/>
  <c r="R126" i="1"/>
  <c r="AE126" i="1"/>
  <c r="S126" i="1"/>
  <c r="AN126" i="1"/>
  <c r="W126" i="1"/>
  <c r="T126" i="1"/>
  <c r="AC126" i="1"/>
  <c r="V126" i="1"/>
  <c r="AB126" i="1"/>
  <c r="Y126" i="1"/>
  <c r="AL126" i="1"/>
  <c r="Q126" i="1"/>
  <c r="X126" i="1"/>
  <c r="Z126" i="1"/>
  <c r="AA126" i="1"/>
  <c r="U126" i="1"/>
  <c r="AD126" i="1"/>
  <c r="AK126" i="1"/>
  <c r="AJ126" i="1"/>
  <c r="AN133" i="1"/>
  <c r="V133" i="1"/>
  <c r="AC133" i="1"/>
  <c r="AJ133" i="1"/>
  <c r="AM133" i="1"/>
  <c r="Q133" i="1"/>
  <c r="AA133" i="1"/>
  <c r="R133" i="1"/>
  <c r="Z133" i="1"/>
  <c r="AL133" i="1"/>
  <c r="X133" i="1"/>
  <c r="U133" i="1"/>
  <c r="W133" i="1"/>
  <c r="AE133" i="1"/>
  <c r="AK133" i="1"/>
  <c r="AD133" i="1"/>
  <c r="AB133" i="1"/>
  <c r="Y133" i="1"/>
  <c r="T133" i="1"/>
  <c r="S133" i="1"/>
  <c r="AF133" i="1"/>
  <c r="Y144" i="1"/>
  <c r="V144" i="1"/>
  <c r="AB144" i="1"/>
  <c r="W144" i="1"/>
  <c r="R144" i="1"/>
  <c r="U144" i="1"/>
  <c r="Q144" i="1"/>
  <c r="AE144" i="1"/>
  <c r="AJ144" i="1"/>
  <c r="AL144" i="1"/>
  <c r="AD144" i="1"/>
  <c r="AM144" i="1"/>
  <c r="S144" i="1"/>
  <c r="AN144" i="1"/>
  <c r="Z144" i="1"/>
  <c r="X144" i="1"/>
  <c r="AF144" i="1"/>
  <c r="AK144" i="1"/>
  <c r="AC144" i="1"/>
  <c r="AA144" i="1"/>
  <c r="T144" i="1"/>
  <c r="Z42" i="1"/>
  <c r="U42" i="1"/>
  <c r="AE42" i="1"/>
  <c r="S42" i="1"/>
  <c r="AB42" i="1"/>
  <c r="AD42" i="1"/>
  <c r="V42" i="1"/>
  <c r="R42" i="1"/>
  <c r="AF42" i="1"/>
  <c r="Q42" i="1"/>
  <c r="AJ42" i="1"/>
  <c r="AN42" i="1"/>
  <c r="AL42" i="1"/>
  <c r="T42" i="1"/>
  <c r="AC42" i="1"/>
  <c r="AK42" i="1"/>
  <c r="X42" i="1"/>
  <c r="AM42" i="1"/>
  <c r="AA42" i="1"/>
  <c r="W42" i="1"/>
  <c r="Y42" i="1"/>
  <c r="AN80" i="1"/>
  <c r="AJ80" i="1"/>
  <c r="AL80" i="1"/>
  <c r="AE80" i="1"/>
  <c r="S80" i="1"/>
  <c r="Q80" i="1"/>
  <c r="AD80" i="1"/>
  <c r="T80" i="1"/>
  <c r="AC80" i="1"/>
  <c r="U80" i="1"/>
  <c r="V80" i="1"/>
  <c r="Y80" i="1"/>
  <c r="R80" i="1"/>
  <c r="AB80" i="1"/>
  <c r="AM80" i="1"/>
  <c r="AA80" i="1"/>
  <c r="X80" i="1"/>
  <c r="W80" i="1"/>
  <c r="Z80" i="1"/>
  <c r="AF80" i="1"/>
  <c r="AK80" i="1"/>
  <c r="AN27" i="1"/>
  <c r="AL27" i="1"/>
  <c r="AK27" i="1"/>
  <c r="AC27" i="1"/>
  <c r="W27" i="1"/>
  <c r="V27" i="1"/>
  <c r="AA27" i="1"/>
  <c r="X27" i="1"/>
  <c r="AB27" i="1"/>
  <c r="Q27" i="1"/>
  <c r="Z27" i="1"/>
  <c r="AF27" i="1"/>
  <c r="S27" i="1"/>
  <c r="Y27" i="1"/>
  <c r="R27" i="1"/>
  <c r="AE27" i="1"/>
  <c r="AJ27" i="1"/>
  <c r="T27" i="1"/>
  <c r="U27" i="1"/>
  <c r="AM27" i="1"/>
  <c r="AD27" i="1"/>
  <c r="U112" i="1"/>
  <c r="V112" i="1"/>
  <c r="AA112" i="1"/>
  <c r="R112" i="1"/>
  <c r="Y112" i="1"/>
  <c r="AB112" i="1"/>
  <c r="AE112" i="1"/>
  <c r="AM112" i="1"/>
  <c r="S112" i="1"/>
  <c r="AN112" i="1"/>
  <c r="W112" i="1"/>
  <c r="Z112" i="1"/>
  <c r="AK112" i="1"/>
  <c r="AF112" i="1"/>
  <c r="Q112" i="1"/>
  <c r="AJ112" i="1"/>
  <c r="AD112" i="1"/>
  <c r="T112" i="1"/>
  <c r="AC112" i="1"/>
  <c r="AL112" i="1"/>
  <c r="X112" i="1"/>
  <c r="X26" i="1"/>
  <c r="R26" i="1"/>
  <c r="AE26" i="1"/>
  <c r="Y26" i="1"/>
  <c r="W26" i="1"/>
  <c r="AB26" i="1"/>
  <c r="AF26" i="1"/>
  <c r="U26" i="1"/>
  <c r="AM26" i="1"/>
  <c r="V26" i="1"/>
  <c r="AN26" i="1"/>
  <c r="Q26" i="1"/>
  <c r="AD26" i="1"/>
  <c r="AK26" i="1"/>
  <c r="AC26" i="1"/>
  <c r="Z26" i="1"/>
  <c r="AL26" i="1"/>
  <c r="AJ26" i="1"/>
  <c r="S26" i="1"/>
  <c r="AA26" i="1"/>
  <c r="T26" i="1"/>
  <c r="AN105" i="1"/>
  <c r="Z105" i="1"/>
  <c r="R105" i="1"/>
  <c r="AB105" i="1"/>
  <c r="AF105" i="1"/>
  <c r="Y105" i="1"/>
  <c r="AK105" i="1"/>
  <c r="AD105" i="1"/>
  <c r="W105" i="1"/>
  <c r="AC105" i="1"/>
  <c r="V105" i="1"/>
  <c r="AL105" i="1"/>
  <c r="S105" i="1"/>
  <c r="AJ105" i="1"/>
  <c r="X105" i="1"/>
  <c r="AA105" i="1"/>
  <c r="Q105" i="1"/>
  <c r="T105" i="1"/>
  <c r="U105" i="1"/>
  <c r="AE105" i="1"/>
  <c r="AM105" i="1"/>
  <c r="AD92" i="1"/>
  <c r="AC92" i="1"/>
  <c r="V92" i="1"/>
  <c r="Y92" i="1"/>
  <c r="AK92" i="1"/>
  <c r="AA92" i="1"/>
  <c r="AL92" i="1"/>
  <c r="R92" i="1"/>
  <c r="AM92" i="1"/>
  <c r="U92" i="1"/>
  <c r="Z92" i="1"/>
  <c r="AE92" i="1"/>
  <c r="W92" i="1"/>
  <c r="AB92" i="1"/>
  <c r="S92" i="1"/>
  <c r="AF92" i="1"/>
  <c r="X92" i="1"/>
  <c r="T92" i="1"/>
  <c r="AN92" i="1"/>
  <c r="AJ92" i="1"/>
  <c r="Q92" i="1"/>
  <c r="AI62" i="1"/>
  <c r="AH62" i="1" s="1"/>
  <c r="AI10" i="1"/>
  <c r="AH10" i="1" s="1"/>
  <c r="AI41" i="1"/>
  <c r="AH41" i="1" s="1"/>
  <c r="AI85" i="1"/>
  <c r="AH85" i="1" s="1"/>
  <c r="AI140" i="1"/>
  <c r="AH140" i="1" s="1"/>
  <c r="AI22" i="1"/>
  <c r="AH22" i="1" s="1"/>
  <c r="AI65" i="1"/>
  <c r="AH65" i="1" s="1"/>
  <c r="AI95" i="1"/>
  <c r="AH95" i="1" s="1"/>
  <c r="AI53" i="1"/>
  <c r="AH53" i="1" s="1"/>
  <c r="AI167" i="1"/>
  <c r="AH167" i="1" s="1"/>
  <c r="M2" i="1"/>
  <c r="N2" i="1" s="1"/>
  <c r="AI70" i="1"/>
  <c r="AH70" i="1" s="1"/>
  <c r="AI54" i="1"/>
  <c r="AH54" i="1" s="1"/>
  <c r="AI93" i="1"/>
  <c r="AH93" i="1" s="1"/>
  <c r="AI157" i="1"/>
  <c r="AH157" i="1" s="1"/>
  <c r="AI61" i="1"/>
  <c r="AH61" i="1"/>
  <c r="AI87" i="1"/>
  <c r="AH87" i="1" s="1"/>
  <c r="AI144" i="1"/>
  <c r="AH144" i="1" s="1"/>
  <c r="AI168" i="1"/>
  <c r="AH168" i="1" s="1"/>
  <c r="AI134" i="1"/>
  <c r="AH134" i="1" s="1"/>
  <c r="AI96" i="1"/>
  <c r="AH96" i="1" s="1"/>
  <c r="AI166" i="1"/>
  <c r="AH166" i="1" s="1"/>
  <c r="AI3" i="1"/>
  <c r="AH3" i="1" s="1"/>
  <c r="AI4" i="1"/>
  <c r="AH4" i="1" s="1"/>
  <c r="AI127" i="1"/>
  <c r="AH127" i="1" s="1"/>
  <c r="AI151" i="1"/>
  <c r="AH151" i="1" s="1"/>
  <c r="AI25" i="1"/>
  <c r="AH25" i="1" s="1"/>
  <c r="AI73" i="1"/>
  <c r="AH73" i="1" s="1"/>
  <c r="AI50" i="1"/>
  <c r="AH50" i="1" s="1"/>
  <c r="AI79" i="1"/>
  <c r="AH79" i="1" s="1"/>
  <c r="AI67" i="1"/>
  <c r="AH67" i="1" s="1"/>
  <c r="AI13" i="1"/>
  <c r="AH13" i="1" s="1"/>
  <c r="AI122" i="1"/>
  <c r="AH122" i="1" s="1"/>
  <c r="AI154" i="1"/>
  <c r="AH154" i="1" s="1"/>
  <c r="AI97" i="1"/>
  <c r="AH97" i="1" s="1"/>
  <c r="AI72" i="1"/>
  <c r="AH72" i="1" s="1"/>
  <c r="AI170" i="1"/>
  <c r="AH170" i="1" s="1"/>
  <c r="AI121" i="1"/>
  <c r="AH121" i="1"/>
  <c r="AI18" i="1"/>
  <c r="AH18" i="1" s="1"/>
  <c r="AI30" i="1"/>
  <c r="AH30" i="1" s="1"/>
  <c r="AI160" i="1"/>
  <c r="AH160" i="1" s="1"/>
  <c r="AI116" i="1"/>
  <c r="AH116" i="1" s="1"/>
  <c r="AI158" i="1"/>
  <c r="AH158" i="1" s="1"/>
  <c r="AI108" i="1"/>
  <c r="AH108" i="1" s="1"/>
  <c r="AI113" i="1"/>
  <c r="AH113" i="1" s="1"/>
  <c r="AI126" i="1"/>
  <c r="AH126" i="1" s="1"/>
  <c r="AI117" i="1"/>
  <c r="AH117" i="1" s="1"/>
  <c r="AI47" i="1"/>
  <c r="AH47" i="1" s="1"/>
  <c r="AI63" i="1"/>
  <c r="AH63" i="1" s="1"/>
  <c r="AI143" i="1"/>
  <c r="AH143" i="1" s="1"/>
  <c r="AI81" i="1"/>
  <c r="AH81" i="1" s="1"/>
  <c r="AI16" i="1"/>
  <c r="AH16" i="1" s="1"/>
  <c r="AI64" i="1"/>
  <c r="AH64" i="1" s="1"/>
  <c r="AI148" i="1"/>
  <c r="AH148" i="1" s="1"/>
  <c r="AI153" i="1"/>
  <c r="AH153" i="1" s="1"/>
  <c r="AI90" i="1"/>
  <c r="AH90" i="1" s="1"/>
  <c r="AI98" i="1"/>
  <c r="AH98" i="1" s="1"/>
  <c r="AI14" i="1"/>
  <c r="AH14" i="1" s="1"/>
  <c r="AI12" i="1"/>
  <c r="AH12" i="1" s="1"/>
  <c r="AI169" i="1"/>
  <c r="AH169" i="1" s="1"/>
  <c r="AI48" i="1"/>
  <c r="AH48" i="1" s="1"/>
  <c r="AI37" i="1"/>
  <c r="AH37" i="1" s="1"/>
  <c r="AI9" i="1"/>
  <c r="AH9" i="1" s="1"/>
  <c r="AI138" i="1"/>
  <c r="AH138" i="1" s="1"/>
  <c r="AI130" i="1"/>
  <c r="AH130" i="1" s="1"/>
  <c r="AI82" i="1"/>
  <c r="AH82" i="1" s="1"/>
  <c r="AI91" i="1"/>
  <c r="AH91" i="1" s="1"/>
  <c r="AI46" i="1"/>
  <c r="AH46" i="1" s="1"/>
  <c r="AI69" i="1"/>
  <c r="AH69" i="1"/>
  <c r="AI124" i="1"/>
  <c r="AH124" i="1" s="1"/>
  <c r="AI83" i="1"/>
  <c r="AH83" i="1" s="1"/>
  <c r="AI27" i="1"/>
  <c r="AH27" i="1" s="1"/>
  <c r="AI139" i="1"/>
  <c r="AH139" i="1" s="1"/>
  <c r="AI28" i="1"/>
  <c r="AH28" i="1" s="1"/>
  <c r="AI109" i="1"/>
  <c r="AH109" i="1" s="1"/>
  <c r="AI55" i="1"/>
  <c r="AH55" i="1"/>
  <c r="AI106" i="1"/>
  <c r="AH106" i="1" s="1"/>
  <c r="AI103" i="1"/>
  <c r="AH103" i="1" s="1"/>
  <c r="AI20" i="1"/>
  <c r="AH20" i="1" s="1"/>
  <c r="AI137" i="1"/>
  <c r="AH137" i="1" s="1"/>
  <c r="AI100" i="1"/>
  <c r="AH100" i="1" s="1"/>
  <c r="AI101" i="1"/>
  <c r="AH101" i="1" s="1"/>
  <c r="AI38" i="1"/>
  <c r="AH38" i="1" s="1"/>
  <c r="AI77" i="1"/>
  <c r="AH77" i="1" s="1"/>
  <c r="AI145" i="1"/>
  <c r="AH145" i="1" s="1"/>
  <c r="AI86" i="1"/>
  <c r="AH86" i="1" s="1"/>
  <c r="AI118" i="1"/>
  <c r="AH118" i="1" s="1"/>
  <c r="AI19" i="1"/>
  <c r="AH19" i="1" s="1"/>
  <c r="P138" i="1"/>
  <c r="AI33" i="1"/>
  <c r="AH33" i="1" s="1"/>
  <c r="AI119" i="1"/>
  <c r="AH119" i="1" s="1"/>
  <c r="AI17" i="1"/>
  <c r="AH17" i="1" s="1"/>
  <c r="AI111" i="1"/>
  <c r="AH111" i="1" s="1"/>
  <c r="AI26" i="1"/>
  <c r="AH26" i="1" s="1"/>
  <c r="AI5" i="1"/>
  <c r="AH5" i="1" s="1"/>
  <c r="AI75" i="1"/>
  <c r="AH75" i="1" s="1"/>
  <c r="AI56" i="1"/>
  <c r="AH56" i="1" s="1"/>
  <c r="AI162" i="1"/>
  <c r="AH162" i="1" s="1"/>
  <c r="AI68" i="1"/>
  <c r="AH68" i="1" s="1"/>
  <c r="AI120" i="1"/>
  <c r="AH120" i="1" s="1"/>
  <c r="AI84" i="1"/>
  <c r="AH84" i="1" s="1"/>
  <c r="AI115" i="1"/>
  <c r="AH115" i="1" s="1"/>
  <c r="AI29" i="1"/>
  <c r="AH29" i="1" s="1"/>
  <c r="AO147" i="1"/>
  <c r="AP147" i="1" s="1"/>
  <c r="AQ147" i="1" s="1"/>
  <c r="AR147" i="1" s="1"/>
  <c r="P147" i="1"/>
  <c r="P163" i="1"/>
  <c r="AI60" i="1"/>
  <c r="AH60" i="1" s="1"/>
  <c r="AI159" i="1"/>
  <c r="AH159" i="1" s="1"/>
  <c r="AI6" i="1"/>
  <c r="AH6" i="1" s="1"/>
  <c r="AI92" i="1"/>
  <c r="AH92" i="1" s="1"/>
  <c r="AI40" i="1"/>
  <c r="AH40" i="1" s="1"/>
  <c r="AI141" i="1"/>
  <c r="AH141" i="1" s="1"/>
  <c r="AI57" i="1"/>
  <c r="AH57" i="1" s="1"/>
  <c r="AI102" i="1"/>
  <c r="AH102" i="1" s="1"/>
  <c r="AI105" i="1"/>
  <c r="AH105" i="1" s="1"/>
  <c r="AI147" i="1"/>
  <c r="AH147" i="1" s="1"/>
  <c r="AI110" i="1"/>
  <c r="AH110" i="1" s="1"/>
  <c r="AI80" i="1"/>
  <c r="AH80" i="1" s="1"/>
  <c r="AI165" i="1"/>
  <c r="AH165" i="1" s="1"/>
  <c r="AO107" i="1"/>
  <c r="AP107" i="1" s="1"/>
  <c r="AQ107" i="1" s="1"/>
  <c r="AR107" i="1" s="1"/>
  <c r="P106" i="1"/>
  <c r="AO106" i="1"/>
  <c r="AP106" i="1" s="1"/>
  <c r="AQ106" i="1" s="1"/>
  <c r="AR106" i="1" s="1"/>
  <c r="AO138" i="1"/>
  <c r="AP138" i="1" s="1"/>
  <c r="AQ138" i="1" s="1"/>
  <c r="AR138" i="1" s="1"/>
  <c r="AO152" i="1"/>
  <c r="AP152" i="1" s="1"/>
  <c r="AQ152" i="1" s="1"/>
  <c r="AR152" i="1" s="1"/>
  <c r="AI21" i="1"/>
  <c r="AH21" i="1" s="1"/>
  <c r="P144" i="1"/>
  <c r="AI156" i="1"/>
  <c r="AH156" i="1"/>
  <c r="AI136" i="1"/>
  <c r="AH136" i="1" s="1"/>
  <c r="AI31" i="1"/>
  <c r="AH31" i="1" s="1"/>
  <c r="AI171" i="1"/>
  <c r="AH171" i="1" s="1"/>
  <c r="AI59" i="1"/>
  <c r="AH59" i="1" s="1"/>
  <c r="AI32" i="1"/>
  <c r="AH32" i="1" s="1"/>
  <c r="AI161" i="1"/>
  <c r="AH161" i="1" s="1"/>
  <c r="AI35" i="1"/>
  <c r="AH35" i="1" s="1"/>
  <c r="AI39" i="1"/>
  <c r="AH39" i="1" s="1"/>
  <c r="AI7" i="1"/>
  <c r="AH7" i="1" s="1"/>
  <c r="AI88" i="1"/>
  <c r="AH88" i="1" s="1"/>
  <c r="P157" i="1"/>
  <c r="AI78" i="1"/>
  <c r="AH78" i="1" s="1"/>
  <c r="P117" i="1"/>
  <c r="P165" i="1"/>
  <c r="AO167" i="1"/>
  <c r="AP167" i="1" s="1"/>
  <c r="AQ167" i="1" s="1"/>
  <c r="AR167" i="1" s="1"/>
  <c r="P140" i="1"/>
  <c r="AO116" i="1"/>
  <c r="AP116" i="1" s="1"/>
  <c r="AQ116" i="1" s="1"/>
  <c r="AR116" i="1" s="1"/>
  <c r="AO171" i="1"/>
  <c r="AP171" i="1" s="1"/>
  <c r="AQ171" i="1" s="1"/>
  <c r="AR171" i="1" s="1"/>
  <c r="AO139" i="1"/>
  <c r="AP139" i="1" s="1"/>
  <c r="AQ139" i="1" s="1"/>
  <c r="AR139" i="1" s="1"/>
  <c r="P92" i="1"/>
  <c r="AI89" i="1"/>
  <c r="AH89" i="1" s="1"/>
  <c r="AI99" i="1"/>
  <c r="AH99" i="1" s="1"/>
  <c r="P137" i="1"/>
  <c r="P142" i="1"/>
  <c r="AI164" i="1"/>
  <c r="AH164" i="1" s="1"/>
  <c r="P110" i="1"/>
  <c r="P14" i="1"/>
  <c r="P97" i="1"/>
  <c r="AO154" i="1"/>
  <c r="AP154" i="1" s="1"/>
  <c r="AQ154" i="1" s="1"/>
  <c r="AR154" i="1" s="1"/>
  <c r="P154" i="1"/>
  <c r="AI8" i="1"/>
  <c r="AH8" i="1" s="1"/>
  <c r="AI43" i="1"/>
  <c r="AH43" i="1" s="1"/>
  <c r="AI71" i="1"/>
  <c r="AH71" i="1" s="1"/>
  <c r="AI133" i="1"/>
  <c r="AH133" i="1" s="1"/>
  <c r="P133" i="1"/>
  <c r="AO133" i="1"/>
  <c r="AP133" i="1" s="1"/>
  <c r="AQ133" i="1" s="1"/>
  <c r="AR133" i="1" s="1"/>
  <c r="P160" i="1"/>
  <c r="P99" i="1"/>
  <c r="P170" i="1"/>
  <c r="P128" i="1"/>
  <c r="P51" i="1"/>
  <c r="P134" i="1"/>
  <c r="AI104" i="1"/>
  <c r="AH104" i="1" s="1"/>
  <c r="AI58" i="1"/>
  <c r="AH58" i="1" s="1"/>
  <c r="AI125" i="1"/>
  <c r="AH125" i="1" s="1"/>
  <c r="P119" i="1"/>
  <c r="P104" i="1"/>
  <c r="AO104" i="1"/>
  <c r="AP104" i="1" s="1"/>
  <c r="AQ104" i="1" s="1"/>
  <c r="AR104" i="1" s="1"/>
  <c r="P113" i="1"/>
  <c r="P121" i="1"/>
  <c r="AO121" i="1"/>
  <c r="AP121" i="1" s="1"/>
  <c r="AQ121" i="1" s="1"/>
  <c r="AR121" i="1" s="1"/>
  <c r="P81" i="1"/>
  <c r="P53" i="1"/>
  <c r="P42" i="1"/>
  <c r="AI132" i="1"/>
  <c r="AH132" i="1" s="1"/>
  <c r="AO149" i="1"/>
  <c r="AP149" i="1" s="1"/>
  <c r="AQ149" i="1" s="1"/>
  <c r="AR149" i="1" s="1"/>
  <c r="P93" i="1"/>
  <c r="AO93" i="1"/>
  <c r="AP93" i="1" s="1"/>
  <c r="AQ93" i="1" s="1"/>
  <c r="AR93" i="1" s="1"/>
  <c r="AI112" i="1"/>
  <c r="AH112" i="1" s="1"/>
  <c r="AI44" i="1"/>
  <c r="AH44" i="1" s="1"/>
  <c r="AI135" i="1"/>
  <c r="AH135" i="1" s="1"/>
  <c r="AI107" i="1"/>
  <c r="AH107" i="1" s="1"/>
  <c r="AI11" i="1"/>
  <c r="AH11" i="1" s="1"/>
  <c r="AI155" i="1"/>
  <c r="AH155" i="1" s="1"/>
  <c r="AI114" i="1"/>
  <c r="AH114" i="1" s="1"/>
  <c r="AI15" i="1"/>
  <c r="AH15" i="1" s="1"/>
  <c r="AI49" i="1"/>
  <c r="AH49" i="1" s="1"/>
  <c r="P118" i="1"/>
  <c r="P109" i="1"/>
  <c r="AO109" i="1"/>
  <c r="AP109" i="1" s="1"/>
  <c r="AQ109" i="1" s="1"/>
  <c r="AR109" i="1" s="1"/>
  <c r="AO89" i="1"/>
  <c r="P12" i="1"/>
  <c r="P38" i="1"/>
  <c r="P67" i="1"/>
  <c r="P47" i="1"/>
  <c r="AO47" i="1"/>
  <c r="P50" i="1"/>
  <c r="P22" i="1"/>
  <c r="P25" i="1"/>
  <c r="P30" i="1"/>
  <c r="AI42" i="1"/>
  <c r="AH42" i="1" s="1"/>
  <c r="P11" i="1"/>
  <c r="AO148" i="1"/>
  <c r="AP148" i="1" s="1"/>
  <c r="AQ148" i="1" s="1"/>
  <c r="AR148" i="1" s="1"/>
  <c r="P8" i="1"/>
  <c r="AI142" i="1"/>
  <c r="AH142" i="1" s="1"/>
  <c r="AI123" i="1"/>
  <c r="AH123" i="1" s="1"/>
  <c r="AI163" i="1"/>
  <c r="AH163" i="1" s="1"/>
  <c r="AI45" i="1"/>
  <c r="AH45" i="1" s="1"/>
  <c r="AI131" i="1"/>
  <c r="AH131" i="1" s="1"/>
  <c r="AI23" i="1"/>
  <c r="AH23" i="1" s="1"/>
  <c r="P100" i="1"/>
  <c r="AO100" i="1"/>
  <c r="AP100" i="1" s="1"/>
  <c r="AQ100" i="1" s="1"/>
  <c r="AR100" i="1" s="1"/>
  <c r="P150" i="1"/>
  <c r="P124" i="1"/>
  <c r="AO124" i="1"/>
  <c r="AP124" i="1" s="1"/>
  <c r="AQ124" i="1" s="1"/>
  <c r="AR124" i="1" s="1"/>
  <c r="P143" i="1"/>
  <c r="P161" i="1"/>
  <c r="AO161" i="1"/>
  <c r="AP161" i="1" s="1"/>
  <c r="AQ161" i="1" s="1"/>
  <c r="AR161" i="1" s="1"/>
  <c r="P78" i="1"/>
  <c r="P68" i="1"/>
  <c r="P74" i="1"/>
  <c r="P73" i="1"/>
  <c r="P83" i="1"/>
  <c r="P29" i="1"/>
  <c r="P40" i="1"/>
  <c r="P86" i="1"/>
  <c r="P16" i="1"/>
  <c r="AI66" i="1"/>
  <c r="AH66" i="1" s="1"/>
  <c r="AI94" i="1"/>
  <c r="AH94" i="1" s="1"/>
  <c r="AI149" i="1"/>
  <c r="AH149" i="1" s="1"/>
  <c r="P159" i="1"/>
  <c r="P108" i="1"/>
  <c r="P123" i="1"/>
  <c r="P101" i="1"/>
  <c r="P125" i="1"/>
  <c r="P145" i="1"/>
  <c r="P75" i="1"/>
  <c r="P10" i="1"/>
  <c r="P88" i="1"/>
  <c r="P65" i="1"/>
  <c r="P3" i="1"/>
  <c r="P58" i="1"/>
  <c r="P69" i="1"/>
  <c r="P49" i="1"/>
  <c r="P79" i="1"/>
  <c r="P23" i="1"/>
  <c r="P76" i="1"/>
  <c r="P6" i="1"/>
  <c r="P72" i="1"/>
  <c r="AO72" i="1"/>
  <c r="P5" i="1"/>
  <c r="P31" i="1"/>
  <c r="P35" i="1"/>
  <c r="P91" i="1"/>
  <c r="P82" i="1"/>
  <c r="P41" i="1"/>
  <c r="P77" i="1"/>
  <c r="AO87" i="1"/>
  <c r="P112" i="1"/>
  <c r="AI51" i="1"/>
  <c r="AO51" i="1" s="1"/>
  <c r="AI24" i="1"/>
  <c r="AH24" i="1" s="1"/>
  <c r="P132" i="1"/>
  <c r="AO132" i="1"/>
  <c r="AP132" i="1" s="1"/>
  <c r="AQ132" i="1" s="1"/>
  <c r="AR132" i="1" s="1"/>
  <c r="P103" i="1"/>
  <c r="AO103" i="1"/>
  <c r="AP103" i="1" s="1"/>
  <c r="AQ103" i="1" s="1"/>
  <c r="AR103" i="1" s="1"/>
  <c r="P13" i="1"/>
  <c r="P27" i="1"/>
  <c r="P15" i="1"/>
  <c r="P28" i="1"/>
  <c r="AI2" i="1"/>
  <c r="AH2" i="1" s="1"/>
  <c r="P115" i="1"/>
  <c r="AO120" i="1"/>
  <c r="AP120" i="1" s="1"/>
  <c r="AQ120" i="1" s="1"/>
  <c r="AR120" i="1" s="1"/>
  <c r="AI146" i="1"/>
  <c r="AH146" i="1" s="1"/>
  <c r="AI129" i="1"/>
  <c r="AH129" i="1" s="1"/>
  <c r="AI52" i="1"/>
  <c r="AH52" i="1" s="1"/>
  <c r="AI74" i="1"/>
  <c r="AH74" i="1" s="1"/>
  <c r="P105" i="1"/>
  <c r="AI76" i="1"/>
  <c r="AH76" i="1" s="1"/>
  <c r="P131" i="1"/>
  <c r="P135" i="1"/>
  <c r="AO135" i="1"/>
  <c r="AP135" i="1" s="1"/>
  <c r="AQ135" i="1" s="1"/>
  <c r="AR135" i="1" s="1"/>
  <c r="P151" i="1"/>
  <c r="P168" i="1"/>
  <c r="AO168" i="1"/>
  <c r="AP168" i="1" s="1"/>
  <c r="AQ168" i="1" s="1"/>
  <c r="AR168" i="1" s="1"/>
  <c r="P164" i="1"/>
  <c r="P158" i="1"/>
  <c r="AI34" i="1"/>
  <c r="AH34" i="1" s="1"/>
  <c r="P141" i="1"/>
  <c r="P56" i="1"/>
  <c r="P60" i="1"/>
  <c r="P64" i="1"/>
  <c r="P80" i="1"/>
  <c r="P85" i="1"/>
  <c r="P39" i="1"/>
  <c r="P20" i="1"/>
  <c r="P48" i="1"/>
  <c r="P37" i="1"/>
  <c r="P45" i="1"/>
  <c r="P21" i="1"/>
  <c r="P9" i="1"/>
  <c r="P90" i="1"/>
  <c r="AO84" i="1"/>
  <c r="P66" i="1"/>
  <c r="P54" i="1"/>
  <c r="AO54" i="1"/>
  <c r="P59" i="1"/>
  <c r="P95" i="1"/>
  <c r="P18" i="1"/>
  <c r="AO18" i="1"/>
  <c r="C2" i="1"/>
  <c r="P2" i="1"/>
  <c r="P71" i="1"/>
  <c r="AO71" i="1"/>
  <c r="P55" i="1"/>
  <c r="AO55" i="1"/>
  <c r="AI128" i="1"/>
  <c r="AH128" i="1" s="1"/>
  <c r="AI36" i="1"/>
  <c r="AH36" i="1" s="1"/>
  <c r="AI152" i="1"/>
  <c r="AH152" i="1" s="1"/>
  <c r="AI150" i="1"/>
  <c r="AH150" i="1" s="1"/>
  <c r="P96" i="1"/>
  <c r="P130" i="1"/>
  <c r="P169" i="1"/>
  <c r="AO169" i="1"/>
  <c r="AP169" i="1" s="1"/>
  <c r="AQ169" i="1" s="1"/>
  <c r="AR169" i="1" s="1"/>
  <c r="P44" i="1"/>
  <c r="P24" i="1"/>
  <c r="P34" i="1"/>
  <c r="P70" i="1"/>
  <c r="P61" i="1"/>
  <c r="AO61" i="1"/>
  <c r="AO50" i="1" l="1"/>
  <c r="AO39" i="1"/>
  <c r="AO77" i="1"/>
  <c r="AO19" i="1"/>
  <c r="AO28" i="1"/>
  <c r="AO75" i="1"/>
  <c r="AO48" i="1"/>
  <c r="AO67" i="1"/>
  <c r="AO96" i="1"/>
  <c r="AP96" i="1" s="1"/>
  <c r="AQ96" i="1" s="1"/>
  <c r="AR96" i="1" s="1"/>
  <c r="AO83" i="1"/>
  <c r="AO30" i="1"/>
  <c r="AO81" i="1"/>
  <c r="P148" i="1"/>
  <c r="P152" i="1"/>
  <c r="AO32" i="1"/>
  <c r="AO164" i="1"/>
  <c r="AP164" i="1" s="1"/>
  <c r="AQ164" i="1" s="1"/>
  <c r="AR164" i="1" s="1"/>
  <c r="P87" i="1"/>
  <c r="AO31" i="1"/>
  <c r="AO23" i="1"/>
  <c r="AO125" i="1"/>
  <c r="AP125" i="1" s="1"/>
  <c r="AQ125" i="1" s="1"/>
  <c r="AR125" i="1" s="1"/>
  <c r="AO73" i="1"/>
  <c r="AO25" i="1"/>
  <c r="AO134" i="1"/>
  <c r="AP134" i="1" s="1"/>
  <c r="AQ134" i="1" s="1"/>
  <c r="AR134" i="1" s="1"/>
  <c r="AO10" i="1"/>
  <c r="P84" i="1"/>
  <c r="AO3" i="1"/>
  <c r="AO9" i="1"/>
  <c r="AH51" i="1"/>
  <c r="AO82" i="1"/>
  <c r="AO123" i="1"/>
  <c r="AP123" i="1" s="1"/>
  <c r="AQ123" i="1" s="1"/>
  <c r="AR123" i="1" s="1"/>
  <c r="AO7" i="1"/>
  <c r="P32" i="1"/>
  <c r="AO53" i="1"/>
  <c r="P7" i="1"/>
  <c r="AO64" i="1"/>
  <c r="AO49" i="1"/>
  <c r="AO8" i="1"/>
  <c r="AO11" i="1"/>
  <c r="AO165" i="1"/>
  <c r="AP165" i="1" s="1"/>
  <c r="AQ165" i="1" s="1"/>
  <c r="AR165" i="1" s="1"/>
  <c r="AO70" i="1"/>
  <c r="AO45" i="1"/>
  <c r="P120" i="1"/>
  <c r="AO15" i="1"/>
  <c r="AO159" i="1"/>
  <c r="AP159" i="1" s="1"/>
  <c r="AQ159" i="1" s="1"/>
  <c r="AR159" i="1" s="1"/>
  <c r="AO143" i="1"/>
  <c r="AP143" i="1" s="1"/>
  <c r="AQ143" i="1" s="1"/>
  <c r="AR143" i="1" s="1"/>
  <c r="AO12" i="1"/>
  <c r="AO33" i="1"/>
  <c r="P33" i="1"/>
  <c r="P89" i="1"/>
  <c r="P139" i="1"/>
  <c r="AO91" i="1"/>
  <c r="AO78" i="1"/>
  <c r="AO90" i="1"/>
  <c r="AO41" i="1"/>
  <c r="AO101" i="1"/>
  <c r="AP101" i="1" s="1"/>
  <c r="AQ101" i="1" s="1"/>
  <c r="AR101" i="1" s="1"/>
  <c r="AO108" i="1"/>
  <c r="AP108" i="1" s="1"/>
  <c r="AQ108" i="1" s="1"/>
  <c r="AR108" i="1" s="1"/>
  <c r="AO40" i="1"/>
  <c r="AO42" i="1"/>
  <c r="AO113" i="1"/>
  <c r="AP113" i="1" s="1"/>
  <c r="AQ113" i="1" s="1"/>
  <c r="AR113" i="1" s="1"/>
  <c r="AO117" i="1"/>
  <c r="AP117" i="1" s="1"/>
  <c r="AQ117" i="1" s="1"/>
  <c r="AR117" i="1" s="1"/>
  <c r="AO157" i="1"/>
  <c r="AP157" i="1" s="1"/>
  <c r="AQ157" i="1" s="1"/>
  <c r="AR157" i="1" s="1"/>
  <c r="P167" i="1"/>
  <c r="AO44" i="1"/>
  <c r="AO95" i="1"/>
  <c r="AP95" i="1" s="1"/>
  <c r="AQ95" i="1" s="1"/>
  <c r="AR95" i="1" s="1"/>
  <c r="AO37" i="1"/>
  <c r="AO158" i="1"/>
  <c r="AP158" i="1" s="1"/>
  <c r="AQ158" i="1" s="1"/>
  <c r="AR158" i="1" s="1"/>
  <c r="AO27" i="1"/>
  <c r="AO5" i="1"/>
  <c r="AO6" i="1"/>
  <c r="AO58" i="1"/>
  <c r="AO38" i="1"/>
  <c r="AO118" i="1"/>
  <c r="AP118" i="1" s="1"/>
  <c r="AQ118" i="1" s="1"/>
  <c r="AR118" i="1" s="1"/>
  <c r="AO14" i="1"/>
  <c r="P149" i="1"/>
  <c r="AO2" i="1"/>
  <c r="AO66" i="1"/>
  <c r="AO21" i="1"/>
  <c r="AO80" i="1"/>
  <c r="AO131" i="1"/>
  <c r="AP131" i="1" s="1"/>
  <c r="AQ131" i="1" s="1"/>
  <c r="AR131" i="1" s="1"/>
  <c r="AO88" i="1"/>
  <c r="AO145" i="1"/>
  <c r="AP145" i="1" s="1"/>
  <c r="AQ145" i="1" s="1"/>
  <c r="AR145" i="1" s="1"/>
  <c r="AO29" i="1"/>
  <c r="AO74" i="1"/>
  <c r="P146" i="1"/>
  <c r="AO146" i="1"/>
  <c r="AP146" i="1" s="1"/>
  <c r="AQ146" i="1" s="1"/>
  <c r="AR146" i="1" s="1"/>
  <c r="P153" i="1"/>
  <c r="AO153" i="1"/>
  <c r="AP153" i="1" s="1"/>
  <c r="AQ153" i="1" s="1"/>
  <c r="AR153" i="1" s="1"/>
  <c r="AO34" i="1"/>
  <c r="AO20" i="1"/>
  <c r="AO60" i="1"/>
  <c r="AO151" i="1"/>
  <c r="AP151" i="1" s="1"/>
  <c r="AQ151" i="1" s="1"/>
  <c r="AR151" i="1" s="1"/>
  <c r="AO112" i="1"/>
  <c r="AP112" i="1" s="1"/>
  <c r="AQ112" i="1" s="1"/>
  <c r="AR112" i="1" s="1"/>
  <c r="AO35" i="1"/>
  <c r="AO16" i="1"/>
  <c r="P57" i="1"/>
  <c r="AO57" i="1"/>
  <c r="P26" i="1"/>
  <c r="AO26" i="1"/>
  <c r="AO119" i="1"/>
  <c r="AP119" i="1" s="1"/>
  <c r="AQ119" i="1" s="1"/>
  <c r="AR119" i="1" s="1"/>
  <c r="P102" i="1"/>
  <c r="AO102" i="1"/>
  <c r="AP102" i="1" s="1"/>
  <c r="AQ102" i="1" s="1"/>
  <c r="AR102" i="1" s="1"/>
  <c r="P122" i="1"/>
  <c r="AO122" i="1"/>
  <c r="AP122" i="1" s="1"/>
  <c r="AQ122" i="1" s="1"/>
  <c r="AR122" i="1" s="1"/>
  <c r="AO59" i="1"/>
  <c r="AO85" i="1"/>
  <c r="AO141" i="1"/>
  <c r="AP141" i="1" s="1"/>
  <c r="AQ141" i="1" s="1"/>
  <c r="AR141" i="1" s="1"/>
  <c r="AO115" i="1"/>
  <c r="AP115" i="1" s="1"/>
  <c r="AQ115" i="1" s="1"/>
  <c r="AR115" i="1" s="1"/>
  <c r="P52" i="1"/>
  <c r="AO52" i="1"/>
  <c r="AO69" i="1"/>
  <c r="AO65" i="1"/>
  <c r="P4" i="1"/>
  <c r="AO4" i="1"/>
  <c r="AO162" i="1"/>
  <c r="AP162" i="1" s="1"/>
  <c r="AQ162" i="1" s="1"/>
  <c r="AR162" i="1" s="1"/>
  <c r="P162" i="1"/>
  <c r="P129" i="1"/>
  <c r="AO129" i="1"/>
  <c r="AP129" i="1" s="1"/>
  <c r="AQ129" i="1" s="1"/>
  <c r="AR129" i="1" s="1"/>
  <c r="AO156" i="1"/>
  <c r="AP156" i="1" s="1"/>
  <c r="AQ156" i="1" s="1"/>
  <c r="AR156" i="1" s="1"/>
  <c r="P156" i="1"/>
  <c r="P19" i="1"/>
  <c r="P111" i="1"/>
  <c r="AO111" i="1"/>
  <c r="AP111" i="1" s="1"/>
  <c r="AQ111" i="1" s="1"/>
  <c r="AR111" i="1" s="1"/>
  <c r="AO13" i="1"/>
  <c r="AO76" i="1"/>
  <c r="P127" i="1"/>
  <c r="AO127" i="1"/>
  <c r="AP127" i="1" s="1"/>
  <c r="AQ127" i="1" s="1"/>
  <c r="AR127" i="1" s="1"/>
  <c r="P166" i="1"/>
  <c r="AO166" i="1"/>
  <c r="AP166" i="1" s="1"/>
  <c r="AQ166" i="1" s="1"/>
  <c r="AR166" i="1" s="1"/>
  <c r="AO68" i="1"/>
  <c r="AO150" i="1"/>
  <c r="AP150" i="1" s="1"/>
  <c r="AQ150" i="1" s="1"/>
  <c r="AR150" i="1" s="1"/>
  <c r="AO99" i="1"/>
  <c r="AP99" i="1" s="1"/>
  <c r="AQ99" i="1" s="1"/>
  <c r="AR99" i="1" s="1"/>
  <c r="P98" i="1"/>
  <c r="AO98" i="1"/>
  <c r="AP98" i="1" s="1"/>
  <c r="AQ98" i="1" s="1"/>
  <c r="AR98" i="1" s="1"/>
  <c r="P46" i="1"/>
  <c r="AO46" i="1"/>
  <c r="P17" i="1"/>
  <c r="AO17" i="1"/>
  <c r="P63" i="1"/>
  <c r="AO63" i="1"/>
  <c r="P62" i="1"/>
  <c r="AO62" i="1"/>
  <c r="AO22" i="1"/>
  <c r="P36" i="1"/>
  <c r="AO36" i="1"/>
  <c r="P155" i="1"/>
  <c r="AO155" i="1"/>
  <c r="AP155" i="1" s="1"/>
  <c r="AQ155" i="1" s="1"/>
  <c r="AR155" i="1" s="1"/>
  <c r="P126" i="1"/>
  <c r="AO126" i="1"/>
  <c r="AP126" i="1" s="1"/>
  <c r="AQ126" i="1" s="1"/>
  <c r="AR126" i="1" s="1"/>
  <c r="AO24" i="1"/>
  <c r="AO130" i="1"/>
  <c r="AP130" i="1" s="1"/>
  <c r="AQ130" i="1" s="1"/>
  <c r="AR130" i="1" s="1"/>
  <c r="AO56" i="1"/>
  <c r="AO105" i="1"/>
  <c r="AP105" i="1" s="1"/>
  <c r="AQ105" i="1" s="1"/>
  <c r="AR105" i="1" s="1"/>
  <c r="AO79" i="1"/>
  <c r="AO86" i="1"/>
  <c r="P43" i="1"/>
  <c r="AO43" i="1"/>
  <c r="P114" i="1"/>
  <c r="AO114" i="1"/>
  <c r="AP114" i="1" s="1"/>
  <c r="AQ114" i="1" s="1"/>
  <c r="AR114" i="1" s="1"/>
  <c r="P94" i="1"/>
  <c r="AO94" i="1"/>
  <c r="AP94" i="1" s="1"/>
  <c r="AQ94" i="1" s="1"/>
  <c r="AR94" i="1" s="1"/>
  <c r="AO136" i="1"/>
  <c r="AP136" i="1" s="1"/>
  <c r="AQ136" i="1" s="1"/>
  <c r="AR136" i="1" s="1"/>
  <c r="P136" i="1"/>
  <c r="AO170" i="1"/>
  <c r="AP170" i="1" s="1"/>
  <c r="AQ170" i="1" s="1"/>
  <c r="AR170" i="1" s="1"/>
  <c r="AO128" i="1"/>
  <c r="AP128" i="1" s="1"/>
  <c r="AQ128" i="1" s="1"/>
  <c r="AR128" i="1" s="1"/>
  <c r="AO97" i="1"/>
  <c r="AP97" i="1" s="1"/>
  <c r="AQ97" i="1" s="1"/>
  <c r="AR97" i="1" s="1"/>
  <c r="AO160" i="1"/>
  <c r="AP160" i="1" s="1"/>
  <c r="AQ160" i="1" s="1"/>
  <c r="AR160" i="1" s="1"/>
  <c r="AO142" i="1"/>
  <c r="AP142" i="1" s="1"/>
  <c r="AQ142" i="1" s="1"/>
  <c r="AR142" i="1" s="1"/>
  <c r="AO92" i="1"/>
  <c r="AP92" i="1" s="1"/>
  <c r="AQ92" i="1" s="1"/>
  <c r="AR92" i="1" s="1"/>
  <c r="AO144" i="1"/>
  <c r="AP144" i="1" s="1"/>
  <c r="AQ144" i="1" s="1"/>
  <c r="AR144" i="1" s="1"/>
  <c r="AO163" i="1"/>
  <c r="AP163" i="1" s="1"/>
  <c r="AQ163" i="1" s="1"/>
  <c r="AR163" i="1" s="1"/>
  <c r="AO110" i="1"/>
  <c r="AP110" i="1" s="1"/>
  <c r="AQ110" i="1" s="1"/>
  <c r="AR110" i="1" s="1"/>
  <c r="AO140" i="1"/>
  <c r="AP140" i="1" s="1"/>
  <c r="AQ140" i="1" s="1"/>
  <c r="AR140" i="1" s="1"/>
  <c r="P116" i="1"/>
  <c r="P171" i="1"/>
  <c r="AO137" i="1"/>
  <c r="AP137" i="1" s="1"/>
  <c r="AQ137" i="1" s="1"/>
  <c r="AR137" i="1" s="1"/>
  <c r="P107" i="1"/>
  <c r="AP58" i="1" l="1"/>
  <c r="AQ58" i="1" s="1"/>
  <c r="AR58" i="1" s="1"/>
  <c r="AP68" i="1"/>
  <c r="AQ68" i="1" s="1"/>
  <c r="AR68" i="1" s="1"/>
  <c r="AP13" i="1"/>
  <c r="AQ13" i="1" s="1"/>
  <c r="AR13" i="1" s="1"/>
  <c r="AP43" i="1"/>
  <c r="AQ43" i="1" s="1"/>
  <c r="AR43" i="1" s="1"/>
  <c r="AP24" i="1"/>
  <c r="AQ24" i="1" s="1"/>
  <c r="AR24" i="1" s="1"/>
  <c r="AP82" i="1"/>
  <c r="AQ82" i="1" s="1"/>
  <c r="AR82" i="1" s="1"/>
  <c r="AP4" i="1"/>
  <c r="AQ4" i="1" s="1"/>
  <c r="AR4" i="1" s="1"/>
  <c r="AP85" i="1"/>
  <c r="AQ85" i="1" s="1"/>
  <c r="AR85" i="1" s="1"/>
  <c r="AP60" i="1"/>
  <c r="AQ60" i="1" s="1"/>
  <c r="AR60" i="1" s="1"/>
  <c r="AP74" i="1"/>
  <c r="AQ74" i="1" s="1"/>
  <c r="AR74" i="1" s="1"/>
  <c r="AP6" i="1"/>
  <c r="AQ6" i="1" s="1"/>
  <c r="AR6" i="1" s="1"/>
  <c r="AP55" i="1"/>
  <c r="AQ55" i="1" s="1"/>
  <c r="AR55" i="1" s="1"/>
  <c r="AP61" i="1"/>
  <c r="AQ61" i="1" s="1"/>
  <c r="AR61" i="1" s="1"/>
  <c r="AP48" i="1"/>
  <c r="AQ48" i="1" s="1"/>
  <c r="AR48" i="1" s="1"/>
  <c r="AP31" i="1"/>
  <c r="AQ31" i="1" s="1"/>
  <c r="AR31" i="1" s="1"/>
  <c r="AP53" i="1"/>
  <c r="AQ53" i="1" s="1"/>
  <c r="AR53" i="1" s="1"/>
  <c r="AP22" i="1"/>
  <c r="AQ22" i="1" s="1"/>
  <c r="AR22" i="1" s="1"/>
  <c r="AP51" i="1"/>
  <c r="AQ51" i="1" s="1"/>
  <c r="AR51" i="1" s="1"/>
  <c r="AP12" i="1"/>
  <c r="AQ12" i="1" s="1"/>
  <c r="AR12" i="1" s="1"/>
  <c r="AP76" i="1"/>
  <c r="AQ76" i="1" s="1"/>
  <c r="AR76" i="1" s="1"/>
  <c r="AP50" i="1"/>
  <c r="AQ50" i="1" s="1"/>
  <c r="AR50" i="1" s="1"/>
  <c r="AP59" i="1"/>
  <c r="AQ59" i="1" s="1"/>
  <c r="AR59" i="1" s="1"/>
  <c r="AP57" i="1"/>
  <c r="AQ57" i="1" s="1"/>
  <c r="AR57" i="1" s="1"/>
  <c r="AP20" i="1"/>
  <c r="AQ20" i="1" s="1"/>
  <c r="AR20" i="1" s="1"/>
  <c r="AP88" i="1"/>
  <c r="AQ88" i="1" s="1"/>
  <c r="AR88" i="1" s="1"/>
  <c r="AP23" i="1"/>
  <c r="AQ23" i="1" s="1"/>
  <c r="AR23" i="1" s="1"/>
  <c r="AP18" i="1"/>
  <c r="AQ18" i="1" s="1"/>
  <c r="AR18" i="1" s="1"/>
  <c r="AP67" i="1"/>
  <c r="AQ67" i="1" s="1"/>
  <c r="AR67" i="1" s="1"/>
  <c r="AP11" i="1"/>
  <c r="AQ11" i="1" s="1"/>
  <c r="AR11" i="1" s="1"/>
  <c r="AP86" i="1"/>
  <c r="AQ86" i="1" s="1"/>
  <c r="AR86" i="1" s="1"/>
  <c r="AP62" i="1"/>
  <c r="AQ62" i="1" s="1"/>
  <c r="AR62" i="1" s="1"/>
  <c r="AP46" i="1"/>
  <c r="AQ46" i="1" s="1"/>
  <c r="AR46" i="1" s="1"/>
  <c r="AP87" i="1"/>
  <c r="AQ87" i="1" s="1"/>
  <c r="AR87" i="1" s="1"/>
  <c r="AP40" i="1"/>
  <c r="AQ40" i="1" s="1"/>
  <c r="AR40" i="1" s="1"/>
  <c r="AP65" i="1"/>
  <c r="AQ65" i="1" s="1"/>
  <c r="AR65" i="1" s="1"/>
  <c r="AP34" i="1"/>
  <c r="AQ34" i="1" s="1"/>
  <c r="AR34" i="1" s="1"/>
  <c r="AP80" i="1"/>
  <c r="AQ80" i="1" s="1"/>
  <c r="AR80" i="1" s="1"/>
  <c r="AP75" i="1"/>
  <c r="AQ75" i="1" s="1"/>
  <c r="AR75" i="1" s="1"/>
  <c r="AP15" i="1"/>
  <c r="AQ15" i="1" s="1"/>
  <c r="AR15" i="1" s="1"/>
  <c r="AP91" i="1"/>
  <c r="AQ91" i="1" s="1"/>
  <c r="AR91" i="1" s="1"/>
  <c r="AP49" i="1"/>
  <c r="AQ49" i="1" s="1"/>
  <c r="AR49" i="1" s="1"/>
  <c r="AP8" i="1"/>
  <c r="AQ8" i="1" s="1"/>
  <c r="AR8" i="1" s="1"/>
  <c r="AP21" i="1"/>
  <c r="AQ21" i="1" s="1"/>
  <c r="AR21" i="1" s="1"/>
  <c r="AP81" i="1"/>
  <c r="AQ81" i="1" s="1"/>
  <c r="AR81" i="1" s="1"/>
  <c r="AP41" i="1"/>
  <c r="AQ41" i="1" s="1"/>
  <c r="AR41" i="1" s="1"/>
  <c r="AP71" i="1"/>
  <c r="AQ71" i="1" s="1"/>
  <c r="AR71" i="1" s="1"/>
  <c r="AP77" i="1"/>
  <c r="AQ77" i="1" s="1"/>
  <c r="AR77" i="1" s="1"/>
  <c r="AP69" i="1"/>
  <c r="AQ69" i="1" s="1"/>
  <c r="AR69" i="1" s="1"/>
  <c r="AP79" i="1"/>
  <c r="AQ79" i="1" s="1"/>
  <c r="AR79" i="1" s="1"/>
  <c r="AP63" i="1"/>
  <c r="AQ63" i="1" s="1"/>
  <c r="AR63" i="1" s="1"/>
  <c r="AP78" i="1"/>
  <c r="AQ78" i="1" s="1"/>
  <c r="AR78" i="1" s="1"/>
  <c r="AP29" i="1"/>
  <c r="AQ29" i="1" s="1"/>
  <c r="AR29" i="1" s="1"/>
  <c r="AP47" i="1"/>
  <c r="AQ47" i="1" s="1"/>
  <c r="AR47" i="1" s="1"/>
  <c r="AP52" i="1"/>
  <c r="AQ52" i="1" s="1"/>
  <c r="AR52" i="1" s="1"/>
  <c r="AP16" i="1"/>
  <c r="AQ16" i="1" s="1"/>
  <c r="AR16" i="1" s="1"/>
  <c r="AP19" i="1"/>
  <c r="AQ19" i="1" s="1"/>
  <c r="AR19" i="1" s="1"/>
  <c r="AP2" i="1"/>
  <c r="AQ2" i="1" s="1"/>
  <c r="AR2" i="1" s="1"/>
  <c r="AP83" i="1"/>
  <c r="AQ83" i="1" s="1"/>
  <c r="AR83" i="1" s="1"/>
  <c r="AP28" i="1"/>
  <c r="AQ28" i="1" s="1"/>
  <c r="AR28" i="1" s="1"/>
  <c r="AP64" i="1"/>
  <c r="AQ64" i="1" s="1"/>
  <c r="AR64" i="1" s="1"/>
  <c r="AP30" i="1"/>
  <c r="AQ30" i="1" s="1"/>
  <c r="AR30" i="1" s="1"/>
  <c r="AP7" i="1"/>
  <c r="AQ7" i="1" s="1"/>
  <c r="AR7" i="1" s="1"/>
  <c r="AP89" i="1"/>
  <c r="AQ89" i="1" s="1"/>
  <c r="AR89" i="1" s="1"/>
  <c r="AP35" i="1"/>
  <c r="AQ35" i="1" s="1"/>
  <c r="AR35" i="1" s="1"/>
  <c r="AP33" i="1"/>
  <c r="AQ33" i="1" s="1"/>
  <c r="AR33" i="1" s="1"/>
  <c r="AP32" i="1"/>
  <c r="AQ32" i="1" s="1"/>
  <c r="AR32" i="1" s="1"/>
  <c r="AP44" i="1"/>
  <c r="AQ44" i="1" s="1"/>
  <c r="AR44" i="1" s="1"/>
  <c r="AP70" i="1"/>
  <c r="AQ70" i="1" s="1"/>
  <c r="AR70" i="1" s="1"/>
  <c r="AP37" i="1"/>
  <c r="AQ37" i="1" s="1"/>
  <c r="AR37" i="1" s="1"/>
  <c r="AP39" i="1"/>
  <c r="AQ39" i="1" s="1"/>
  <c r="AR39" i="1" s="1"/>
  <c r="AP42" i="1"/>
  <c r="AQ42" i="1" s="1"/>
  <c r="AR42" i="1" s="1"/>
  <c r="AP17" i="1"/>
  <c r="AQ17" i="1" s="1"/>
  <c r="AR17" i="1" s="1"/>
  <c r="AP73" i="1"/>
  <c r="AQ73" i="1" s="1"/>
  <c r="AR73" i="1" s="1"/>
  <c r="AP38" i="1"/>
  <c r="AQ38" i="1" s="1"/>
  <c r="AR38" i="1" s="1"/>
  <c r="AP54" i="1"/>
  <c r="AQ54" i="1" s="1"/>
  <c r="AR54" i="1" s="1"/>
  <c r="AP66" i="1"/>
  <c r="AQ66" i="1" s="1"/>
  <c r="AR66" i="1" s="1"/>
  <c r="AP3" i="1"/>
  <c r="AQ3" i="1" s="1"/>
  <c r="AR3" i="1" s="1"/>
  <c r="AP45" i="1"/>
  <c r="AQ45" i="1" s="1"/>
  <c r="AR45" i="1" s="1"/>
  <c r="AP9" i="1"/>
  <c r="AQ9" i="1" s="1"/>
  <c r="AR9" i="1" s="1"/>
  <c r="AP56" i="1"/>
  <c r="AQ56" i="1" s="1"/>
  <c r="AR56" i="1" s="1"/>
  <c r="AP36" i="1"/>
  <c r="AQ36" i="1" s="1"/>
  <c r="AR36" i="1" s="1"/>
  <c r="AP14" i="1"/>
  <c r="AQ14" i="1" s="1"/>
  <c r="AR14" i="1" s="1"/>
  <c r="AP10" i="1"/>
  <c r="AQ10" i="1" s="1"/>
  <c r="AR10" i="1" s="1"/>
  <c r="AP25" i="1"/>
  <c r="AQ25" i="1" s="1"/>
  <c r="AR25" i="1" s="1"/>
  <c r="AP26" i="1"/>
  <c r="AQ26" i="1" s="1"/>
  <c r="AR26" i="1" s="1"/>
  <c r="AP72" i="1"/>
  <c r="AQ72" i="1" s="1"/>
  <c r="AR72" i="1" s="1"/>
  <c r="AP27" i="1"/>
  <c r="AQ27" i="1" s="1"/>
  <c r="AR27" i="1" s="1"/>
  <c r="AP90" i="1"/>
  <c r="AQ90" i="1" s="1"/>
  <c r="AR90" i="1" s="1"/>
  <c r="AP84" i="1"/>
  <c r="AQ84" i="1" s="1"/>
  <c r="AR84" i="1" s="1"/>
  <c r="AP5" i="1"/>
  <c r="AQ5" i="1" s="1"/>
  <c r="AR5" i="1" s="1"/>
</calcChain>
</file>

<file path=xl/sharedStrings.xml><?xml version="1.0" encoding="utf-8"?>
<sst xmlns="http://schemas.openxmlformats.org/spreadsheetml/2006/main" count="16737" uniqueCount="3752">
  <si>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</si>
  <si>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</si>
  <si>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</si>
  <si>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</si>
  <si>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</si>
  <si>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</si>
  <si>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</si>
  <si>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</si>
  <si>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</si>
  <si>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</si>
  <si>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</si>
  <si>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</si>
  <si>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</si>
  <si>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</si>
  <si>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</si>
  <si>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</si>
  <si>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</si>
  <si>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</si>
  <si>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</si>
  <si>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</si>
  <si>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</si>
  <si>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</si>
  <si>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</si>
  <si>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</si>
  <si>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</si>
  <si>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</si>
  <si>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</si>
  <si>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</si>
  <si>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</si>
  <si>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</si>
  <si>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</si>
  <si>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</si>
  <si>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</si>
  <si>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</si>
  <si>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</si>
  <si>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</si>
  <si>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</si>
  <si>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</si>
  <si>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</si>
  <si>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</si>
  <si>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</si>
  <si>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</si>
  <si>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</si>
  <si>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</si>
  <si>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</si>
  <si>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</si>
  <si>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</si>
  <si>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</si>
  <si>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</si>
  <si>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</si>
  <si>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</si>
  <si>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</si>
  <si>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</si>
  <si>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</si>
  <si>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</si>
  <si>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</si>
  <si>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</si>
  <si>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</si>
  <si>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</si>
  <si>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</si>
  <si>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</si>
  <si>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</si>
  <si>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</si>
  <si>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</si>
  <si>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</si>
  <si>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</si>
  <si>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</si>
  <si>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</si>
  <si>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</si>
  <si>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</si>
  <si>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</si>
  <si>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</si>
  <si>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</si>
  <si>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</si>
  <si>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</si>
  <si>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</si>
  <si>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</si>
  <si>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</si>
  <si>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</si>
  <si>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</si>
  <si>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</si>
  <si>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</si>
  <si>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</si>
  <si>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</si>
  <si>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</si>
  <si>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</si>
  <si>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</si>
  <si>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</si>
  <si>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</si>
  <si>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</si>
  <si>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</si>
  <si>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</si>
  <si>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</si>
  <si>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</si>
  <si>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</si>
  <si>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</si>
  <si>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</si>
  <si>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</si>
  <si>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</si>
  <si>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</si>
  <si>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</si>
  <si>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</si>
  <si>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</si>
  <si>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</si>
  <si>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</si>
  <si>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</si>
  <si>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</si>
  <si>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</si>
  <si>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</si>
  <si>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</si>
  <si>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</si>
  <si>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</si>
  <si>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</si>
  <si>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</si>
  <si>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</si>
  <si>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</si>
  <si>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</si>
  <si>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</si>
  <si>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</si>
  <si>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</si>
  <si>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</si>
  <si>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</si>
  <si>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</si>
  <si>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</si>
  <si>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</si>
  <si>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</si>
  <si>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</si>
  <si>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</si>
  <si>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</si>
  <si>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</si>
  <si>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</si>
  <si>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</si>
  <si>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</si>
  <si>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</si>
  <si>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</si>
  <si>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</si>
  <si>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</si>
  <si>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</si>
  <si>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</si>
  <si>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</si>
  <si>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</si>
  <si>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</si>
  <si>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</si>
  <si>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</si>
  <si>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</si>
  <si>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</si>
  <si>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</si>
  <si>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</si>
  <si>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</si>
  <si>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</si>
  <si>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</si>
  <si>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</si>
  <si>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</si>
  <si>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</si>
  <si>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</si>
  <si>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</si>
  <si>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</si>
  <si>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</si>
  <si>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</si>
  <si>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</si>
  <si>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</si>
  <si>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</si>
  <si>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</si>
  <si>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</si>
  <si>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</si>
  <si>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</si>
  <si>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</si>
  <si>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</si>
  <si>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</si>
  <si>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</si>
  <si>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</si>
  <si>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</si>
  <si>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</si>
  <si>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</si>
  <si>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</si>
  <si>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</si>
  <si>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</si>
  <si>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</si>
  <si>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</si>
  <si>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</si>
  <si>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</si>
  <si>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</si>
  <si>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</si>
  <si>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</si>
  <si>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</si>
  <si>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</si>
  <si>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</si>
  <si>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</si>
  <si>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</si>
  <si>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</si>
  <si>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</si>
  <si>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</si>
  <si>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</si>
  <si>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</si>
  <si>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</si>
  <si>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</si>
  <si>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</si>
  <si>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</si>
  <si>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</si>
  <si>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</si>
  <si>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</si>
  <si>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</si>
  <si>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</si>
  <si>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</si>
  <si>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</si>
  <si>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</si>
  <si>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</si>
  <si>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</si>
  <si>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</si>
  <si>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</si>
  <si>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</si>
  <si>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</si>
  <si>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</si>
  <si>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</si>
  <si>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Federated National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</si>
  <si>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</si>
  <si>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</si>
  <si>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</si>
  <si>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</si>
  <si>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</si>
  <si>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</si>
  <si>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</si>
  <si>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</si>
  <si>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</si>
  <si>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</si>
  <si>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</si>
  <si>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</si>
  <si>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</si>
  <si>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</si>
  <si>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</si>
  <si>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</si>
  <si>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</si>
  <si>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</si>
  <si>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</si>
  <si>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</si>
  <si>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</si>
  <si>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</si>
  <si>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</si>
  <si>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</si>
  <si>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</si>
  <si>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</si>
  <si>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</si>
  <si>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</si>
  <si>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</si>
  <si>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</si>
  <si>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</si>
  <si>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</si>
  <si>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</si>
  <si>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</si>
  <si>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</si>
  <si>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</si>
  <si>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</si>
  <si>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</si>
  <si>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</si>
  <si>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</si>
  <si>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</si>
  <si>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</si>
  <si>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</si>
  <si>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</si>
  <si>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</si>
  <si>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</si>
  <si>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</si>
  <si>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</si>
  <si>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</si>
  <si>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</si>
  <si>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</si>
  <si>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</si>
  <si>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</si>
  <si>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</si>
  <si>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</si>
  <si>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</si>
  <si>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</si>
  <si>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</si>
  <si>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</si>
  <si>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</si>
  <si>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</si>
  <si>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</si>
  <si>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</si>
  <si>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</si>
  <si>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</si>
  <si>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</si>
  <si>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</si>
  <si>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</si>
  <si>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</si>
  <si>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</si>
  <si>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</si>
  <si>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</si>
  <si>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</si>
  <si>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</si>
  <si>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</si>
  <si>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</si>
  <si>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</si>
  <si>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</si>
  <si>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</si>
  <si>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</si>
  <si>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</si>
  <si>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</si>
  <si>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</si>
  <si>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</si>
  <si>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</si>
  <si>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</si>
  <si>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</si>
  <si>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</si>
  <si>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</si>
  <si>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</si>
  <si>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</si>
  <si>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</si>
  <si>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</si>
  <si>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</si>
  <si>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</si>
  <si>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</si>
  <si>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</si>
  <si>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</si>
  <si>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</si>
  <si>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</si>
  <si>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</si>
  <si>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</si>
  <si>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</si>
  <si>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</si>
  <si>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</si>
  <si>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</si>
  <si>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</si>
  <si>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</si>
  <si>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</si>
  <si>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</si>
  <si>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</si>
  <si>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</si>
  <si>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</si>
  <si>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</si>
  <si>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</si>
  <si>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</si>
  <si>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</si>
  <si>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</si>
  <si>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</si>
  <si>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</si>
  <si>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</si>
  <si>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</si>
  <si>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</si>
  <si>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</si>
  <si>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</si>
  <si>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</si>
  <si>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</si>
  <si>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</si>
  <si>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</si>
  <si>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</si>
  <si>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</si>
  <si>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</si>
  <si>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</si>
  <si>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</si>
  <si>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</si>
  <si>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</si>
  <si>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</si>
  <si>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</si>
  <si>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</si>
  <si>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</si>
  <si>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</si>
  <si>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</si>
  <si>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</si>
  <si>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</si>
  <si>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</si>
  <si>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</si>
  <si>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</si>
  <si>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</si>
  <si>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</si>
  <si>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</si>
  <si>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</si>
  <si>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</si>
  <si>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</si>
  <si>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</si>
  <si>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</si>
  <si>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</si>
  <si>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</si>
  <si>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</si>
  <si>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</si>
  <si>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</si>
  <si>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</si>
  <si>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</si>
  <si>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</si>
  <si>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</si>
  <si>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</si>
  <si>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</si>
  <si>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</si>
  <si>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</si>
  <si>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</si>
  <si>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</si>
  <si>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</si>
  <si>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</si>
  <si>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</si>
  <si>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</si>
  <si>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</si>
  <si>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</si>
  <si>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</si>
  <si>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</si>
  <si>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</si>
  <si>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</si>
  <si>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</si>
  <si>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</si>
  <si>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</si>
  <si>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</si>
  <si>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</si>
  <si>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</si>
  <si>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</si>
  <si>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</si>
  <si>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</si>
  <si>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</si>
  <si>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ADDR1</t>
  </si>
  <si>
    <t>ADDR2</t>
  </si>
  <si>
    <t>PHONE</t>
  </si>
  <si>
    <t>21ST CENTURY CENTENNIAL INSURANCE COMPANY</t>
  </si>
  <si>
    <t>3 BEAVER VALLEY ROAD,</t>
  </si>
  <si>
    <t>818-965-0433</t>
  </si>
  <si>
    <t>21ST CENTURY PREMIER INSURANCE COMPANY</t>
  </si>
  <si>
    <t>21ST CENTURY SECURITY INSURANCE COMPANY</t>
  </si>
  <si>
    <t>ACA FINANCIAL GUARANTY CORPORATION</t>
  </si>
  <si>
    <t>600 FIFTH AVENUE, 2ND FLOOR,</t>
  </si>
  <si>
    <t>212-375-2000-2007</t>
  </si>
  <si>
    <t>ACCEPTANCE INDEMNITY INSURANCE COMPANY</t>
  </si>
  <si>
    <t>302 SOUTH 36TH STREET,</t>
  </si>
  <si>
    <t>402-342-3433</t>
  </si>
  <si>
    <t>ACCESS INSURANCE COMPANY</t>
  </si>
  <si>
    <t>THREE RAVINIA DRIVE, SUITE 400,</t>
  </si>
  <si>
    <t>770-220-6568</t>
  </si>
  <si>
    <t>ACCIDENT FUND GENERAL INSURANCE COMPANY</t>
  </si>
  <si>
    <t>200 N. GRAND AVENUE,</t>
  </si>
  <si>
    <t>517-708-5015</t>
  </si>
  <si>
    <t>ACCIDENT FUND INSURANCE COMPANY OF AMERICA</t>
  </si>
  <si>
    <t>ACCIDENT FUND NATIONAL INSURANCE COMPANY</t>
  </si>
  <si>
    <t>ACCIDENT INSURANCE COMPANY, INC.</t>
  </si>
  <si>
    <t>ONE HARBISON WAY, SUITE 115,</t>
  </si>
  <si>
    <t>865-4259-1058</t>
  </si>
  <si>
    <t>ACCREDITED SURETY AND CASUALTY COMPANY, INC.</t>
  </si>
  <si>
    <t>4798 NEW BROAD STREET, SUITE 200,</t>
  </si>
  <si>
    <t>407-629-2131</t>
  </si>
  <si>
    <t>JUDITH M. CALIHAN, 436 WALNUT STREET,,</t>
  </si>
  <si>
    <t>215-640-4555</t>
  </si>
  <si>
    <t>ACE FIRE UNDERWRITERS INSURANCE COMPANY</t>
  </si>
  <si>
    <t>JUDITH M. CALIHAN, 436 WALNUT STREET,            P,</t>
  </si>
  <si>
    <t>ACE PROPERTY AND CASUALTY INSURANCE COMPANY</t>
  </si>
  <si>
    <t>ACIG INSURANCE COMPANY</t>
  </si>
  <si>
    <t>2600 N. CENTRAL EXPRESSWAY, SUITE 800,</t>
  </si>
  <si>
    <t>800-563-6051</t>
  </si>
  <si>
    <t>ACSTAR INSURANCE COMPANY</t>
  </si>
  <si>
    <t>30 SOUTH ROAD,</t>
  </si>
  <si>
    <t>860-415-8400</t>
  </si>
  <si>
    <t>118 2ND AVENUE SE,</t>
  </si>
  <si>
    <t>319-286-2533</t>
  </si>
  <si>
    <t>ADVANTAGE WORKERS COMPENSATION INSURANCE COMPANY</t>
  </si>
  <si>
    <t>100 W. TOWNE RIDGE PKWY, SUITE 110,</t>
  </si>
  <si>
    <t>888-595-8750</t>
  </si>
  <si>
    <t>2407 PARK DRIVE SUITE 200,</t>
  </si>
  <si>
    <t>717-657-9671</t>
  </si>
  <si>
    <t>AETNA INSURANCE COMPANY OF CONNECTICUT</t>
  </si>
  <si>
    <t>151 FARMINGTON AVENUE,</t>
  </si>
  <si>
    <t>215-775-6321</t>
  </si>
  <si>
    <t>270 CENTRAL AVENUE,</t>
  </si>
  <si>
    <t>401-415-1559</t>
  </si>
  <si>
    <t>AFFIRMATIVE INSURANCE COMPANY</t>
  </si>
  <si>
    <t>4450 SOJOURN DRIVE, SUITE 500,</t>
  </si>
  <si>
    <t>312-836-9737</t>
  </si>
  <si>
    <t>AGCS MARINE INSURANCE COMPANY</t>
  </si>
  <si>
    <t>225 W. WASHINGTON STREET, SUITE 1800,</t>
  </si>
  <si>
    <t>212-524-7860</t>
  </si>
  <si>
    <t>AGENCY INSURANCE COMPANY OF MARYLAND, INC.</t>
  </si>
  <si>
    <t>7450 COCA COLA DRIVE,</t>
  </si>
  <si>
    <t>410-684-3399</t>
  </si>
  <si>
    <t>AGRI GENERAL INSURANCE COMPANY</t>
  </si>
  <si>
    <t>9200 NORTHPARK DRIVE, SUITE 350,</t>
  </si>
  <si>
    <t>AIG ASSURANCE COMPANY</t>
  </si>
  <si>
    <t>175 WATER STREET, 18TH FLOOR,</t>
  </si>
  <si>
    <t>212-458-3732</t>
  </si>
  <si>
    <t>AIU INSURANCE COMPANY</t>
  </si>
  <si>
    <t>ALAMANCE INSURANCE COMPANY</t>
  </si>
  <si>
    <t>238 INTERNATIONAL ROAD,</t>
  </si>
  <si>
    <t>336-586-2870</t>
  </si>
  <si>
    <t>ALASKA NATIONAL INSURANCE COMPANY</t>
  </si>
  <si>
    <t>7001 JEWEL LAKE ROAD,</t>
  </si>
  <si>
    <t>907-248-2642</t>
  </si>
  <si>
    <t>ALEA NORTH AMERICA INSURANCE COMPANY</t>
  </si>
  <si>
    <t>CITY PLACE II, 185 ASYLUM STREET 9TH FLOOR,</t>
  </si>
  <si>
    <t>860-258-6585</t>
  </si>
  <si>
    <t>ALLEGHENY CASUALTY COMPANY</t>
  </si>
  <si>
    <t>ONE NEWARK CENTER, 20TH FLOOR,</t>
  </si>
  <si>
    <t>800-333-4167 x246</t>
  </si>
  <si>
    <t>312-224-3371</t>
  </si>
  <si>
    <t>ALLIED EASTERN INDEMNITY COMPANY</t>
  </si>
  <si>
    <t>PO BOX 83777,</t>
  </si>
  <si>
    <t>855-533-3444</t>
  </si>
  <si>
    <t>ALLIED INSURANCE COMPANY OF AMERICA</t>
  </si>
  <si>
    <t>ONE WEST NATIONWIDE BLVD., 3-04-101,</t>
  </si>
  <si>
    <t>800-882-2822</t>
  </si>
  <si>
    <t>ALLIED PROPERTY &amp; CASUALTY INSURANCE COMPANY</t>
  </si>
  <si>
    <t>ONE WEST NATIONWIDE. BLVD.,  3-04-101,</t>
  </si>
  <si>
    <t>ALLIED WORLD INSURANCE COMPANY</t>
  </si>
  <si>
    <t>199 WATER STREET,</t>
  </si>
  <si>
    <t>646-794-0576</t>
  </si>
  <si>
    <t>ALLIED WORLD NATIONAL ASSURANCE COMPANY</t>
  </si>
  <si>
    <t>ALLIED WORLD SPECIALTY INSURANCE COMPANY</t>
  </si>
  <si>
    <t>ALLMERICA FINANCIAL BENEFIT INSURANCE COMPANY</t>
  </si>
  <si>
    <t>440 LINCOLN STREET,</t>
  </si>
  <si>
    <t>508-853-7200-8553955</t>
  </si>
  <si>
    <t>ALLSTATE FIRE AND CASUALTY INSURANCE COMPANY</t>
  </si>
  <si>
    <t>3075 SANDERS ROAD, SUITE H1E,</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</si>
  <si>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</si>
  <si>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</si>
  <si>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</si>
  <si>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</si>
  <si>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</si>
  <si>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</si>
  <si>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</si>
  <si>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</si>
  <si>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50 GLENMAURA NATIONAL BLVD.,  STE. 201,</t>
  </si>
  <si>
    <t>570-496-2106</t>
  </si>
  <si>
    <t>ALTERRA AMERICA INSURANCE COMPANY</t>
  </si>
  <si>
    <t>1185 AVENUE OF THE AMERICAS, 16TH FLOOR,</t>
  </si>
  <si>
    <t>908-630-2720</t>
  </si>
  <si>
    <t>AMALGAMATED CASUALTY INSURANCE COMPANY</t>
  </si>
  <si>
    <t>500 MORSE STREET, NE,</t>
  </si>
  <si>
    <t>202-945-6244</t>
  </si>
  <si>
    <t>AMBAC ASSURANCE CORPORATION</t>
  </si>
  <si>
    <t>ONE STATE STREET PLAZA,</t>
  </si>
  <si>
    <t>212-658-7470</t>
  </si>
  <si>
    <t>AMCO INSURANCE COMPANY</t>
  </si>
  <si>
    <t>ONE WEST NATIONWIDE BLVD.,  3-04-101,</t>
  </si>
  <si>
    <t>7101 82ND STREET,</t>
  </si>
  <si>
    <t>806-473-0333</t>
  </si>
  <si>
    <t>AMERICAN AGRICULTURAL INSURANCE COMPANY</t>
  </si>
  <si>
    <t>1501 E. WOODFIELD ROAD, SUITE 300W,</t>
  </si>
  <si>
    <t>847-969-2900</t>
  </si>
  <si>
    <t>555 COLLEGE ROAD EAST - P.O. BOX 5241,</t>
  </si>
  <si>
    <t>609-243-4757</t>
  </si>
  <si>
    <t>11222 QUAIL ROOST DRIVE,</t>
  </si>
  <si>
    <t>305-253-2244-35421</t>
  </si>
  <si>
    <t>AMERICAN BUILDERS INSURANCE COMPANY</t>
  </si>
  <si>
    <t>P.O. BOX 723099,</t>
  </si>
  <si>
    <t>678-309-4187</t>
  </si>
  <si>
    <t>1 ASI WAY N,</t>
  </si>
  <si>
    <t>727-821-8765</t>
  </si>
  <si>
    <t>333 S. WABASH AVE,</t>
  </si>
  <si>
    <t>312-822-3955</t>
  </si>
  <si>
    <t>1300 SAWGRASS CORPORATE PARKWAY SUITE 144,</t>
  </si>
  <si>
    <t>954-889-3384-</t>
  </si>
  <si>
    <t>260 WEKIVA SPRINGS ROAD; SUITE 2060,</t>
  </si>
  <si>
    <t>770-884-1144-101</t>
  </si>
  <si>
    <t>AMERICAN COMMERCE INSURANCE COMPANY</t>
  </si>
  <si>
    <t>3590 TWIN CREEKS DR,</t>
  </si>
  <si>
    <t>508-943-9000-14307</t>
  </si>
  <si>
    <t>AMERICAN COMPENSATION INSURANCE COMPANY</t>
  </si>
  <si>
    <t>518 EAST BROAD STREET,</t>
  </si>
  <si>
    <t>952-893-0403</t>
  </si>
  <si>
    <t>AMERICAN CONTRACTORS INDEMNITY COMPANY</t>
  </si>
  <si>
    <t>601 SOUTH FIGUEROA STREET, 16TH FLOOR,</t>
  </si>
  <si>
    <t>310-242-6266</t>
  </si>
  <si>
    <t>1001 FOURTH AVENUE, SAFECO PLAZA,</t>
  </si>
  <si>
    <t>617-357-9500</t>
  </si>
  <si>
    <t>AMERICAN EMPIRE INSURANCE COMPANY</t>
  </si>
  <si>
    <t>301 EAST FOURTH STREET,</t>
  </si>
  <si>
    <t>513-369-3000</t>
  </si>
  <si>
    <t>AMERICAN EQUITY SPECIALTY INSURANCE COMPANY</t>
  </si>
  <si>
    <t>ONE TOWER SQUARE, MS08A,</t>
  </si>
  <si>
    <t>860-277-1248</t>
  </si>
  <si>
    <t>AMERICAN FAMILY HOME INSURANCE COMPANY</t>
  </si>
  <si>
    <t>7000 MIDLAND BLVD.,</t>
  </si>
  <si>
    <t>800-543-2644-6771</t>
  </si>
  <si>
    <t>175 BERKELEY STREET,</t>
  </si>
  <si>
    <t>AMERICAN GUARANTEE AND LIABILITY INSURANCE COMPANY</t>
  </si>
  <si>
    <t>1400 AMERICAN LANE,</t>
  </si>
  <si>
    <t>847-605-6201</t>
  </si>
  <si>
    <t>AMERICAN HALLMARK INSURANCE COMPANY OF TEXAS</t>
  </si>
  <si>
    <t>777 MAIN STREET SUITE 1000,</t>
  </si>
  <si>
    <t>817-348-1735</t>
  </si>
  <si>
    <t>AMERICAN HEALTHCARE INDEMNITY COMPANY</t>
  </si>
  <si>
    <t>185 GREENWOOD ROAD,</t>
  </si>
  <si>
    <t>707-226-0100-</t>
  </si>
  <si>
    <t>AMERICAN INDEPENDENT INSURANCE COMPANY</t>
  </si>
  <si>
    <t>1400 UNION MEETING RD., SUITE 250,</t>
  </si>
  <si>
    <t>610-832-4940</t>
  </si>
  <si>
    <t>5426 BAY CENTER DRIVE, SUITE 650,</t>
  </si>
  <si>
    <t>813-880-7003</t>
  </si>
  <si>
    <t>AMERICAN INTERSTATE INSURANCE COMPANY</t>
  </si>
  <si>
    <t>2301 HIGHWAY 190 WEST,</t>
  </si>
  <si>
    <t>800-256-9052</t>
  </si>
  <si>
    <t>AMERICAN MERCURY INSURANCE COMPANY</t>
  </si>
  <si>
    <t>7301 NORTHWEST EXPRESSWAY,</t>
  </si>
  <si>
    <t>512-241-4172</t>
  </si>
  <si>
    <t>AMERICAN MODERN HOME INSURANCE COMPANY</t>
  </si>
  <si>
    <t>7000 MIDLAND BLVD,</t>
  </si>
  <si>
    <t>AMERICAN MODERN SELECT INSURANCE COMPANY</t>
  </si>
  <si>
    <t>AMERICAN NATIONAL GENERAL INSURANCE COMPANY</t>
  </si>
  <si>
    <t>AMERICAN NATIONAL CENTER, 1949 EAST SUNSHINE,</t>
  </si>
  <si>
    <t>417-887-4990-2422</t>
  </si>
  <si>
    <t>AMERICAN NATIONAL PROPERTY &amp; CASUALTY COMPANY</t>
  </si>
  <si>
    <t>AMERICAN PET INSURANCE COMPANY</t>
  </si>
  <si>
    <t>907 NW BALLARD WAY,</t>
  </si>
  <si>
    <t>888-738-7478</t>
  </si>
  <si>
    <t>1110 WEST COMMERCIAL BOULEVARD,</t>
  </si>
  <si>
    <t>954-958-1200</t>
  </si>
  <si>
    <t>AMERICAN PROPERTY INSURANCE COMPANY</t>
  </si>
  <si>
    <t>36 CORBETT WAY,</t>
  </si>
  <si>
    <t>848-208-2000</t>
  </si>
  <si>
    <t>3 BALA PLAZA EAST, SUITE 300,</t>
  </si>
  <si>
    <t>610-664-1500</t>
  </si>
  <si>
    <t>AMERICAN ROAD INSURANCE COMPANY (THE)</t>
  </si>
  <si>
    <t>ONE AMERICAN ROAD, MD 7600,</t>
  </si>
  <si>
    <t>313-594-1914</t>
  </si>
  <si>
    <t>AMERICAN SAFETY CASUALTY INSURANCE COMPANY</t>
  </si>
  <si>
    <t>250 COMMERCIAL STREET, SUITE 5000,</t>
  </si>
  <si>
    <t>603-656-2432</t>
  </si>
  <si>
    <t>800-852-2244</t>
  </si>
  <si>
    <t>AMERICAN SENTINEL INSURANCE COMPANY</t>
  </si>
  <si>
    <t>2407 PARK DRIVE, SUITE #200,</t>
  </si>
  <si>
    <t>717-657-9671-3011</t>
  </si>
  <si>
    <t>AMERICAN SERVICE INSURANCE COMPANY</t>
  </si>
  <si>
    <t>150 NORTHWEST POINT BLVD., 3RD FLOOR,</t>
  </si>
  <si>
    <t>847-700-8561</t>
  </si>
  <si>
    <t>AMERICAN SOUTHERN INSURANCE COMPANY</t>
  </si>
  <si>
    <t>3715 NORTHSIDE PARKWAY,</t>
  </si>
  <si>
    <t>404-266-9599-150</t>
  </si>
  <si>
    <t>1 ASI WAY,</t>
  </si>
  <si>
    <t>AMERICAN SUMMIT INSURANCE COMPANY</t>
  </si>
  <si>
    <t>510 N. VALLEY MILLS DRIVE, SUITE 202,</t>
  </si>
  <si>
    <t>254-399-0626</t>
  </si>
  <si>
    <t>AMERICAN SURETY COMPANY</t>
  </si>
  <si>
    <t>250 EAST 96TH STREET, SUITE 202,</t>
  </si>
  <si>
    <t>317-875-8700</t>
  </si>
  <si>
    <t>AMERISURE INSURANCE COMPANY</t>
  </si>
  <si>
    <t>26777 HALSTED ROAD,</t>
  </si>
  <si>
    <t>248-615-9000 Ext 585</t>
  </si>
  <si>
    <t>AMERISURE MUTUAL INSURANCE COMPANY</t>
  </si>
  <si>
    <t>AMERISURE PARTNERS INSURANCE COMPANY</t>
  </si>
  <si>
    <t>AMERITRUST INSURANCE CORPORATION</t>
  </si>
  <si>
    <t>26255 AMERICAN DRIVE,</t>
  </si>
  <si>
    <t>248-358-1100-8514</t>
  </si>
  <si>
    <t>AMEX ASSURANCE COMPANY</t>
  </si>
  <si>
    <t>20022 N. 31ST AVENUE,</t>
  </si>
  <si>
    <t>623-492-3255</t>
  </si>
  <si>
    <t>AMGUARD INSURANCE COMPANY</t>
  </si>
  <si>
    <t>PO BOX AH,</t>
  </si>
  <si>
    <t>800-673-2465-4570</t>
  </si>
  <si>
    <t>100 AMICA WAY,</t>
  </si>
  <si>
    <t>800-652-6422-24145</t>
  </si>
  <si>
    <t>ANCHOR GENERAL INSURANCE COMPANY</t>
  </si>
  <si>
    <t>10256 MEANLEY DRIVE,</t>
  </si>
  <si>
    <t>858-527-3505</t>
  </si>
  <si>
    <t>5959 CENTRAL AVE. SUITE 200,</t>
  </si>
  <si>
    <t>ARAG INSURANCE COMPANY</t>
  </si>
  <si>
    <t>400 LOCUST STREET, SUITE 480,</t>
  </si>
  <si>
    <t>515-246-1200</t>
  </si>
  <si>
    <t>ARCH INDEMNITY INSURANCE COMPANY</t>
  </si>
  <si>
    <t>300 PLAZA THREE,</t>
  </si>
  <si>
    <t>201-743-4000</t>
  </si>
  <si>
    <t>ARCH MORTGAGE GUARANTY COMPANY</t>
  </si>
  <si>
    <t>3003 OAK ROAD,</t>
  </si>
  <si>
    <t>800-909-4264</t>
  </si>
  <si>
    <t>ARCH MORTGAGE INSURANCE COMPANY</t>
  </si>
  <si>
    <t>ARCH REINSURANCE COMPANY</t>
  </si>
  <si>
    <t>445 SOUTH STREET,SUITE 220, P.O. BOX 1988,</t>
  </si>
  <si>
    <t>973-889-6467</t>
  </si>
  <si>
    <t>ARGONAUT GREAT CENTRAL INSURANCE COMPANY</t>
  </si>
  <si>
    <t>P.O. BOX 469011,</t>
  </si>
  <si>
    <t>800-470-7958</t>
  </si>
  <si>
    <t>ARGONAUT INSURANCE COMPANY</t>
  </si>
  <si>
    <t>P. O. BOX 469011,</t>
  </si>
  <si>
    <t>ARGONAUT-MIDWEST INSURANCE COMPANY</t>
  </si>
  <si>
    <t>866-509-0314</t>
  </si>
  <si>
    <t>550 EISENHOWER ROAD,</t>
  </si>
  <si>
    <t>800-255-6792</t>
  </si>
  <si>
    <t>ARROWOOD INDEMNITY COMPANY</t>
  </si>
  <si>
    <t>3600 ARCO CORPORATE DRIVE,</t>
  </si>
  <si>
    <t>704-522-3031</t>
  </si>
  <si>
    <t>ARTISAN AND TRUCKERS CASUALTY COMPANY</t>
  </si>
  <si>
    <t>747 ALPHA DRIVE,</t>
  </si>
  <si>
    <t>1-800-776-4737</t>
  </si>
  <si>
    <t>ASCENDANT COMMERCIAL INSURANCE, INC.</t>
  </si>
  <si>
    <t>2199 PONCE DE LEON BLVD, STE 500,</t>
  </si>
  <si>
    <t>305-820-4360</t>
  </si>
  <si>
    <t>ASHMERE INSURANCE COMPANY</t>
  </si>
  <si>
    <t>628 HEBRON AVENUE, SUITE 106,</t>
  </si>
  <si>
    <t>860-368-2000</t>
  </si>
  <si>
    <t>ASPEN AMERICAN INSURANCE COMPANY</t>
  </si>
  <si>
    <t>175 CAPITAL BOULEVARD, SUITE 300,</t>
  </si>
  <si>
    <t>860-760-7770</t>
  </si>
  <si>
    <t>ASSOCIATED INDUSTRIES INSURANCE COMPANY, INC.</t>
  </si>
  <si>
    <t>903 N.W. 65TH STREET, SUITE 300,</t>
  </si>
  <si>
    <t>561-962-9261</t>
  </si>
  <si>
    <t>ASSOCIATION CASUALTY INSURANCE COMPANY</t>
  </si>
  <si>
    <t>P.O. BOX 618,</t>
  </si>
  <si>
    <t>573-777-4039-</t>
  </si>
  <si>
    <t>ASSURANCE COMPANY OF AMERICA</t>
  </si>
  <si>
    <t>ASSURANCEAMERICA INSURANCE COMPANY</t>
  </si>
  <si>
    <t>5500 INTERSTATE NORTH PARKWAY, SUITE 600,</t>
  </si>
  <si>
    <t>770-952-0200-6215</t>
  </si>
  <si>
    <t>ASSURED GUARANTY CORP.</t>
  </si>
  <si>
    <t>31 W 52ND STREET,</t>
  </si>
  <si>
    <t>212-974-0100</t>
  </si>
  <si>
    <t>ASSURED GUARANTY MUNICIPAL CORP.</t>
  </si>
  <si>
    <t>31 WEST 52ND ST.,</t>
  </si>
  <si>
    <t>ATAIN INSURANCE COMPANY</t>
  </si>
  <si>
    <t>30833 NORTHWESTERN HWY., SUITE 220,</t>
  </si>
  <si>
    <t>248-539-6047</t>
  </si>
  <si>
    <t>1051 TEXAS STREET,</t>
  </si>
  <si>
    <t>781-332-7356</t>
  </si>
  <si>
    <t>ATRADIUS TRADE CREDIT INSURANCE, INC.</t>
  </si>
  <si>
    <t>230 SCHILLING CIRCLE, SUITE 240,</t>
  </si>
  <si>
    <t>410-568-3855</t>
  </si>
  <si>
    <t>ATX PREMIER INSURANCE COMPANY</t>
  </si>
  <si>
    <t>800 OVERLOOK III,  2859 PACES FERRY ROAD,</t>
  </si>
  <si>
    <t>972.663.8913</t>
  </si>
  <si>
    <t>AUSTIN MUTUAL INSURANCE COMPANY</t>
  </si>
  <si>
    <t>15490 101ST AVE N,</t>
  </si>
  <si>
    <t>763-657-8614</t>
  </si>
  <si>
    <t>14055 RIVEREDGE DRIVE, SUITE 500,</t>
  </si>
  <si>
    <t>813-632-7317</t>
  </si>
  <si>
    <t>AUTO CLUB SOUTH INSURANCE COMPANY</t>
  </si>
  <si>
    <t>6101 ANACAPRI BOULEVARD,</t>
  </si>
  <si>
    <t>517-323-1200</t>
  </si>
  <si>
    <t>AUTOMOBILE INSURANCE COMPANY OF HARTFORD, CT</t>
  </si>
  <si>
    <t>1101 E CUMBERLAND AVE,</t>
  </si>
  <si>
    <t>813-514-0333</t>
  </si>
  <si>
    <t>AVEMCO INSURANCE COMPANY</t>
  </si>
  <si>
    <t>13403 NORTHWEST FREEWAY,</t>
  </si>
  <si>
    <t>713-462-1000</t>
  </si>
  <si>
    <t>AXA ART INSURANCE CORPORATION</t>
  </si>
  <si>
    <t>3 WEST 35TH STREET,</t>
  </si>
  <si>
    <t>212-415-8427</t>
  </si>
  <si>
    <t>AXA INSURANCE COMPANY</t>
  </si>
  <si>
    <t>125 BROAD STREET,</t>
  </si>
  <si>
    <t>212-658-8746</t>
  </si>
  <si>
    <t>AXIS INSURANCE COMPANY</t>
  </si>
  <si>
    <t>11680 GREAT OAKS WAY, STE. 500,</t>
  </si>
  <si>
    <t>678-746-9420</t>
  </si>
  <si>
    <t>AXIS REINSURANCE COMPANY</t>
  </si>
  <si>
    <t>11680 GREAT OAKS WAY, SUITE 500,</t>
  </si>
  <si>
    <t>AXIS SPECIALTY INSURANCE COMPANY</t>
  </si>
  <si>
    <t>BALBOA INSURANCE COMPANY</t>
  </si>
  <si>
    <t>3349 MICHELSON DRIVE, SUITE 200,</t>
  </si>
  <si>
    <t>980-683-3819</t>
  </si>
  <si>
    <t>BANKERS INSURANCE COMPANY</t>
  </si>
  <si>
    <t>11101 ROOSEVELT BLVD. N,</t>
  </si>
  <si>
    <t>727-823-4000-4112</t>
  </si>
  <si>
    <t>BANKERS STANDARD FIRE AND MARINE COMPANY</t>
  </si>
  <si>
    <t>BANKERS STANDARD INSURANCE COMPANY</t>
  </si>
  <si>
    <t>BAR PLAN MUTUAL INSURANCE COMPANY (THE)</t>
  </si>
  <si>
    <t>1717 HIDDEN CREEK COURT,</t>
  </si>
  <si>
    <t>314-965-3333-131</t>
  </si>
  <si>
    <t>BCS INSURANCE COMPANY</t>
  </si>
  <si>
    <t>2 MID AMERICA PLAZA, SUITE 200,</t>
  </si>
  <si>
    <t>630-472-7749</t>
  </si>
  <si>
    <t>BEAZLEY INSURANCE COMPANY, INC.</t>
  </si>
  <si>
    <t>30 BATTERSON PARK ROAD,</t>
  </si>
  <si>
    <t>860-677-3700</t>
  </si>
  <si>
    <t>BEDIVERE INSURANCE COMPANY</t>
  </si>
  <si>
    <t>1880 JFK BOULEVARD, STE 801,</t>
  </si>
  <si>
    <t>215-665-5000-312</t>
  </si>
  <si>
    <t>BENCHMARK INSURANCE COMPANY</t>
  </si>
  <si>
    <t>100 LAKE STREET WEST,</t>
  </si>
  <si>
    <t>952-974-2248</t>
  </si>
  <si>
    <t>BERKLEY INSURANCE COMPANY</t>
  </si>
  <si>
    <t>475 STEAMBOAT ROAD,</t>
  </si>
  <si>
    <t>515-473-3174</t>
  </si>
  <si>
    <t>BERKLEY NATIONAL INSURANCE COMPANY</t>
  </si>
  <si>
    <t>222 LAS COLINAS BLVD. W., SUITE 1300,</t>
  </si>
  <si>
    <t>972-719-2400</t>
  </si>
  <si>
    <t>BERKLEY REGIONAL INSURANCE COMPANY</t>
  </si>
  <si>
    <t>11201 DOUGLAS AVENUE,</t>
  </si>
  <si>
    <t>515-473-3335</t>
  </si>
  <si>
    <t>BERKSHIRE HATHAWAY ASSURANCE CORPORATION</t>
  </si>
  <si>
    <t>100 FIRST STAMFORD PLACE,</t>
  </si>
  <si>
    <t>203-363-5211</t>
  </si>
  <si>
    <t>BERKSHIRE HATHAWAY DIRECT INSURANCE COMPANY</t>
  </si>
  <si>
    <t>3024 HARNEY STREET,</t>
  </si>
  <si>
    <t>866-720-7861</t>
  </si>
  <si>
    <t>BERKSHIRE HATHAWAY HOMESTATE INSURANCE COMPANY</t>
  </si>
  <si>
    <t>1314 DOUGLAS STREET,</t>
  </si>
  <si>
    <t>(402) 393-7255</t>
  </si>
  <si>
    <t>BERKSHIRE HATHAWAY SPECIALTY INSURANCE COMPANY</t>
  </si>
  <si>
    <t>BITCO GENERAL INSURANCE CORPORATION</t>
  </si>
  <si>
    <t>320 - 18TH STREET,</t>
  </si>
  <si>
    <t>309-732-0300</t>
  </si>
  <si>
    <t>BITCO NATIONAL INSURANCE COMPANY</t>
  </si>
  <si>
    <t>BLUESHORE INSURANCE COMPANY</t>
  </si>
  <si>
    <t>4020 E. INDIAN SCHOOL ROAD,</t>
  </si>
  <si>
    <t>602-667-2532</t>
  </si>
  <si>
    <t>BOND SAFEGUARD INSURANCE COMPANY</t>
  </si>
  <si>
    <t>12890 LEBANON ROAD,</t>
  </si>
  <si>
    <t>615-553-9412-</t>
  </si>
  <si>
    <t>BOSTON INDEMNITY COMPANY</t>
  </si>
  <si>
    <t>978-984-5783-</t>
  </si>
  <si>
    <t>BRIDGEFIELD CASUALTY INSURANCE COMPANY</t>
  </si>
  <si>
    <t>2310 COMMERCE POINT DRIVE,</t>
  </si>
  <si>
    <t>863-606-7326</t>
  </si>
  <si>
    <t>BRIDGEFIELD EMPLOYERS INSURANCE COMPANY</t>
  </si>
  <si>
    <t>BRIERFIELD INSURANCE COMPANY</t>
  </si>
  <si>
    <t>6300 UNIVERSITY PARKWAY,</t>
  </si>
  <si>
    <t>800-226-3224-7632</t>
  </si>
  <si>
    <t>BRISTOL WEST INSURANCE COMPANY</t>
  </si>
  <si>
    <t>4680 WILSHIRE BOULEVARD,</t>
  </si>
  <si>
    <t>BROTHERHOOD MUTUAL INSURANCE COMPANY</t>
  </si>
  <si>
    <t>6400 BROTHERHOOD WAY,</t>
  </si>
  <si>
    <t>260-482-8668</t>
  </si>
  <si>
    <t>BUILD AMERICA MUTUAL ASSURANCE COMPANY</t>
  </si>
  <si>
    <t>200 LIBERTY ST., 27TH FLOOR,</t>
  </si>
  <si>
    <t>212-365-7561-</t>
  </si>
  <si>
    <t>BUILDERS MUTUAL INSURANCE COMPANY</t>
  </si>
  <si>
    <t>5580 CENTERVIEW DRIVE,</t>
  </si>
  <si>
    <t>919-227-0362-</t>
  </si>
  <si>
    <t>BUSINESSFIRST INSURANCE COMPANY</t>
  </si>
  <si>
    <t>863-665-6060</t>
  </si>
  <si>
    <t>CALIFORNIA CASUALTY INSURANCE COMPANY</t>
  </si>
  <si>
    <t>1900 ALAMEDA DE LAS PULGAS,</t>
  </si>
  <si>
    <t>800-800-9410</t>
  </si>
  <si>
    <t>CAMICO MUTUAL INSURANCE COMPANY</t>
  </si>
  <si>
    <t>1800 GATEWAY DRIVE, SUITE 300,</t>
  </si>
  <si>
    <t>650-378-6888</t>
  </si>
  <si>
    <t>CAMPMED CASUALTY &amp; INDEMNITY COMPANY, INC.</t>
  </si>
  <si>
    <t>CANAL INSURANCE COMPANY</t>
  </si>
  <si>
    <t>400 EAST STONE AVE,</t>
  </si>
  <si>
    <t>864-242-5365</t>
  </si>
  <si>
    <t>1300 SAWGRASS CORPORATE PARKWAY, SUITE 300,</t>
  </si>
  <si>
    <t>954-331-4800-</t>
  </si>
  <si>
    <t>CAPITOL INDEMNITY CORPORATION</t>
  </si>
  <si>
    <t>1600 ASPEN COMMONS,</t>
  </si>
  <si>
    <t>608-829-7064</t>
  </si>
  <si>
    <t>2255 KILLEARN CENTER BOULEVARD,,</t>
  </si>
  <si>
    <t>850-521-0742</t>
  </si>
  <si>
    <t>CAROLINA CASUALTY INSURANCE COMPANY</t>
  </si>
  <si>
    <t>4600 TOUCHTON RD E, BLDG 100 SUITE 400,</t>
  </si>
  <si>
    <t>904-363-0900</t>
  </si>
  <si>
    <t>CASTLEPOINT FLORIDA INSURANCE COMPANY</t>
  </si>
  <si>
    <t>59 MAIDEN LANE, 38TH FLOOR,</t>
  </si>
  <si>
    <t>212-655-2000</t>
  </si>
  <si>
    <t>CASTLEPOINT NATIONAL INSURANCE COMPANY</t>
  </si>
  <si>
    <t>HARBORSIDE FINANCIAL CENTER, 800 PLAZA TWO, 8TH FL,</t>
  </si>
  <si>
    <t>201-291-7405</t>
  </si>
  <si>
    <t>CATERPILLAR INSURANCE COMPANY</t>
  </si>
  <si>
    <t>2120 WEST END AVENUE,</t>
  </si>
  <si>
    <t>800-248-4228-</t>
  </si>
  <si>
    <t>CATLIN INDEMNITY COMPANY</t>
  </si>
  <si>
    <t>3340 PEACHTREE RD. NE, SUITE 2950,</t>
  </si>
  <si>
    <t>203-964-3466</t>
  </si>
  <si>
    <t>CATLIN INSURANCE COMPANY, INC.</t>
  </si>
  <si>
    <t>3340 PEACHTREE RD NE, SUITE 2950,</t>
  </si>
  <si>
    <t>CENSTAT CASUALTY COMPANY</t>
  </si>
  <si>
    <t>1212 NORTH 96TH STREET,</t>
  </si>
  <si>
    <t>888-453-5124</t>
  </si>
  <si>
    <t>5391 LAKEWOOD RANCH BLVD., SUITE 303,</t>
  </si>
  <si>
    <t>941-870-0204-205</t>
  </si>
  <si>
    <t>CENTRAL STATES INDEMNITY COMPANY OF OMAHA</t>
  </si>
  <si>
    <t>1941 SOUTH 42ND STREET,</t>
  </si>
  <si>
    <t>402-997-8121</t>
  </si>
  <si>
    <t>CENTRE INSURANCE COMPANY</t>
  </si>
  <si>
    <t>1 LIBERTY PLAZA, 165 BROADWAY,</t>
  </si>
  <si>
    <t>212-859-2715</t>
  </si>
  <si>
    <t>CENTURION CASUALTY COMPANY</t>
  </si>
  <si>
    <t>800 WALNUT STREET,</t>
  </si>
  <si>
    <t>515-557-7629</t>
  </si>
  <si>
    <t>16650 SHERMAN WAY,</t>
  </si>
  <si>
    <t>818-760-0880-2296</t>
  </si>
  <si>
    <t>CHEROKEE INSURANCE COMPANY</t>
  </si>
  <si>
    <t>34200 MOUND ROAD,</t>
  </si>
  <si>
    <t>800-201-0450-3474</t>
  </si>
  <si>
    <t>CHICAGO INSURANCE COMPANY</t>
  </si>
  <si>
    <t>CHUBB INDEMNITY INSURANCE COMPANY</t>
  </si>
  <si>
    <t>202 HALL'S MILL ROAD,</t>
  </si>
  <si>
    <t>908-572-5343</t>
  </si>
  <si>
    <t>CHUBB NATIONAL INSURANCE COMPANY</t>
  </si>
  <si>
    <t>CHURCH INSURANCE COMPANY</t>
  </si>
  <si>
    <t>19 EAST 34TH STREET,</t>
  </si>
  <si>
    <t>212-592-1831</t>
  </si>
  <si>
    <t>3000 SCHUSTER LANE,</t>
  </si>
  <si>
    <t>715-536-5577-4124</t>
  </si>
  <si>
    <t>CIM INSURANCE CORPORATION</t>
  </si>
  <si>
    <t>300 GALLERIA OFFICENTRE,</t>
  </si>
  <si>
    <t>248-263-6954</t>
  </si>
  <si>
    <t>CINCINNATI CASUALTY COMPANY</t>
  </si>
  <si>
    <t>6200 SOUTH GILMORE ROAD,</t>
  </si>
  <si>
    <t>513-870-2000-4938</t>
  </si>
  <si>
    <t>513-870-2000-4414</t>
  </si>
  <si>
    <t>513-870-2646</t>
  </si>
  <si>
    <t>CLARENDON NATIONAL INSURANCE COMPANY</t>
  </si>
  <si>
    <t>411 5TH AVENUE,</t>
  </si>
  <si>
    <t>212-790-9715</t>
  </si>
  <si>
    <t>COFACE NORTH AMERICA INSURANCE COMPANY</t>
  </si>
  <si>
    <t>50 MILLSTONE ROAD;  BLDG100; SUITE 360,</t>
  </si>
  <si>
    <t>609-469-0400</t>
  </si>
  <si>
    <t>COLONIAL AMERICAN CASUALTY AND SURETY COMPANY</t>
  </si>
  <si>
    <t>COLONIAL SURETY COMPANY</t>
  </si>
  <si>
    <t>123 TICE BOULEVARD, SUITE 250,</t>
  </si>
  <si>
    <t>201 573 8788</t>
  </si>
  <si>
    <t>COLONY SPECIALTY INSURANCE COMPANY</t>
  </si>
  <si>
    <t>8720 STONY POINT PKWY, SUITE 400,</t>
  </si>
  <si>
    <t>804-560-2000</t>
  </si>
  <si>
    <t>COLORADO CASUALTY INSURANCE COMPANY</t>
  </si>
  <si>
    <t>COLUMBIA INSURANCE COMPANY</t>
  </si>
  <si>
    <t>COMMERCE AND INDUSTRY INSURANCE COMPANY</t>
  </si>
  <si>
    <t>175 WATER STREET ,18TH FLOOR,</t>
  </si>
  <si>
    <t>COMMERCIAL CASUALTY INSURANCE COMPANY</t>
  </si>
  <si>
    <t>203-363-5200</t>
  </si>
  <si>
    <t>COMMERCIAL GUARANTY INSURANCE COMPANY</t>
  </si>
  <si>
    <t>ONE TOWER SQUARE, 5MS,</t>
  </si>
  <si>
    <t>860-277-1561</t>
  </si>
  <si>
    <t>COMMONWEALTH INSURANCE COMPANY OF AMERICA</t>
  </si>
  <si>
    <t>COMP OPTIONS INSURANCE COMPANY, INC. DBA OPTACOMP</t>
  </si>
  <si>
    <t>5011 GATE PARKWAY BLDG 100, STE 100,</t>
  </si>
  <si>
    <t>COMPUTER INSURANCE COMPANY</t>
  </si>
  <si>
    <t>76 ST. PAUL STREET, STE 500,</t>
  </si>
  <si>
    <t>802-264-4718</t>
  </si>
  <si>
    <t>CONSTITUTION INSURANCE COMPANY</t>
  </si>
  <si>
    <t>PO BOX 8424,</t>
  </si>
  <si>
    <t>866-705-5000</t>
  </si>
  <si>
    <t>CONTINENTAL HERITAGE INSURANCE COMPANY</t>
  </si>
  <si>
    <t>6140 PARKLAND BLVD, STE 321,</t>
  </si>
  <si>
    <t>440-229-3401</t>
  </si>
  <si>
    <t>CONTINENTAL INDEMNITY COMPANY</t>
  </si>
  <si>
    <t>10805 OLD MILL ROAD,</t>
  </si>
  <si>
    <t>402-827-3424</t>
  </si>
  <si>
    <t>CONTRACTORS BONDING &amp; INSURANCE COMPANY</t>
  </si>
  <si>
    <t>9025 N. LINDBERGH DRIVE,</t>
  </si>
  <si>
    <t>309-692-1000</t>
  </si>
  <si>
    <t>COREPOINTE INSURANCE COMPANY</t>
  </si>
  <si>
    <t>401 SOUTH OLD WOODWARD AVENUE, SUITE 300,</t>
  </si>
  <si>
    <t>248-731-0433</t>
  </si>
  <si>
    <t>CORNERSTONE NATIONAL INSURANCE COMPANY</t>
  </si>
  <si>
    <t>3100 FALLING LEAF COURT, SUITE 200,</t>
  </si>
  <si>
    <t>573-817-2481</t>
  </si>
  <si>
    <t>COURTESY INSURANCE COMPANY</t>
  </si>
  <si>
    <t>500 JIM MORAN BOULEVARD,</t>
  </si>
  <si>
    <t>954-429-2150</t>
  </si>
  <si>
    <t>CRESTBROOK INSURANCE COMPANY</t>
  </si>
  <si>
    <t>CRUM &amp; FORSTER INDEMNITY COMPANY</t>
  </si>
  <si>
    <t>305 MADISON AVENUE,</t>
  </si>
  <si>
    <t>973-490-6958</t>
  </si>
  <si>
    <t>CUMIS INSURANCE SOCIETY, INC.</t>
  </si>
  <si>
    <t>5910 MINERAL POINT ROAD,</t>
  </si>
  <si>
    <t>800-356-2644</t>
  </si>
  <si>
    <t>13901 SUTTON PARK DRIVE SOUTH, SUITE 310,</t>
  </si>
  <si>
    <t>904-371-2394</t>
  </si>
  <si>
    <t>DAILY UNDERWRITERS OF AMERICA</t>
  </si>
  <si>
    <t>1072 HARRISBURG PIKE,</t>
  </si>
  <si>
    <t>717-243-5757-</t>
  </si>
  <si>
    <t>DAIRYLAND INSURANCE COMPANY</t>
  </si>
  <si>
    <t>1800 NORTH POINT DRIVE,</t>
  </si>
  <si>
    <t>715-346-7527</t>
  </si>
  <si>
    <t>DEALERS ASSURANCE COMPANY</t>
  </si>
  <si>
    <t>240 NORTH FIFTH ST, SUITE 350,</t>
  </si>
  <si>
    <t>800-282-8913 ext 210</t>
  </si>
  <si>
    <t>DEERFIELD INSURANCE COMPANY</t>
  </si>
  <si>
    <t>TEN PARKWAY NORTH,</t>
  </si>
  <si>
    <t>847-572-6387</t>
  </si>
  <si>
    <t>DEPOSITORS INSURANCE COMPANY</t>
  </si>
  <si>
    <t>DEVELOPERS SURETY AND INDEMNITY COMPANY</t>
  </si>
  <si>
    <t>17771 COWAN SUITE 100,</t>
  </si>
  <si>
    <t>800-782-1546</t>
  </si>
  <si>
    <t>DIAMOND STATE INSURANCE COMPANY</t>
  </si>
  <si>
    <t>3 BALA PLZ, STE 300E,</t>
  </si>
  <si>
    <t>DIRECT GENERAL INSURANCE COMPANY</t>
  </si>
  <si>
    <t>15151 FLORIDA BOULEVARD,</t>
  </si>
  <si>
    <t>888-444-7335-6567</t>
  </si>
  <si>
    <t>DIRECT NATIONAL INSURANCE COMPANY</t>
  </si>
  <si>
    <t>800-627-8006</t>
  </si>
  <si>
    <t>DISCOVER PROPERTY &amp; CASUALTY INSURANCE COMPANY</t>
  </si>
  <si>
    <t>ONE TOWER SQUARE, 5 MS,</t>
  </si>
  <si>
    <t>DOCTORS COMPANY, AN INTERINSURANCE EXCHANGE (THE)</t>
  </si>
  <si>
    <t>DORINCO REINSURANCE COMPANY</t>
  </si>
  <si>
    <t>1320 WALDO AVE., SUITE 200,</t>
  </si>
  <si>
    <t>989-636-0047-</t>
  </si>
  <si>
    <t>EASTERN ADVANTAGE ASSURANCE COMPANY</t>
  </si>
  <si>
    <t>EASTERN ALLIANCE INSURANCE COMPANY</t>
  </si>
  <si>
    <t>EASTERN ATLANTIC INSURANCE COMPANY</t>
  </si>
  <si>
    <t>5300 DERRY STREET,</t>
  </si>
  <si>
    <t>717-561-4495-</t>
  </si>
  <si>
    <t>EASTGUARD INSURANCE COMPANY</t>
  </si>
  <si>
    <t>ECONOMY FIRE AND CASUALTY COMPANY</t>
  </si>
  <si>
    <t>9797 SPRINGBORO PIKE, SUITE 201,</t>
  </si>
  <si>
    <t>800-422-4272</t>
  </si>
  <si>
    <t>P.O. BOX 51329,</t>
  </si>
  <si>
    <t>866-568-8922-</t>
  </si>
  <si>
    <t>75 SAM FONZO DRIVE,</t>
  </si>
  <si>
    <t>800-227-2757</t>
  </si>
  <si>
    <t>2367 CENTERVILLE ROAD, 1ST FLOOR,</t>
  </si>
  <si>
    <t>EMC PROPERTY &amp; CASUALTY COMPANY</t>
  </si>
  <si>
    <t>717 MULBERRY STREET,</t>
  </si>
  <si>
    <t>515-345-7589</t>
  </si>
  <si>
    <t>EMPIRE FIRE AND MARINE INSURANCE COMPANY</t>
  </si>
  <si>
    <t>EMPLOYERS ASSURANCE COMPANY</t>
  </si>
  <si>
    <t>10375 PROFESSIONAL CIRCLE,</t>
  </si>
  <si>
    <t>775-327-2700</t>
  </si>
  <si>
    <t>EMPLOYERS COMPENSATION INSURANCE COMPANY</t>
  </si>
  <si>
    <t>EMPLOYERS FIRE INSURANCE COMPANY</t>
  </si>
  <si>
    <t>3 BATTERYMARCH PARK,</t>
  </si>
  <si>
    <t>781-322-7121-</t>
  </si>
  <si>
    <t>EMPLOYERS INSURANCE COMPANY OF NEVADA</t>
  </si>
  <si>
    <t>EMPLOYERS MUTUAL CASUALTY COMPANY</t>
  </si>
  <si>
    <t>EMPLOYERS PREFERRED INSURANCE COMPANY</t>
  </si>
  <si>
    <t>ENDURANCE REINSURANCE CORPORATION OF AMERICA</t>
  </si>
  <si>
    <t>4 MANHATTANVILLE ROAD,</t>
  </si>
  <si>
    <t>914-468-8602</t>
  </si>
  <si>
    <t>EQUITY INSURANCE COMPANY</t>
  </si>
  <si>
    <t>4315 LAKE SHORE DR STE J,</t>
  </si>
  <si>
    <t>254-776-4521- 3026</t>
  </si>
  <si>
    <t>ESSENT GUARANTY, INC.,</t>
  </si>
  <si>
    <t>101 SOUTH STRATFORD ROAD-SUITE 400,</t>
  </si>
  <si>
    <t>366-776-3704</t>
  </si>
  <si>
    <t>ESSENTIA INSURANCE COMPANY</t>
  </si>
  <si>
    <t>ESURANCE INSURANCE COMPANY</t>
  </si>
  <si>
    <t>3509 N. LOUISE AVENUE,</t>
  </si>
  <si>
    <t>800-378-7262</t>
  </si>
  <si>
    <t>ESURANCE PROPERTY &amp; CASUALTY INSURANCE COMPANY</t>
  </si>
  <si>
    <t>EULER HERMES NORTH AMERICA INSURANCE COMPANY</t>
  </si>
  <si>
    <t>800 RED BROOK BLVD,</t>
  </si>
  <si>
    <t>410-753-0718</t>
  </si>
  <si>
    <t>EVEREST NATIONAL INSURANCE COMPANY</t>
  </si>
  <si>
    <t>P.O. BOX 830,</t>
  </si>
  <si>
    <t>908-604-3145</t>
  </si>
  <si>
    <t>EVEREST REINSURANCE COMPANY</t>
  </si>
  <si>
    <t>P. O. BOX 830,</t>
  </si>
  <si>
    <t>908-604-3363</t>
  </si>
  <si>
    <t>EVERGREEN NATIONAL INDEMNITY COMPANY</t>
  </si>
  <si>
    <t>440-229-3420</t>
  </si>
  <si>
    <t>EVERSPAN FINANCIAL GUARANTEE CORP.</t>
  </si>
  <si>
    <t>EXCALIBUR REINSURANCE CORPORATION</t>
  </si>
  <si>
    <t>1880 JFK BOULEVARD, SUITE 801,</t>
  </si>
  <si>
    <t>215-665-5000-321</t>
  </si>
  <si>
    <t>EXCESS SHARE INSURANCE CORPORATION</t>
  </si>
  <si>
    <t>5656 FRANTZ RD.,</t>
  </si>
  <si>
    <t>614-764-1900</t>
  </si>
  <si>
    <t>EXECUTIVE RISK INDEMNITY INC.</t>
  </si>
  <si>
    <t>EXPLORER INSURANCE COMPANY</t>
  </si>
  <si>
    <t>11455 EL CAMINO REAL,</t>
  </si>
  <si>
    <t>858-350-2400-7394</t>
  </si>
  <si>
    <t>ONE LIBERTY PLAZA, 165 BROADWAY,</t>
  </si>
  <si>
    <t>212-365-2200</t>
  </si>
  <si>
    <t>FALLS LAKE NATIONAL INSURANCE COMPANY</t>
  </si>
  <si>
    <t>6131 FALLS OF NEUSE RD., SUITE 306,</t>
  </si>
  <si>
    <t>919-882-3560</t>
  </si>
  <si>
    <t>FARMERS INSURANCE EXCHANGE</t>
  </si>
  <si>
    <t>6301 OWENSMOUTH AVE,</t>
  </si>
  <si>
    <t>FARMERS MUTUAL HAIL INSURANCE COMPANY OF IOWA</t>
  </si>
  <si>
    <t>6785 WESTOWN PARKWAY,</t>
  </si>
  <si>
    <t>515-724-5007</t>
  </si>
  <si>
    <t>P.O. BOX 2450,</t>
  </si>
  <si>
    <t>FARMINGTON CASUALTY COMPANY</t>
  </si>
  <si>
    <t>FARMLAND MUTUAL INSURANCE COMPANY</t>
  </si>
  <si>
    <t>FCCI ADVANTAGE INSURANCE COMPANY</t>
  </si>
  <si>
    <t>941-907-7632</t>
  </si>
  <si>
    <t>FD INSURANCE COMPANY</t>
  </si>
  <si>
    <t>4651 SALISBURY RD STE 410,</t>
  </si>
  <si>
    <t>904-296-2887-</t>
  </si>
  <si>
    <t>FEDERATED MUTUAL INSURANCE COMPANY</t>
  </si>
  <si>
    <t>121 EAST PARK SQUARE,</t>
  </si>
  <si>
    <t>888-333-4949</t>
  </si>
  <si>
    <t>14050 N.W. 14TH STREET, SUITE 180,</t>
  </si>
  <si>
    <t>800-293-2532</t>
  </si>
  <si>
    <t>FEDERATED RURAL ELECTRIC INSURANCE EXCHANGE</t>
  </si>
  <si>
    <t>11875 WEST 85TH STREET,</t>
  </si>
  <si>
    <t>913-541-0150</t>
  </si>
  <si>
    <t>FEDERATED SERVICE INSURANCE COMPANY</t>
  </si>
  <si>
    <t>FFVA MUTUAL INSURANCE COMPANY</t>
  </si>
  <si>
    <t>P.O. BOX 948239,</t>
  </si>
  <si>
    <t>321-214-5300</t>
  </si>
  <si>
    <t>FHM INSURANCE COMPANY</t>
  </si>
  <si>
    <t>4601 TOUCHTON RD. E. BLDG. 300 SUITE 3150,</t>
  </si>
  <si>
    <t>904-724-9890-</t>
  </si>
  <si>
    <t>FIDELITY AND GUARANTY INSURANCE COMPANY</t>
  </si>
  <si>
    <t>ONE TOWER SQUARE,</t>
  </si>
  <si>
    <t>FIDELITY AND GUARANTY INSURANCE UNDERWRITERS INC.</t>
  </si>
  <si>
    <t>FINANCIAL AMERICAN PROPERTY AND CASUALTY INSURANCE COMPANY</t>
  </si>
  <si>
    <t>12485 S.W. 137TH AVE., SUITE300,</t>
  </si>
  <si>
    <t>305-234-1771-5070</t>
  </si>
  <si>
    <t>FINANCIAL CASUALTY &amp; SURETY, INC.</t>
  </si>
  <si>
    <t>3131 EASTSIDE, SUITE 600,</t>
  </si>
  <si>
    <t>713-351-8443</t>
  </si>
  <si>
    <t>FINANCIAL PACIFIC INSURANCE COMPANY</t>
  </si>
  <si>
    <t>118 SECOND AVE SE,</t>
  </si>
  <si>
    <t>FIRE INSURANCE EXCHANGE</t>
  </si>
  <si>
    <t>FIRST ACCEPTANCE INSURANCE COMPANY, INC.</t>
  </si>
  <si>
    <t>3813 GREEN HILLS VILLAGE DRIVE,</t>
  </si>
  <si>
    <t>615-327-4888</t>
  </si>
  <si>
    <t>4 FIRST AMERICAN WAY,</t>
  </si>
  <si>
    <t>714-560-7856-7826</t>
  </si>
  <si>
    <t>FIRST COLONIAL INSURANCE COMPANY</t>
  </si>
  <si>
    <t>1776 AMERICAN HERITAGE LIFE DRIVE,</t>
  </si>
  <si>
    <t>904-992-1776</t>
  </si>
  <si>
    <t>FIRST DAKOTA INDEMNITY COMPANY</t>
  </si>
  <si>
    <t>300 CHERAPA PLACE, SUITE 401,</t>
  </si>
  <si>
    <t>800-732-1486-5002</t>
  </si>
  <si>
    <t>FIRST FINANCIAL INSURANCE COMPANY</t>
  </si>
  <si>
    <t>1101 CORRIDOR PARK BLVD, 0365-TN01P1,</t>
  </si>
  <si>
    <t>865-777-6366</t>
  </si>
  <si>
    <t>FIRST NONPROFIT INSURANCE COMPANY</t>
  </si>
  <si>
    <t>1 S. WACKER DRIVE, SUITE 2380,</t>
  </si>
  <si>
    <t>312-627-7711</t>
  </si>
  <si>
    <t>FIRST PROFESSIONALS INSURANCE COMPANY, INC</t>
  </si>
  <si>
    <t>FIRST PROTECTIVE INSURANCE COMPANY DBA FRONTLINE INSURANCE</t>
  </si>
  <si>
    <t>7131 BUSINESS PARK LANE, SUITE 300,</t>
  </si>
  <si>
    <t>407-444-5224 8104</t>
  </si>
  <si>
    <t>27599 RIVERVIEW CENTER BLVD., SUITE 100,</t>
  </si>
  <si>
    <t>239-495-4700</t>
  </si>
  <si>
    <t>5700 S.W. 34TH STREET,</t>
  </si>
  <si>
    <t>352-374-1555</t>
  </si>
  <si>
    <t>FLORIDA LAWYERS MUTUAL INSURANCE COMPANY</t>
  </si>
  <si>
    <t>541 E. MITCHELL HAMMOCK ROAD,</t>
  </si>
  <si>
    <t>800-633-6458</t>
  </si>
  <si>
    <t>P.O. BOX 50969,</t>
  </si>
  <si>
    <t>4500 NW 27TH AVENUE, BUILDING C2,</t>
  </si>
  <si>
    <t>352-333-0160-4103</t>
  </si>
  <si>
    <t>FLORISTS' INSURANCE COMPANY</t>
  </si>
  <si>
    <t>P. O. BOX 428, #1 HORTICULTURAL LANE,</t>
  </si>
  <si>
    <t>800-851-7740</t>
  </si>
  <si>
    <t>FLORISTS' MUTUAL INSURANCE COMPANY</t>
  </si>
  <si>
    <t>FMH AG RISK INSURANCE COMPANY</t>
  </si>
  <si>
    <t>FOREMOST SIGNATURE INSURANCE COMPANY</t>
  </si>
  <si>
    <t>FORESTRY MUTUAL INSURANCE COMPANY</t>
  </si>
  <si>
    <t>P.O. BOX 19467,</t>
  </si>
  <si>
    <t>800-849-7788</t>
  </si>
  <si>
    <t>FORTRESS INSURANCE COMPANY</t>
  </si>
  <si>
    <t>6133 N. RIVER ROAD, SUITE 650,</t>
  </si>
  <si>
    <t>847-653-8453</t>
  </si>
  <si>
    <t>FRANK WINSTON CRUM INSURANCE COMPANY</t>
  </si>
  <si>
    <t>100 SOUTH MISSOURI AVENUE,</t>
  </si>
  <si>
    <t>727-799-1150</t>
  </si>
  <si>
    <t>FRANKENMUTH MUTUAL INSURANCE COMPANY</t>
  </si>
  <si>
    <t>ONE MUTUAL AVENUE,</t>
  </si>
  <si>
    <t>989-480-6355</t>
  </si>
  <si>
    <t>FREEDOM SPECIALTY INSURANCE COMPANY</t>
  </si>
  <si>
    <t>ONE WEST NATIONWIDE BLVD.,</t>
  </si>
  <si>
    <t>GALEN INSURANCE COMPANY</t>
  </si>
  <si>
    <t>231 SOUTH BEMISTON SUITE 1000,</t>
  </si>
  <si>
    <t>314-721-2366</t>
  </si>
  <si>
    <t>GARRISON PROPERTY AND CASUALTY INSURANCE COMPANY</t>
  </si>
  <si>
    <t>9800 FREDERICKSBURG ROAD,</t>
  </si>
  <si>
    <t>800-531-8111</t>
  </si>
  <si>
    <t>GATEWAY INSURANCE COMPANY</t>
  </si>
  <si>
    <t>150 NORTHWEST POINT BLVD, 3RD FLOOR,</t>
  </si>
  <si>
    <t>847-472-6700</t>
  </si>
  <si>
    <t>GEICO CASUALTY COMPANY</t>
  </si>
  <si>
    <t>5260 WESTERN AVENUE,</t>
  </si>
  <si>
    <t>800-841-3000</t>
  </si>
  <si>
    <t>GEICO GENERAL INSURANCE COMPANY</t>
  </si>
  <si>
    <t>GEICO INDEMNITY COMPANY</t>
  </si>
  <si>
    <t>GENERAL CASUALTY COMPANY OF WISCONSIN</t>
  </si>
  <si>
    <t>ONE GENERAL DRIVE,</t>
  </si>
  <si>
    <t>608-825-5950</t>
  </si>
  <si>
    <t>GENERAL REINSURANCE CORPORATION</t>
  </si>
  <si>
    <t>120 LONG RIDGE ROAD - LEGAL DEPT,</t>
  </si>
  <si>
    <t>203-328-6027</t>
  </si>
  <si>
    <t>GENERAL SECURITY NATIONAL INSURANCE COMPANY</t>
  </si>
  <si>
    <t>199  WATER STREET,  SUITE 2100,</t>
  </si>
  <si>
    <t>212-884-9003</t>
  </si>
  <si>
    <t>GENERAL STAR NATIONAL INSURANCE COMPANY</t>
  </si>
  <si>
    <t>120 LONG RIDGE ROAD,</t>
  </si>
  <si>
    <t>(203) 328-6514</t>
  </si>
  <si>
    <t>GENERALI - U. S. BRANCH</t>
  </si>
  <si>
    <t>7 WTC, 250 GREENWICH STREET,</t>
  </si>
  <si>
    <t>212-602-7600</t>
  </si>
  <si>
    <t>GENESIS INSURANCE COMPANY</t>
  </si>
  <si>
    <t>(203) 328-6079</t>
  </si>
  <si>
    <t>GENWORTH FINANCIAL ASSURANCE CORPORATION</t>
  </si>
  <si>
    <t>8325 SIX FORKS ROAD,</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</si>
  <si>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</si>
  <si>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</si>
  <si>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</si>
  <si>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</si>
  <si>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</si>
  <si>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</si>
  <si>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68 SOUTH SERVICE ROAD, SUITE 450,</t>
  </si>
  <si>
    <t>GOVERNMENT EMPLOYEES INSURANCE COMPANY</t>
  </si>
  <si>
    <t>4075 SW 83 AVENUE,</t>
  </si>
  <si>
    <t>305-554-0353</t>
  </si>
  <si>
    <t>GRANITE RE, INC.</t>
  </si>
  <si>
    <t>14001 QUAILBROOK DRIVE,</t>
  </si>
  <si>
    <t>405-752-2600</t>
  </si>
  <si>
    <t>GRANITE STATE INSURANCE COMPANY</t>
  </si>
  <si>
    <t>GRAPHIC ARTS MUTUAL INSURANCE COMPANY</t>
  </si>
  <si>
    <t>180 GENESEE STREET,</t>
  </si>
  <si>
    <t>315-734-2654</t>
  </si>
  <si>
    <t>GRAY INSURANCE COMPANY (THE)</t>
  </si>
  <si>
    <t>3601 N I10 SERVICE ROAD WEST,</t>
  </si>
  <si>
    <t>(504) 888-7790</t>
  </si>
  <si>
    <t>301 E FOURTH STREET,</t>
  </si>
  <si>
    <t>800-972-3008</t>
  </si>
  <si>
    <t>GREAT AMERICAN CASUALTY INSURANCE COMPANY</t>
  </si>
  <si>
    <t>GREAT AMERICAN CONTEMPORARY INSURANCE COMPANY</t>
  </si>
  <si>
    <t>GREAT AMERICAN SECURITY INSURANCE COMPANY</t>
  </si>
  <si>
    <t>GREAT AMERICAN SPIRIT INSURANCE COMPANY</t>
  </si>
  <si>
    <t>GREAT DIVIDE INSURANCE COMPANY</t>
  </si>
  <si>
    <t>7233 EAST BUTHERUS DRIVE,</t>
  </si>
  <si>
    <t>480-951-0905-404</t>
  </si>
  <si>
    <t>GREAT MIDWEST INSURANCE COMPANY</t>
  </si>
  <si>
    <t>800 GESSNER, SUITE 600,</t>
  </si>
  <si>
    <t>713-935-4800-</t>
  </si>
  <si>
    <t>GREAT NORTHWEST  INSURANCE COMPANY</t>
  </si>
  <si>
    <t>332 MINNESOTA STREET, SUITE W1800,</t>
  </si>
  <si>
    <t>808-203-2425</t>
  </si>
  <si>
    <t>GREAT WEST CASUALTY COMPANY</t>
  </si>
  <si>
    <t>1100 WEST 29TH STREET,</t>
  </si>
  <si>
    <t>402-494-7397</t>
  </si>
  <si>
    <t>SEAVIEW HOUSE, 70 SEAVIEW AVENUE,</t>
  </si>
  <si>
    <t>GUARANTEE COMPANY OF NORTH AMERICA USA (THE)</t>
  </si>
  <si>
    <t>ONE TOWNE SQUARE, SUITE 1470,</t>
  </si>
  <si>
    <t>248-281-0281-66012</t>
  </si>
  <si>
    <t>GUARANTEE INSURANCE COMPANY</t>
  </si>
  <si>
    <t>401 E. LAS OLAS BLVD., SUITE 1540,</t>
  </si>
  <si>
    <t>954-556-1600</t>
  </si>
  <si>
    <t>1111 ASHWORTH ROAD,</t>
  </si>
  <si>
    <t>515-267-2315</t>
  </si>
  <si>
    <t>1501 LADY STREET,</t>
  </si>
  <si>
    <t>866-485-3004</t>
  </si>
  <si>
    <t>HALLMARK INSURANCE COMPANY</t>
  </si>
  <si>
    <t>800-866-0047</t>
  </si>
  <si>
    <t>HALLMARK NATIONAL INSURANCE COMPANY</t>
  </si>
  <si>
    <t>HAMILTON INSURANCE COMPANY</t>
  </si>
  <si>
    <t>600 COLLEGE ROAD EAST, SUITE 3500,</t>
  </si>
  <si>
    <t>609-349-7740</t>
  </si>
  <si>
    <t>HARCO NATIONAL INSURANCE COMPANY</t>
  </si>
  <si>
    <t>1701 GOLF ROAD, SUITE 1-600,</t>
  </si>
  <si>
    <t>919-833-1600</t>
  </si>
  <si>
    <t>HARLEYSVILLE INSURANCE COMPANY</t>
  </si>
  <si>
    <t>355 MAPLE AVENUE,</t>
  </si>
  <si>
    <t>215-256-5022</t>
  </si>
  <si>
    <t>HARLEYSVILLE PREFERRED INSURANCE COMPANY</t>
  </si>
  <si>
    <t>HARLEYSVILLE WORCESTER INSURANCE COMPANY</t>
  </si>
  <si>
    <t>215-256-5055</t>
  </si>
  <si>
    <t>HARTFORD ACCIDENT AND INDEMNITY COMPANY</t>
  </si>
  <si>
    <t>200 HOPMEADOW STREET,</t>
  </si>
  <si>
    <t>800-451-6944</t>
  </si>
  <si>
    <t>HARTFORD STEAM BOILER INSPECTION &amp; INS. COMPANY</t>
  </si>
  <si>
    <t>ONE STATE STREET,</t>
  </si>
  <si>
    <t>860-722-5321</t>
  </si>
  <si>
    <t>HARTFORD STEAM BOILER INSPECTION AND INSURANCE CO. OF CT (THE)</t>
  </si>
  <si>
    <t>860-722-5724</t>
  </si>
  <si>
    <t>HDI-GERLING AMERICA INSURANCE COMPANY</t>
  </si>
  <si>
    <t>161 N. CLARK STREET - 48TH FLOOR,</t>
  </si>
  <si>
    <t>312-456-6796</t>
  </si>
  <si>
    <t>HEALTH CARE INDEMNITY, INC.</t>
  </si>
  <si>
    <t>2515 PARK PLAZA,</t>
  </si>
  <si>
    <t>(615)344-5853</t>
  </si>
  <si>
    <t>HEALTHCARE UNDERWRITERS GROUP, INC.</t>
  </si>
  <si>
    <t>1250 SOUTH PINE ISLAND ROAD, SUITE 300,</t>
  </si>
  <si>
    <t>866-484-5715-</t>
  </si>
  <si>
    <t>HERITAGE CASUALTY INSURANCE COMPANY</t>
  </si>
  <si>
    <t>7101 COLLEGE BOULEVARD, SUITE 1400,</t>
  </si>
  <si>
    <t>913-982-3790-</t>
  </si>
  <si>
    <t>HERITAGE INDEMNITY COMPANY</t>
  </si>
  <si>
    <t>7125 WEST JEFFERSON AVENUE, SUITE 200,</t>
  </si>
  <si>
    <t>610-527-8283</t>
  </si>
  <si>
    <t>727-362-7205</t>
  </si>
  <si>
    <t>HIGHMARK CASUALTY INSURANCE COMPANY.</t>
  </si>
  <si>
    <t>120 FIFTH AVENUE, SUITE P6107,</t>
  </si>
  <si>
    <t>800-328-5433</t>
  </si>
  <si>
    <t>HISCOX  INSURANCE COMPANY INC.</t>
  </si>
  <si>
    <t>104 SOUTH MICHIGAN AVE., SUITE 600,</t>
  </si>
  <si>
    <t>312-380-5555-</t>
  </si>
  <si>
    <t>5300 WEST CYPRESS STREET, SUITE 100,</t>
  </si>
  <si>
    <t>813-405-3675</t>
  </si>
  <si>
    <t>ONE FEDERAL STREET, SUITE 400,</t>
  </si>
  <si>
    <t>330-777-7102</t>
  </si>
  <si>
    <t>#1 HORACE MANN PLAZA,</t>
  </si>
  <si>
    <t>800-999-1030</t>
  </si>
  <si>
    <t>HORACE MANN PROPERTY &amp; CASUALTY INSURANCE COMPANY</t>
  </si>
  <si>
    <t>HOUSING AUTHORITY PROPERTY INSURANCE, A MUTUAL COMPANY</t>
  </si>
  <si>
    <t>189 COMMERCE COURT,</t>
  </si>
  <si>
    <t>203-272-8220</t>
  </si>
  <si>
    <t>HOUSING ENTERPRISE INSURANCE COMPANY, INC.</t>
  </si>
  <si>
    <t>HUDSON INSURANCE COMPANY</t>
  </si>
  <si>
    <t>100 WILLIAM STREET, 5TH FLOOR,</t>
  </si>
  <si>
    <t>212-978-2876</t>
  </si>
  <si>
    <t>3500 PACKERLAND DRIVE,</t>
  </si>
  <si>
    <t>920.330.5150</t>
  </si>
  <si>
    <t>ILLINOIS INSURANCE COMPANY</t>
  </si>
  <si>
    <t>ILLINOIS NATIONAL INSURANCE COMPANY</t>
  </si>
  <si>
    <t>IMPERIAL FIRE AND CASUALTY INSURANCE COMPANY</t>
  </si>
  <si>
    <t>P O BOX 753,</t>
  </si>
  <si>
    <t>337-942-5691</t>
  </si>
  <si>
    <t>IMPERIUM INSURANCE COMPANY</t>
  </si>
  <si>
    <t>INDEPENDENCE AMERICAN INSURANCE COMPANY</t>
  </si>
  <si>
    <t>485 MADISON AVENUE, 14TH FLOOR,</t>
  </si>
  <si>
    <t>212-355-4141-3028</t>
  </si>
  <si>
    <t>INDIANA INSURANCE COMPANY</t>
  </si>
  <si>
    <t>INDIANA LUMBERMENS MUTUAL INSURANCE COMPANY</t>
  </si>
  <si>
    <t>2005 MARKET STREET, SUITE 1200,</t>
  </si>
  <si>
    <t>267-825-9336-</t>
  </si>
  <si>
    <t>INFINITY ASSURANCE INSURANCE COMPANY</t>
  </si>
  <si>
    <t>3700 COLONNADE PARKWAY, SUITE 600,</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</si>
  <si>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</si>
  <si>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</si>
  <si>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</si>
  <si>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</si>
  <si>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</si>
  <si>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</si>
  <si>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</si>
  <si>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</si>
  <si>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</si>
  <si>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</si>
  <si>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</si>
  <si>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5757 PHANTOM DRIVE, SUITE 200,</t>
  </si>
  <si>
    <t>314-493-7987</t>
  </si>
  <si>
    <t>INTEGON GENERAL INSURANCE CORPORATION</t>
  </si>
  <si>
    <t>INTEGON INDEMNITY CORPORATION</t>
  </si>
  <si>
    <t>INTEGON NATIONAL INSURANCE COMPANY</t>
  </si>
  <si>
    <t>INTEGON PREFERRED INSURANCE COMPANY</t>
  </si>
  <si>
    <t>INTERNATIONAL FIDELITY INSURANCE COMPANY</t>
  </si>
  <si>
    <t>ONE NEWARK CENTER,</t>
  </si>
  <si>
    <t>INTREPID INSURANCE COMPANY</t>
  </si>
  <si>
    <t>32255 NORTHWESTERN HWY;  SUITE 201,</t>
  </si>
  <si>
    <t>1-248-539-6673</t>
  </si>
  <si>
    <t>IRONSHORE INDEMNITY  INC.</t>
  </si>
  <si>
    <t>646-826-6610</t>
  </si>
  <si>
    <t>JEFFERSON INSURANCE COMPANY</t>
  </si>
  <si>
    <t>9950 MAYLAND DRIVE,</t>
  </si>
  <si>
    <t>800-497-4602</t>
  </si>
  <si>
    <t>JEWELERS MUTUAL INSURANCE COMPANY</t>
  </si>
  <si>
    <t>24 JEWELERS PARK DRIVE,</t>
  </si>
  <si>
    <t>920-521-2148-</t>
  </si>
  <si>
    <t>KEY RISK INSURANCE COMPANY</t>
  </si>
  <si>
    <t>7823 NATIONAL SERVICE ROAD,</t>
  </si>
  <si>
    <t>336-605-7320</t>
  </si>
  <si>
    <t>KINGSWAY AMIGO INSURANCE COMPANY</t>
  </si>
  <si>
    <t>3155 N.W. 77TH AVENUE,</t>
  </si>
  <si>
    <t>630-626-0735</t>
  </si>
  <si>
    <t>KNIGHTBROOK INSURANCE COMPANY</t>
  </si>
  <si>
    <t>4751 WILSHIRE BLVD., SUITE #111,</t>
  </si>
  <si>
    <t>323-692-8874-</t>
  </si>
  <si>
    <t>LAKEVIEW INSURANCE COMPANY</t>
  </si>
  <si>
    <t>LAMORAK INSURANCE COMPANY</t>
  </si>
  <si>
    <t>LANCER INDEMNITY COMPANY</t>
  </si>
  <si>
    <t>370 WEST PARK AVENUE,</t>
  </si>
  <si>
    <t>516-825-2800</t>
  </si>
  <si>
    <t>LANCER INSURANCE COMPANY</t>
  </si>
  <si>
    <t>516-431-4441</t>
  </si>
  <si>
    <t>LEXINGTON NATIONAL INSURANCE CORPORATION</t>
  </si>
  <si>
    <t>P.O. BOX 6098,</t>
  </si>
  <si>
    <t>410-625-0800-</t>
  </si>
  <si>
    <t>LEXON INSURANCE COMPANY</t>
  </si>
  <si>
    <t>LIBERTY AMERICAN INSURANCE COMPANY</t>
  </si>
  <si>
    <t>ONE BALA PLAZA, SUITE 100,</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</si>
  <si>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</si>
  <si>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</si>
  <si>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</si>
  <si>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</si>
  <si>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</si>
  <si>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</si>
  <si>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</si>
  <si>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2739 U.S. HIGHWAY 19 NORTH,</t>
  </si>
  <si>
    <t>727-682-6342</t>
  </si>
  <si>
    <t>LM GENERAL INSURANCE COMPANY</t>
  </si>
  <si>
    <t>LM INSURANCE CORPORATION</t>
  </si>
  <si>
    <t>LM PROPERTY AND CASUALTY INSURANCE COMPANY</t>
  </si>
  <si>
    <t>LYNDON PROPERTY INSURANCE COMPANY</t>
  </si>
  <si>
    <t>14755 NORTH OUTER FORTY RD., SUITE 400,</t>
  </si>
  <si>
    <t>800-950-6060</t>
  </si>
  <si>
    <t>LYNDON SOUTHERN INSURANCE COMPANY</t>
  </si>
  <si>
    <t>10151 DEERWOOD PARK BLVD, BLDG 100, SUITE 500,</t>
  </si>
  <si>
    <t>904-350-9660-8301</t>
  </si>
  <si>
    <t>MAG MUTUAL INSURANCE COMPANY</t>
  </si>
  <si>
    <t>3535 PIEDMONT RD NE BUILDING 14, SUITE 1000,</t>
  </si>
  <si>
    <t>404-842-5600</t>
  </si>
  <si>
    <t>MAIDEN REINSURANCE NORTH AMERICA  INC.</t>
  </si>
  <si>
    <t>6000 MIDLANTIC DRIVE, SUITE 200 SOUTH,</t>
  </si>
  <si>
    <t>856-359-2428</t>
  </si>
  <si>
    <t>MAIN STREET AMERICA ASSURANCE COMPANY</t>
  </si>
  <si>
    <t>55 WEST STREET,</t>
  </si>
  <si>
    <t>800-258-5310</t>
  </si>
  <si>
    <t>MAIN STREET AMERICA PROTECTION INSURANCE COMPANY</t>
  </si>
  <si>
    <t>MAJESTIC INSURANCE COMPANY</t>
  </si>
  <si>
    <t>2721 CITRUS ROAD STE B,</t>
  </si>
  <si>
    <t>916-503-6314</t>
  </si>
  <si>
    <t>MANUFACTURERS ALLIANCE INSURANCE COMPANY</t>
  </si>
  <si>
    <t>380 SENTRY PARKWAY,</t>
  </si>
  <si>
    <t>800-222-1780</t>
  </si>
  <si>
    <t>MAPFRE INSURANCE COMPANY OF FLORIDA</t>
  </si>
  <si>
    <t>5959 BLUE LAGOON DRIVE, SUITE 400,</t>
  </si>
  <si>
    <t>614-272-7845</t>
  </si>
  <si>
    <t>MARKEL AMERICAN INSURANCE COMPANY</t>
  </si>
  <si>
    <t>P.O. BOX 906,</t>
  </si>
  <si>
    <t>800-431-1270-3888</t>
  </si>
  <si>
    <t>MARKEL GLOBAL REINSURANCE COMPANY</t>
  </si>
  <si>
    <t>535 SPRINGFIELD AVENUE,</t>
  </si>
  <si>
    <t>908-630-2700</t>
  </si>
  <si>
    <t>4521 HIGHWOODS PARKWAY,</t>
  </si>
  <si>
    <t>MARYLAND CASUALTY COMPANY</t>
  </si>
  <si>
    <t>MAXUM CASUALTY INSURANCE COMPANY</t>
  </si>
  <si>
    <t>3655 NORTH POINT PARKWAY, SUITE # 500,</t>
  </si>
  <si>
    <t>678-597-4670</t>
  </si>
  <si>
    <t>MBIA INSURANCE CORPORATION</t>
  </si>
  <si>
    <t>1 MANHATTANVILE RD., SUITE 301,</t>
  </si>
  <si>
    <t>914-273-4545</t>
  </si>
  <si>
    <t>MEDICAL MUTUAL INSURANCE COMPANY OF NORTH CAROLINA</t>
  </si>
  <si>
    <t>700 SPRING FOREST ROAD, SUITE 400,</t>
  </si>
  <si>
    <t>919-878-7583</t>
  </si>
  <si>
    <t>MEDICAL PROTECTIVE COMPANY (THE)</t>
  </si>
  <si>
    <t>5814 REED ROAD,</t>
  </si>
  <si>
    <t>260-486-0796-</t>
  </si>
  <si>
    <t>MEDICUS INSURANCE COMPANY</t>
  </si>
  <si>
    <t>6034 WEST COURTYARD DRIVE, SUITE 310,</t>
  </si>
  <si>
    <t>717-791-1212-5550</t>
  </si>
  <si>
    <t>MEDMAL DIRECT INSURANCE COMPANY</t>
  </si>
  <si>
    <t>245 RIVERSIDE AVENUE, SUITE 550,</t>
  </si>
  <si>
    <t>904-482-4068</t>
  </si>
  <si>
    <t>MEDMARC CASUALTY INSURANCE COMPANY</t>
  </si>
  <si>
    <t>14280 PARK MEADOW DRIVE SUITE 300,</t>
  </si>
  <si>
    <t>703-652-1300-339</t>
  </si>
  <si>
    <t>MEMIC CASUALTY COMPANY</t>
  </si>
  <si>
    <t>261 COMMERCIAL STREET,</t>
  </si>
  <si>
    <t>207-791-3350</t>
  </si>
  <si>
    <t>MEMIC INDEMNITY COMPANY</t>
  </si>
  <si>
    <t>MENDOTA INSURANCE COMPANY</t>
  </si>
  <si>
    <t>150 PIERCE ROAD, SUITE 600,</t>
  </si>
  <si>
    <t>847-472-4853</t>
  </si>
  <si>
    <t>570-596-2036</t>
  </si>
  <si>
    <t>MERCHANTS BONDING COMPANY (MUTUAL)</t>
  </si>
  <si>
    <t>P.O BOX 14498,</t>
  </si>
  <si>
    <t>515-243-8171</t>
  </si>
  <si>
    <t>MERCHANTS NATIONAL BONDING INC</t>
  </si>
  <si>
    <t>MERCURY CASUALTY COMPANY</t>
  </si>
  <si>
    <t>1700 GREENBRIAR LANE,</t>
  </si>
  <si>
    <t>714-671-4704</t>
  </si>
  <si>
    <t>MERCURY INDEMNITY COMPANY OF AMERICA</t>
  </si>
  <si>
    <t>1901 ULMERTON ROAD,</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</si>
  <si>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</si>
  <si>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</si>
  <si>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</si>
  <si>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</si>
  <si>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</si>
  <si>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</si>
  <si>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</si>
  <si>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</si>
  <si>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3333 LEE PARKWAY SUITE 1200,</t>
  </si>
  <si>
    <t>972-629-4461</t>
  </si>
  <si>
    <t>MGIC ASSURANCE CORPORATION</t>
  </si>
  <si>
    <t>250 EAST KILBOURN AVENUE,</t>
  </si>
  <si>
    <t>800-558-9900-2779</t>
  </si>
  <si>
    <t>MGIC INDEMNITY CORPORATION</t>
  </si>
  <si>
    <t>MIC GENERAL INSURANCE CORPORATION</t>
  </si>
  <si>
    <t>MIC PROPERTY &amp; CASUALTY INS. CORP.</t>
  </si>
  <si>
    <t>MICHIGAN COMMERCIAL INSURANCE MUTUAL</t>
  </si>
  <si>
    <t>1044 EASTBURY DRIVE,</t>
  </si>
  <si>
    <t>941-921-0634</t>
  </si>
  <si>
    <t>MID-CENTURY INSURANCE COMPANY</t>
  </si>
  <si>
    <t>MID-CONTINENT ASSURANCE COMPANY</t>
  </si>
  <si>
    <t>1437 SOUTH BOULDER DR.,</t>
  </si>
  <si>
    <t>918-587-7221</t>
  </si>
  <si>
    <t>MID-CONTINENT CASUALTY COMPANY</t>
  </si>
  <si>
    <t>MIDDLESEX INSURANCE COMPANY</t>
  </si>
  <si>
    <t>MIDVALE INDEMNITY COMPANY</t>
  </si>
  <si>
    <t>6000 AMERICAN PARKWAY,</t>
  </si>
  <si>
    <t>608-249-2111-30281</t>
  </si>
  <si>
    <t>MIDWEST EMPLOYERS CASUALTY COMPANY</t>
  </si>
  <si>
    <t>14755 NORTH OUTER FORTY DRIVE, SUITE 300,</t>
  </si>
  <si>
    <t>636-449-7000</t>
  </si>
  <si>
    <t>MINNESOTA LAWYERS MUTUAL INSURANCE COMPANY</t>
  </si>
  <si>
    <t>333 SOUTH 7TH STREET, SUITE 2200,</t>
  </si>
  <si>
    <t>612-341-4530</t>
  </si>
  <si>
    <t>15 INDEPENDENCE BLVD,</t>
  </si>
  <si>
    <t>908-604-2900</t>
  </si>
  <si>
    <t>7785 66TH STREET,</t>
  </si>
  <si>
    <t>14050 NW 14TH STREET, SUITE 180,</t>
  </si>
  <si>
    <t>MONROE GUARANTY INSURANCE COMPANY</t>
  </si>
  <si>
    <t>MONTGOMERY MUTUAL INSURANCE COMPANY</t>
  </si>
  <si>
    <t>MORTGAGE GUARANTY INSURANCE CORPORATION</t>
  </si>
  <si>
    <t>MOSAIC INSURANCE COMPANY</t>
  </si>
  <si>
    <t>212-658-8774</t>
  </si>
  <si>
    <t>MOTORS INSURANCE CORPORATION</t>
  </si>
  <si>
    <t>1000 112TH CIRCLE NORTH; SUITE 1400,</t>
  </si>
  <si>
    <t>MUNICH REINSURANCE AMERICA, INC.</t>
  </si>
  <si>
    <t>609-243-4595</t>
  </si>
  <si>
    <t>MUNICIPAL ASSURANCE CORP</t>
  </si>
  <si>
    <t>NATIONAL AMERICAN INSURANCE COMPANY</t>
  </si>
  <si>
    <t>1010 MANVEL AVENUE,</t>
  </si>
  <si>
    <t>405-258-0804</t>
  </si>
  <si>
    <t>NATIONAL AMERICAN INSURANCE COMPANY OF CALIFORNIA</t>
  </si>
  <si>
    <t>444 WEST OCEAN BLVD. SUITE 1070,</t>
  </si>
  <si>
    <t>562-279-1300</t>
  </si>
  <si>
    <t>NATIONAL BUILDERS INSURANCE COMPANY</t>
  </si>
  <si>
    <t>NATIONAL CASUALTY COMPANY</t>
  </si>
  <si>
    <t>NATIONAL CONTINENTAL INSURANCE COMPANY</t>
  </si>
  <si>
    <t>625 ALPHA DRIVE,</t>
  </si>
  <si>
    <t>NATIONAL FIRE AND INDEMNITY EXCHANGE</t>
  </si>
  <si>
    <t>6030 BANCROFT,</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</si>
  <si>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</si>
  <si>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</si>
  <si>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</si>
  <si>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</si>
  <si>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</si>
  <si>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</si>
  <si>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</si>
  <si>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3250 INTERSTATE DRIVE,</t>
  </si>
  <si>
    <t>330-659-8900  -1123</t>
  </si>
  <si>
    <t>NATIONAL LIABILITY &amp; FIRE INSURANCE COMPANY</t>
  </si>
  <si>
    <t>NATIONAL MORTGAGE INSURANCE CORPORATION</t>
  </si>
  <si>
    <t>2100 POWELL STREET, 12TH FLOOR,</t>
  </si>
  <si>
    <t>510-858-0466-</t>
  </si>
  <si>
    <t>NATIONAL PUBLIC FINANCE GUARANTEE CORP.</t>
  </si>
  <si>
    <t>1 MANHATTANVILLE ROAD, SUITE 301,</t>
  </si>
  <si>
    <t>914-765-3333</t>
  </si>
  <si>
    <t>NATIONAL SECURITY FIRE &amp; CASUALTY COMPANY</t>
  </si>
  <si>
    <t>661 EAST DAVIS STREET,</t>
  </si>
  <si>
    <t>334-897-2273</t>
  </si>
  <si>
    <t>NATIONAL SPECIALTY INSURANCE COMPANY</t>
  </si>
  <si>
    <t>1900 L. DON DODSON DR.,</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</si>
  <si>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</si>
  <si>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</si>
  <si>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</si>
  <si>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</si>
  <si>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</si>
  <si>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</si>
  <si>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</si>
  <si>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</si>
  <si>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</si>
  <si>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</si>
  <si>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</si>
  <si>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</si>
  <si>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</si>
  <si>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1375 EAST WOODFIELD ROAD, SUITE 720,</t>
  </si>
  <si>
    <t>847-285-9044</t>
  </si>
  <si>
    <t>NCMIC INSURANCE COMPANY</t>
  </si>
  <si>
    <t>14001 UNIVERSITY AVENUE,</t>
  </si>
  <si>
    <t>515-313-4566</t>
  </si>
  <si>
    <t>NEW ENGLAND INSURANCE COMPANY</t>
  </si>
  <si>
    <t>100 HIGH STREET, SUITE 800,</t>
  </si>
  <si>
    <t>617-526-7877</t>
  </si>
  <si>
    <t>NEW YORK MARINE AND GENERAL INSURANCE COMPANY</t>
  </si>
  <si>
    <t>412 MT. KEMBLE AVE.,</t>
  </si>
  <si>
    <t>973-532-1890-</t>
  </si>
  <si>
    <t>NGM INSURANCE COMPANY</t>
  </si>
  <si>
    <t>NORCAL MUTUAL INSURANCE COMPANY</t>
  </si>
  <si>
    <t>560 DAVIS STREET, SUITE 200,</t>
  </si>
  <si>
    <t>NORGUARD INSURANCE COMPANY</t>
  </si>
  <si>
    <t>NORMANDY INSURANCE COMPANY</t>
  </si>
  <si>
    <t>800 FAIRWAY DRIVE SUITE 160,</t>
  </si>
  <si>
    <t>954-617-6265-</t>
  </si>
  <si>
    <t>NORTH AMERICAN ELITE INSURANCE COMPANY</t>
  </si>
  <si>
    <t>650 ELM STREET,</t>
  </si>
  <si>
    <t>603-644-6600</t>
  </si>
  <si>
    <t>NORTH AMERICAN SPECIALTY INSURANCE COMPANY</t>
  </si>
  <si>
    <t>NORTH POINTE INSURANCE COMPANY</t>
  </si>
  <si>
    <t>28819 FRANKLIN ROAD,</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</si>
  <si>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</si>
  <si>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</si>
  <si>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</si>
  <si>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</si>
  <si>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</si>
  <si>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</si>
  <si>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</si>
  <si>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</si>
  <si>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</si>
  <si>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702 OBERLIN ROAD,</t>
  </si>
  <si>
    <t>OCEAN HARBOR CASUALTY INSURANCE COMPANY</t>
  </si>
  <si>
    <t>2549 BARRINGTON CIRCLE,</t>
  </si>
  <si>
    <t>850-386-1115</t>
  </si>
  <si>
    <t>ODYSSEY REINSURANCE COMPANY</t>
  </si>
  <si>
    <t>300 FIRST STAMFORD PLACE,</t>
  </si>
  <si>
    <t>203-977-8082</t>
  </si>
  <si>
    <t>OHIO FARMERS INSURANCE COMPANY</t>
  </si>
  <si>
    <t>ONE PARK CIRCLE,</t>
  </si>
  <si>
    <t>330-887-6344</t>
  </si>
  <si>
    <t>OHIO INDEMNITY COMPANY</t>
  </si>
  <si>
    <t>250 E. BROAD 7TH FLOOR,</t>
  </si>
  <si>
    <t>614-228-2800</t>
  </si>
  <si>
    <t>OLD REPUBLIC GENERAL INSURANCE CORPORATION</t>
  </si>
  <si>
    <t>307 NORTH MICHIGAN AVENUE,</t>
  </si>
  <si>
    <t>312-346-8100</t>
  </si>
  <si>
    <t>OLD REPUBLIC INSURANCE COMPANY</t>
  </si>
  <si>
    <t>P O BOX 789,</t>
  </si>
  <si>
    <t>OLD REPUBLIC SECURITY ASSURANCE COMPANY</t>
  </si>
  <si>
    <t>OLD REPUBLIC SURETY COMPANY</t>
  </si>
  <si>
    <t>445 S. MOORLAND ROAD, SUITE 200,</t>
  </si>
  <si>
    <t>262-797-2644</t>
  </si>
  <si>
    <t>OLD UNITED CASUALTY COMPANY</t>
  </si>
  <si>
    <t>PO BOX 795,</t>
  </si>
  <si>
    <t>913-895-0428</t>
  </si>
  <si>
    <t>4200 NORTHCORP PARKWAY SUITE 400,</t>
  </si>
  <si>
    <t>561-231-5902</t>
  </si>
  <si>
    <t>7201 N.W. 11TH PLACE,</t>
  </si>
  <si>
    <t>352-333-1362</t>
  </si>
  <si>
    <t>OMNI INDEMNITY COMPANY</t>
  </si>
  <si>
    <t>2018 POWERS FERRY ROAD, SUITE 400,</t>
  </si>
  <si>
    <t>770-952-4500</t>
  </si>
  <si>
    <t>OMNI INSURANCE COMPANY</t>
  </si>
  <si>
    <t>ONECIS INSURANCE COMPANY</t>
  </si>
  <si>
    <t>330 LYNNWAY, SUITE 403,</t>
  </si>
  <si>
    <t>800-579-3444-</t>
  </si>
  <si>
    <t>OWNERS INSURANCE COMPANY</t>
  </si>
  <si>
    <t>PACIFIC EMPLOYERS INSURANCE COMPANY</t>
  </si>
  <si>
    <t>PACIFIC SPECIALTY INSURANCE COMPANY</t>
  </si>
  <si>
    <t>3601 HAVEN AVENUE,</t>
  </si>
  <si>
    <t>650-780-4800</t>
  </si>
  <si>
    <t>PACO ASSURANCE COMPANY, INC.</t>
  </si>
  <si>
    <t>3000 MERIDIAN BOULEVARD, SUITE 400,</t>
  </si>
  <si>
    <t>615-371-8776</t>
  </si>
  <si>
    <t>PALMETTO SURETY CORPORATION</t>
  </si>
  <si>
    <t>109 RIVER LANDING DR. SUITE 200,</t>
  </si>
  <si>
    <t>PARTNERRE AMERICA INSURANCE COMPANY</t>
  </si>
  <si>
    <t>ONE GREENWICH PLAZA,</t>
  </si>
  <si>
    <t>203-485-4287</t>
  </si>
  <si>
    <t>PARTNERRE INSURANCE COMPANY OF NEW YORK</t>
  </si>
  <si>
    <t>PATRIOT GENERAL INSURANCE COMPANY</t>
  </si>
  <si>
    <t>PEACHTREE CASUALTY INSURANCE COMPANY</t>
  </si>
  <si>
    <t>350 10TH AVENUE, STE 1400,</t>
  </si>
  <si>
    <t>619-702-7022</t>
  </si>
  <si>
    <t>PEAK PROPERTY AND CASUALTY INSURANCE CORP.</t>
  </si>
  <si>
    <t>PEERLESS INDEMNITY INSURANCE COMPANY</t>
  </si>
  <si>
    <t>PEERLESS INSURANCE COMPANY</t>
  </si>
  <si>
    <t>PELEUS INSURANCE COMPANY</t>
  </si>
  <si>
    <t>PENINSULAR SURETY COMPANY</t>
  </si>
  <si>
    <t>7005 NW 41ST STREET,</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</si>
  <si>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</si>
  <si>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</si>
  <si>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</si>
  <si>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</si>
  <si>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</si>
  <si>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</si>
  <si>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</si>
  <si>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TWO NORTH SECOND STREET,</t>
  </si>
  <si>
    <t>717-234-4941</t>
  </si>
  <si>
    <t>18 PEOPLE'S TRUST WAY,</t>
  </si>
  <si>
    <t>561-988-9170</t>
  </si>
  <si>
    <t>PERMANENT GENERAL ASSURANCE CORPORATION</t>
  </si>
  <si>
    <t>2636 ELM HILL PIKE, SUITE 510,</t>
  </si>
  <si>
    <t>615-744-1221</t>
  </si>
  <si>
    <t>PETROLEUM CASUALTY COMPANY</t>
  </si>
  <si>
    <t>4550 DACOMA,</t>
  </si>
  <si>
    <t>800-323-4416</t>
  </si>
  <si>
    <t>PHARMACISTS MUTUAL INSURANCE COMPANY</t>
  </si>
  <si>
    <t>808 HIGHWAY 18 WEST,</t>
  </si>
  <si>
    <t>515-395-7261</t>
  </si>
  <si>
    <t>PHYSICIANS INSURANCE COMPANY</t>
  </si>
  <si>
    <t>361 E HILLSBORO BLVD,</t>
  </si>
  <si>
    <t>954-788-5453-</t>
  </si>
  <si>
    <t>PLANS' LIABILITY INSURANCE COMPANY</t>
  </si>
  <si>
    <t>PLATEAU CASUALTY INSURANCE COMPANY</t>
  </si>
  <si>
    <t>2701 NORTH MAIN STREET, P.O. BOX 7001,</t>
  </si>
  <si>
    <t>931-484-8411</t>
  </si>
  <si>
    <t>PLATTE RIVER INSURANCE COMPANY</t>
  </si>
  <si>
    <t>PLAZA INSURANCE COMPANY</t>
  </si>
  <si>
    <t>816-412-2861</t>
  </si>
  <si>
    <t>PODIATRY INSURANCE COMPANY OF AMERICA</t>
  </si>
  <si>
    <t>212-805-9700-8851</t>
  </si>
  <si>
    <t>PREFERRED PROFESSIONAL INSURANCE COMPANY</t>
  </si>
  <si>
    <t>11605 MIRACLE HILLS DRIVE, SUITE 200,</t>
  </si>
  <si>
    <t>402-392-1566</t>
  </si>
  <si>
    <t>PREMIER GROUP INSURANCE COMPANY</t>
  </si>
  <si>
    <t>100 EAST VINE STREET,</t>
  </si>
  <si>
    <t>615-278-1225-203</t>
  </si>
  <si>
    <t>1715 N WESTSHORE BLVD SUITE 930,</t>
  </si>
  <si>
    <t>813-286-3733</t>
  </si>
  <si>
    <t>PRIME PROPERTY &amp; CASUALTY INSURANCE INC.</t>
  </si>
  <si>
    <t>8722 SOUTH 300 WEST,</t>
  </si>
  <si>
    <t>801-304-5561</t>
  </si>
  <si>
    <t>PROASSURANCE CASUALTY COMPANY</t>
  </si>
  <si>
    <t>2600 PROFESSIONALS DRIVE,</t>
  </si>
  <si>
    <t>205-877-4400</t>
  </si>
  <si>
    <t>PROASSURANCE INDEMNITY COMPANY, INC.</t>
  </si>
  <si>
    <t>100 BROOKWOOD PLACE,</t>
  </si>
  <si>
    <t>PRODUCERS AGRICULTURE INSURANCE COMPANY</t>
  </si>
  <si>
    <t>901 WEST MAIN STREET,</t>
  </si>
  <si>
    <t>763-657-2526</t>
  </si>
  <si>
    <t>PROFESSIONALS ADVOCATE INSURANCE COMPANY</t>
  </si>
  <si>
    <t>225 INTERNATIONAL CIRCLE,</t>
  </si>
  <si>
    <t>410-785-0050-207</t>
  </si>
  <si>
    <t>PROFESSIONALS DIRECT INSURANCE COMPANY</t>
  </si>
  <si>
    <t>PROGRESSIVE ADVANCED INSURANCE COMPANY</t>
  </si>
  <si>
    <t>6300 WILSON MILLS ROAD, E61,</t>
  </si>
  <si>
    <t>PROGRESSIVE AMERICAN INSURANCE COMPANY</t>
  </si>
  <si>
    <t>6300 WILSON MILLS ROAD, W33,</t>
  </si>
  <si>
    <t>PROGRESSIVE BAYSIDE INSURANCE COMPANY</t>
  </si>
  <si>
    <t>PROGRESSIVE CASUALTY INSURANCE COMPANY</t>
  </si>
  <si>
    <t>6300 WILSON MILLS ROAD,</t>
  </si>
  <si>
    <t>PROGRESSIVE EXPRESS INSURANCE COMPANY</t>
  </si>
  <si>
    <t>PROGRESSIVE SELECT INSURANCE COMPANY</t>
  </si>
  <si>
    <t>4030 CRESCENT PARK DRIVE, BLDG. B,</t>
  </si>
  <si>
    <t>PROGRESSIVE SOUTHEASTERN INSURANCE COMPANY</t>
  </si>
  <si>
    <t>PROGRESSIVE SPECIALTY INSURANCE COMPANY</t>
  </si>
  <si>
    <t>PROTECTIVE INSURANCE COMPANY</t>
  </si>
  <si>
    <t>111 CONGRESSIONAL BLVD., SUITE 500,</t>
  </si>
  <si>
    <t>317-636-9800 -2596</t>
  </si>
  <si>
    <t>PROVIDENCE WASHINGTON INSURANCE COMPANY</t>
  </si>
  <si>
    <t>475 KILVERT STREET, SUITE 330,</t>
  </si>
  <si>
    <t>727-217-2908</t>
  </si>
  <si>
    <t>PUBLIC SERVICE INSURANCE COMPANY</t>
  </si>
  <si>
    <t>ONE PARK AVENUE,</t>
  </si>
  <si>
    <t>212-591-9285</t>
  </si>
  <si>
    <t>PURE INSURANCE COMPANY</t>
  </si>
  <si>
    <t>44 SOUTH BROADWAY,</t>
  </si>
  <si>
    <t>914-328-7388</t>
  </si>
  <si>
    <t>QBE REINSURANCE CORPORATION</t>
  </si>
  <si>
    <t>QUANTA INDEMNITY COMPANY</t>
  </si>
  <si>
    <t>40 FULTON STREET, SUITE 1200,</t>
  </si>
  <si>
    <t>212-373-1800</t>
  </si>
  <si>
    <t>R.V.I. AMERICA INSURANCE COMPANY</t>
  </si>
  <si>
    <t>177 BROAD STREET, NINTH FLOOR,</t>
  </si>
  <si>
    <t>203-975-2174</t>
  </si>
  <si>
    <t>RADIAN GUARANTY, INC.</t>
  </si>
  <si>
    <t>1601 MARKET STREET,</t>
  </si>
  <si>
    <t>800-523-1988</t>
  </si>
  <si>
    <t>RADIAN MORTGAGE ASSURANCE INC</t>
  </si>
  <si>
    <t>REGENT INSURANCE COMPANY</t>
  </si>
  <si>
    <t>RENAISSANCE REINSURANCE U.S. INC.</t>
  </si>
  <si>
    <t>140 BROADWAY, SUITE 4200,</t>
  </si>
  <si>
    <t>212-238-9600</t>
  </si>
  <si>
    <t>REPUBLIC INDEMNITY COMPANY OF AMERICA</t>
  </si>
  <si>
    <t>P.O. BOX 20036,</t>
  </si>
  <si>
    <t>818-382-1080</t>
  </si>
  <si>
    <t>REPUBLIC MORTGAGE INSURANCE COMPANY</t>
  </si>
  <si>
    <t>101 N. CHERRY STREET, SUITE 101,</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</si>
  <si>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</si>
  <si>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</si>
  <si>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</si>
  <si>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</si>
  <si>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</si>
  <si>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</si>
  <si>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8151 PETERS ROAD #1000,</t>
  </si>
  <si>
    <t>954-436-8800-</t>
  </si>
  <si>
    <t>RETAILFIRST INSURANCE COMPANY</t>
  </si>
  <si>
    <t>863-665-6060 x3680</t>
  </si>
  <si>
    <t>RIVERPORT INSURANCE COMPANY</t>
  </si>
  <si>
    <t>203-629-3071</t>
  </si>
  <si>
    <t>RLI INDEMNITY COMPANY</t>
  </si>
  <si>
    <t>309-692-1000-5848</t>
  </si>
  <si>
    <t>RLI INSURANCE COMPANY</t>
  </si>
  <si>
    <t>ROCHE SURETY AND CASUALTY COMPANY, INC.</t>
  </si>
  <si>
    <t>4107 N HIMES AVE 2ND FLOOR,</t>
  </si>
  <si>
    <t>813-623-5042</t>
  </si>
  <si>
    <t>ROCKWOOD CASUALTY INSURANCE COMPANY</t>
  </si>
  <si>
    <t>654 MAIN STREET,</t>
  </si>
  <si>
    <t>814-926-4661-5232</t>
  </si>
  <si>
    <t>RSUI INDEMNITY COMPANY</t>
  </si>
  <si>
    <t>945 E. PACES FERRY RD, SUITE 1800,</t>
  </si>
  <si>
    <t>404-231-2366</t>
  </si>
  <si>
    <t>RURAL COMMUNITY INSURANCE COMPANY</t>
  </si>
  <si>
    <t>3501 THURSTON AVENUE,</t>
  </si>
  <si>
    <t>763-323-2182</t>
  </si>
  <si>
    <t>SAFECO INSURANCE COMPANY OF AMERICA</t>
  </si>
  <si>
    <t>SAFECO INSURANCE COMPANY OF ILLINOIS</t>
  </si>
  <si>
    <t>SAFECO NATIONAL INSURANCE COMPANY</t>
  </si>
  <si>
    <t>12640 TELECOM DR,</t>
  </si>
  <si>
    <t>SAFETY FIRST INSURANCE COMPANY</t>
  </si>
  <si>
    <t>1832 SCHUETZ ROAD,</t>
  </si>
  <si>
    <t>314-692-1338</t>
  </si>
  <si>
    <t>SAFETY NATIONAL CASUALTY CORPORATION</t>
  </si>
  <si>
    <t>SAFEWAY INSURANCE COMPANY</t>
  </si>
  <si>
    <t>790 PASQUINELLI DRIVE,</t>
  </si>
  <si>
    <t>630-887-8300</t>
  </si>
  <si>
    <t>SAMSUNG FIRE &amp; MARINE INSURANCE CO., LTD. (US BRANCH)</t>
  </si>
  <si>
    <t>105 CHALLENGER ROAD, 5TH FLOOR,</t>
  </si>
  <si>
    <t>201-543-2260-</t>
  </si>
  <si>
    <t>1000 SAWGRASS CORPORATE PKWY, SUITE 100,</t>
  </si>
  <si>
    <t>954-376-6868</t>
  </si>
  <si>
    <t>SCOTTSDALE INDEMNITY COMPANY</t>
  </si>
  <si>
    <t>SEABRIGHT INSURANCE COMPANY</t>
  </si>
  <si>
    <t>1501 4TH AVENUE SUITE 2700,</t>
  </si>
  <si>
    <t>206-269-8500</t>
  </si>
  <si>
    <t>SEAVIEW INSURANCE COMPANY</t>
  </si>
  <si>
    <t>1000 AVIARA PARKWAY, STE 300,</t>
  </si>
  <si>
    <t>760-692-9213</t>
  </si>
  <si>
    <t>SEAWORTHY INSURANCE COMPANY</t>
  </si>
  <si>
    <t>880 SOUTH PICKETT STREET,</t>
  </si>
  <si>
    <t>703-461-2878-3064</t>
  </si>
  <si>
    <t>SECURIAN CASUALTY COMPANY</t>
  </si>
  <si>
    <t>2960 RIVERSIDE DRIVE,</t>
  </si>
  <si>
    <t>478-314-3159</t>
  </si>
  <si>
    <t>SECURITY FIRST INSURANCE COMPANY DBA SECURITY FIRST FLORIDA</t>
  </si>
  <si>
    <t>140 SOUTH ATLANTIC AVENUE  SUITE 200,</t>
  </si>
  <si>
    <t>386-673-5308</t>
  </si>
  <si>
    <t>SECURITY NATIONAL INSURANCE COMPANY</t>
  </si>
  <si>
    <t>SELECT INSURANCE COMPANY</t>
  </si>
  <si>
    <t>40 WANTAGE AVENUE,</t>
  </si>
  <si>
    <t>973-948-1311</t>
  </si>
  <si>
    <t>SENECA INSURANCE COMPANY, INC.</t>
  </si>
  <si>
    <t>160 WATER STREET,</t>
  </si>
  <si>
    <t>212-277-3520</t>
  </si>
  <si>
    <t>SENTINEL INSURANCE COMPANY, LTD.</t>
  </si>
  <si>
    <t>1-800-451-6944</t>
  </si>
  <si>
    <t>SENTRUITY CASUALTY COMPANY</t>
  </si>
  <si>
    <t>1345 ENCLAVE PARKWAY,</t>
  </si>
  <si>
    <t>713-580-3100</t>
  </si>
  <si>
    <t>SENTRY CASUALTY COMPANY</t>
  </si>
  <si>
    <t>SENTRY INSURANCE A MUTUAL COMPANY</t>
  </si>
  <si>
    <t>SENTRY SELECT INSURANCE COMPANY</t>
  </si>
  <si>
    <t>SEVEN SEAS INSURANCE COMPANY, INC.</t>
  </si>
  <si>
    <t>5 EAST 11TH STREET,</t>
  </si>
  <si>
    <t>561-840-2955</t>
  </si>
  <si>
    <t>SFM MUTUAL INSURANCE COMPANY</t>
  </si>
  <si>
    <t>3500 AMERICAN BOULEVARD WEST, SUITE 700,</t>
  </si>
  <si>
    <t>952-838-4200</t>
  </si>
  <si>
    <t>SIRIUS AMERICA INSURANCE COMPANY</t>
  </si>
  <si>
    <t>140 BROADWAY - 32ND FLOOR,</t>
  </si>
  <si>
    <t>212-312-2500</t>
  </si>
  <si>
    <t>SOMPO JAPAN FIRE &amp; MARINE INSURANCE COMPANY OF AMERICA</t>
  </si>
  <si>
    <t>11405 NORTH COMMUNITY HOUSE RD, STE 600,</t>
  </si>
  <si>
    <t>212-416-1463</t>
  </si>
  <si>
    <t>SOMPO JAPAN INSURANCE COMPANY OF AMERICA</t>
  </si>
  <si>
    <t>704-759-2200</t>
  </si>
  <si>
    <t>SOUTHERN FARM BUREAU CASUALTY INSURANCE COMPANY</t>
  </si>
  <si>
    <t>P O BOX 1800,</t>
  </si>
  <si>
    <t>601-957-4489</t>
  </si>
  <si>
    <t>SOUTHERN FARM BUREAU PROPERTY INSURANCE COMPANY</t>
  </si>
  <si>
    <t>2255 KILLEARN CENTER BOULEVARD,</t>
  </si>
  <si>
    <t>850-521-3080</t>
  </si>
  <si>
    <t>2255 KILLEARN CENTER BLVD,</t>
  </si>
  <si>
    <t>SOUTHERN INSURANCE COMPANY</t>
  </si>
  <si>
    <t>5525 LBJ FREEWAY,</t>
  </si>
  <si>
    <t>972-788-6103</t>
  </si>
  <si>
    <t>816 A1A NORTH, SUITE 302,</t>
  </si>
  <si>
    <t>SPARTA INSURANCE COMPANY</t>
  </si>
  <si>
    <t>185 ASYLUM STREET, CITYPLACE II,</t>
  </si>
  <si>
    <t>860-258-6550-</t>
  </si>
  <si>
    <t>6675 WESTWOOD BLVD., SUITE 360,</t>
  </si>
  <si>
    <t>407-226-8460-601</t>
  </si>
  <si>
    <t>ST. PAUL GUARDIAN INSURANCE COMPANY</t>
  </si>
  <si>
    <t>STANDARD FIRE INSURANCE COMPANY (THE)</t>
  </si>
  <si>
    <t>STANDARD GUARANTY INSURANCE COMPANY</t>
  </si>
  <si>
    <t>STAR CASUALTY INSURANCE COMPANY</t>
  </si>
  <si>
    <t>5539 SW 8 STREET,</t>
  </si>
  <si>
    <t>305-442-2276</t>
  </si>
  <si>
    <t>215 SHUMAN BLVD., SUITE 200,</t>
  </si>
  <si>
    <t>630-210-0355</t>
  </si>
  <si>
    <t>STARR INDEMNITY &amp; LIABILITY COMPANY</t>
  </si>
  <si>
    <t>399 PARK AVENUE, 8TH FLOOR,</t>
  </si>
  <si>
    <t>646-227-6611</t>
  </si>
  <si>
    <t>STATE AUTO PROPERTY &amp; CASUALTY INSURANCE COMPANY</t>
  </si>
  <si>
    <t>STATE AUTOMOBILE MUTUAL INSURANCE COMPANY</t>
  </si>
  <si>
    <t>STATE FARM FIRE AND CASUALTY COMPANY</t>
  </si>
  <si>
    <t>ONE STATE FARM PLAZA,</t>
  </si>
  <si>
    <t>309-766-6393</t>
  </si>
  <si>
    <t>STATE FARM GENERAL INSURANCE COMPANY</t>
  </si>
  <si>
    <t>STATE FARM MUTUAL AUTOMOBILE INSURANCE COMPANY</t>
  </si>
  <si>
    <t>STILLWATER INSURANCE COMPANY</t>
  </si>
  <si>
    <t>P. O. BOX 45126,</t>
  </si>
  <si>
    <t>904-997-7310-</t>
  </si>
  <si>
    <t>STONINGTON INSURANCE COMPANY</t>
  </si>
  <si>
    <t>5801 TENNYSON  PARKWAY  SUITE 600,</t>
  </si>
  <si>
    <t>972.664.7000</t>
  </si>
  <si>
    <t>STRATFORD INSURANCE COMPANY</t>
  </si>
  <si>
    <t>400 PARSON'S POND DRIVE,</t>
  </si>
  <si>
    <t>201-847-2874</t>
  </si>
  <si>
    <t>SU INSURANCE COMPANY</t>
  </si>
  <si>
    <t>9667 SOUTH 20TH STREET,</t>
  </si>
  <si>
    <t>414-281-1100-</t>
  </si>
  <si>
    <t>SUN SURETY INSURANCE COMPANY</t>
  </si>
  <si>
    <t>21 MAIN STREET,</t>
  </si>
  <si>
    <t>605-348-1000</t>
  </si>
  <si>
    <t>SUNZ INSURANCE COMPANY</t>
  </si>
  <si>
    <t>22 SARASOTA CENTER BLVD.,</t>
  </si>
  <si>
    <t>941-306-3077</t>
  </si>
  <si>
    <t>SURETEC INSURANCE COMPANY</t>
  </si>
  <si>
    <t>1330 POST OAK BLVD, SUITE 1100,</t>
  </si>
  <si>
    <t>713-812-0800</t>
  </si>
  <si>
    <t>221 DAWSON ROAD,</t>
  </si>
  <si>
    <t>803-462-7461</t>
  </si>
  <si>
    <t>SWISS REINSURANCE AMERICA CORPORATION</t>
  </si>
  <si>
    <t>175 KING STREET,</t>
  </si>
  <si>
    <t>913-676-3232</t>
  </si>
  <si>
    <t>T.H.E. INSURANCE COMPANY</t>
  </si>
  <si>
    <t>10451 GULF BLVD.,</t>
  </si>
  <si>
    <t>727-367-6900-1207</t>
  </si>
  <si>
    <t>TECHNOLOGY INSURANCE COMPANY</t>
  </si>
  <si>
    <t>59 MAIDEN LANE,</t>
  </si>
  <si>
    <t>212-220-7120</t>
  </si>
  <si>
    <t>THE TRAVELERS CASUALTY COMPANY</t>
  </si>
  <si>
    <t>TIG INSURANCE COMPANY</t>
  </si>
  <si>
    <t>TITAN INDEMNITY COMPANY</t>
  </si>
  <si>
    <t>TITAN INSURANCE COMPANY</t>
  </si>
  <si>
    <t>TNUS INSURANCE COMPANY</t>
  </si>
  <si>
    <t>230 PARK AVENUE,</t>
  </si>
  <si>
    <t>212-297-6600</t>
  </si>
  <si>
    <t>TOKIO MARINE AMERICA INSURANCE COMPANY</t>
  </si>
  <si>
    <t>TORUS NATIONAL INSURANCE COMPANY</t>
  </si>
  <si>
    <t>HARBORSIDE FINANCIAL CENTER PLAZA 5 SUITE 2600,</t>
  </si>
  <si>
    <t>201-743-7700</t>
  </si>
  <si>
    <t>TOWER HILL PREFERRED INSURANCE COMPANY</t>
  </si>
  <si>
    <t>TOYOTA MOTOR INSURANCE COMPANY</t>
  </si>
  <si>
    <t>5005 NORTH RIVER BOULEVARD NE,</t>
  </si>
  <si>
    <t>310-468-7399</t>
  </si>
  <si>
    <t>TRADERS INSURANCE COMPANY</t>
  </si>
  <si>
    <t>8916 TROOST,</t>
  </si>
  <si>
    <t>816-822-1887</t>
  </si>
  <si>
    <t>TRANS PACIFIC INSURANCE COMPANY</t>
  </si>
  <si>
    <t>TRANSAMERICA CASUALTY INSURANCE COMPANY</t>
  </si>
  <si>
    <t>520 PARK AVENUE,</t>
  </si>
  <si>
    <t>1-800-625-4212</t>
  </si>
  <si>
    <t>TRANSATLANTIC REINSURANCE COMPANY</t>
  </si>
  <si>
    <t>TRANSGUARD INSURANCE COMPANY OF AMERICA, INC.</t>
  </si>
  <si>
    <t>215 SHUMAN BOULEVARD, SUITE 400,</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</si>
  <si>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</si>
  <si>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</si>
  <si>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</si>
  <si>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</si>
  <si>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</si>
  <si>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</si>
  <si>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</si>
  <si>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</si>
  <si>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</si>
  <si>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</si>
  <si>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3001 MEACHAM BOULEVARD, SUITE 100,</t>
  </si>
  <si>
    <t>817-348-7535</t>
  </si>
  <si>
    <t>TRIUMPHE CASUALTY COMPANY</t>
  </si>
  <si>
    <t>TRUCK INSURANCE EXCHANGE</t>
  </si>
  <si>
    <t>TRUMBULL INSURANCE COMPANY</t>
  </si>
  <si>
    <t>U.S. SPECIALTY INSURANCE COMPANY</t>
  </si>
  <si>
    <t>UFG SPECIALTY INSURANCE COMPANY</t>
  </si>
  <si>
    <t>118 SECOND AVENUE SE,</t>
  </si>
  <si>
    <t>UNION INSURANCE COMPANY</t>
  </si>
  <si>
    <t>515-473-3000</t>
  </si>
  <si>
    <t>UNITED AUTOMOBILE INSURANCE COMPANY</t>
  </si>
  <si>
    <t>1313 NORTH WEST 167TH STREET,</t>
  </si>
  <si>
    <t>305-940-7299-32489</t>
  </si>
  <si>
    <t>UNITED CASUALTY AND SURETY INSURANCE COMPANY</t>
  </si>
  <si>
    <t>1250 HANCOCK STREET, SUITE 803N,</t>
  </si>
  <si>
    <t>617-471-1112</t>
  </si>
  <si>
    <t>12115 LACKLAND ROAD,</t>
  </si>
  <si>
    <t>800-777-8467</t>
  </si>
  <si>
    <t>UNITED FINANCIAL CASUALTY COMPANY</t>
  </si>
  <si>
    <t>UNITED FIRE &amp; INDEMNITY COMPANY</t>
  </si>
  <si>
    <t>UNITED GUARANTY COMMERCIAL INSURANCE COMPANY OF NC</t>
  </si>
  <si>
    <t>POST OFFICE BOX 20597,</t>
  </si>
  <si>
    <t>336-412-0657</t>
  </si>
  <si>
    <t>UNITED GUARANTY MORTGAGE INDEMNITY COMPANY</t>
  </si>
  <si>
    <t>UNITED GUARANTY RESIDENTIAL INS. COMPANY OF NC</t>
  </si>
  <si>
    <t>UNITED GUARANTY RESIDENTIAL INSURANCE COMPANY</t>
  </si>
  <si>
    <t>UNITED NATIONAL SPECIALTY INSURANCE COMPANY</t>
  </si>
  <si>
    <t>360 CENTRAL AVENUE, SUITE 900,</t>
  </si>
  <si>
    <t>727-895-7737-273</t>
  </si>
  <si>
    <t>UNITED STATES FIDELITY AND GUARANTY COMPANY</t>
  </si>
  <si>
    <t>UNITED STATES LIABILITY INSURANCE COMPANY</t>
  </si>
  <si>
    <t>1190 DEVON PARK DRIVE,</t>
  </si>
  <si>
    <t>888-523-5545-2385</t>
  </si>
  <si>
    <t>UNITED STATES SURETY COMPANY</t>
  </si>
  <si>
    <t>20 W. AYLESBURY ROAD,</t>
  </si>
  <si>
    <t>UNITED WISCONSIN INSURANCE COMPANY</t>
  </si>
  <si>
    <t>15200 WEST SMALL ROAD,</t>
  </si>
  <si>
    <t>262-787-7800</t>
  </si>
  <si>
    <t>UNITRIN AUTO AND HOME INSURANCE COMPANY</t>
  </si>
  <si>
    <t>570-496-5594</t>
  </si>
  <si>
    <t>UNITRIN DIRECT PROPERTY &amp; CASUALTY COMPANY</t>
  </si>
  <si>
    <t>50 GLENMAURA NATIONAL BOULEVARD,</t>
  </si>
  <si>
    <t>570-496-2059</t>
  </si>
  <si>
    <t>UNIVERSAL FIRE &amp; CASUALTY INSURANCE COMPANY</t>
  </si>
  <si>
    <t>3214 CHICAGO DRIVE,</t>
  </si>
  <si>
    <t>616-662-3900</t>
  </si>
  <si>
    <t>UNIVERSAL INSURANCE COMPANY</t>
  </si>
  <si>
    <t>787-706-7321-</t>
  </si>
  <si>
    <t>101 PARAMOUNT DRIVE, SUITE 220,</t>
  </si>
  <si>
    <t>941-378-8851-6921</t>
  </si>
  <si>
    <t>UNIVERSAL SURETY OF AMERICA</t>
  </si>
  <si>
    <t>UNIVERSAL UNDERWRITERS INSURANCE COMPANY</t>
  </si>
  <si>
    <t>UPPER HUDSON NATIONAL INSURANCE COMPANY</t>
  </si>
  <si>
    <t>4446 STATE ROUTE 42, SUITE B,</t>
  </si>
  <si>
    <t>845-791-6700</t>
  </si>
  <si>
    <t>USPLATE GLASS INSURANCE COMPANY</t>
  </si>
  <si>
    <t>ONE WESTBROOK CORPORATE CENTER, SUITE 320,</t>
  </si>
  <si>
    <t>708-449-6060-</t>
  </si>
  <si>
    <t>UTICA FIRST INSURANCE COMPANY</t>
  </si>
  <si>
    <t>5981 AIRPORT RD.,</t>
  </si>
  <si>
    <t>315-736-8211-3007</t>
  </si>
  <si>
    <t>UTICA MUTUAL INSURANCE COMPANY</t>
  </si>
  <si>
    <t>VANLINER INSURANCE COMPANY</t>
  </si>
  <si>
    <t>ONE PREMIER DRIVE,</t>
  </si>
  <si>
    <t>330-659-8900 -1123</t>
  </si>
  <si>
    <t>VERLAN FIRE INSURANCE COMPANY</t>
  </si>
  <si>
    <t>VICTORIA AUTOMOBILE INSURANCE COMPANY</t>
  </si>
  <si>
    <t>VICTORIA FIRE &amp; CASUALTY COMPANY</t>
  </si>
  <si>
    <t>VICTORIA SELECT INSURANCE COMPANY</t>
  </si>
  <si>
    <t>VIRGINIA SURETY COMPANY, INC.</t>
  </si>
  <si>
    <t>175 W. JACKSON,</t>
  </si>
  <si>
    <t>312-356-2432</t>
  </si>
  <si>
    <t>VISION SERVICE PLAN INSURANCE COMPANY</t>
  </si>
  <si>
    <t>3333 QUALITY DRIVE,</t>
  </si>
  <si>
    <t>916-851-5000</t>
  </si>
  <si>
    <t>WARNER INSURANCE COMPANY</t>
  </si>
  <si>
    <t>WARRANTY UNDERWRITERS INSURANCE COMPANY</t>
  </si>
  <si>
    <t>12651 BRIAR FOREST, SUITE 195,</t>
  </si>
  <si>
    <t>281-531-8651-</t>
  </si>
  <si>
    <t>WASHINGTON INTERNATIONAL INSURANCE COMPANY</t>
  </si>
  <si>
    <t>475 NORTH MARTINGALE ROAD,</t>
  </si>
  <si>
    <t>WAUSAU BUSINESS INSURANCE COMPANY</t>
  </si>
  <si>
    <t>WAUSAU UNDERWRITERS INSURANCE COMPANY</t>
  </si>
  <si>
    <t>WELLINGTON INSURANCE COMPANY</t>
  </si>
  <si>
    <t>6801 CALMONT AVENUE,</t>
  </si>
  <si>
    <t>817-732-2111</t>
  </si>
  <si>
    <t>WESCO INSURANCE COMPANY</t>
  </si>
  <si>
    <t>WEST AMERICAN INSURANCE COMPANY</t>
  </si>
  <si>
    <t>WESTCHESTER FIRE INSURANCE COMPANY</t>
  </si>
  <si>
    <t>WESTERN GENERAL INSURANCE COMPANY</t>
  </si>
  <si>
    <t>5230 LAS VIRGENES ROAD SUITE 100,</t>
  </si>
  <si>
    <t>818-880-9070</t>
  </si>
  <si>
    <t>WESTERN SURETY COMPANY</t>
  </si>
  <si>
    <t>WESTFIELD NATIONAL INS. COMPANY</t>
  </si>
  <si>
    <t>P.O.BOX 14-2057,</t>
  </si>
  <si>
    <t>888-800-5002-1009</t>
  </si>
  <si>
    <t>WESTPORT INSURANCE CORPORATION</t>
  </si>
  <si>
    <t>5200 METCALF AVENUE,</t>
  </si>
  <si>
    <t>913-676-5200</t>
  </si>
  <si>
    <t>WHITE PINE INSURANCE COMPANY</t>
  </si>
  <si>
    <t>209 GEORGIAN PLACE,</t>
  </si>
  <si>
    <t>814-445-6242</t>
  </si>
  <si>
    <t>WILLIAMSBURG NATIONAL INSURANCE COMPANY</t>
  </si>
  <si>
    <t>WINDHAVEN INSURANCE COMPANY</t>
  </si>
  <si>
    <t>8550 NW 33RD STREET, SUITE 400,</t>
  </si>
  <si>
    <t>786-709-4800</t>
  </si>
  <si>
    <t>WORK FIRST CASUALTY COMPANY</t>
  </si>
  <si>
    <t>1100 EAST 6600 SOUTH, SUITE 260,</t>
  </si>
  <si>
    <t>541-248-5182</t>
  </si>
  <si>
    <t>WORKMEN'S AUTO INSURANCE COMPANY</t>
  </si>
  <si>
    <t>3060 SATURN STREET,</t>
  </si>
  <si>
    <t>800-697-6117</t>
  </si>
  <si>
    <t>WRIGHT NATIONAL FLOOD INSURANCE COMPANY</t>
  </si>
  <si>
    <t>801 94TH AVENUE N., STE 110,</t>
  </si>
  <si>
    <t>727-803-2040</t>
  </si>
  <si>
    <t>WRM AMERICA INDEMNITY COMPANY, INC</t>
  </si>
  <si>
    <t>333 EARLE OVINGTON BOULEVARD,</t>
  </si>
  <si>
    <t>516-750-9340</t>
  </si>
  <si>
    <t>YEL CO. INSURANCE</t>
  </si>
  <si>
    <t>3757 N W 36 STREET,</t>
  </si>
  <si>
    <t>305-662-3775</t>
  </si>
  <si>
    <t>YOSEMITE INSURANCE COMPANY</t>
  </si>
  <si>
    <t>601 NW 2ND ST,</t>
  </si>
  <si>
    <t>812-468-5032</t>
  </si>
  <si>
    <t>ZALE INDEMNITY COMPANY</t>
  </si>
  <si>
    <t>901 W. WALNUT HILL LANE;    MS 5 A-9,</t>
  </si>
  <si>
    <t>972-580-5289-</t>
  </si>
  <si>
    <t>ZENITH INSURANCE COMPANY</t>
  </si>
  <si>
    <t>21255 CALIFA STREET,</t>
  </si>
  <si>
    <t>818-594-5545</t>
  </si>
  <si>
    <t>PeopleAddy1</t>
  </si>
  <si>
    <t>WILMINGTON</t>
  </si>
  <si>
    <t>NEW YORK</t>
  </si>
  <si>
    <t>OMAHA</t>
  </si>
  <si>
    <t>ATLANTA</t>
  </si>
  <si>
    <t>LANSING</t>
  </si>
  <si>
    <t>COLUMBIA</t>
  </si>
  <si>
    <t>ORLANDO</t>
  </si>
  <si>
    <t>PHILADELPHIA</t>
  </si>
  <si>
    <t>RICHARDSON</t>
  </si>
  <si>
    <t>FARMINGTON</t>
  </si>
  <si>
    <t>CEDAR RAPIDS</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</si>
  <si>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</si>
  <si>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</si>
  <si>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</si>
  <si>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</si>
  <si>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</si>
  <si>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</si>
  <si>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</si>
  <si>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</si>
  <si>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</si>
  <si>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</si>
  <si>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</si>
  <si>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</si>
  <si>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</si>
  <si>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</si>
  <si>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</si>
  <si>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</si>
  <si>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</si>
  <si>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</si>
  <si>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</si>
  <si>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</si>
  <si>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ST. PETERSBURG</t>
  </si>
  <si>
    <t>SUNRISE</t>
  </si>
  <si>
    <t>LONGWOOD</t>
  </si>
  <si>
    <t>LOS ANGELES</t>
  </si>
  <si>
    <t>SEATTLE</t>
  </si>
  <si>
    <t>CINCINNATI</t>
  </si>
  <si>
    <t>AMELIA</t>
  </si>
  <si>
    <t>BOSTON</t>
  </si>
  <si>
    <t>FORT WORTH</t>
  </si>
  <si>
    <t>NAPA</t>
  </si>
  <si>
    <t>BLUE BELL</t>
  </si>
  <si>
    <t>TAMPA</t>
  </si>
  <si>
    <t>DERIDDER</t>
  </si>
  <si>
    <t>OKLAHOMA CITY</t>
  </si>
  <si>
    <t>SPRINGFIELD</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</si>
  <si>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</si>
  <si>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</si>
  <si>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</si>
  <si>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</si>
  <si>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</si>
  <si>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</si>
  <si>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</si>
  <si>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</si>
  <si>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</si>
  <si>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</si>
  <si>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</si>
  <si>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</si>
  <si>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</si>
  <si>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</si>
  <si>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</si>
  <si>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</si>
  <si>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</si>
  <si>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</si>
  <si>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</si>
  <si>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</si>
  <si>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</si>
  <si>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</si>
  <si>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</si>
  <si>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</si>
  <si>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</si>
  <si>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</si>
  <si>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</si>
  <si>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</si>
  <si>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</si>
  <si>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</si>
  <si>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</si>
  <si>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</si>
  <si>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</si>
  <si>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</si>
  <si>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</si>
  <si>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</si>
  <si>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</si>
  <si>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</si>
  <si>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</si>
  <si>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</si>
  <si>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</si>
  <si>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</si>
  <si>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</si>
  <si>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</si>
  <si>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</si>
  <si>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</si>
  <si>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</si>
  <si>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</si>
  <si>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</si>
  <si>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TALLAHASSEE</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</si>
  <si>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</si>
  <si>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</si>
  <si>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</si>
  <si>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</si>
  <si>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</si>
  <si>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</si>
  <si>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</si>
  <si>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</si>
  <si>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</si>
  <si>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</si>
  <si>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</si>
  <si>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</si>
  <si>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</si>
  <si>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</si>
  <si>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</si>
  <si>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</si>
  <si>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</si>
  <si>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</si>
  <si>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</si>
  <si>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</si>
  <si>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</si>
  <si>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</si>
  <si>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</si>
  <si>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</si>
  <si>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</si>
  <si>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PURCHASE</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</si>
  <si>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</si>
  <si>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</si>
  <si>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</si>
  <si>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</si>
  <si>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</si>
  <si>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</si>
  <si>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</si>
  <si>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</si>
  <si>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</si>
  <si>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</si>
  <si>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</si>
  <si>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</si>
  <si>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</si>
  <si>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</si>
  <si>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</si>
  <si>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</si>
  <si>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</si>
  <si>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</si>
  <si>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</si>
  <si>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</si>
  <si>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</si>
  <si>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</si>
  <si>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</si>
  <si>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</si>
  <si>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</si>
  <si>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</si>
  <si>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</si>
  <si>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</si>
  <si>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</si>
  <si>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</si>
  <si>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</si>
  <si>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</si>
  <si>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</si>
  <si>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</si>
  <si>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</si>
  <si>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</si>
  <si>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</si>
  <si>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</si>
  <si>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</si>
  <si>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</si>
  <si>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</si>
  <si>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</si>
  <si>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</si>
  <si>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</si>
  <si>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</si>
  <si>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</si>
  <si>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</si>
  <si>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</si>
  <si>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</si>
  <si>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KEENE</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</si>
  <si>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</si>
  <si>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</si>
  <si>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</si>
  <si>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</si>
  <si>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</si>
  <si>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</si>
  <si>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</si>
  <si>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</si>
  <si>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</si>
  <si>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</si>
  <si>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</si>
  <si>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</si>
  <si>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</si>
  <si>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</si>
  <si>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</si>
  <si>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</si>
  <si>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</si>
  <si>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</si>
  <si>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</si>
  <si>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</si>
  <si>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</si>
  <si>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</si>
  <si>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</si>
  <si>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</si>
  <si>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</si>
  <si>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</si>
  <si>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</si>
  <si>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</si>
  <si>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</si>
  <si>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</si>
  <si>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</si>
  <si>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</si>
  <si>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</si>
  <si>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</si>
  <si>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</si>
  <si>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</si>
  <si>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</si>
  <si>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</si>
  <si>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CLEVELAND</t>
  </si>
  <si>
    <t>RIVERVIEW</t>
  </si>
  <si>
    <t>CARMEL</t>
  </si>
  <si>
    <t>WARWICK</t>
  </si>
  <si>
    <t>WHITE PLAINS</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</si>
  <si>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</si>
  <si>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</si>
  <si>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</si>
  <si>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</si>
  <si>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</si>
  <si>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</si>
  <si>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</si>
  <si>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</si>
  <si>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</si>
  <si>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</si>
  <si>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</si>
  <si>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</si>
  <si>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</si>
  <si>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</si>
  <si>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</si>
  <si>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</si>
  <si>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</si>
  <si>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</si>
  <si>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</si>
  <si>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</si>
  <si>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</si>
  <si>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</si>
  <si>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</si>
  <si>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</si>
  <si>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</si>
  <si>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</si>
  <si>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</si>
  <si>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</si>
  <si>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</si>
  <si>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</si>
  <si>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</si>
  <si>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</si>
  <si>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</si>
  <si>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SOMERSET</t>
  </si>
  <si>
    <t>DORAL</t>
  </si>
  <si>
    <t>SALT LAKE CITY</t>
  </si>
  <si>
    <t>UNIONDALE</t>
  </si>
  <si>
    <t>EVANSVILLE</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</si>
  <si>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</si>
  <si>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</si>
  <si>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</si>
  <si>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</si>
  <si>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</si>
  <si>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</si>
  <si>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</si>
  <si>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</si>
  <si>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</si>
  <si>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</si>
  <si>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</si>
  <si>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</si>
  <si>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</si>
  <si>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</si>
  <si>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</si>
  <si>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</si>
  <si>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</si>
  <si>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</si>
  <si>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</si>
  <si>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</si>
  <si>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</si>
  <si>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</si>
  <si>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</si>
  <si>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</si>
  <si>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</si>
  <si>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</si>
  <si>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</si>
  <si>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</si>
  <si>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</si>
  <si>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</si>
  <si>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</si>
  <si>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</si>
  <si>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</si>
  <si>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</si>
  <si>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</si>
  <si>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</si>
  <si>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</si>
  <si>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</si>
  <si>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</si>
  <si>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</si>
  <si>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</si>
  <si>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</si>
  <si>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</si>
  <si>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</si>
  <si>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</si>
  <si>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</si>
  <si>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</si>
  <si>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</si>
  <si>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</si>
  <si>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</si>
  <si>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</si>
  <si>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</si>
  <si>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</si>
  <si>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</si>
  <si>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</si>
  <si>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</si>
  <si>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</si>
  <si>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</si>
  <si>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</si>
  <si>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</si>
  <si>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</si>
  <si>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</si>
  <si>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</si>
  <si>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</si>
  <si>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</si>
  <si>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</si>
  <si>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</si>
  <si>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</si>
  <si>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</si>
  <si>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</si>
  <si>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</si>
  <si>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</si>
  <si>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</si>
  <si>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</si>
  <si>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</si>
  <si>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</si>
  <si>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</si>
  <si>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</si>
  <si>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</si>
  <si>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</si>
  <si>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</si>
  <si>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</si>
  <si>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</si>
  <si>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</si>
  <si>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</si>
  <si>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</si>
  <si>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</si>
  <si>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</si>
  <si>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</si>
  <si>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</si>
  <si>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</si>
  <si>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</si>
  <si>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</si>
  <si>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</si>
  <si>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</si>
  <si>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</si>
  <si>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</si>
  <si>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</si>
  <si>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</si>
  <si>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</si>
  <si>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</si>
  <si>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</si>
  <si>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</si>
  <si>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</si>
  <si>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</si>
  <si>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</si>
  <si>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</si>
  <si>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</si>
  <si>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</si>
  <si>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</si>
  <si>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</si>
  <si>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</si>
  <si>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</si>
  <si>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</si>
  <si>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</si>
  <si>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</si>
  <si>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</si>
  <si>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</si>
  <si>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</si>
  <si>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</si>
  <si>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</si>
  <si>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</si>
  <si>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</si>
  <si>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</si>
  <si>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</si>
  <si>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</si>
  <si>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</si>
  <si>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</si>
  <si>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</si>
  <si>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</si>
  <si>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</si>
  <si>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</si>
  <si>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</si>
  <si>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</si>
  <si>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</si>
  <si>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</si>
  <si>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</si>
  <si>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</si>
  <si>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</si>
  <si>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</si>
  <si>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</si>
  <si>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</si>
  <si>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</si>
  <si>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</si>
  <si>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</si>
  <si>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</si>
  <si>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</si>
  <si>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</si>
  <si>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</si>
  <si>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</si>
  <si>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</si>
  <si>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</si>
  <si>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</si>
  <si>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</si>
  <si>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</si>
  <si>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</si>
  <si>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</si>
  <si>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</si>
  <si>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</si>
  <si>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</si>
  <si>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</si>
  <si>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</si>
  <si>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</si>
  <si>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</si>
  <si>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</si>
  <si>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</si>
  <si>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</si>
  <si>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</si>
  <si>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</si>
  <si>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</si>
  <si>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</si>
  <si>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</si>
  <si>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</si>
  <si>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</si>
  <si>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</si>
  <si>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</si>
  <si>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</si>
  <si>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</si>
  <si>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</si>
  <si>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</si>
  <si>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</si>
  <si>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</si>
  <si>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</si>
  <si>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</si>
  <si>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</si>
  <si>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Weiss Ratings, LLC</t>
  </si>
  <si>
    <t>*A=Excellent; B=Good; C=Fair; D=Weak; E=Very Weak; U=Unrated</t>
  </si>
  <si>
    <t>Florida Homeowners Insurers</t>
  </si>
  <si>
    <t>Weiss recommended insurers are ranked A+, A, A-, B+</t>
  </si>
  <si>
    <t>Company</t>
  </si>
  <si>
    <t>ACE INS CO OF THE MIDWEST</t>
  </si>
  <si>
    <t>C</t>
  </si>
  <si>
    <t>ADDISON INS CO</t>
  </si>
  <si>
    <t>http://www.unitedfiregroup.com</t>
  </si>
  <si>
    <t>C+</t>
  </si>
  <si>
    <t>AEGIS SECURITY INS CO</t>
  </si>
  <si>
    <t>http://www.aegisfirst.com</t>
  </si>
  <si>
    <t>B-</t>
  </si>
  <si>
    <t>AFFILIATED FM INS CO</t>
  </si>
  <si>
    <t>AIG PROPERTY CASUALTY CO</t>
  </si>
  <si>
    <t>http://www.aig.com</t>
  </si>
  <si>
    <t>AIG SPECIALTY INS CO</t>
  </si>
  <si>
    <t>ALTERRA EXCESS &amp; SURPLUS INS CO</t>
  </si>
  <si>
    <t>AMERICAN AUTOMOBILE INS CO</t>
  </si>
  <si>
    <t>AMERICAN BANKERS INS CO OF FL</t>
  </si>
  <si>
    <t>http://www.assurant.com</t>
  </si>
  <si>
    <t>B</t>
  </si>
  <si>
    <t>AMERICAN COMMERCE INS CO</t>
  </si>
  <si>
    <t>AMERICAN HOME ASR CO</t>
  </si>
  <si>
    <t>AMERICAN INTEGRITY INS CO OF FL</t>
  </si>
  <si>
    <t/>
  </si>
  <si>
    <t>D+</t>
  </si>
  <si>
    <t>AMERICAN MODERN INS CO OF FLORIDA</t>
  </si>
  <si>
    <t>http://www.amig.com</t>
  </si>
  <si>
    <t>AMERICAN PLATINUM PROP &amp; CAS INS CO</t>
  </si>
  <si>
    <t>AMERICAN SECURITY INS CO</t>
  </si>
  <si>
    <t>AMERICAN SOUTHERN HOME INS CO</t>
  </si>
  <si>
    <t>AMERICAN STRATEGIC INS CO</t>
  </si>
  <si>
    <t>(727) 821-8765</t>
  </si>
  <si>
    <t>http://www.americanstrategic.com</t>
  </si>
  <si>
    <t>AMERICAN TRADITIONS INS CO</t>
  </si>
  <si>
    <t>C-</t>
  </si>
  <si>
    <t>AMERICAN WESTERN HOME INS CO</t>
  </si>
  <si>
    <t>AMICA MUTUAL INS CO</t>
  </si>
  <si>
    <t>B+</t>
  </si>
  <si>
    <t>ARK ROYAL INS CO</t>
  </si>
  <si>
    <t>http://www.arkroyalins.com</t>
  </si>
  <si>
    <t>ARMED FORCES INS EXCHANGE</t>
  </si>
  <si>
    <t>ASI ASR CORP</t>
  </si>
  <si>
    <t>ASI HOME INS CORP</t>
  </si>
  <si>
    <t>ASI PREFERRED INS CORP</t>
  </si>
  <si>
    <t>ASPEN SPECIALTY INS CO</t>
  </si>
  <si>
    <t>http://www.aspen.co</t>
  </si>
  <si>
    <t>ASSOCIATED INDEMNITY CORP</t>
  </si>
  <si>
    <t>AUTO CLUB INS CO OF FL</t>
  </si>
  <si>
    <t>AVATAR PROPERTY &amp; CASUALTY INS CO</t>
  </si>
  <si>
    <t>http://www.avatarins.com</t>
  </si>
  <si>
    <t>AXIS SURPLUS INS CO</t>
  </si>
  <si>
    <t>http://www.axiscapital.com</t>
  </si>
  <si>
    <t>CAPITOL PREFERRED INS CO</t>
  </si>
  <si>
    <t>http://www.capitol-preferred.com</t>
  </si>
  <si>
    <t>D</t>
  </si>
  <si>
    <t>CASTLE KEY INDEMNITY CO</t>
  </si>
  <si>
    <t>http://www.allstate.com</t>
  </si>
  <si>
    <t>CASTLE KEY INS CO</t>
  </si>
  <si>
    <t>CENTAURI SPECIALTY INS CO</t>
  </si>
  <si>
    <t>CHUBB CUSTOM INS CO</t>
  </si>
  <si>
    <t>http://www.chubb.com</t>
  </si>
  <si>
    <t>CINCINNATI INS CO</t>
  </si>
  <si>
    <t>http://www.cinfin.com</t>
  </si>
  <si>
    <t>A-</t>
  </si>
  <si>
    <t>CITIZENS PROPERTY INS CORP</t>
  </si>
  <si>
    <t>(850) 513-3700</t>
  </si>
  <si>
    <t>A+</t>
  </si>
  <si>
    <t>CYPRESS PROPERTY &amp; CASUALTY INS CO</t>
  </si>
  <si>
    <t>http://www.cypressig.com</t>
  </si>
  <si>
    <t>EDISON INS CO</t>
  </si>
  <si>
    <t>http://www.edisoninsurance.com</t>
  </si>
  <si>
    <t>U</t>
  </si>
  <si>
    <t>ELECTRIC INS CO</t>
  </si>
  <si>
    <t>http://www.electricinsurance.com</t>
  </si>
  <si>
    <t>ELEMENTS PROPERTY INS CO</t>
  </si>
  <si>
    <t>(850) 523-9550</t>
  </si>
  <si>
    <t>http://www.elements-ins.com</t>
  </si>
  <si>
    <t>FEDERAL INS CO</t>
  </si>
  <si>
    <t>FEDERATED NATIONAL INS CO</t>
  </si>
  <si>
    <t>FIREMANS FUND INS CO</t>
  </si>
  <si>
    <t>FIRST AMERICAN PROP &amp; CAS INS CO</t>
  </si>
  <si>
    <t>FIRST COMMUNITY INS CO</t>
  </si>
  <si>
    <t>http://www.bankersinsurance.com</t>
  </si>
  <si>
    <t>FIRST FLORIDIAN AUTO &amp; HOME INS CO</t>
  </si>
  <si>
    <t>http://www.travelersfl.com</t>
  </si>
  <si>
    <t>FIRST LIBERTY INS CORP</t>
  </si>
  <si>
    <t>FIRST NATIONAL INS CO OF AMERICA</t>
  </si>
  <si>
    <t>http://www.safeco.com</t>
  </si>
  <si>
    <t>FIRST PROTECTIVE INS CO</t>
  </si>
  <si>
    <t>(407) 444-5224</t>
  </si>
  <si>
    <t>FLORIDA FAMILY INS CO</t>
  </si>
  <si>
    <t>http://www.floridafamily.com</t>
  </si>
  <si>
    <t>FLORIDA FARM BU CASUALTY INS CO</t>
  </si>
  <si>
    <t>http://www.floridafarmbureau.com</t>
  </si>
  <si>
    <t>FLORIDA FARM BUREAU GENERAL INS CO</t>
  </si>
  <si>
    <t>FLORIDA PENINSULA INS CO</t>
  </si>
  <si>
    <t>http://www.floridapeninsula.com</t>
  </si>
  <si>
    <t>FOREMOST INS CO</t>
  </si>
  <si>
    <t>http://www.foremost.com</t>
  </si>
  <si>
    <t>FOREMOST PROPERTY &amp; CASUALTY INS CO</t>
  </si>
  <si>
    <t>GEOVERA SPECIALTY INS CO</t>
  </si>
  <si>
    <t>GREAT NORTHERN INS CO</t>
  </si>
  <si>
    <t>GULFSTREAM PROP &amp; CAS INS CO</t>
  </si>
  <si>
    <t>http://www.gspcic.com</t>
  </si>
  <si>
    <t>HARTFORD CASUALTY INS CO</t>
  </si>
  <si>
    <t>http://www.thehartford.com</t>
  </si>
  <si>
    <t>HARTFORD FIRE INS CO</t>
  </si>
  <si>
    <t>HARTFORD INS CO OF THE MIDWEST</t>
  </si>
  <si>
    <t>HARTFORD UNDERWRITERS INS CO</t>
  </si>
  <si>
    <t>HERITAGE PROPERTY &amp; CASUALTY INS CO</t>
  </si>
  <si>
    <t>http://www.heritagepci.com</t>
  </si>
  <si>
    <t>HOMEOWNERS CHOICE PROP &amp; CAS INS CO</t>
  </si>
  <si>
    <t>http://www.hcpci.com</t>
  </si>
  <si>
    <t>HOMESITE INS CO</t>
  </si>
  <si>
    <t>http://www.homesite.com</t>
  </si>
  <si>
    <t>HORACE MANN INS CO</t>
  </si>
  <si>
    <t>http://www.horacemann.com</t>
  </si>
  <si>
    <t>IDS PROPERTY CASUALTY INS CO</t>
  </si>
  <si>
    <t>ILLINOIS UNION INS CO</t>
  </si>
  <si>
    <t>INTERSTATE FIRE &amp; CAS CO</t>
  </si>
  <si>
    <t>IRONSHORE SPECIALTY INS CO</t>
  </si>
  <si>
    <t>KINSALE INS CO</t>
  </si>
  <si>
    <t>LEXINGTON INS CO</t>
  </si>
  <si>
    <t>LIBERTY MUTUAL FIRE INS CO</t>
  </si>
  <si>
    <t>MERASTAR INS CO</t>
  </si>
  <si>
    <t>http://www.kemper.com</t>
  </si>
  <si>
    <t>MERCURY INDEMNITY CO OF AMERICA</t>
  </si>
  <si>
    <t>http://www.mercuryinsurance.com</t>
  </si>
  <si>
    <t>D-</t>
  </si>
  <si>
    <t>METROPOLITAN CASUALTY INS CO</t>
  </si>
  <si>
    <t>MODERN USA INS CO</t>
  </si>
  <si>
    <t>http://www.jergermga.com</t>
  </si>
  <si>
    <t>NATIONAL FIRE &amp; MARINE INS CO</t>
  </si>
  <si>
    <t>NATIONWIDE INS CO OF FLORIDA</t>
  </si>
  <si>
    <t>http://www.nationwide.com</t>
  </si>
  <si>
    <t>NEW HAMPSHIRE INS CO</t>
  </si>
  <si>
    <t>OLD DOMINION INS CO</t>
  </si>
  <si>
    <t>03431</t>
  </si>
  <si>
    <t>http://www.msagroup.com</t>
  </si>
  <si>
    <t>OLYMPUS INS CO</t>
  </si>
  <si>
    <t>http://www.olympusinsurance.com</t>
  </si>
  <si>
    <t>OMEGA INS CO</t>
  </si>
  <si>
    <t>PACIFIC INDEMNITY CO</t>
  </si>
  <si>
    <t>PEOPLES TRUST INS CO</t>
  </si>
  <si>
    <t>PRAETORIAN INS CO</t>
  </si>
  <si>
    <t>http://www.qbena.com</t>
  </si>
  <si>
    <t>PREPARED INS CO</t>
  </si>
  <si>
    <t>PRIME INS CO</t>
  </si>
  <si>
    <t>PRIVILEGE UNDERWRITERS RECIP EXCH</t>
  </si>
  <si>
    <t>(914) 328-7388</t>
  </si>
  <si>
    <t>http://www.pureinsurance.com</t>
  </si>
  <si>
    <t>QBE SPECIALTY INS CO</t>
  </si>
  <si>
    <t>RESPONSE INS CO</t>
  </si>
  <si>
    <t>ROCKHILL INS CO</t>
  </si>
  <si>
    <t>http://www.rhkc.com</t>
  </si>
  <si>
    <t>SAFE HARBOR INS CO</t>
  </si>
  <si>
    <t>SAFEPOINT INS CO</t>
  </si>
  <si>
    <t>http://www.safepointins.com</t>
  </si>
  <si>
    <t>SAFEWAY PROPERTY INS CO</t>
  </si>
  <si>
    <t>SAWGRASS MUTUAL INS CO</t>
  </si>
  <si>
    <t>http://www.sawgrassmutual.com</t>
  </si>
  <si>
    <t>SCOTTSDALE INS CO</t>
  </si>
  <si>
    <t>SECURITY FIRST INS CO</t>
  </si>
  <si>
    <t>http://www.securityfirstflorida.com</t>
  </si>
  <si>
    <t>SOUTHERN FIDELITY INS CO INC</t>
  </si>
  <si>
    <t>http://www.southernfidelityins.com</t>
  </si>
  <si>
    <t>SOUTHERN FIDELITY P&amp;C INC</t>
  </si>
  <si>
    <t>SOUTHERN OAK INS CO</t>
  </si>
  <si>
    <t>http://www.southernoakins.com</t>
  </si>
  <si>
    <t>SOUTHERN-OWNERS INS CO</t>
  </si>
  <si>
    <t>http://www.auto-owners.com</t>
  </si>
  <si>
    <t>ST JOHNS INS CO INC</t>
  </si>
  <si>
    <t>STATE FARM FLORIDA INS CO</t>
  </si>
  <si>
    <t>STILLWATER P&amp;C INS CO</t>
  </si>
  <si>
    <t>SUSSEX INS CO</t>
  </si>
  <si>
    <t>TEACHERS INS CO</t>
  </si>
  <si>
    <t>TOWER HILL PREFERRED INS CO</t>
  </si>
  <si>
    <t>TOWER HILL PRIME INS CO</t>
  </si>
  <si>
    <t>TOWER HILL SELECT INS CO</t>
  </si>
  <si>
    <t>TOWER HILL SIGNATURE INS CO</t>
  </si>
  <si>
    <t>TRAVELERS INDEMNITY CO OF AMERICA</t>
  </si>
  <si>
    <t>TWIN CITY FIRE INS CO</t>
  </si>
  <si>
    <t>UNITED FIRE &amp; CAS CO</t>
  </si>
  <si>
    <t>UNITED PROPERTY &amp; CASUALTY INS CO</t>
  </si>
  <si>
    <t>(727) 895-7737</t>
  </si>
  <si>
    <t>http://www.upcinsurance.com</t>
  </si>
  <si>
    <t>UNITED SERVICES AUTOMOBILE ASN</t>
  </si>
  <si>
    <t>UNIVERSAL INS CO OF NORTH AMERICA</t>
  </si>
  <si>
    <t>http://www.uihna.com</t>
  </si>
  <si>
    <t>UNIVERSAL PROPERTY &amp; CASUALTY INS</t>
  </si>
  <si>
    <t>USAA CASUALTY INS CO</t>
  </si>
  <si>
    <t>USAA GENERAL INDEMNITY CO</t>
  </si>
  <si>
    <t>VIGILANT INS CO</t>
  </si>
  <si>
    <t>VOYAGER INDEMNITY INS CO</t>
  </si>
  <si>
    <t>Weiss</t>
  </si>
  <si>
    <t>Source</t>
  </si>
  <si>
    <t>Mitsui Sumitomo Insurance USA</t>
  </si>
  <si>
    <t>Affiliated FM Insurance Co.</t>
  </si>
  <si>
    <t>ALLIANT NATIONAL TITLE INSURANCE COMPANY</t>
  </si>
  <si>
    <t>N/A</t>
  </si>
  <si>
    <t>FSR - A</t>
  </si>
  <si>
    <t>FSR - A"</t>
  </si>
  <si>
    <t>ALLIED PROFESSIONALS INSURANCE COMPANY, RRG</t>
  </si>
  <si>
    <t>ALLIED PROPERTY AND CASUALTY INSURANCE COMPANY</t>
  </si>
  <si>
    <t>ALLSTATE INSURANCE GROUP</t>
  </si>
  <si>
    <t>ALLSTATE PROPERTY AND CASUALTY INSURANCE COMPANY</t>
  </si>
  <si>
    <t>FSR - A'</t>
  </si>
  <si>
    <t>CONIFER HOLDINGS, INC</t>
  </si>
  <si>
    <t>AMERICAN GUARANTY TITLE INSURANCE COMPANY</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</si>
  <si>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</si>
  <si>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</si>
  <si>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</si>
  <si>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</si>
  <si>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</si>
  <si>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</si>
  <si>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</si>
  <si>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</si>
  <si>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</si>
  <si>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</si>
  <si>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</si>
  <si>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</si>
  <si>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</si>
  <si>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</si>
  <si>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</si>
  <si>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</si>
  <si>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</si>
  <si>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</si>
  <si>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</si>
  <si>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</si>
  <si>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</si>
  <si>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</si>
  <si>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</si>
  <si>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</si>
  <si>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</si>
  <si>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</si>
  <si>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</si>
  <si>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</si>
  <si>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</si>
  <si>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</si>
  <si>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</si>
  <si>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</si>
  <si>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</si>
  <si>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 TITLE INSURANCE COMPANY</t>
  </si>
  <si>
    <t>FRONTLINE INSURANCE GROUP</t>
  </si>
  <si>
    <t>BARRINGTON CAPITAL GROUP</t>
  </si>
  <si>
    <t>FLORIDA SPECIALTY HOLDINGS</t>
  </si>
  <si>
    <t>FRONTLINE INSURANCE UNLIMITED COMPANY</t>
  </si>
  <si>
    <t>GREAT NORTHWEST INSURANCE COMPANY</t>
  </si>
  <si>
    <t>OCEAN HARBOR GROUP</t>
  </si>
  <si>
    <t>HAWAIIAN INSURANCE AND GUARANTY COMPANY, LIMITED</t>
  </si>
  <si>
    <t>HOMEOWNERS CHOICE PROPERTY &amp; CASUALTY INSURANCE COMPANY</t>
  </si>
  <si>
    <t>INVESTORS TITLE INSURANCE COMPANY</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</si>
  <si>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</si>
  <si>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</si>
  <si>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</si>
  <si>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</si>
  <si>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</si>
  <si>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</si>
  <si>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</si>
  <si>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</si>
  <si>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</si>
  <si>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</si>
  <si>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</si>
  <si>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</si>
  <si>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</si>
  <si>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</si>
  <si>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</si>
  <si>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</si>
  <si>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</si>
  <si>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</si>
  <si>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</si>
  <si>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</si>
  <si>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</si>
  <si>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</si>
  <si>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</si>
  <si>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</si>
  <si>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</si>
  <si>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</si>
  <si>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</si>
  <si>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</si>
  <si>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</si>
  <si>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</si>
  <si>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</si>
  <si>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</si>
  <si>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</si>
  <si>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</si>
  <si>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</si>
  <si>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</si>
  <si>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</si>
  <si>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</si>
  <si>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</si>
  <si>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</si>
  <si>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</si>
  <si>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</si>
  <si>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</si>
  <si>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</si>
  <si>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</si>
  <si>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</si>
  <si>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</si>
  <si>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</si>
  <si>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</si>
  <si>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</si>
  <si>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</si>
  <si>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</si>
  <si>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</si>
  <si>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</si>
  <si>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</si>
  <si>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</si>
  <si>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</si>
  <si>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</si>
  <si>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</si>
  <si>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</si>
  <si>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</si>
  <si>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</si>
  <si>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</si>
  <si>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</si>
  <si>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</si>
  <si>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</si>
  <si>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</si>
  <si>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</si>
  <si>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</si>
  <si>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</si>
  <si>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</si>
  <si>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</si>
  <si>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</si>
  <si>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</si>
  <si>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</si>
  <si>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</si>
  <si>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</si>
  <si>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</si>
  <si>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</si>
  <si>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</si>
  <si>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</si>
  <si>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</si>
  <si>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</si>
  <si>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</si>
  <si>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</si>
  <si>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</si>
  <si>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</si>
  <si>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</si>
  <si>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</si>
  <si>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</si>
  <si>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</si>
  <si>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</si>
  <si>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</si>
  <si>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</si>
  <si>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</si>
  <si>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</si>
  <si>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</si>
  <si>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</si>
  <si>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</si>
  <si>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</si>
  <si>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</si>
  <si>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</si>
  <si>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</si>
  <si>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</si>
  <si>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</si>
  <si>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</si>
  <si>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</si>
  <si>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</si>
  <si>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</si>
  <si>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</si>
  <si>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</si>
  <si>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</si>
  <si>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</si>
  <si>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</si>
  <si>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</si>
  <si>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</si>
  <si>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</si>
  <si>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</si>
  <si>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</si>
  <si>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</si>
  <si>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</si>
  <si>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</si>
  <si>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</si>
  <si>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</si>
  <si>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</si>
  <si>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</si>
  <si>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</si>
  <si>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</si>
  <si>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</si>
  <si>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</si>
  <si>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</si>
  <si>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</si>
  <si>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</si>
  <si>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</si>
  <si>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</si>
  <si>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</si>
  <si>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</si>
  <si>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</si>
  <si>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</si>
  <si>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</si>
  <si>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</si>
  <si>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</si>
  <si>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</si>
  <si>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</si>
  <si>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</si>
  <si>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</si>
  <si>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</si>
  <si>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</si>
  <si>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</si>
  <si>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</si>
  <si>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</si>
  <si>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</si>
  <si>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</si>
  <si>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</si>
  <si>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</si>
  <si>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</si>
  <si>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</si>
  <si>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</si>
  <si>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</si>
  <si>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</si>
  <si>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</si>
  <si>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</si>
  <si>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</si>
  <si>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</si>
  <si>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</si>
  <si>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</si>
  <si>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</si>
  <si>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</si>
  <si>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</si>
  <si>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</si>
  <si>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</si>
  <si>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</si>
  <si>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</si>
  <si>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</si>
  <si>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</si>
  <si>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</si>
  <si>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</si>
  <si>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</si>
  <si>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</si>
  <si>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</si>
  <si>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</si>
  <si>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</si>
  <si>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</si>
  <si>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</si>
  <si>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</si>
  <si>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</si>
  <si>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</si>
  <si>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</si>
  <si>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</si>
  <si>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</si>
  <si>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</si>
  <si>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</si>
  <si>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</si>
  <si>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</si>
  <si>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</si>
  <si>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</si>
  <si>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</si>
  <si>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</si>
  <si>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</si>
  <si>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</si>
  <si>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</si>
  <si>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</si>
  <si>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</si>
  <si>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</si>
  <si>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</si>
  <si>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</si>
  <si>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</si>
  <si>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</si>
  <si>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</si>
  <si>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</si>
  <si>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</si>
  <si>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</si>
  <si>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</si>
  <si>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</si>
  <si>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</si>
  <si>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</si>
  <si>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</si>
  <si>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</si>
  <si>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</si>
  <si>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</si>
  <si>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</si>
  <si>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</si>
  <si>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</si>
  <si>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</si>
  <si>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</si>
  <si>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</si>
  <si>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</si>
  <si>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</si>
  <si>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</si>
  <si>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</si>
  <si>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</si>
  <si>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</si>
  <si>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</si>
  <si>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</si>
  <si>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</si>
  <si>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</si>
  <si>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</si>
  <si>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</si>
  <si>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</si>
  <si>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</si>
  <si>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</si>
  <si>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</si>
  <si>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</si>
  <si>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</si>
  <si>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</si>
  <si>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</si>
  <si>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</si>
  <si>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</si>
  <si>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</si>
  <si>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</si>
  <si>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</si>
  <si>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</si>
  <si>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</si>
  <si>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</si>
  <si>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</si>
  <si>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</si>
  <si>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</si>
  <si>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</si>
  <si>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</si>
  <si>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</si>
  <si>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</si>
  <si>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</si>
  <si>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</si>
  <si>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</si>
  <si>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</si>
  <si>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</si>
  <si>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</si>
  <si>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</si>
  <si>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</si>
  <si>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</si>
  <si>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</si>
  <si>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</si>
  <si>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</si>
  <si>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</si>
  <si>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</si>
  <si>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</si>
  <si>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</si>
  <si>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</si>
  <si>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</si>
  <si>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</si>
  <si>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</si>
  <si>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2312 KILLEARN CENTER BLVD,</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</si>
  <si>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</si>
  <si>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</si>
  <si>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</si>
  <si>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</si>
  <si>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</si>
  <si>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</si>
  <si>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</si>
  <si>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</si>
  <si>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</si>
  <si>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</si>
  <si>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</si>
  <si>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</si>
  <si>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</si>
  <si>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</si>
  <si>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</si>
  <si>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</si>
  <si>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</si>
  <si>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</si>
  <si>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</si>
  <si>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</si>
  <si>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</si>
  <si>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</si>
  <si>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</si>
  <si>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</si>
  <si>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</si>
  <si>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</si>
  <si>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</si>
  <si>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</si>
  <si>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</si>
  <si>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</si>
  <si>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</si>
  <si>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</si>
  <si>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</si>
  <si>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</si>
  <si>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</si>
  <si>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</si>
  <si>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</si>
  <si>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</si>
  <si>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</si>
  <si>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</si>
  <si>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</si>
  <si>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</si>
  <si>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</si>
  <si>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</si>
  <si>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</si>
  <si>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</si>
  <si>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</si>
  <si>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</si>
  <si>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</si>
  <si>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</si>
  <si>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</si>
  <si>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</si>
  <si>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</si>
  <si>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</si>
  <si>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</si>
  <si>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</si>
  <si>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</si>
  <si>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</si>
  <si>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</si>
  <si>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</si>
  <si>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</si>
  <si>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</si>
  <si>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</si>
  <si>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</si>
  <si>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</si>
  <si>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</si>
  <si>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</si>
  <si>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</si>
  <si>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</si>
  <si>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</si>
  <si>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</si>
  <si>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</si>
  <si>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</si>
  <si>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</si>
  <si>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</si>
  <si>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</si>
  <si>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</si>
  <si>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</si>
  <si>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</si>
  <si>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</si>
  <si>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</si>
  <si>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</si>
  <si>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</si>
  <si>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</si>
  <si>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</si>
  <si>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</si>
  <si>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</si>
  <si>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</si>
  <si>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</si>
  <si>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</si>
  <si>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</si>
  <si>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</si>
  <si>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</si>
  <si>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</si>
  <si>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</si>
  <si>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</si>
  <si>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</si>
  <si>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</si>
  <si>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</si>
  <si>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</si>
  <si>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</si>
  <si>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</si>
  <si>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</si>
  <si>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</si>
  <si>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</si>
  <si>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</si>
  <si>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</si>
  <si>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</si>
  <si>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</si>
  <si>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</si>
  <si>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</si>
  <si>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</si>
  <si>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</si>
  <si>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</si>
  <si>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</si>
  <si>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</si>
  <si>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</si>
  <si>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</si>
  <si>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</si>
  <si>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</si>
  <si>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</si>
  <si>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</si>
  <si>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</si>
  <si>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</si>
  <si>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</si>
  <si>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</si>
  <si>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</si>
  <si>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</si>
  <si>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</si>
  <si>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</si>
  <si>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</si>
  <si>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</si>
  <si>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</si>
  <si>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</si>
  <si>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</si>
  <si>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</si>
  <si>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</si>
  <si>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</si>
  <si>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</si>
  <si>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</si>
  <si>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</si>
  <si>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</si>
  <si>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</si>
  <si>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</si>
  <si>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</si>
  <si>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</si>
  <si>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</si>
  <si>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</si>
  <si>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</si>
  <si>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</si>
  <si>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</si>
  <si>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</si>
  <si>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</si>
  <si>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</si>
  <si>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</si>
  <si>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</si>
  <si>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</si>
  <si>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</si>
  <si>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</si>
  <si>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</si>
  <si>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</si>
  <si>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</si>
  <si>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</si>
  <si>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</si>
  <si>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</si>
  <si>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</si>
  <si>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</si>
  <si>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</si>
  <si>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</si>
  <si>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</si>
  <si>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</si>
  <si>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</si>
  <si>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</si>
  <si>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</si>
  <si>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</si>
  <si>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</si>
  <si>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</si>
  <si>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</si>
  <si>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</si>
  <si>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</si>
  <si>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</si>
  <si>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</si>
  <si>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</si>
  <si>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</si>
  <si>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</si>
  <si>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</si>
  <si>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</si>
  <si>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</si>
  <si>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</si>
  <si>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</si>
  <si>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</si>
  <si>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</si>
  <si>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</si>
  <si>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</si>
  <si>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</si>
  <si>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</si>
  <si>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</si>
  <si>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</si>
  <si>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</si>
  <si>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</si>
  <si>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</si>
  <si>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</si>
  <si>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</si>
  <si>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</si>
  <si>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</si>
  <si>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</si>
  <si>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</si>
  <si>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</si>
  <si>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</si>
  <si>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</si>
  <si>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</si>
  <si>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</si>
  <si>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</si>
  <si>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</si>
  <si>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</si>
  <si>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</si>
  <si>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</si>
  <si>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</si>
  <si>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</si>
  <si>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</si>
  <si>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</si>
  <si>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</si>
  <si>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</si>
  <si>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</si>
  <si>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</si>
  <si>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</si>
  <si>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</si>
  <si>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</si>
  <si>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</si>
  <si>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</si>
  <si>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</si>
  <si>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</si>
  <si>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</si>
  <si>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</si>
  <si>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</si>
  <si>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</si>
  <si>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</si>
  <si>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</si>
  <si>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</si>
  <si>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</si>
  <si>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</si>
  <si>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</si>
  <si>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</si>
  <si>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</si>
  <si>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</si>
  <si>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</si>
  <si>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</si>
  <si>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</si>
  <si>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</si>
  <si>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</si>
  <si>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</si>
  <si>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</si>
  <si>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</si>
  <si>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</si>
  <si>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</si>
  <si>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</si>
  <si>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</si>
  <si>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</si>
  <si>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</si>
  <si>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</si>
  <si>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</si>
  <si>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</si>
  <si>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</si>
  <si>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</si>
  <si>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</si>
  <si>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</si>
  <si>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</si>
  <si>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</si>
  <si>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</si>
  <si>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</si>
  <si>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</si>
  <si>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</si>
  <si>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</si>
  <si>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</si>
  <si>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</si>
  <si>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</si>
  <si>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</si>
  <si>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</si>
  <si>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</si>
  <si>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</si>
  <si>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</si>
  <si>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</si>
  <si>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</si>
  <si>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</si>
  <si>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</si>
  <si>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</si>
  <si>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</si>
  <si>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</si>
  <si>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</si>
  <si>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</si>
  <si>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</si>
  <si>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</si>
  <si>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</si>
  <si>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</si>
  <si>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</si>
  <si>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</si>
  <si>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</si>
  <si>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</si>
  <si>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</si>
  <si>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</si>
  <si>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</si>
  <si>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</si>
  <si>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</si>
  <si>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</si>
  <si>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</si>
  <si>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</si>
  <si>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</si>
  <si>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</si>
  <si>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</si>
  <si>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</si>
  <si>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</si>
  <si>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</si>
  <si>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</si>
  <si>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</si>
  <si>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</si>
  <si>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</si>
  <si>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</si>
  <si>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</si>
  <si>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</si>
  <si>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</si>
  <si>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</si>
  <si>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</si>
  <si>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</si>
  <si>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</si>
  <si>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</si>
  <si>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</si>
  <si>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</si>
  <si>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</si>
  <si>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</si>
  <si>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</si>
  <si>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</si>
  <si>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</si>
  <si>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</si>
  <si>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</si>
  <si>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</si>
  <si>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</si>
  <si>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</si>
  <si>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</si>
  <si>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</si>
  <si>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</si>
  <si>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</si>
  <si>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</si>
  <si>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</si>
  <si>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</si>
  <si>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</si>
  <si>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</si>
  <si>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</si>
  <si>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</si>
  <si>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</si>
  <si>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</si>
  <si>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</si>
  <si>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</si>
  <si>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</si>
  <si>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</si>
  <si>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</si>
  <si>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</si>
  <si>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</si>
  <si>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</si>
  <si>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</si>
  <si>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</si>
  <si>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</si>
  <si>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</si>
  <si>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</si>
  <si>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</si>
  <si>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</si>
  <si>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</si>
  <si>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</si>
  <si>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</si>
  <si>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</si>
  <si>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</si>
  <si>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</si>
  <si>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</si>
  <si>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</si>
  <si>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</si>
  <si>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</si>
  <si>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</si>
  <si>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</si>
  <si>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</si>
  <si>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</si>
  <si>
    <t>cleanname</t>
  </si>
  <si>
    <t>National Union Fire Insurance Co. of Pittsburgh, PA</t>
  </si>
  <si>
    <t>Granite State Insurance Co.</t>
  </si>
  <si>
    <t>Illinois National Insurance Co.</t>
  </si>
  <si>
    <t>American Guarantee and Liability Insurance Co.</t>
  </si>
  <si>
    <t>Added 4/18/16</t>
  </si>
  <si>
    <t>q3_2015_policycount</t>
  </si>
  <si>
    <t>q4_2015_policycount</t>
  </si>
  <si>
    <t>total_2015_complaintcount</t>
  </si>
  <si>
    <t>For Demotech:</t>
  </si>
  <si>
    <t>Go here http://www.demotech.com/fsr_pc.aspx</t>
  </si>
  <si>
    <t xml:space="preserve">Where it says All Industries, pick P&amp;C. Where it says All States, pick Florida. </t>
  </si>
  <si>
    <t>NAIC #</t>
  </si>
  <si>
    <t>Group</t>
  </si>
  <si>
    <t>HERITAGE INSURANCE HOLDINGS, INC</t>
  </si>
  <si>
    <t>HCI GROUP</t>
  </si>
  <si>
    <t>TYPTAP INSURANCE COMPANY</t>
  </si>
  <si>
    <t>US COASTAL PROPERTY &amp; CASUALTY INSURANCE COMPANY</t>
  </si>
  <si>
    <t>CABRILLO HOLDING GROUP</t>
  </si>
  <si>
    <t>US Coastal Property &amp; Casualty Insurance Co.</t>
  </si>
  <si>
    <t>Added 4/19/16</t>
  </si>
  <si>
    <t>2600 MCCORMICK DRIVE SUITE 300</t>
  </si>
  <si>
    <t>877-229-2244</t>
  </si>
  <si>
    <t>727-561-0013</t>
  </si>
  <si>
    <t>727-202-1480</t>
  </si>
  <si>
    <t>877-900-3971</t>
  </si>
  <si>
    <t>813-435-6379</t>
  </si>
  <si>
    <t>(727) 853-6670</t>
  </si>
  <si>
    <t>THE CHARTER OAK FIRE INSURANCE COMPANY</t>
  </si>
  <si>
    <t>THE PHOENIX INSURANCE COMPANY</t>
  </si>
  <si>
    <t>THE TRAVELERS INDEMNITY COMPANY</t>
  </si>
  <si>
    <t>THE TRAVELERS INDEMNITY COMPANY OF AMERICA</t>
  </si>
  <si>
    <t>THE TRAVELERS INDEMNITY COMPANY OF CONNECTICUT</t>
  </si>
  <si>
    <t>American Property Insurance Co.</t>
  </si>
  <si>
    <t>Added 12/12/16</t>
  </si>
  <si>
    <t>Amerisure Partners Insurance Co.</t>
  </si>
  <si>
    <t>Berkshire Hathaway Specialty Insurance Co.</t>
  </si>
  <si>
    <t>Everest National Insurance Co.</t>
  </si>
  <si>
    <t>Garrison Property and Casualty Insurance Co.</t>
  </si>
  <si>
    <t>MagMutual Insurance Co.</t>
  </si>
  <si>
    <t>National Speciality Insurance Co.</t>
  </si>
  <si>
    <t>TypTap Insurance Co.</t>
  </si>
  <si>
    <t>Canonical name</t>
  </si>
  <si>
    <t>Odyssey Reinsurance Co.</t>
  </si>
  <si>
    <t>Clarendon National Insurance Co.</t>
  </si>
  <si>
    <t>AMERICAN PROPERTY INS</t>
  </si>
  <si>
    <t>AMERISURE PARTNERS INS CO</t>
  </si>
  <si>
    <t>ANCHOR P&amp;C INS CO</t>
  </si>
  <si>
    <t>BERKSHIRE HATHAWAY SPECIALTY INS CO</t>
  </si>
  <si>
    <t>EVEREST NATIONAL INS CO</t>
  </si>
  <si>
    <t>GARRISON P&amp;C INS CO</t>
  </si>
  <si>
    <t>MAG MUTUAL INS CO</t>
  </si>
  <si>
    <t>MONARCH NATIONAL INS CO</t>
  </si>
  <si>
    <t>MOUNT BEACON INS CO</t>
  </si>
  <si>
    <t>NATIONAL SPECIALTY INS CO</t>
  </si>
  <si>
    <t>TYPTAP INS CO</t>
  </si>
  <si>
    <t>US COASTAL P&amp;C INS CO</t>
  </si>
  <si>
    <t>Added 12/13/16</t>
  </si>
  <si>
    <t>Weiss Safety Rating as of 06/30/2016</t>
  </si>
  <si>
    <t>AVATAR P&amp;C INS CO</t>
  </si>
  <si>
    <t>CYPRESS P&amp;C INS CO</t>
  </si>
  <si>
    <t>FOREMOST P&amp;C INS CO</t>
  </si>
  <si>
    <t>GENERAL INS CO OF AM</t>
  </si>
  <si>
    <t>GRANITE STATE INS CO</t>
  </si>
  <si>
    <t>GULFSTREAM P&amp;C INS CO</t>
  </si>
  <si>
    <t>HERITAGE P&amp;C INS CO</t>
  </si>
  <si>
    <t>ILLINOIS NATIONAL INS CO</t>
  </si>
  <si>
    <t>NATIONAL UNION FIRE INS CO OF PITTSB</t>
  </si>
  <si>
    <t>NATIONWIDE INS CO OF FL</t>
  </si>
  <si>
    <t>SERVICE INS CO (FL)</t>
  </si>
  <si>
    <t>SOUTHERN FIDELITY INS CO</t>
  </si>
  <si>
    <t>ST JOHNS INS CO</t>
  </si>
  <si>
    <t>STATE NATIONAL INS CO</t>
  </si>
  <si>
    <t>UNITED P&amp;C INS CO</t>
  </si>
  <si>
    <t>US FIRE INS CO</t>
  </si>
  <si>
    <t>UNIVERSAL P&amp;C INS CO</t>
  </si>
  <si>
    <t>Weiss name</t>
  </si>
  <si>
    <t xml:space="preserve">TAMPA </t>
  </si>
  <si>
    <t>(813) 405-3200</t>
  </si>
  <si>
    <t>https://www.typtap.com/</t>
  </si>
  <si>
    <t>301 NW 138TH TERRACE</t>
  </si>
  <si>
    <t>301 NW 138th Terrace</t>
  </si>
  <si>
    <t>5300 W. CYPRESS ST, SUITE 100,</t>
  </si>
  <si>
    <t>5300 W. Cypress St, Suite 100</t>
  </si>
  <si>
    <t>Jonesville</t>
  </si>
  <si>
    <t>(866) 896-7233</t>
  </si>
  <si>
    <t>http://www.uscoastalpc.com/</t>
  </si>
  <si>
    <t>q1_2016_policycount</t>
  </si>
  <si>
    <t>q2_2016_policycount</t>
  </si>
  <si>
    <t>q3_2016_policycount</t>
  </si>
  <si>
    <t>TO DO DECEMBER 2016</t>
  </si>
  <si>
    <t>Update description to show Weiss ratings as of 6/30/16</t>
  </si>
  <si>
    <t>Demotech as of 12/12/16</t>
  </si>
  <si>
    <t>State Farm provided tally Dec. 14, 2016</t>
  </si>
  <si>
    <t>Company / Group Name</t>
  </si>
  <si>
    <t>A.M. Best Rating - Alpha</t>
  </si>
  <si>
    <t>American Bankers Insurance Company of Florida</t>
  </si>
  <si>
    <t>The Cincinnati Insurance Company</t>
  </si>
  <si>
    <t>Foremost Property and Casualty Insurance Company</t>
  </si>
  <si>
    <t>Continental Casualty Company</t>
  </si>
  <si>
    <t>Foremost Insurance Company Grand Rapids, Michigan</t>
  </si>
  <si>
    <t>National Fire &amp; Marine Insurance Company</t>
  </si>
  <si>
    <t>First National Insurance Company of America</t>
  </si>
  <si>
    <t>The Charter Oak Fire Insurance Company</t>
  </si>
  <si>
    <t>The Travelers Indemnity Company of Connecticut</t>
  </si>
  <si>
    <t>The Travelers Indemnity Company</t>
  </si>
  <si>
    <t>First American Property &amp; Casualty Insurance Company</t>
  </si>
  <si>
    <t>Hartford Insurance Company of the Midwest</t>
  </si>
  <si>
    <t>QBE Insurance Corporation</t>
  </si>
  <si>
    <t>Florida Farm Bureau Casualty Insurance Company</t>
  </si>
  <si>
    <t>Alterra Excess &amp; Surplus Insurance Company</t>
  </si>
  <si>
    <t>The Travelers Indemnity Company of America</t>
  </si>
  <si>
    <t>Stillwater Property &amp; Casualty Insurance Company</t>
  </si>
  <si>
    <t>Gulfstream Property and Casualty Insurance Company</t>
  </si>
  <si>
    <t>The Cincinnati Indemnity Company</t>
  </si>
  <si>
    <t>Florida Specialty Insurance Company</t>
  </si>
  <si>
    <t>The First Liberty Insurance Corporation</t>
  </si>
  <si>
    <t>Florida Farm Bureau General Insurance Company</t>
  </si>
  <si>
    <t>First Floridian Auto and Home Insurance Company</t>
  </si>
  <si>
    <t>Universal Property and Casualty Insurance Company</t>
  </si>
  <si>
    <t>Capitol Preferred Insurance Company, Inc.</t>
  </si>
  <si>
    <t>Cypress Property and Casualty Insurance Company</t>
  </si>
  <si>
    <t>United Property &amp; Casualty Insurance Company Inc</t>
  </si>
  <si>
    <t>Universal Insurance Company of North America</t>
  </si>
  <si>
    <t>Southern Fidelity Insurance Company Inc</t>
  </si>
  <si>
    <t>American Modern Insurance Company of Florida Inc.</t>
  </si>
  <si>
    <t>Tower Hill Signature Insurance Company</t>
  </si>
  <si>
    <t>American Integrity Insurance Company of Florida</t>
  </si>
  <si>
    <t>Ironshore Specialty Insurance Company</t>
  </si>
  <si>
    <t>Avatar Property &amp; Casualty Insurance Company</t>
  </si>
  <si>
    <t>Homeowners Choice Property &amp; Casualty Insurance Company, Inc.</t>
  </si>
  <si>
    <t>American Platinum Property and Casualty Insurance Company</t>
  </si>
  <si>
    <t>Southern Fidelity Property and Casualty Inc.</t>
  </si>
  <si>
    <t>Heritage Property and Casualty Insurance Company</t>
  </si>
  <si>
    <t>Added 1/5/17</t>
  </si>
  <si>
    <t>Added 3/17</t>
  </si>
  <si>
    <t>CYPRESS INSURANCE COMPANY</t>
  </si>
  <si>
    <t>FIORELLA INSURANCE AGENCY INC.</t>
  </si>
  <si>
    <t>FLORIDA INSURANCE GUARANTY ASSOCIATION</t>
  </si>
  <si>
    <t>FLORIDA INSURANCE SPECIALISTS, LLC</t>
  </si>
  <si>
    <t>IRONSHORE INSURANCE LTD.</t>
  </si>
  <si>
    <t>LEXINGTON INSURANCE COMPANY</t>
  </si>
  <si>
    <t>UNDERWRITERS AT LLOYD'S, LONDON</t>
  </si>
  <si>
    <t>GEOVERA SPECIALTY INSURANCE COMPANY</t>
  </si>
  <si>
    <t>HOMEWISE PREFERRED INSURANCE COMPANY</t>
  </si>
  <si>
    <t>ASPEN SPECIALTY INSURANCE COMPANY</t>
  </si>
  <si>
    <t>COUNTRY MUTUAL INSURANCE COMPANY</t>
  </si>
  <si>
    <t>LLOYD'S, UNDERWRITERS AT, LONDON</t>
  </si>
  <si>
    <t>UNDERWRITERS INC D/B/A THE MORGAN INSURANCE GROUP</t>
  </si>
  <si>
    <t>CAPITOL SPECIALTY INSURANCE CORPORATION</t>
  </si>
  <si>
    <t>COOPERATIVA DE SEGUROS MULTIPLES DE PUERTO RICO, INC.</t>
  </si>
  <si>
    <t>HOMEWISE INSURANCE COMPANY</t>
  </si>
  <si>
    <t>HOMEWISE INSURANCE COMPANY, INC.</t>
  </si>
  <si>
    <t>QBE SPECIALTY INSURANCE COMPANY</t>
  </si>
  <si>
    <t>SUNSHINE INSURANCE FINANCE COMPANY</t>
  </si>
  <si>
    <t>WESTERN WORLD INSURANCE COMPANY</t>
  </si>
  <si>
    <t>total_2016_complaintcount</t>
  </si>
  <si>
    <t>PROGRESSIVE PROPERTY INSURANCE COMPANY</t>
  </si>
  <si>
    <t>CLEAR BLUE INSURANCE COMPANY</t>
  </si>
  <si>
    <t>PROGRESSIVE GROUP</t>
  </si>
  <si>
    <t>MEADOWBROOK INSURANCE GROUP</t>
  </si>
  <si>
    <t>AVENTUS INSURANCE COMPANY</t>
  </si>
  <si>
    <t>CENTAURI SPECIALTY INSURANCE HOLDINGS GROUP</t>
  </si>
  <si>
    <t>CENTURY SURETY COMPANY</t>
  </si>
  <si>
    <t>DOCTORS PROFESSIONAL LIABILITY RRG, INC</t>
  </si>
  <si>
    <t>FLORIDA PUBLIC HOUSING AUTHORITY SELF INSURANCE FUND (FPHASIF)</t>
  </si>
  <si>
    <t>MAISON INSURANCE COMPANY</t>
  </si>
  <si>
    <t>KINGSWAY GROUP</t>
  </si>
  <si>
    <t>SAVERS PROPERTY AND CASUALTY INSURANCE COMPANY</t>
  </si>
  <si>
    <t>SENIORSFIRST RISK RETENTION GROUP, INC</t>
  </si>
  <si>
    <t>SUNLAND RISK RETENTION GROUP, INC</t>
  </si>
  <si>
    <t>FAMILY SECURITY INSURANCE COMPANY, INC.</t>
  </si>
  <si>
    <t>Added 1/18</t>
  </si>
  <si>
    <t>Progressive Property Insurance Co.</t>
  </si>
  <si>
    <t>Progressive American Insurance Co.</t>
  </si>
  <si>
    <t>Family Security Insurance Co. Inc.</t>
  </si>
  <si>
    <t>White Pine Insurance Co.</t>
  </si>
  <si>
    <t>Main Street America Protection Insurance Company</t>
  </si>
  <si>
    <t>q4_2016_policycount</t>
  </si>
  <si>
    <t>q1_2017_policycount</t>
  </si>
  <si>
    <t>q2_2017_policycount</t>
  </si>
  <si>
    <t>q3_2017_policycount</t>
  </si>
  <si>
    <t>For Ambest: Check email for ambest.com or RatingsFeed</t>
  </si>
  <si>
    <t>Progressive Property Insurance Company</t>
  </si>
  <si>
    <t>No adds from to 1/17</t>
  </si>
  <si>
    <t>1ST CAPITAL INSURANCE</t>
  </si>
  <si>
    <t>ABCO PREMIUM FINANCE, LLC</t>
  </si>
  <si>
    <t>ADVANCED INSURANCE &amp; FINANCIAL SERVICES,LLC</t>
  </si>
  <si>
    <t>AIG SPECIALTY INSURANCE COMPANY</t>
  </si>
  <si>
    <t>ALLIANCE AND ASSOCIATES FINANCIAL SERVICES II, LLC</t>
  </si>
  <si>
    <t>AT TAMIAMI INSURANCE, CORPORATION</t>
  </si>
  <si>
    <t>ATRIUM GENERAL INSURANCE AGENCY INC</t>
  </si>
  <si>
    <t>BANKERS ALLIANCE INSURANCE GROUP</t>
  </si>
  <si>
    <t>BB&amp;T INSURANCE SERVICES INC</t>
  </si>
  <si>
    <t>BERGER INSURANCE ASSOCIATES LLC</t>
  </si>
  <si>
    <t>BOB WYLIN INSURANCE AGENCY, INC.</t>
  </si>
  <si>
    <t>BRAD BURNS INSURANCE, INC</t>
  </si>
  <si>
    <t>BRIGHTWAY INSURANCE INC.</t>
  </si>
  <si>
    <t>BRIGHTWAY INSURANCE, INC.</t>
  </si>
  <si>
    <t>BULLDOG PREMIUM FINANCE, LLC</t>
  </si>
  <si>
    <t>BYRD INSURANCE AGENCY INC</t>
  </si>
  <si>
    <t>C &amp; C INSURANCE INC</t>
  </si>
  <si>
    <t>CABRILLO COASTAL GENERAL INSURANCE AGENCY, LLC</t>
  </si>
  <si>
    <t>COASTAL HOMEOWNERS INSURANCE SPECIALISTS, INC.</t>
  </si>
  <si>
    <t>COASTAL INSURANCE AGENCY</t>
  </si>
  <si>
    <t>COASTAL SECURITY TITLE INC</t>
  </si>
  <si>
    <t>FULTON AGENCY, INC</t>
  </si>
  <si>
    <t>GOTEL INSURANCE SERVICE LLC</t>
  </si>
  <si>
    <t>H D MARTINEZ INSURANCE GROUP INC</t>
  </si>
  <si>
    <t>INSURANCE GROUP OF CENTRAL FLORIDA, INC.</t>
  </si>
  <si>
    <t>LAMARCA INSURANCE &amp; FINANCIAL SERVICES INC</t>
  </si>
  <si>
    <t>LARRY R HOLLY &amp; ASSOCIATES INC</t>
  </si>
  <si>
    <t>LIGHTHOUSE INSURANCE</t>
  </si>
  <si>
    <t>LONDON UNDERWRITERS LLC DBA ISU INSURANCE SERVICES-LONDON UNDERWRITERS</t>
  </si>
  <si>
    <t>MICHAEL D BAYS INSURANCE AGENCY, INC.</t>
  </si>
  <si>
    <t>MILLS MEHR &amp; ASSOCIATES INC</t>
  </si>
  <si>
    <t>NATIONAL FIRE &amp; MARINE INSURANCE COMPANY</t>
  </si>
  <si>
    <t>NAUTILUS INSURANCE COMPANY</t>
  </si>
  <si>
    <t>OBAR'S INSURANCE AGENCY</t>
  </si>
  <si>
    <t>ORCHID UNDERWRITERS AGENCY, LLC DBA ORCHID INSURANCE BROKERS</t>
  </si>
  <si>
    <t>PF INSURANCE</t>
  </si>
  <si>
    <t>PURPOSE INSURANCE AGENCY, INC. DBA ALL AMERICAN FAMILY INS</t>
  </si>
  <si>
    <t>RIEMERINSURANCE GROUP INC</t>
  </si>
  <si>
    <t>ROCKHILL INSURANCE COMPANY</t>
  </si>
  <si>
    <t>RONALD A. SMITH AGENCY</t>
  </si>
  <si>
    <t>SCHUMAN INSURANCE AGENCY INC</t>
  </si>
  <si>
    <t>SPINNAKER INSURANCE COMPANY</t>
  </si>
  <si>
    <t>TACK INSURANCE GROUP INC.</t>
  </si>
  <si>
    <t>TAPCO UNDERWRITERS, INC.</t>
  </si>
  <si>
    <t>THE STANDARD FIRE INSURANCE COMPANY</t>
  </si>
  <si>
    <t>WHITCO INSURANCE AGENCY LLC</t>
  </si>
  <si>
    <t>WILLIAM G. SEELMANN, SR.</t>
  </si>
  <si>
    <t>ACG SOUTH INSURANCE AGENCY, LLC</t>
  </si>
  <si>
    <t>ALEX LOPEZ INSURANCE AGENCY INC.</t>
  </si>
  <si>
    <t>ALLIANCE &amp; ASSOCIATES FINANCIAL SERVICES INC</t>
  </si>
  <si>
    <t>ALLSTAR INSURANCE AGENCY INC</t>
  </si>
  <si>
    <t>AMERICAN WESTERN HOME INSURANCE COMPANY</t>
  </si>
  <si>
    <t>ARMOR INSURANCE AGENCY</t>
  </si>
  <si>
    <t>BLACKADAR INSURANCE AGENCY, INC.</t>
  </si>
  <si>
    <t>BRIAN CULBERTSON INSURANCE INC</t>
  </si>
  <si>
    <t>CANOPIUS US INSURANCE  INC.</t>
  </si>
  <si>
    <t>CAPLE HOWDEN INSURANCE AGENCY</t>
  </si>
  <si>
    <t>COSTELLO INSURANCE &amp; ASSOCIATES, INC,</t>
  </si>
  <si>
    <t>COTTON'S ALL LINES INSURANCE, INC.</t>
  </si>
  <si>
    <t>D.F.I. INSURANCE COPORATION</t>
  </si>
  <si>
    <t>EXPRESS INSURANCE AGENCY INC</t>
  </si>
  <si>
    <t>FLORIDA STRATEGIC INSURANCE LLC</t>
  </si>
  <si>
    <t>FLORIDA WEST INSURANCE INC</t>
  </si>
  <si>
    <t>GOLDEN HERITAGE ADVISORS</t>
  </si>
  <si>
    <t>GREATFLORIDA INSURANCE</t>
  </si>
  <si>
    <t>HERBIG INSURANCE AND FINANCIAL SERVICES, INC</t>
  </si>
  <si>
    <t>HERBIG INSURANCE AND FINANCIAL SERVICES, INC DBA HIG INSURANCE GROUP</t>
  </si>
  <si>
    <t>IRVIN B. GREEN &amp; ASSOCIATES</t>
  </si>
  <si>
    <t>JACK'S INSURANCE AGENCY, INC.</t>
  </si>
  <si>
    <t>JOSE CERDA DBA STATE FARM INSURANCE</t>
  </si>
  <si>
    <t>LAURA WEBB AGENCY LLC</t>
  </si>
  <si>
    <t>LEGACY INSURANCE &amp; ASSOCIATES INC</t>
  </si>
  <si>
    <t>PABLO BEACH INSURANCE GROUP, LLC</t>
  </si>
  <si>
    <t>PARRISH SR 64 EAST CORP</t>
  </si>
  <si>
    <t>PATRICIA LEE DBA GREAT FLORIDA INS</t>
  </si>
  <si>
    <t>PROACTIVE INSURANCE MANAGEMENT, LLC</t>
  </si>
  <si>
    <t>STEVEN R CENTOLA, INC</t>
  </si>
  <si>
    <t>TAMPA INSURANCE SERVICES</t>
  </si>
  <si>
    <t>VOYAGER INDEMNITY INSURANCE COMPANY</t>
  </si>
  <si>
    <t>WILEY'S INSURANCE INC.</t>
  </si>
  <si>
    <t>total_2017_complaintcount</t>
  </si>
  <si>
    <t>IAT INSURANCE GROUP</t>
  </si>
  <si>
    <t>KNIGHT INSURANCE COMPANY, LTD</t>
  </si>
  <si>
    <t>KNIGHT INSURANCE GROUP</t>
  </si>
  <si>
    <t>KNIGHT SPECIALTY INSURANCE COMPANY</t>
  </si>
  <si>
    <t>OCCIDENTAL FIRE &amp; CASUALTY COMPANY OF NC</t>
  </si>
  <si>
    <t>TRANSGUARD INSURANCE COMPANY OF AMERICA, INC</t>
  </si>
  <si>
    <t>WILSHIRE INSURANCE COMPANY</t>
  </si>
  <si>
    <t>Company in old?</t>
  </si>
  <si>
    <t>Goodrating</t>
  </si>
  <si>
    <t>St. Petersburg</t>
  </si>
  <si>
    <t>http://www.familysecurityins.com/</t>
  </si>
  <si>
    <t>200 2ND AVE. SOUTH,</t>
  </si>
  <si>
    <t>200 2nd Ave. South</t>
  </si>
  <si>
    <t>http://www.whitepineins.com/</t>
  </si>
  <si>
    <t>(814) 445-6242</t>
  </si>
  <si>
    <t>Somerset</t>
  </si>
  <si>
    <t>209 Georgian Place</t>
  </si>
  <si>
    <t>(800) 258-5310</t>
  </si>
  <si>
    <t>http://www.msagroup.com/</t>
  </si>
  <si>
    <t>Keene</t>
  </si>
  <si>
    <t>Cleveland</t>
  </si>
  <si>
    <t>(440) 461-5000</t>
  </si>
  <si>
    <t>http://www.progressive.com/</t>
  </si>
  <si>
    <t>Open new CSV file. Convert back to ASCII, because otherwise the header will wreak havoc.</t>
  </si>
  <si>
    <t>No adds to 4/3 from 1/17</t>
  </si>
  <si>
    <t>Prepared:  March 5, 2018</t>
  </si>
  <si>
    <t>Weiss Safety Ratings *</t>
  </si>
  <si>
    <t>Annual Loss Ratio (%)</t>
  </si>
  <si>
    <t>Loss Ratio Q3 2017  (%)</t>
  </si>
  <si>
    <t>NA</t>
  </si>
  <si>
    <t>CANOPIUS US INS INC</t>
  </si>
  <si>
    <t>EVANSTON INS CO</t>
  </si>
  <si>
    <t>INDIAN HARBOR INS CO</t>
  </si>
  <si>
    <t>PROGRESSIVE PROPERTY INS CO</t>
  </si>
  <si>
    <t>WESTERN WORLD INS CO</t>
  </si>
  <si>
    <t>WHITE PINE INS CO</t>
  </si>
  <si>
    <t>New in this file?</t>
  </si>
  <si>
    <t>THE CINCINNATI INSURANCE COMPANY</t>
  </si>
  <si>
    <t>THE CINCINNATI INDEMNITY COMPANY</t>
  </si>
  <si>
    <t>VAULT RECIPROCAL EXCHANGE</t>
  </si>
  <si>
    <t>ENDURANCE ASSURANCE CORPORATION</t>
  </si>
  <si>
    <t>Maison Insurance Co.</t>
  </si>
  <si>
    <t>Added 4/18</t>
  </si>
  <si>
    <t>Crestbook Insurance Co.</t>
  </si>
  <si>
    <t>Spinnaker Insurance Co.</t>
  </si>
  <si>
    <t>Vault Reciprocal Exchange</t>
  </si>
  <si>
    <t>Endurance Assurance Corp.</t>
  </si>
  <si>
    <t>West American Insurance Co.</t>
  </si>
  <si>
    <t>AMERITRUST GROUP, INC</t>
  </si>
  <si>
    <t>q4_2017_policycount</t>
  </si>
  <si>
    <t>Crestbrook Insurance Co.</t>
  </si>
  <si>
    <t>9100 BLUEBONNET CENTRE BLVD., SUITE 502</t>
  </si>
  <si>
    <t>(225) 361-8747</t>
  </si>
  <si>
    <t>http://maisonins.com/</t>
  </si>
  <si>
    <t>1000 YARD STREET, GH-2D-OCA1, BUILDING H</t>
  </si>
  <si>
    <t>GRANDVIEW HEIGHTS</t>
  </si>
  <si>
    <t>(161) 443-5012 x2</t>
  </si>
  <si>
    <t>https://www.nationwide.com/</t>
  </si>
  <si>
    <t>221 MAIN STREET, SUITE 2</t>
  </si>
  <si>
    <t>CHESTER</t>
  </si>
  <si>
    <t>06032</t>
  </si>
  <si>
    <t>06156</t>
  </si>
  <si>
    <t>06103</t>
  </si>
  <si>
    <t>07102</t>
  </si>
  <si>
    <t>08543</t>
  </si>
  <si>
    <t>06183</t>
  </si>
  <si>
    <t>02116</t>
  </si>
  <si>
    <t>07724</t>
  </si>
  <si>
    <t>03101</t>
  </si>
  <si>
    <t>06067</t>
  </si>
  <si>
    <t>06830</t>
  </si>
  <si>
    <t>07311</t>
  </si>
  <si>
    <t>08889</t>
  </si>
  <si>
    <t>07677</t>
  </si>
  <si>
    <t>06902</t>
  </si>
  <si>
    <t>05401</t>
  </si>
  <si>
    <t>07962</t>
  </si>
  <si>
    <t>01915</t>
  </si>
  <si>
    <t>02169</t>
  </si>
  <si>
    <t>08540</t>
  </si>
  <si>
    <t>06410</t>
  </si>
  <si>
    <t>08054</t>
  </si>
  <si>
    <t>07901</t>
  </si>
  <si>
    <t>04101</t>
  </si>
  <si>
    <t>02110</t>
  </si>
  <si>
    <t>07960</t>
  </si>
  <si>
    <t>01901</t>
  </si>
  <si>
    <t>02886</t>
  </si>
  <si>
    <t>06901</t>
  </si>
  <si>
    <t>07660</t>
  </si>
  <si>
    <t>07890</t>
  </si>
  <si>
    <t>07930</t>
  </si>
  <si>
    <t>ZIP</t>
  </si>
  <si>
    <t>(908) 879-2234</t>
  </si>
  <si>
    <t>https://www.spinnakerins.com/</t>
  </si>
  <si>
    <t>199 WATER STREET</t>
  </si>
  <si>
    <t>New York</t>
  </si>
  <si>
    <t>(646) 794-0527</t>
  </si>
  <si>
    <t>https://vault.insurance/</t>
  </si>
  <si>
    <t>4 MANHATTANVILLE ROAD</t>
  </si>
  <si>
    <t>Purchase</t>
  </si>
  <si>
    <t>(914) 468-8602</t>
  </si>
  <si>
    <t>http://www.sompo-intl.com/</t>
  </si>
  <si>
    <t>175 BERKELEY STREET</t>
  </si>
  <si>
    <t>Boston</t>
  </si>
  <si>
    <t>(617) 357-9500</t>
  </si>
  <si>
    <t>https://www.libertymutualgroup.com/about-lm/our-company/our-company</t>
  </si>
  <si>
    <t>longloss</t>
  </si>
  <si>
    <t>shortloss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</si>
</sst>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_);[Red]\(#,##0.0\)"/>
    <numFmt numFmtId="165" formatCode="0.00_);[Red]\(0.00\)"/>
    <numFmt numFmtId="166" formatCode="_(* #,##0_);_(* \(#,##0\);_(* &quot;-&quot;??_);_(@_)"/>
    <numFmt numFmtId="167" formatCode="#,##0;\-#,##0"/>
    <numFmt numFmtId="168" formatCode="_(* #,##0_);_(* \(#,##0\);_(* \-??_);_(@_)"/>
  </numFmts>
  <fonts count="34"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
      <b/>
      <sz val="11"/>
      <color rgb="FF7FACC4"/>
      <name val="Georgia"/>
      <family val="1"/>
    </font>
    <font>
      <sz val="8"/>
      <color theme="1"/>
      <name val="Calibri"/>
      <family val="2"/>
      <scheme val="minor"/>
    </font>
    <font>
      <b/>
      <sz val="8"/>
      <color rgb="FFFFFFFF"/>
      <name val="Calibri"/>
      <family val="2"/>
      <scheme val="minor"/>
    </font>
    <font>
      <sz val="11"/>
      <color theme="1"/>
      <name val="Calibri"/>
      <family val="2"/>
    </font>
    <font>
      <sz val="10"/>
      <color rgb="FF000000"/>
      <name val="Lucida Sans Unicode"/>
      <family val="2"/>
    </font>
    <font>
      <sz val="11"/>
      <name val="Calibri"/>
      <family val="2"/>
      <scheme val="minor"/>
    </font>
    <font>
      <sz val="11"/>
      <color rgb="FF1F497D"/>
      <name val="Calibri"/>
      <family val="2"/>
      <scheme val="minor"/>
    </font>
    <font>
      <i/>
      <sz val="11"/>
      <color rgb="FF7F7F7F"/>
      <name val="Calibri"/>
      <family val="2"/>
      <scheme val="minor"/>
    </font>
    <font>
      <b/>
      <sz val="9"/>
      <color rgb="FFFFFFFF"/>
      <name val="Calibri"/>
      <family val="2"/>
    </font>
    <font>
      <sz val="9"/>
      <color rgb="FF000000"/>
      <name val="Calibri"/>
      <family val="2"/>
    </font>
    <font>
      <sz val="9"/>
      <color rgb="FF000000"/>
      <name val="Arial"/>
      <family val="2"/>
    </font>
  </fonts>
  <fills count="10">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005984"/>
        <bgColor indexed="64"/>
      </patternFill>
    </fill>
    <fill>
      <patternFill patternType="solid">
        <fgColor rgb="FFEAF2F7"/>
        <bgColor indexed="64"/>
      </patternFill>
    </fill>
    <fill>
      <patternFill patternType="solid">
        <fgColor rgb="FF33CCCC"/>
        <bgColor rgb="FF00CCFF"/>
      </patternFill>
    </fill>
  </fills>
  <borders count="2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ck">
        <color auto="1"/>
      </left>
      <right style="medium">
        <color rgb="FF000000"/>
      </right>
      <top style="thick">
        <color auto="1"/>
      </top>
      <bottom style="medium">
        <color rgb="FF000000"/>
      </bottom>
      <diagonal/>
    </border>
    <border>
      <left style="medium">
        <color rgb="FF000000"/>
      </left>
      <right style="medium">
        <color rgb="FF000000"/>
      </right>
      <top style="thick">
        <color auto="1"/>
      </top>
      <bottom style="medium">
        <color rgb="FF000000"/>
      </bottom>
      <diagonal/>
    </border>
    <border>
      <left style="medium">
        <color rgb="FF000000"/>
      </left>
      <right style="thick">
        <color auto="1"/>
      </right>
      <top style="thick">
        <color auto="1"/>
      </top>
      <bottom style="medium">
        <color rgb="FF000000"/>
      </bottom>
      <diagonal/>
    </border>
    <border>
      <left style="thick">
        <color auto="1"/>
      </left>
      <right style="medium">
        <color rgb="FF000000"/>
      </right>
      <top style="medium">
        <color rgb="FF000000"/>
      </top>
      <bottom style="medium">
        <color rgb="FF000000"/>
      </bottom>
      <diagonal/>
    </border>
    <border>
      <left style="medium">
        <color rgb="FF000000"/>
      </left>
      <right style="thick">
        <color auto="1"/>
      </right>
      <top style="medium">
        <color rgb="FF000000"/>
      </top>
      <bottom style="medium">
        <color rgb="FF000000"/>
      </bottom>
      <diagonal/>
    </border>
    <border>
      <left style="thick">
        <color auto="1"/>
      </left>
      <right style="medium">
        <color rgb="FF000000"/>
      </right>
      <top style="medium">
        <color rgb="FF000000"/>
      </top>
      <bottom style="thick">
        <color auto="1"/>
      </bottom>
      <diagonal/>
    </border>
    <border>
      <left style="medium">
        <color rgb="FF000000"/>
      </left>
      <right style="medium">
        <color rgb="FF000000"/>
      </right>
      <top style="medium">
        <color rgb="FF000000"/>
      </top>
      <bottom style="thick">
        <color auto="1"/>
      </bottom>
      <diagonal/>
    </border>
    <border>
      <left style="medium">
        <color rgb="FF000000"/>
      </left>
      <right style="thick">
        <color auto="1"/>
      </right>
      <top style="medium">
        <color rgb="FF000000"/>
      </top>
      <bottom style="thick">
        <color auto="1"/>
      </bottom>
      <diagonal/>
    </border>
    <border>
      <left style="double">
        <color rgb="FF999999"/>
      </left>
      <right style="double">
        <color rgb="FF999999"/>
      </right>
      <top style="double">
        <color rgb="FF999999"/>
      </top>
      <bottom style="double">
        <color rgb="FF999999"/>
      </bottom>
      <diagonal/>
    </border>
  </borders>
  <cellStyleXfs count="15">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xf numFmtId="0" fontId="9" fillId="0" borderId="0"/>
    <xf numFmtId="0" fontId="9" fillId="0" borderId="0"/>
    <xf numFmtId="0" fontId="9" fillId="0" borderId="0"/>
    <xf numFmtId="0" fontId="9" fillId="0" borderId="0"/>
    <xf numFmtId="0" fontId="30" fillId="0" borderId="0" applyNumberFormat="0" applyFill="0" applyBorder="0" applyAlignment="0" applyProtection="0"/>
    <xf numFmtId="0" fontId="9" fillId="0" borderId="0"/>
    <xf numFmtId="0" fontId="9" fillId="0" borderId="0"/>
  </cellStyleXfs>
  <cellXfs count="154">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6" fillId="0" borderId="0" xfId="0" applyFont="1" applyFill="1" applyAlignment="1">
      <alignment horizontal="left"/>
    </xf>
    <xf numFmtId="0" fontId="0" fillId="0" borderId="0" xfId="0" applyFont="1"/>
    <xf numFmtId="49" fontId="8" fillId="5" borderId="1" xfId="0" applyNumberFormat="1" applyFont="1" applyFill="1" applyBorder="1" applyAlignment="1">
      <alignment horizontal="center" vertical="center" wrapText="1"/>
    </xf>
    <xf numFmtId="166" fontId="8" fillId="5" borderId="1" xfId="1" applyNumberFormat="1" applyFont="1" applyFill="1" applyBorder="1" applyAlignment="1">
      <alignment horizontal="center" vertical="center" wrapText="1"/>
    </xf>
    <xf numFmtId="0" fontId="8" fillId="5" borderId="1" xfId="0" applyNumberFormat="1"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5" borderId="1" xfId="0" applyNumberFormat="1" applyFont="1" applyFill="1" applyBorder="1" applyAlignment="1">
      <alignment horizontal="center" vertical="center" wrapText="1"/>
    </xf>
    <xf numFmtId="166" fontId="12" fillId="5"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5" borderId="1" xfId="0" applyNumberFormat="1" applyFont="1" applyFill="1" applyBorder="1" applyAlignment="1">
      <alignment horizontal="center" vertical="center" wrapText="1"/>
    </xf>
    <xf numFmtId="166" fontId="18" fillId="5"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6" borderId="0" xfId="0" applyFont="1" applyFill="1" applyAlignment="1">
      <alignment horizontal="left"/>
    </xf>
    <xf numFmtId="0" fontId="22" fillId="0" borderId="0" xfId="7"/>
    <xf numFmtId="0" fontId="21" fillId="2" borderId="0" xfId="0" applyFont="1" applyFill="1" applyAlignment="1">
      <alignment vertical="center"/>
    </xf>
    <xf numFmtId="49" fontId="12" fillId="5" borderId="2" xfId="0" applyNumberFormat="1" applyFont="1" applyFill="1" applyBorder="1" applyAlignment="1">
      <alignment horizontal="center" vertical="center" wrapText="1"/>
    </xf>
    <xf numFmtId="166" fontId="12" fillId="5" borderId="2" xfId="1" applyNumberFormat="1" applyFont="1" applyFill="1" applyBorder="1" applyAlignment="1">
      <alignment horizontal="center" vertical="center" wrapText="1"/>
    </xf>
    <xf numFmtId="0" fontId="14" fillId="0" borderId="2" xfId="8" applyFont="1" applyFill="1" applyBorder="1" applyAlignment="1"/>
    <xf numFmtId="0" fontId="14" fillId="0" borderId="2" xfId="8" applyFont="1" applyFill="1" applyBorder="1" applyAlignment="1">
      <alignment horizontal="right"/>
    </xf>
    <xf numFmtId="0" fontId="15" fillId="0" borderId="2" xfId="8" applyFont="1" applyBorder="1" applyAlignment="1"/>
    <xf numFmtId="0" fontId="0" fillId="0" borderId="2" xfId="0" applyBorder="1"/>
    <xf numFmtId="0" fontId="14" fillId="0" borderId="2" xfId="9" applyFont="1" applyFill="1" applyBorder="1" applyAlignment="1"/>
    <xf numFmtId="0" fontId="14" fillId="0" borderId="2" xfId="9" applyFont="1" applyFill="1" applyBorder="1" applyAlignment="1">
      <alignment horizontal="right"/>
    </xf>
    <xf numFmtId="0" fontId="15" fillId="0" borderId="2" xfId="9" applyFont="1" applyBorder="1" applyAlignment="1"/>
    <xf numFmtId="0" fontId="14" fillId="0" borderId="2" xfId="10" applyFont="1" applyFill="1" applyBorder="1" applyAlignment="1"/>
    <xf numFmtId="0" fontId="14" fillId="0" borderId="2" xfId="10" applyFont="1" applyFill="1" applyBorder="1" applyAlignment="1">
      <alignment horizontal="right"/>
    </xf>
    <xf numFmtId="0" fontId="15" fillId="0" borderId="2" xfId="10" applyFont="1" applyBorder="1" applyAlignment="1"/>
    <xf numFmtId="0" fontId="16" fillId="0" borderId="2" xfId="0" applyFont="1" applyBorder="1" applyAlignment="1"/>
    <xf numFmtId="49" fontId="18" fillId="5" borderId="2" xfId="0" applyNumberFormat="1" applyFont="1" applyFill="1" applyBorder="1" applyAlignment="1">
      <alignment horizontal="center" vertical="center" wrapText="1"/>
    </xf>
    <xf numFmtId="166" fontId="18" fillId="5" borderId="2" xfId="1" applyNumberFormat="1" applyFont="1" applyFill="1" applyBorder="1" applyAlignment="1">
      <alignment horizontal="center" vertical="center" wrapText="1"/>
    </xf>
    <xf numFmtId="0" fontId="14" fillId="0" borderId="2" xfId="11" applyFont="1" applyFill="1" applyBorder="1" applyAlignment="1"/>
    <xf numFmtId="167" fontId="14" fillId="0" borderId="2" xfId="11" applyNumberFormat="1" applyFont="1" applyFill="1" applyBorder="1" applyAlignment="1">
      <alignment horizontal="right"/>
    </xf>
    <xf numFmtId="0" fontId="15" fillId="0" borderId="2" xfId="11" applyFont="1" applyBorder="1" applyAlignment="1"/>
    <xf numFmtId="0" fontId="14" fillId="0" borderId="2" xfId="11" applyFont="1" applyFill="1" applyBorder="1" applyAlignment="1">
      <alignment horizontal="right"/>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8" borderId="3" xfId="0" applyFont="1" applyFill="1" applyBorder="1" applyAlignment="1">
      <alignment horizontal="left" vertical="top"/>
    </xf>
    <xf numFmtId="0" fontId="24" fillId="8" borderId="3" xfId="0" applyFont="1" applyFill="1" applyBorder="1" applyAlignment="1">
      <alignment horizontal="left" vertical="top" wrapText="1"/>
    </xf>
    <xf numFmtId="0" fontId="23" fillId="0" borderId="4" xfId="0" applyFont="1" applyBorder="1" applyAlignment="1">
      <alignment horizontal="center" vertical="center" wrapText="1"/>
    </xf>
    <xf numFmtId="0" fontId="23" fillId="0" borderId="5" xfId="0" applyFont="1" applyBorder="1" applyAlignment="1">
      <alignment horizontal="center" vertical="center"/>
    </xf>
    <xf numFmtId="0" fontId="23" fillId="0" borderId="5" xfId="0" applyFont="1" applyBorder="1" applyAlignment="1">
      <alignment horizontal="center" vertical="center" wrapText="1"/>
    </xf>
    <xf numFmtId="0" fontId="23" fillId="0" borderId="6" xfId="0" applyFont="1" applyBorder="1" applyAlignment="1">
      <alignment horizontal="center" vertical="center"/>
    </xf>
    <xf numFmtId="0" fontId="22" fillId="0" borderId="7" xfId="7" applyBorder="1" applyAlignment="1">
      <alignment vertical="top" wrapText="1"/>
    </xf>
    <xf numFmtId="0" fontId="25" fillId="7" borderId="8" xfId="0" applyFont="1" applyFill="1" applyBorder="1" applyAlignment="1">
      <alignment horizontal="center" vertical="top"/>
    </xf>
    <xf numFmtId="0" fontId="22" fillId="8" borderId="7" xfId="7" applyFill="1" applyBorder="1" applyAlignment="1">
      <alignment vertical="top" wrapText="1"/>
    </xf>
    <xf numFmtId="0" fontId="22" fillId="8" borderId="9" xfId="7" applyFill="1" applyBorder="1" applyAlignment="1">
      <alignment vertical="top" wrapText="1"/>
    </xf>
    <xf numFmtId="0" fontId="24" fillId="8" borderId="10" xfId="0" applyFont="1" applyFill="1" applyBorder="1" applyAlignment="1">
      <alignment horizontal="left" vertical="top"/>
    </xf>
    <xf numFmtId="0" fontId="24" fillId="8" borderId="10" xfId="0" applyFont="1" applyFill="1" applyBorder="1" applyAlignment="1">
      <alignment horizontal="left" vertical="top" wrapText="1"/>
    </xf>
    <xf numFmtId="0" fontId="25" fillId="7" borderId="11" xfId="0" applyFont="1" applyFill="1" applyBorder="1" applyAlignment="1">
      <alignment horizontal="center" vertical="top"/>
    </xf>
    <xf numFmtId="0" fontId="23" fillId="0" borderId="0" xfId="0" applyFont="1" applyBorder="1" applyAlignment="1">
      <alignment horizontal="center" vertical="center"/>
    </xf>
    <xf numFmtId="0" fontId="25" fillId="7" borderId="0" xfId="0" applyFont="1" applyFill="1" applyBorder="1" applyAlignment="1">
      <alignment horizontal="center" vertical="top"/>
    </xf>
    <xf numFmtId="0" fontId="27" fillId="0" borderId="12" xfId="0" applyFont="1" applyBorder="1" applyAlignment="1">
      <alignment vertical="center" wrapText="1"/>
    </xf>
    <xf numFmtId="0" fontId="26" fillId="0" borderId="13" xfId="0" applyFont="1" applyBorder="1" applyAlignment="1">
      <alignment vertical="center" wrapText="1"/>
    </xf>
    <xf numFmtId="0" fontId="27" fillId="0" borderId="14" xfId="0" applyFont="1" applyBorder="1" applyAlignment="1">
      <alignment vertical="center" wrapText="1"/>
    </xf>
    <xf numFmtId="0" fontId="26" fillId="0" borderId="14" xfId="0" applyFont="1" applyBorder="1" applyAlignment="1">
      <alignment vertical="center" wrapText="1"/>
    </xf>
    <xf numFmtId="0" fontId="27" fillId="0" borderId="0" xfId="0" applyFont="1" applyFill="1" applyBorder="1" applyAlignment="1">
      <alignment vertical="center" wrapText="1"/>
    </xf>
    <xf numFmtId="0" fontId="0" fillId="0" borderId="0" xfId="0" applyFill="1" applyBorder="1"/>
    <xf numFmtId="0" fontId="0" fillId="0" borderId="0" xfId="0"/>
    <xf numFmtId="0" fontId="0" fillId="0" borderId="0" xfId="0" applyFill="1"/>
    <xf numFmtId="0" fontId="28" fillId="0" borderId="0" xfId="0" applyFont="1" applyFill="1"/>
    <xf numFmtId="0" fontId="0" fillId="0" borderId="0" xfId="0"/>
    <xf numFmtId="0" fontId="28" fillId="0" borderId="0" xfId="0" applyFont="1" applyFill="1"/>
    <xf numFmtId="0" fontId="0" fillId="0" borderId="0" xfId="0"/>
    <xf numFmtId="0" fontId="0" fillId="0" borderId="0" xfId="0"/>
    <xf numFmtId="0" fontId="0" fillId="0" borderId="0" xfId="0" applyFill="1"/>
    <xf numFmtId="0" fontId="0" fillId="2" borderId="0" xfId="0" applyFont="1" applyFill="1"/>
    <xf numFmtId="3" fontId="29" fillId="2" borderId="0" xfId="0" applyNumberFormat="1" applyFont="1" applyFill="1"/>
    <xf numFmtId="0" fontId="27" fillId="0" borderId="0" xfId="0" applyFont="1" applyBorder="1" applyAlignment="1">
      <alignment vertical="center" wrapText="1"/>
    </xf>
    <xf numFmtId="0" fontId="6" fillId="0" borderId="12" xfId="0" applyFont="1" applyFill="1" applyBorder="1" applyAlignment="1">
      <alignment horizontal="left"/>
    </xf>
    <xf numFmtId="0" fontId="0" fillId="0" borderId="12" xfId="0" applyFont="1" applyBorder="1"/>
    <xf numFmtId="0" fontId="28" fillId="0" borderId="12" xfId="0" applyFont="1" applyFill="1" applyBorder="1"/>
    <xf numFmtId="0" fontId="0" fillId="0" borderId="14" xfId="0" applyFont="1" applyBorder="1"/>
    <xf numFmtId="49" fontId="31" fillId="9" borderId="2" xfId="0" applyNumberFormat="1" applyFont="1" applyFill="1" applyBorder="1" applyAlignment="1">
      <alignment horizontal="center" vertical="center" wrapText="1"/>
    </xf>
    <xf numFmtId="168" fontId="31" fillId="9" borderId="2" xfId="1" applyNumberFormat="1" applyFont="1" applyFill="1" applyBorder="1" applyAlignment="1" applyProtection="1">
      <alignment horizontal="center" vertical="center" wrapText="1"/>
    </xf>
    <xf numFmtId="10" fontId="31" fillId="9" borderId="2" xfId="1" applyNumberFormat="1" applyFont="1" applyFill="1" applyBorder="1" applyAlignment="1" applyProtection="1">
      <alignment horizontal="center" vertical="center" wrapText="1"/>
    </xf>
    <xf numFmtId="0" fontId="32" fillId="0" borderId="2" xfId="12" applyFont="1" applyBorder="1" applyAlignment="1">
      <alignment wrapText="1"/>
    </xf>
    <xf numFmtId="0" fontId="32" fillId="0" borderId="2" xfId="12" applyFont="1" applyBorder="1" applyAlignment="1">
      <alignment horizontal="right" wrapText="1"/>
    </xf>
    <xf numFmtId="0" fontId="32" fillId="0" borderId="2" xfId="0" applyFont="1" applyBorder="1" applyAlignment="1">
      <alignment horizontal="right"/>
    </xf>
    <xf numFmtId="0" fontId="33" fillId="0" borderId="2" xfId="12" applyFont="1" applyBorder="1"/>
    <xf numFmtId="0" fontId="14" fillId="0" borderId="2" xfId="13" applyFont="1" applyFill="1" applyBorder="1" applyAlignment="1"/>
    <xf numFmtId="0" fontId="15" fillId="0" borderId="2" xfId="13" applyFont="1" applyBorder="1" applyAlignment="1"/>
    <xf numFmtId="0" fontId="14" fillId="0" borderId="2" xfId="13" applyFont="1" applyFill="1" applyBorder="1" applyAlignment="1">
      <alignment horizontal="right"/>
    </xf>
    <xf numFmtId="1" fontId="16" fillId="0" borderId="2" xfId="0" applyNumberFormat="1" applyFont="1" applyBorder="1"/>
    <xf numFmtId="0" fontId="14" fillId="0" borderId="2" xfId="14" applyFont="1" applyFill="1" applyBorder="1" applyAlignment="1"/>
    <xf numFmtId="0" fontId="15" fillId="0" borderId="2" xfId="14" applyFont="1" applyBorder="1" applyAlignment="1"/>
    <xf numFmtId="0" fontId="14" fillId="0" borderId="2" xfId="14" applyFont="1" applyFill="1" applyBorder="1" applyAlignment="1">
      <alignment horizontal="right"/>
    </xf>
    <xf numFmtId="49" fontId="0" fillId="0" borderId="0" xfId="0" applyNumberFormat="1"/>
    <xf numFmtId="0" fontId="23" fillId="0" borderId="15" xfId="0" applyFont="1" applyBorder="1" applyAlignment="1">
      <alignment wrapText="1"/>
    </xf>
    <xf numFmtId="0" fontId="23" fillId="0" borderId="16" xfId="0" applyFont="1" applyBorder="1" applyAlignment="1">
      <alignment wrapText="1"/>
    </xf>
    <xf numFmtId="0" fontId="23" fillId="0" borderId="17" xfId="0" applyFont="1" applyBorder="1" applyAlignment="1">
      <alignment wrapText="1"/>
    </xf>
    <xf numFmtId="0" fontId="22" fillId="0" borderId="18" xfId="7" applyFont="1" applyBorder="1" applyAlignment="1">
      <alignment wrapText="1"/>
    </xf>
    <xf numFmtId="0" fontId="24" fillId="0" borderId="3" xfId="0" applyFont="1" applyBorder="1" applyAlignment="1">
      <alignment wrapText="1"/>
    </xf>
    <xf numFmtId="0" fontId="25" fillId="7" borderId="19" xfId="0" applyFont="1" applyFill="1" applyBorder="1" applyAlignment="1">
      <alignment wrapText="1"/>
    </xf>
    <xf numFmtId="0" fontId="22" fillId="8" borderId="18" xfId="7" applyFont="1" applyFill="1" applyBorder="1" applyAlignment="1">
      <alignment wrapText="1"/>
    </xf>
    <xf numFmtId="0" fontId="24" fillId="8" borderId="3" xfId="0" applyFont="1" applyFill="1" applyBorder="1" applyAlignment="1">
      <alignment wrapText="1"/>
    </xf>
    <xf numFmtId="0" fontId="22" fillId="8" borderId="20" xfId="7" applyFont="1" applyFill="1" applyBorder="1" applyAlignment="1">
      <alignment wrapText="1"/>
    </xf>
    <xf numFmtId="0" fontId="24" fillId="8" borderId="21" xfId="0" applyFont="1" applyFill="1" applyBorder="1" applyAlignment="1">
      <alignment wrapText="1"/>
    </xf>
    <xf numFmtId="0" fontId="25" fillId="7" borderId="22" xfId="0" applyFont="1" applyFill="1" applyBorder="1" applyAlignment="1">
      <alignment wrapText="1"/>
    </xf>
    <xf numFmtId="0" fontId="0" fillId="0" borderId="0" xfId="0" applyAlignment="1">
      <alignment wrapText="1"/>
    </xf>
    <xf numFmtId="0" fontId="0" fillId="0" borderId="23" xfId="0" applyBorder="1" applyAlignment="1">
      <alignment wrapText="1"/>
    </xf>
  </cellXfs>
  <cellStyles count="15">
    <cellStyle name="Comma" xfId="1" builtinId="3"/>
    <cellStyle name="Explanatory Text" xfId="12" builtinId="53"/>
    <cellStyle name="Hyperlink" xfId="7" builtinId="8"/>
    <cellStyle name="Normal" xfId="0" builtinId="0"/>
    <cellStyle name="Normal_1Q_2014" xfId="3" xr:uid="{00000000-0005-0000-0000-000004000000}"/>
    <cellStyle name="Normal_1stQ_2017" xfId="14" xr:uid="{E6BDCFD7-9715-4DDA-B7A6-2BA807B33F1C}"/>
    <cellStyle name="Normal_2ndQ_2017" xfId="13" xr:uid="{2DCE5CEB-5C83-4D7E-AD05-324FB5F0B39F}"/>
    <cellStyle name="Normal_2Q_2014" xfId="4" xr:uid="{00000000-0005-0000-0000-000005000000}"/>
    <cellStyle name="Normal_4Q_2013" xfId="2" xr:uid="{00000000-0005-0000-0000-000006000000}"/>
    <cellStyle name="Normal_Sheet1 2" xfId="6" xr:uid="{00000000-0005-0000-0000-000007000000}"/>
    <cellStyle name="Normal_Sheet1_1" xfId="11" xr:uid="{00000000-0005-0000-0000-000008000000}"/>
    <cellStyle name="Normal_Sheet2" xfId="10" xr:uid="{00000000-0005-0000-0000-000009000000}"/>
    <cellStyle name="Normal_Sheet2 2" xfId="5" xr:uid="{00000000-0005-0000-0000-00000A000000}"/>
    <cellStyle name="Normal_Sheet3" xfId="9" xr:uid="{00000000-0005-0000-0000-00000B000000}"/>
    <cellStyle name="Normal_Sheet4" xfId="8"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http://www.oceanharbor-ins.com/" TargetMode="External"/><Relationship Id="rId7" Type="http://schemas.openxmlformats.org/officeDocument/2006/relationships/printerSettings" Target="../printerSettings/printerSettings7.bin"/><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hyperlink" Target="http://www.olympusinsurance.com/" TargetMode="External"/><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8" Type="http://schemas.openxmlformats.org/officeDocument/2006/relationships/hyperlink" Target="http://www.demotech.com/search_results_cfo.aspx?id=26433&amp;t=2" TargetMode="External"/><Relationship Id="rId13" Type="http://schemas.openxmlformats.org/officeDocument/2006/relationships/hyperlink" Target="http://www.demotech.com/search_results_cfo.aspx?id=23248&amp;t=2" TargetMode="External"/><Relationship Id="rId18" Type="http://schemas.openxmlformats.org/officeDocument/2006/relationships/hyperlink" Target="http://www.demotech.com/search_results_cfo.aspx?id=28886&amp;t=2" TargetMode="External"/><Relationship Id="rId3" Type="http://schemas.openxmlformats.org/officeDocument/2006/relationships/hyperlink" Target="http://www.demotech.com/search_results_cfo.aspx?id=22390&amp;t=2" TargetMode="External"/><Relationship Id="rId21" Type="http://schemas.openxmlformats.org/officeDocument/2006/relationships/printerSettings" Target="../printerSettings/printerSettings3.bin"/><Relationship Id="rId7" Type="http://schemas.openxmlformats.org/officeDocument/2006/relationships/hyperlink" Target="http://www.demotech.com/search_results_cfo.aspx?id=-39&amp;t=2" TargetMode="External"/><Relationship Id="rId12" Type="http://schemas.openxmlformats.org/officeDocument/2006/relationships/hyperlink" Target="http://www.demotech.com/search_results_cfo.aspx?id=14568&amp;t=2" TargetMode="External"/><Relationship Id="rId17" Type="http://schemas.openxmlformats.org/officeDocument/2006/relationships/hyperlink" Target="http://www.demotech.com/search_results_cfo.aspx?id=14026&amp;t=2" TargetMode="External"/><Relationship Id="rId2" Type="http://schemas.openxmlformats.org/officeDocument/2006/relationships/hyperlink" Target="http://www.demotech.com/search_results_cfo.aspx?id=10665&amp;t=2" TargetMode="External"/><Relationship Id="rId16" Type="http://schemas.openxmlformats.org/officeDocument/2006/relationships/hyperlink" Target="http://www.demotech.com/search_results_cfo.aspx?id=18023&amp;t=2" TargetMode="External"/><Relationship Id="rId20" Type="http://schemas.openxmlformats.org/officeDocument/2006/relationships/hyperlink" Target="http://www.demotech.com/search_results_cfo.aspx?id=13234&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25402&amp;t=2" TargetMode="External"/><Relationship Id="rId11" Type="http://schemas.openxmlformats.org/officeDocument/2006/relationships/hyperlink" Target="http://www.demotech.com/search_results_cfo.aspx?id=13722&amp;t=2" TargetMode="External"/><Relationship Id="rId5" Type="http://schemas.openxmlformats.org/officeDocument/2006/relationships/hyperlink" Target="http://www.demotech.com/search_results_cfo.aspx?id=15893&amp;t=2" TargetMode="External"/><Relationship Id="rId15" Type="http://schemas.openxmlformats.org/officeDocument/2006/relationships/hyperlink" Target="http://www.demotech.com/search_results_cfo.aspx?id=16088&amp;t=2" TargetMode="External"/><Relationship Id="rId10" Type="http://schemas.openxmlformats.org/officeDocument/2006/relationships/hyperlink" Target="http://www.demotech.com/search_results_cfo.aspx?id=15366&amp;t=2" TargetMode="External"/><Relationship Id="rId19" Type="http://schemas.openxmlformats.org/officeDocument/2006/relationships/hyperlink" Target="http://www.demotech.com/search_results_cfo.aspx?id=25780&amp;t=2" TargetMode="External"/><Relationship Id="rId4" Type="http://schemas.openxmlformats.org/officeDocument/2006/relationships/hyperlink" Target="http://www.demotech.com/search_results_cfo.aspx?id=36951&amp;t=2" TargetMode="External"/><Relationship Id="rId9" Type="http://schemas.openxmlformats.org/officeDocument/2006/relationships/hyperlink" Target="http://www.demotech.com/search_results_cfo.aspx?id=-41&amp;t=2" TargetMode="External"/><Relationship Id="rId14" Type="http://schemas.openxmlformats.org/officeDocument/2006/relationships/hyperlink" Target="http://www.demotech.com/search_results_cfo.aspx?id=16551&amp;t=2"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www.demotech.com/search_results_cfo.aspx?id=12813&amp;t=2" TargetMode="External"/><Relationship Id="rId117" Type="http://schemas.openxmlformats.org/officeDocument/2006/relationships/hyperlink" Target="http://www.demotech.com/search_results_cfo.aspx?id=15900&amp;t=2" TargetMode="External"/><Relationship Id="rId21" Type="http://schemas.openxmlformats.org/officeDocument/2006/relationships/hyperlink" Target="http://www.demotech.com/search_results_cfo.aspx?id=15617&amp;t=2" TargetMode="External"/><Relationship Id="rId42" Type="http://schemas.openxmlformats.org/officeDocument/2006/relationships/hyperlink" Target="http://www.demotech.com/search_results_cfo.aspx?id=10953&amp;t=2" TargetMode="External"/><Relationship Id="rId47" Type="http://schemas.openxmlformats.org/officeDocument/2006/relationships/hyperlink" Target="http://www.demotech.com/search_results_cfo.aspx?id=15130&amp;t=2" TargetMode="External"/><Relationship Id="rId63" Type="http://schemas.openxmlformats.org/officeDocument/2006/relationships/hyperlink" Target="http://www.demotech.com/search_results_cfo.aspx?id=12767&amp;t=2" TargetMode="External"/><Relationship Id="rId68" Type="http://schemas.openxmlformats.org/officeDocument/2006/relationships/hyperlink" Target="http://www.demotech.com/search_results_cfo.aspx?id=13722&amp;t=2" TargetMode="External"/><Relationship Id="rId84" Type="http://schemas.openxmlformats.org/officeDocument/2006/relationships/hyperlink" Target="http://www.demotech.com/search_results_cfo.aspx?id=12954&amp;t=2" TargetMode="External"/><Relationship Id="rId89" Type="http://schemas.openxmlformats.org/officeDocument/2006/relationships/hyperlink" Target="http://www.demotech.com/search_results_cfo.aspx?id=13687&amp;t=2" TargetMode="External"/><Relationship Id="rId112" Type="http://schemas.openxmlformats.org/officeDocument/2006/relationships/hyperlink" Target="http://www.demotech.com/search_results_cfo.aspx?id=28886&amp;t=2" TargetMode="External"/><Relationship Id="rId16" Type="http://schemas.openxmlformats.org/officeDocument/2006/relationships/hyperlink" Target="http://www.demotech.com/search_results_cfo.aspx?id=42897&amp;t=2" TargetMode="External"/><Relationship Id="rId107" Type="http://schemas.openxmlformats.org/officeDocument/2006/relationships/hyperlink" Target="http://www.demotech.com/search_results_cfo.aspx?id=18031&amp;t=2" TargetMode="External"/><Relationship Id="rId11" Type="http://schemas.openxmlformats.org/officeDocument/2006/relationships/hyperlink" Target="http://www.demotech.com/search_results_cfo.aspx?id=12968&amp;t=2" TargetMode="External"/><Relationship Id="rId32" Type="http://schemas.openxmlformats.org/officeDocument/2006/relationships/hyperlink" Target="http://www.demotech.com/search_results_cfo.aspx?id=11825&amp;t=2" TargetMode="External"/><Relationship Id="rId37" Type="http://schemas.openxmlformats.org/officeDocument/2006/relationships/hyperlink" Target="http://www.demotech.com/search_results_cfo.aspx?id=36951&amp;t=2" TargetMode="External"/><Relationship Id="rId53" Type="http://schemas.openxmlformats.org/officeDocument/2006/relationships/hyperlink" Target="http://www.demotech.com/search_results_cfo.aspx?id=10897&amp;t=2" TargetMode="External"/><Relationship Id="rId58" Type="http://schemas.openxmlformats.org/officeDocument/2006/relationships/hyperlink" Target="http://www.demotech.com/search_results_cfo.aspx?id=10074&amp;t=2" TargetMode="External"/><Relationship Id="rId74" Type="http://schemas.openxmlformats.org/officeDocument/2006/relationships/hyperlink" Target="http://www.demotech.com/search_results_cfo.aspx?id=13331&amp;t=2" TargetMode="External"/><Relationship Id="rId79" Type="http://schemas.openxmlformats.org/officeDocument/2006/relationships/hyperlink" Target="http://www.demotech.com/search_results_cfo.aspx?id=36455&amp;t=2" TargetMode="External"/><Relationship Id="rId102" Type="http://schemas.openxmlformats.org/officeDocument/2006/relationships/hyperlink" Target="http://www.demotech.com/search_results_cfo.aspx?id=12247&amp;t=2" TargetMode="External"/><Relationship Id="rId123" Type="http://schemas.openxmlformats.org/officeDocument/2006/relationships/hyperlink" Target="http://www.demotech.com/search_results_cfo.aspx?id=31232&amp;t=2" TargetMode="External"/><Relationship Id="rId5" Type="http://schemas.openxmlformats.org/officeDocument/2006/relationships/hyperlink" Target="http://www.demotech.com/search_results_cfo.aspx?id=11710&amp;t=2" TargetMode="External"/><Relationship Id="rId61" Type="http://schemas.openxmlformats.org/officeDocument/2006/relationships/hyperlink" Target="http://www.demotech.com/search_results_cfo.aspx?id=12237&amp;t=2" TargetMode="External"/><Relationship Id="rId82" Type="http://schemas.openxmlformats.org/officeDocument/2006/relationships/hyperlink" Target="http://www.demotech.com/search_results_cfo.aspx?id=26565&amp;t=2" TargetMode="External"/><Relationship Id="rId90" Type="http://schemas.openxmlformats.org/officeDocument/2006/relationships/hyperlink" Target="http://www.demotech.com/search_results_cfo.aspx?id=13038&amp;t=2" TargetMode="External"/><Relationship Id="rId95" Type="http://schemas.openxmlformats.org/officeDocument/2006/relationships/hyperlink" Target="http://www.demotech.com/search_results_cfo.aspx?id=16551&amp;t=2" TargetMode="External"/><Relationship Id="rId19" Type="http://schemas.openxmlformats.org/officeDocument/2006/relationships/hyperlink" Target="http://www.demotech.com/search_results_cfo.aspx?id=27898&amp;t=2" TargetMode="External"/><Relationship Id="rId14" Type="http://schemas.openxmlformats.org/officeDocument/2006/relationships/hyperlink" Target="http://www.demotech.com/search_results_cfo.aspx?id=13563&amp;t=2" TargetMode="External"/><Relationship Id="rId22" Type="http://schemas.openxmlformats.org/officeDocument/2006/relationships/hyperlink" Target="http://www.demotech.com/search_results_cfo.aspx?id=11598&amp;t=2" TargetMode="External"/><Relationship Id="rId27" Type="http://schemas.openxmlformats.org/officeDocument/2006/relationships/hyperlink" Target="http://www.demotech.com/search_results_cfo.aspx?id=13139&amp;t=2" TargetMode="External"/><Relationship Id="rId30" Type="http://schemas.openxmlformats.org/officeDocument/2006/relationships/hyperlink" Target="http://www.demotech.com/search_results_cfo.aspx?id=29513&amp;t=2" TargetMode="External"/><Relationship Id="rId35" Type="http://schemas.openxmlformats.org/officeDocument/2006/relationships/hyperlink" Target="http://www.demotech.com/search_results_cfo.aspx?id=12573&amp;t=2" TargetMode="External"/><Relationship Id="rId43" Type="http://schemas.openxmlformats.org/officeDocument/2006/relationships/hyperlink" Target="http://www.demotech.com/search_results_cfo.aspx?id=15893&amp;t=2" TargetMode="External"/><Relationship Id="rId48" Type="http://schemas.openxmlformats.org/officeDocument/2006/relationships/hyperlink" Target="http://www.demotech.com/search_results_cfo.aspx?id=25712&amp;t=2" TargetMode="External"/><Relationship Id="rId56" Type="http://schemas.openxmlformats.org/officeDocument/2006/relationships/hyperlink" Target="http://www.demotech.com/search_results_cfo.aspx?id=-39&amp;t=2" TargetMode="External"/><Relationship Id="rId64" Type="http://schemas.openxmlformats.org/officeDocument/2006/relationships/hyperlink" Target="http://www.demotech.com/search_results_cfo.aspx?id=14407&amp;t=2" TargetMode="External"/><Relationship Id="rId69" Type="http://schemas.openxmlformats.org/officeDocument/2006/relationships/hyperlink" Target="http://www.demotech.com/search_results_cfo.aspx?id=13648&amp;t=2" TargetMode="External"/><Relationship Id="rId77" Type="http://schemas.openxmlformats.org/officeDocument/2006/relationships/hyperlink" Target="http://www.demotech.com/search_results_cfo.aspx?id=13012&amp;t=2" TargetMode="External"/><Relationship Id="rId100" Type="http://schemas.openxmlformats.org/officeDocument/2006/relationships/hyperlink" Target="http://www.demotech.com/search_results_cfo.aspx?id=10136&amp;t=2" TargetMode="External"/><Relationship Id="rId105" Type="http://schemas.openxmlformats.org/officeDocument/2006/relationships/hyperlink" Target="http://www.demotech.com/search_results_cfo.aspx?id=18023&amp;t=2" TargetMode="External"/><Relationship Id="rId113" Type="http://schemas.openxmlformats.org/officeDocument/2006/relationships/hyperlink" Target="http://www.demotech.com/search_results_cfo.aspx?id=15885&amp;t=2" TargetMode="External"/><Relationship Id="rId118" Type="http://schemas.openxmlformats.org/officeDocument/2006/relationships/hyperlink" Target="http://www.demotech.com/search_results_cfo.aspx?id=40827&amp;t=2" TargetMode="External"/><Relationship Id="rId8" Type="http://schemas.openxmlformats.org/officeDocument/2006/relationships/hyperlink" Target="http://www.demotech.com/search_results_cfo.aspx?id=19232&amp;t=2" TargetMode="External"/><Relationship Id="rId51" Type="http://schemas.openxmlformats.org/officeDocument/2006/relationships/hyperlink" Target="http://www.demotech.com/search_results_cfo.aspx?id=29980&amp;t=2" TargetMode="External"/><Relationship Id="rId72" Type="http://schemas.openxmlformats.org/officeDocument/2006/relationships/hyperlink" Target="http://www.demotech.com/search_results_cfo.aspx?id=12957&amp;t=2" TargetMode="External"/><Relationship Id="rId80" Type="http://schemas.openxmlformats.org/officeDocument/2006/relationships/hyperlink" Target="http://www.demotech.com/search_results_cfo.aspx?id=23248&amp;t=2" TargetMode="External"/><Relationship Id="rId85" Type="http://schemas.openxmlformats.org/officeDocument/2006/relationships/hyperlink" Target="http://www.demotech.com/search_results_cfo.aspx?id=38644&amp;t=2" TargetMode="External"/><Relationship Id="rId93" Type="http://schemas.openxmlformats.org/officeDocument/2006/relationships/hyperlink" Target="http://www.demotech.com/search_results_cfo.aspx?id=12563&amp;t=2" TargetMode="External"/><Relationship Id="rId98" Type="http://schemas.openxmlformats.org/officeDocument/2006/relationships/hyperlink" Target="http://www.demotech.com/search_results_cfo.aspx?id=36560&amp;t=2" TargetMode="External"/><Relationship Id="rId121" Type="http://schemas.openxmlformats.org/officeDocument/2006/relationships/hyperlink" Target="http://www.demotech.com/search_results_cfo.aspx?id=25780&amp;t=2" TargetMode="External"/><Relationship Id="rId3" Type="http://schemas.openxmlformats.org/officeDocument/2006/relationships/hyperlink" Target="http://www.demotech.com/search_results_cfo.aspx?id=13234&amp;t=2" TargetMode="External"/><Relationship Id="rId12" Type="http://schemas.openxmlformats.org/officeDocument/2006/relationships/hyperlink" Target="http://www.demotech.com/search_results_cfo.aspx?id=12841&amp;t=2" TargetMode="External"/><Relationship Id="rId17" Type="http://schemas.openxmlformats.org/officeDocument/2006/relationships/hyperlink" Target="http://www.demotech.com/search_results_cfo.aspx?id=10872&amp;t=2" TargetMode="External"/><Relationship Id="rId25" Type="http://schemas.openxmlformats.org/officeDocument/2006/relationships/hyperlink" Target="http://www.demotech.com/search_results_cfo.aspx?id=13142&amp;t=2" TargetMode="External"/><Relationship Id="rId33" Type="http://schemas.openxmlformats.org/officeDocument/2006/relationships/hyperlink" Target="http://www.demotech.com/search_results_cfo.aspx?id=10835&amp;t=2" TargetMode="External"/><Relationship Id="rId38" Type="http://schemas.openxmlformats.org/officeDocument/2006/relationships/hyperlink" Target="http://www.demotech.com/search_results_cfo.aspx?id=14388&amp;t=2" TargetMode="External"/><Relationship Id="rId46" Type="http://schemas.openxmlformats.org/officeDocument/2006/relationships/hyperlink" Target="http://www.demotech.com/search_results_cfo.aspx?id=10346&amp;t=2" TargetMode="External"/><Relationship Id="rId59" Type="http://schemas.openxmlformats.org/officeDocument/2006/relationships/hyperlink" Target="http://www.demotech.com/search_results_cfo.aspx?id=28339&amp;t=2" TargetMode="External"/><Relationship Id="rId67" Type="http://schemas.openxmlformats.org/officeDocument/2006/relationships/hyperlink" Target="http://www.demotech.com/search_results_cfo.aspx?id=15366&amp;t=2" TargetMode="External"/><Relationship Id="rId103" Type="http://schemas.openxmlformats.org/officeDocument/2006/relationships/hyperlink" Target="http://www.demotech.com/search_results_cfo.aspx?id=10754&amp;t=2" TargetMode="External"/><Relationship Id="rId108" Type="http://schemas.openxmlformats.org/officeDocument/2006/relationships/hyperlink" Target="http://www.demotech.com/search_results_cfo.aspx?id=29050&amp;t=2" TargetMode="External"/><Relationship Id="rId116" Type="http://schemas.openxmlformats.org/officeDocument/2006/relationships/hyperlink" Target="http://www.demotech.com/search_results_cfo.aspx?id=10861&amp;t=2" TargetMode="External"/><Relationship Id="rId20" Type="http://schemas.openxmlformats.org/officeDocument/2006/relationships/hyperlink" Target="http://www.demotech.com/search_results_cfo.aspx?id=10665&amp;t=2" TargetMode="External"/><Relationship Id="rId41" Type="http://schemas.openxmlformats.org/officeDocument/2006/relationships/hyperlink" Target="http://www.demotech.com/search_results_cfo.aspx?id=10783&amp;t=2" TargetMode="External"/><Relationship Id="rId54" Type="http://schemas.openxmlformats.org/officeDocument/2006/relationships/hyperlink" Target="http://www.demotech.com/search_results_cfo.aspx?id=10688&amp;t=2" TargetMode="External"/><Relationship Id="rId62" Type="http://schemas.openxmlformats.org/officeDocument/2006/relationships/hyperlink" Target="http://www.demotech.com/search_results_cfo.aspx?id=26433&amp;t=2" TargetMode="External"/><Relationship Id="rId70" Type="http://schemas.openxmlformats.org/officeDocument/2006/relationships/hyperlink" Target="http://www.demotech.com/search_results_cfo.aspx?id=14568&amp;t=2" TargetMode="External"/><Relationship Id="rId75" Type="http://schemas.openxmlformats.org/officeDocument/2006/relationships/hyperlink" Target="http://www.demotech.com/search_results_cfo.aspx?id=11806&amp;t=2" TargetMode="External"/><Relationship Id="rId83" Type="http://schemas.openxmlformats.org/officeDocument/2006/relationships/hyperlink" Target="http://www.demotech.com/search_results_cfo.aspx?id=37060&amp;t=2" TargetMode="External"/><Relationship Id="rId88" Type="http://schemas.openxmlformats.org/officeDocument/2006/relationships/hyperlink" Target="http://www.demotech.com/search_results_cfo.aspx?id=13125&amp;t=2" TargetMode="External"/><Relationship Id="rId91" Type="http://schemas.openxmlformats.org/officeDocument/2006/relationships/hyperlink" Target="http://www.demotech.com/search_results_cfo.aspx?id=61700&amp;t=2" TargetMode="External"/><Relationship Id="rId96" Type="http://schemas.openxmlformats.org/officeDocument/2006/relationships/hyperlink" Target="http://www.demotech.com/search_results_cfo.aspx?id=10117&amp;t=2" TargetMode="External"/><Relationship Id="rId111" Type="http://schemas.openxmlformats.org/officeDocument/2006/relationships/hyperlink" Target="http://www.demotech.com/search_results_cfo.aspx?id=12538&amp;t=2" TargetMode="External"/><Relationship Id="rId1" Type="http://schemas.openxmlformats.org/officeDocument/2006/relationships/hyperlink" Target="http://www.demotech.com/search_results_cfo.aspx?id=28886&amp;t=2" TargetMode="External"/><Relationship Id="rId6" Type="http://schemas.openxmlformats.org/officeDocument/2006/relationships/hyperlink" Target="http://www.demotech.com/search_results_cfo.aspx?id=29688&amp;t=2" TargetMode="External"/><Relationship Id="rId15" Type="http://schemas.openxmlformats.org/officeDocument/2006/relationships/hyperlink" Target="http://www.demotech.com/search_results_cfo.aspx?id=21806&amp;t=2" TargetMode="External"/><Relationship Id="rId23" Type="http://schemas.openxmlformats.org/officeDocument/2006/relationships/hyperlink" Target="http://www.demotech.com/search_results_cfo.aspx?id=12196&amp;t=2" TargetMode="External"/><Relationship Id="rId28" Type="http://schemas.openxmlformats.org/officeDocument/2006/relationships/hyperlink" Target="http://www.demotech.com/search_results_cfo.aspx?id=22390&amp;t=2" TargetMode="External"/><Relationship Id="rId36" Type="http://schemas.openxmlformats.org/officeDocument/2006/relationships/hyperlink" Target="http://www.demotech.com/search_results_cfo.aspx?id=11976&amp;t=2" TargetMode="External"/><Relationship Id="rId49" Type="http://schemas.openxmlformats.org/officeDocument/2006/relationships/hyperlink" Target="http://www.demotech.com/search_results_cfo.aspx?id=30210&amp;t=2" TargetMode="External"/><Relationship Id="rId57" Type="http://schemas.openxmlformats.org/officeDocument/2006/relationships/hyperlink" Target="http://www.demotech.com/search_results_cfo.aspx?id=17248&amp;t=2" TargetMode="External"/><Relationship Id="rId106" Type="http://schemas.openxmlformats.org/officeDocument/2006/relationships/hyperlink" Target="http://www.demotech.com/search_results_cfo.aspx?id=14026&amp;t=2" TargetMode="External"/><Relationship Id="rId114" Type="http://schemas.openxmlformats.org/officeDocument/2006/relationships/hyperlink" Target="http://www.demotech.com/search_results_cfo.aspx?id=10969&amp;t=2" TargetMode="External"/><Relationship Id="rId119" Type="http://schemas.openxmlformats.org/officeDocument/2006/relationships/hyperlink" Target="http://www.demotech.com/search_results_cfo.aspx?id=14930&amp;t=2" TargetMode="External"/><Relationship Id="rId10" Type="http://schemas.openxmlformats.org/officeDocument/2006/relationships/hyperlink" Target="http://www.demotech.com/search_results_cfo.aspx?id=37907&amp;t=2" TargetMode="External"/><Relationship Id="rId31" Type="http://schemas.openxmlformats.org/officeDocument/2006/relationships/hyperlink" Target="http://www.demotech.com/search_results_cfo.aspx?id=10908&amp;t=2" TargetMode="External"/><Relationship Id="rId44" Type="http://schemas.openxmlformats.org/officeDocument/2006/relationships/hyperlink" Target="http://www.demotech.com/search_results_cfo.aspx?id=12482&amp;t=2" TargetMode="External"/><Relationship Id="rId52" Type="http://schemas.openxmlformats.org/officeDocument/2006/relationships/hyperlink" Target="http://www.demotech.com/search_results_cfo.aspx?id=13990&amp;t=2" TargetMode="External"/><Relationship Id="rId60" Type="http://schemas.openxmlformats.org/officeDocument/2006/relationships/hyperlink" Target="http://www.demotech.com/search_results_cfo.aspx?id=26654&amp;t=2" TargetMode="External"/><Relationship Id="rId65" Type="http://schemas.openxmlformats.org/officeDocument/2006/relationships/hyperlink" Target="http://www.demotech.com/search_results_cfo.aspx?id=12944&amp;t=2" TargetMode="External"/><Relationship Id="rId73" Type="http://schemas.openxmlformats.org/officeDocument/2006/relationships/hyperlink" Target="http://www.demotech.com/search_results_cfo.aspx?id=15715&amp;t=2" TargetMode="External"/><Relationship Id="rId78" Type="http://schemas.openxmlformats.org/officeDocument/2006/relationships/hyperlink" Target="http://www.demotech.com/search_results_cfo.aspx?id=13167&amp;t=2" TargetMode="External"/><Relationship Id="rId81" Type="http://schemas.openxmlformats.org/officeDocument/2006/relationships/hyperlink" Target="http://www.demotech.com/search_results_cfo.aspx?id=12360&amp;t=2" TargetMode="External"/><Relationship Id="rId86" Type="http://schemas.openxmlformats.org/officeDocument/2006/relationships/hyperlink" Target="http://www.demotech.com/search_results_cfo.aspx?id=11973&amp;t=2" TargetMode="External"/><Relationship Id="rId94" Type="http://schemas.openxmlformats.org/officeDocument/2006/relationships/hyperlink" Target="http://www.demotech.com/search_results_cfo.aspx?id=15341&amp;t=2" TargetMode="External"/><Relationship Id="rId99" Type="http://schemas.openxmlformats.org/officeDocument/2006/relationships/hyperlink" Target="http://www.demotech.com/search_results_cfo.aspx?id=11347&amp;t=2" TargetMode="External"/><Relationship Id="rId101" Type="http://schemas.openxmlformats.org/officeDocument/2006/relationships/hyperlink" Target="http://www.demotech.com/search_results_cfo.aspx?id=14166&amp;t=2" TargetMode="External"/><Relationship Id="rId122" Type="http://schemas.openxmlformats.org/officeDocument/2006/relationships/hyperlink" Target="http://www.demotech.com/search_results_cfo.aspx?id=13234&amp;t=2" TargetMode="External"/><Relationship Id="rId4" Type="http://schemas.openxmlformats.org/officeDocument/2006/relationships/hyperlink" Target="http://www.demotech.com/search_results_cfo.aspx?id=20010&amp;t=2" TargetMode="External"/><Relationship Id="rId9" Type="http://schemas.openxmlformats.org/officeDocument/2006/relationships/hyperlink" Target="http://www.demotech.com/search_results_cfo.aspx?id=17230&amp;t=2" TargetMode="External"/><Relationship Id="rId13" Type="http://schemas.openxmlformats.org/officeDocument/2006/relationships/hyperlink" Target="http://www.demotech.com/search_results_cfo.aspx?id=12190&amp;t=2" TargetMode="External"/><Relationship Id="rId18" Type="http://schemas.openxmlformats.org/officeDocument/2006/relationships/hyperlink" Target="http://www.demotech.com/search_results_cfo.aspx?id=12359&amp;t=2" TargetMode="External"/><Relationship Id="rId39" Type="http://schemas.openxmlformats.org/officeDocument/2006/relationships/hyperlink" Target="http://www.demotech.com/search_results_cfo.aspx?id=29734&amp;t=2" TargetMode="External"/><Relationship Id="rId109" Type="http://schemas.openxmlformats.org/officeDocument/2006/relationships/hyperlink" Target="http://www.demotech.com/search_results_cfo.aspx?id=11027&amp;t=2" TargetMode="External"/><Relationship Id="rId34" Type="http://schemas.openxmlformats.org/officeDocument/2006/relationships/hyperlink" Target="http://www.demotech.com/search_results_cfo.aspx?id=30511&amp;t=2" TargetMode="External"/><Relationship Id="rId50" Type="http://schemas.openxmlformats.org/officeDocument/2006/relationships/hyperlink" Target="http://www.demotech.com/search_results_cfo.aspx?id=10790&amp;t=2" TargetMode="External"/><Relationship Id="rId55" Type="http://schemas.openxmlformats.org/officeDocument/2006/relationships/hyperlink" Target="http://www.demotech.com/search_results_cfo.aspx?id=10132&amp;t=2" TargetMode="External"/><Relationship Id="rId76" Type="http://schemas.openxmlformats.org/officeDocument/2006/relationships/hyperlink" Target="http://www.demotech.com/search_results_cfo.aspx?id=12114&amp;t=2" TargetMode="External"/><Relationship Id="rId97" Type="http://schemas.openxmlformats.org/officeDocument/2006/relationships/hyperlink" Target="http://www.demotech.com/search_results_cfo.aspx?id=16088&amp;t=2" TargetMode="External"/><Relationship Id="rId104" Type="http://schemas.openxmlformats.org/officeDocument/2006/relationships/hyperlink" Target="http://www.demotech.com/search_results_cfo.aspx?id=11844&amp;t=2" TargetMode="External"/><Relationship Id="rId120"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19240&amp;t=2" TargetMode="External"/><Relationship Id="rId71" Type="http://schemas.openxmlformats.org/officeDocument/2006/relationships/hyperlink" Target="http://www.demotech.com/search_results_cfo.aspx?id=13793&amp;t=2" TargetMode="External"/><Relationship Id="rId92" Type="http://schemas.openxmlformats.org/officeDocument/2006/relationships/hyperlink" Target="http://www.demotech.com/search_results_cfo.aspx?id=34509&amp;t=2" TargetMode="External"/><Relationship Id="rId2" Type="http://schemas.openxmlformats.org/officeDocument/2006/relationships/hyperlink" Target="http://www.demotech.com/search_results_cfo.aspx?id=25780&amp;t=2" TargetMode="External"/><Relationship Id="rId29" Type="http://schemas.openxmlformats.org/officeDocument/2006/relationships/hyperlink" Target="http://www.demotech.com/search_results_cfo.aspx?id=33162&amp;t=2" TargetMode="External"/><Relationship Id="rId24" Type="http://schemas.openxmlformats.org/officeDocument/2006/relationships/hyperlink" Target="http://www.demotech.com/search_results_cfo.aspx?id=11072&amp;t=2" TargetMode="External"/><Relationship Id="rId40" Type="http://schemas.openxmlformats.org/officeDocument/2006/relationships/hyperlink" Target="http://www.demotech.com/search_results_cfo.aspx?id=10075&amp;t=2" TargetMode="External"/><Relationship Id="rId45" Type="http://schemas.openxmlformats.org/officeDocument/2006/relationships/hyperlink" Target="http://www.demotech.com/search_results_cfo.aspx?id=25402&amp;t=2" TargetMode="External"/><Relationship Id="rId66" Type="http://schemas.openxmlformats.org/officeDocument/2006/relationships/hyperlink" Target="http://www.demotech.com/search_results_cfo.aspx?id=-41&amp;t=2" TargetMode="External"/><Relationship Id="rId87" Type="http://schemas.openxmlformats.org/officeDocument/2006/relationships/hyperlink" Target="http://www.demotech.com/search_results_cfo.aspx?id=14974&amp;t=2" TargetMode="External"/><Relationship Id="rId110" Type="http://schemas.openxmlformats.org/officeDocument/2006/relationships/hyperlink" Target="http://www.demotech.com/search_results_cfo.aspx?id=12011&amp;t=2" TargetMode="External"/><Relationship Id="rId115" Type="http://schemas.openxmlformats.org/officeDocument/2006/relationships/hyperlink" Target="http://www.demotech.com/search_results_cfo.aspx?id=11986&amp;t=2"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www.demotech.com/search_results_cfo.aspx?id=33162&amp;t=2" TargetMode="External"/><Relationship Id="rId117" Type="http://schemas.openxmlformats.org/officeDocument/2006/relationships/hyperlink" Target="http://www.demotech.com/search_results_cfo.aspx?id=15900&amp;t=2" TargetMode="External"/><Relationship Id="rId21" Type="http://schemas.openxmlformats.org/officeDocument/2006/relationships/hyperlink" Target="http://www.demotech.com/search_results_cfo.aspx?id=11072&amp;t=2" TargetMode="External"/><Relationship Id="rId42" Type="http://schemas.openxmlformats.org/officeDocument/2006/relationships/hyperlink" Target="http://www.demotech.com/search_results_cfo.aspx?id=12003&amp;t=2" TargetMode="External"/><Relationship Id="rId47" Type="http://schemas.openxmlformats.org/officeDocument/2006/relationships/hyperlink" Target="http://www.demotech.com/search_results_cfo.aspx?id=25712&amp;t=2" TargetMode="External"/><Relationship Id="rId63" Type="http://schemas.openxmlformats.org/officeDocument/2006/relationships/hyperlink" Target="http://www.demotech.com/search_results_cfo.aspx?id=14407&amp;t=2" TargetMode="External"/><Relationship Id="rId68" Type="http://schemas.openxmlformats.org/officeDocument/2006/relationships/hyperlink" Target="http://www.demotech.com/search_results_cfo.aspx?id=13648&amp;t=2" TargetMode="External"/><Relationship Id="rId84" Type="http://schemas.openxmlformats.org/officeDocument/2006/relationships/hyperlink" Target="http://www.demotech.com/search_results_cfo.aspx?id=12954&amp;t=2" TargetMode="External"/><Relationship Id="rId89" Type="http://schemas.openxmlformats.org/officeDocument/2006/relationships/hyperlink" Target="http://www.demotech.com/search_results_cfo.aspx?id=13687&amp;t=2" TargetMode="External"/><Relationship Id="rId112" Type="http://schemas.openxmlformats.org/officeDocument/2006/relationships/hyperlink" Target="http://www.demotech.com/search_results_cfo.aspx?id=28886&amp;t=2" TargetMode="External"/><Relationship Id="rId16" Type="http://schemas.openxmlformats.org/officeDocument/2006/relationships/hyperlink" Target="http://www.demotech.com/search_results_cfo.aspx?id=27898&amp;t=2" TargetMode="External"/><Relationship Id="rId107" Type="http://schemas.openxmlformats.org/officeDocument/2006/relationships/hyperlink" Target="http://www.demotech.com/search_results_cfo.aspx?id=18031&amp;t=2" TargetMode="External"/><Relationship Id="rId11" Type="http://schemas.openxmlformats.org/officeDocument/2006/relationships/hyperlink" Target="http://www.demotech.com/search_results_cfo.aspx?id=13563&amp;t=2" TargetMode="External"/><Relationship Id="rId32" Type="http://schemas.openxmlformats.org/officeDocument/2006/relationships/hyperlink" Target="http://www.demotech.com/search_results_cfo.aspx?id=12573&amp;t=2" TargetMode="External"/><Relationship Id="rId37" Type="http://schemas.openxmlformats.org/officeDocument/2006/relationships/hyperlink" Target="http://www.demotech.com/search_results_cfo.aspx?id=10075&amp;t=2" TargetMode="External"/><Relationship Id="rId53" Type="http://schemas.openxmlformats.org/officeDocument/2006/relationships/hyperlink" Target="http://www.demotech.com/search_results_cfo.aspx?id=10688&amp;t=2" TargetMode="External"/><Relationship Id="rId58" Type="http://schemas.openxmlformats.org/officeDocument/2006/relationships/hyperlink" Target="http://www.demotech.com/search_results_cfo.aspx?id=28339&amp;t=2" TargetMode="External"/><Relationship Id="rId74" Type="http://schemas.openxmlformats.org/officeDocument/2006/relationships/hyperlink" Target="http://www.demotech.com/search_results_cfo.aspx?id=13331&amp;t=2" TargetMode="External"/><Relationship Id="rId79" Type="http://schemas.openxmlformats.org/officeDocument/2006/relationships/hyperlink" Target="http://www.demotech.com/search_results_cfo.aspx?id=36455&amp;t=2" TargetMode="External"/><Relationship Id="rId102" Type="http://schemas.openxmlformats.org/officeDocument/2006/relationships/hyperlink" Target="http://www.demotech.com/search_results_cfo.aspx?id=12247&amp;t=2" TargetMode="External"/><Relationship Id="rId123" Type="http://schemas.openxmlformats.org/officeDocument/2006/relationships/hyperlink" Target="http://www.demotech.com/search_results_cfo.aspx?id=31232&amp;t=2" TargetMode="External"/><Relationship Id="rId5" Type="http://schemas.openxmlformats.org/officeDocument/2006/relationships/hyperlink" Target="http://www.demotech.com/search_results_cfo.aspx?id=19232&amp;t=2" TargetMode="External"/><Relationship Id="rId61" Type="http://schemas.openxmlformats.org/officeDocument/2006/relationships/hyperlink" Target="http://www.demotech.com/search_results_cfo.aspx?id=26433&amp;t=2" TargetMode="External"/><Relationship Id="rId82" Type="http://schemas.openxmlformats.org/officeDocument/2006/relationships/hyperlink" Target="http://www.demotech.com/search_results_cfo.aspx?id=26565&amp;t=2" TargetMode="External"/><Relationship Id="rId90" Type="http://schemas.openxmlformats.org/officeDocument/2006/relationships/hyperlink" Target="http://www.demotech.com/search_results_cfo.aspx?id=13038&amp;t=2" TargetMode="External"/><Relationship Id="rId95" Type="http://schemas.openxmlformats.org/officeDocument/2006/relationships/hyperlink" Target="http://www.demotech.com/search_results_cfo.aspx?id=16551&amp;t=2" TargetMode="External"/><Relationship Id="rId19" Type="http://schemas.openxmlformats.org/officeDocument/2006/relationships/hyperlink" Target="http://www.demotech.com/search_results_cfo.aspx?id=11598&amp;t=2" TargetMode="External"/><Relationship Id="rId14" Type="http://schemas.openxmlformats.org/officeDocument/2006/relationships/hyperlink" Target="http://www.demotech.com/search_results_cfo.aspx?id=10872&amp;t=2" TargetMode="External"/><Relationship Id="rId22" Type="http://schemas.openxmlformats.org/officeDocument/2006/relationships/hyperlink" Target="http://www.demotech.com/search_results_cfo.aspx?id=13142&amp;t=2" TargetMode="External"/><Relationship Id="rId27" Type="http://schemas.openxmlformats.org/officeDocument/2006/relationships/hyperlink" Target="http://www.demotech.com/search_results_cfo.aspx?id=29513&amp;t=2" TargetMode="External"/><Relationship Id="rId30" Type="http://schemas.openxmlformats.org/officeDocument/2006/relationships/hyperlink" Target="http://www.demotech.com/search_results_cfo.aspx?id=10835&amp;t=2" TargetMode="External"/><Relationship Id="rId35" Type="http://schemas.openxmlformats.org/officeDocument/2006/relationships/hyperlink" Target="http://www.demotech.com/search_results_cfo.aspx?id=14388&amp;t=2" TargetMode="External"/><Relationship Id="rId43" Type="http://schemas.openxmlformats.org/officeDocument/2006/relationships/hyperlink" Target="http://www.demotech.com/search_results_cfo.aspx?id=11714&amp;t=2" TargetMode="External"/><Relationship Id="rId48" Type="http://schemas.openxmlformats.org/officeDocument/2006/relationships/hyperlink" Target="http://www.demotech.com/search_results_cfo.aspx?id=30210&amp;t=2" TargetMode="External"/><Relationship Id="rId56" Type="http://schemas.openxmlformats.org/officeDocument/2006/relationships/hyperlink" Target="http://www.demotech.com/search_results_cfo.aspx?id=17248&amp;t=2" TargetMode="External"/><Relationship Id="rId64" Type="http://schemas.openxmlformats.org/officeDocument/2006/relationships/hyperlink" Target="http://www.demotech.com/search_results_cfo.aspx?id=12944&amp;t=2" TargetMode="External"/><Relationship Id="rId69" Type="http://schemas.openxmlformats.org/officeDocument/2006/relationships/hyperlink" Target="http://www.demotech.com/search_results_cfo.aspx?id=13014&amp;t=2" TargetMode="External"/><Relationship Id="rId77" Type="http://schemas.openxmlformats.org/officeDocument/2006/relationships/hyperlink" Target="http://www.demotech.com/search_results_cfo.aspx?id=13012&amp;t=2" TargetMode="External"/><Relationship Id="rId100" Type="http://schemas.openxmlformats.org/officeDocument/2006/relationships/hyperlink" Target="http://www.demotech.com/search_results_cfo.aspx?id=10136&amp;t=2" TargetMode="External"/><Relationship Id="rId105" Type="http://schemas.openxmlformats.org/officeDocument/2006/relationships/hyperlink" Target="http://www.demotech.com/search_results_cfo.aspx?id=18023&amp;t=2" TargetMode="External"/><Relationship Id="rId113" Type="http://schemas.openxmlformats.org/officeDocument/2006/relationships/hyperlink" Target="http://www.demotech.com/search_results_cfo.aspx?id=15885&amp;t=2" TargetMode="External"/><Relationship Id="rId118" Type="http://schemas.openxmlformats.org/officeDocument/2006/relationships/hyperlink" Target="http://www.demotech.com/search_results_cfo.aspx?id=40827&amp;t=2" TargetMode="External"/><Relationship Id="rId8" Type="http://schemas.openxmlformats.org/officeDocument/2006/relationships/hyperlink" Target="http://www.demotech.com/search_results_cfo.aspx?id=12968&amp;t=2" TargetMode="External"/><Relationship Id="rId51" Type="http://schemas.openxmlformats.org/officeDocument/2006/relationships/hyperlink" Target="http://www.demotech.com/search_results_cfo.aspx?id=13990&amp;t=2" TargetMode="External"/><Relationship Id="rId72" Type="http://schemas.openxmlformats.org/officeDocument/2006/relationships/hyperlink" Target="http://www.demotech.com/search_results_cfo.aspx?id=12957&amp;t=2" TargetMode="External"/><Relationship Id="rId80" Type="http://schemas.openxmlformats.org/officeDocument/2006/relationships/hyperlink" Target="http://www.demotech.com/search_results_cfo.aspx?id=23248&amp;t=2" TargetMode="External"/><Relationship Id="rId85" Type="http://schemas.openxmlformats.org/officeDocument/2006/relationships/hyperlink" Target="http://www.demotech.com/search_results_cfo.aspx?id=38644&amp;t=2" TargetMode="External"/><Relationship Id="rId93" Type="http://schemas.openxmlformats.org/officeDocument/2006/relationships/hyperlink" Target="http://www.demotech.com/search_results_cfo.aspx?id=12563&amp;t=2" TargetMode="External"/><Relationship Id="rId98" Type="http://schemas.openxmlformats.org/officeDocument/2006/relationships/hyperlink" Target="http://www.demotech.com/search_results_cfo.aspx?id=36560&amp;t=2" TargetMode="External"/><Relationship Id="rId121" Type="http://schemas.openxmlformats.org/officeDocument/2006/relationships/hyperlink" Target="http://www.demotech.com/search_results_cfo.aspx?id=25780&amp;t=2" TargetMode="External"/><Relationship Id="rId3" Type="http://schemas.openxmlformats.org/officeDocument/2006/relationships/hyperlink" Target="http://www.demotech.com/search_results_cfo.aspx?id=29688&amp;t=2" TargetMode="External"/><Relationship Id="rId12" Type="http://schemas.openxmlformats.org/officeDocument/2006/relationships/hyperlink" Target="http://www.demotech.com/search_results_cfo.aspx?id=21806&amp;t=2" TargetMode="External"/><Relationship Id="rId17" Type="http://schemas.openxmlformats.org/officeDocument/2006/relationships/hyperlink" Target="http://www.demotech.com/search_results_cfo.aspx?id=10665&amp;t=2" TargetMode="External"/><Relationship Id="rId25" Type="http://schemas.openxmlformats.org/officeDocument/2006/relationships/hyperlink" Target="http://www.demotech.com/search_results_cfo.aspx?id=22390&amp;t=2" TargetMode="External"/><Relationship Id="rId33" Type="http://schemas.openxmlformats.org/officeDocument/2006/relationships/hyperlink" Target="http://www.demotech.com/search_results_cfo.aspx?id=11976&amp;t=2" TargetMode="External"/><Relationship Id="rId38" Type="http://schemas.openxmlformats.org/officeDocument/2006/relationships/hyperlink" Target="http://www.demotech.com/search_results_cfo.aspx?id=10783&amp;t=2" TargetMode="External"/><Relationship Id="rId46" Type="http://schemas.openxmlformats.org/officeDocument/2006/relationships/hyperlink" Target="http://www.demotech.com/search_results_cfo.aspx?id=15130&amp;t=2" TargetMode="External"/><Relationship Id="rId59" Type="http://schemas.openxmlformats.org/officeDocument/2006/relationships/hyperlink" Target="http://www.demotech.com/search_results_cfo.aspx?id=26654&amp;t=2" TargetMode="External"/><Relationship Id="rId67" Type="http://schemas.openxmlformats.org/officeDocument/2006/relationships/hyperlink" Target="http://www.demotech.com/search_results_cfo.aspx?id=13722&amp;t=2" TargetMode="External"/><Relationship Id="rId103" Type="http://schemas.openxmlformats.org/officeDocument/2006/relationships/hyperlink" Target="http://www.demotech.com/search_results_cfo.aspx?id=10754&amp;t=2" TargetMode="External"/><Relationship Id="rId108" Type="http://schemas.openxmlformats.org/officeDocument/2006/relationships/hyperlink" Target="http://www.demotech.com/search_results_cfo.aspx?id=29050&amp;t=2" TargetMode="External"/><Relationship Id="rId116" Type="http://schemas.openxmlformats.org/officeDocument/2006/relationships/hyperlink" Target="http://www.demotech.com/search_results_cfo.aspx?id=10861&amp;t=2" TargetMode="External"/><Relationship Id="rId20" Type="http://schemas.openxmlformats.org/officeDocument/2006/relationships/hyperlink" Target="http://www.demotech.com/search_results_cfo.aspx?id=12196&amp;t=2" TargetMode="External"/><Relationship Id="rId41" Type="http://schemas.openxmlformats.org/officeDocument/2006/relationships/hyperlink" Target="http://www.demotech.com/search_results_cfo.aspx?id=12482&amp;t=2" TargetMode="External"/><Relationship Id="rId54" Type="http://schemas.openxmlformats.org/officeDocument/2006/relationships/hyperlink" Target="http://www.demotech.com/search_results_cfo.aspx?id=10132&amp;t=2" TargetMode="External"/><Relationship Id="rId62" Type="http://schemas.openxmlformats.org/officeDocument/2006/relationships/hyperlink" Target="http://www.demotech.com/search_results_cfo.aspx?id=12767&amp;t=2" TargetMode="External"/><Relationship Id="rId70" Type="http://schemas.openxmlformats.org/officeDocument/2006/relationships/hyperlink" Target="http://www.demotech.com/search_results_cfo.aspx?id=14568&amp;t=2" TargetMode="External"/><Relationship Id="rId75" Type="http://schemas.openxmlformats.org/officeDocument/2006/relationships/hyperlink" Target="http://www.demotech.com/search_results_cfo.aspx?id=11806&amp;t=2" TargetMode="External"/><Relationship Id="rId83" Type="http://schemas.openxmlformats.org/officeDocument/2006/relationships/hyperlink" Target="http://www.demotech.com/search_results_cfo.aspx?id=37060&amp;t=2" TargetMode="External"/><Relationship Id="rId88" Type="http://schemas.openxmlformats.org/officeDocument/2006/relationships/hyperlink" Target="http://www.demotech.com/search_results_cfo.aspx?id=13125&amp;t=2" TargetMode="External"/><Relationship Id="rId91" Type="http://schemas.openxmlformats.org/officeDocument/2006/relationships/hyperlink" Target="http://www.demotech.com/search_results_cfo.aspx?id=61700&amp;t=2" TargetMode="External"/><Relationship Id="rId96" Type="http://schemas.openxmlformats.org/officeDocument/2006/relationships/hyperlink" Target="http://www.demotech.com/search_results_cfo.aspx?id=10117&amp;t=2" TargetMode="External"/><Relationship Id="rId111" Type="http://schemas.openxmlformats.org/officeDocument/2006/relationships/hyperlink" Target="http://www.demotech.com/search_results_cfo.aspx?id=12538&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17230&amp;t=2" TargetMode="External"/><Relationship Id="rId15" Type="http://schemas.openxmlformats.org/officeDocument/2006/relationships/hyperlink" Target="http://www.demotech.com/search_results_cfo.aspx?id=12359&amp;t=2" TargetMode="External"/><Relationship Id="rId23" Type="http://schemas.openxmlformats.org/officeDocument/2006/relationships/hyperlink" Target="http://www.demotech.com/search_results_cfo.aspx?id=12813&amp;t=2" TargetMode="External"/><Relationship Id="rId28" Type="http://schemas.openxmlformats.org/officeDocument/2006/relationships/hyperlink" Target="http://www.demotech.com/search_results_cfo.aspx?id=10908&amp;t=2" TargetMode="External"/><Relationship Id="rId36" Type="http://schemas.openxmlformats.org/officeDocument/2006/relationships/hyperlink" Target="http://www.demotech.com/search_results_cfo.aspx?id=29734&amp;t=2" TargetMode="External"/><Relationship Id="rId49" Type="http://schemas.openxmlformats.org/officeDocument/2006/relationships/hyperlink" Target="http://www.demotech.com/search_results_cfo.aspx?id=10790&amp;t=2" TargetMode="External"/><Relationship Id="rId57" Type="http://schemas.openxmlformats.org/officeDocument/2006/relationships/hyperlink" Target="http://www.demotech.com/search_results_cfo.aspx?id=10074&amp;t=2" TargetMode="External"/><Relationship Id="rId106" Type="http://schemas.openxmlformats.org/officeDocument/2006/relationships/hyperlink" Target="http://www.demotech.com/search_results_cfo.aspx?id=14026&amp;t=2" TargetMode="External"/><Relationship Id="rId114" Type="http://schemas.openxmlformats.org/officeDocument/2006/relationships/hyperlink" Target="http://www.demotech.com/search_results_cfo.aspx?id=10969&amp;t=2" TargetMode="External"/><Relationship Id="rId119" Type="http://schemas.openxmlformats.org/officeDocument/2006/relationships/hyperlink" Target="http://www.demotech.com/search_results_cfo.aspx?id=14930&amp;t=2" TargetMode="External"/><Relationship Id="rId10" Type="http://schemas.openxmlformats.org/officeDocument/2006/relationships/hyperlink" Target="http://www.demotech.com/search_results_cfo.aspx?id=12190&amp;t=2" TargetMode="External"/><Relationship Id="rId31" Type="http://schemas.openxmlformats.org/officeDocument/2006/relationships/hyperlink" Target="http://www.demotech.com/search_results_cfo.aspx?id=30511&amp;t=2" TargetMode="External"/><Relationship Id="rId44" Type="http://schemas.openxmlformats.org/officeDocument/2006/relationships/hyperlink" Target="http://www.demotech.com/search_results_cfo.aspx?id=25402&amp;t=2" TargetMode="External"/><Relationship Id="rId52" Type="http://schemas.openxmlformats.org/officeDocument/2006/relationships/hyperlink" Target="http://www.demotech.com/search_results_cfo.aspx?id=10897&amp;t=2" TargetMode="External"/><Relationship Id="rId60" Type="http://schemas.openxmlformats.org/officeDocument/2006/relationships/hyperlink" Target="http://www.demotech.com/search_results_cfo.aspx?id=12237&amp;t=2" TargetMode="External"/><Relationship Id="rId65" Type="http://schemas.openxmlformats.org/officeDocument/2006/relationships/hyperlink" Target="http://www.demotech.com/search_results_cfo.aspx?id=-41&amp;t=2" TargetMode="External"/><Relationship Id="rId73" Type="http://schemas.openxmlformats.org/officeDocument/2006/relationships/hyperlink" Target="http://www.demotech.com/search_results_cfo.aspx?id=15715&amp;t=2" TargetMode="External"/><Relationship Id="rId78" Type="http://schemas.openxmlformats.org/officeDocument/2006/relationships/hyperlink" Target="http://www.demotech.com/search_results_cfo.aspx?id=13167&amp;t=2" TargetMode="External"/><Relationship Id="rId81" Type="http://schemas.openxmlformats.org/officeDocument/2006/relationships/hyperlink" Target="http://www.demotech.com/search_results_cfo.aspx?id=12360&amp;t=2" TargetMode="External"/><Relationship Id="rId86" Type="http://schemas.openxmlformats.org/officeDocument/2006/relationships/hyperlink" Target="http://www.demotech.com/search_results_cfo.aspx?id=11973&amp;t=2" TargetMode="External"/><Relationship Id="rId94" Type="http://schemas.openxmlformats.org/officeDocument/2006/relationships/hyperlink" Target="http://www.demotech.com/search_results_cfo.aspx?id=15341&amp;t=2" TargetMode="External"/><Relationship Id="rId99" Type="http://schemas.openxmlformats.org/officeDocument/2006/relationships/hyperlink" Target="http://www.demotech.com/search_results_cfo.aspx?id=11347&amp;t=2" TargetMode="External"/><Relationship Id="rId101" Type="http://schemas.openxmlformats.org/officeDocument/2006/relationships/hyperlink" Target="http://www.demotech.com/search_results_cfo.aspx?id=14166&amp;t=2" TargetMode="External"/><Relationship Id="rId122" Type="http://schemas.openxmlformats.org/officeDocument/2006/relationships/hyperlink" Target="http://www.demotech.com/search_results_cfo.aspx?id=13234&amp;t=2" TargetMode="External"/><Relationship Id="rId4" Type="http://schemas.openxmlformats.org/officeDocument/2006/relationships/hyperlink" Target="http://www.demotech.com/search_results_cfo.aspx?id=19240&amp;t=2" TargetMode="External"/><Relationship Id="rId9" Type="http://schemas.openxmlformats.org/officeDocument/2006/relationships/hyperlink" Target="http://www.demotech.com/search_results_cfo.aspx?id=12841&amp;t=2" TargetMode="External"/><Relationship Id="rId13" Type="http://schemas.openxmlformats.org/officeDocument/2006/relationships/hyperlink" Target="http://www.demotech.com/search_results_cfo.aspx?id=42897&amp;t=2" TargetMode="External"/><Relationship Id="rId18" Type="http://schemas.openxmlformats.org/officeDocument/2006/relationships/hyperlink" Target="http://www.demotech.com/search_results_cfo.aspx?id=15617&amp;t=2" TargetMode="External"/><Relationship Id="rId39" Type="http://schemas.openxmlformats.org/officeDocument/2006/relationships/hyperlink" Target="http://www.demotech.com/search_results_cfo.aspx?id=10953&amp;t=2" TargetMode="External"/><Relationship Id="rId109" Type="http://schemas.openxmlformats.org/officeDocument/2006/relationships/hyperlink" Target="http://www.demotech.com/search_results_cfo.aspx?id=11027&amp;t=2" TargetMode="External"/><Relationship Id="rId34" Type="http://schemas.openxmlformats.org/officeDocument/2006/relationships/hyperlink" Target="http://www.demotech.com/search_results_cfo.aspx?id=36951&amp;t=2" TargetMode="External"/><Relationship Id="rId50" Type="http://schemas.openxmlformats.org/officeDocument/2006/relationships/hyperlink" Target="http://www.demotech.com/search_results_cfo.aspx?id=29980&amp;t=2" TargetMode="External"/><Relationship Id="rId55" Type="http://schemas.openxmlformats.org/officeDocument/2006/relationships/hyperlink" Target="http://www.demotech.com/search_results_cfo.aspx?id=-39&amp;t=2" TargetMode="External"/><Relationship Id="rId76" Type="http://schemas.openxmlformats.org/officeDocument/2006/relationships/hyperlink" Target="http://www.demotech.com/search_results_cfo.aspx?id=12114&amp;t=2" TargetMode="External"/><Relationship Id="rId97" Type="http://schemas.openxmlformats.org/officeDocument/2006/relationships/hyperlink" Target="http://www.demotech.com/search_results_cfo.aspx?id=16088&amp;t=2" TargetMode="External"/><Relationship Id="rId104" Type="http://schemas.openxmlformats.org/officeDocument/2006/relationships/hyperlink" Target="http://www.demotech.com/search_results_cfo.aspx?id=11844&amp;t=2" TargetMode="External"/><Relationship Id="rId120"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37907&amp;t=2" TargetMode="External"/><Relationship Id="rId71" Type="http://schemas.openxmlformats.org/officeDocument/2006/relationships/hyperlink" Target="http://www.demotech.com/search_results_cfo.aspx?id=13793&amp;t=2" TargetMode="External"/><Relationship Id="rId92" Type="http://schemas.openxmlformats.org/officeDocument/2006/relationships/hyperlink" Target="http://www.demotech.com/search_results_cfo.aspx?id=34509&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11825&amp;t=2" TargetMode="External"/><Relationship Id="rId24" Type="http://schemas.openxmlformats.org/officeDocument/2006/relationships/hyperlink" Target="http://www.demotech.com/search_results_cfo.aspx?id=13139&amp;t=2" TargetMode="External"/><Relationship Id="rId40" Type="http://schemas.openxmlformats.org/officeDocument/2006/relationships/hyperlink" Target="http://www.demotech.com/search_results_cfo.aspx?id=15893&amp;t=2" TargetMode="External"/><Relationship Id="rId45" Type="http://schemas.openxmlformats.org/officeDocument/2006/relationships/hyperlink" Target="http://www.demotech.com/search_results_cfo.aspx?id=10346&amp;t=2" TargetMode="External"/><Relationship Id="rId66" Type="http://schemas.openxmlformats.org/officeDocument/2006/relationships/hyperlink" Target="http://www.demotech.com/search_results_cfo.aspx?id=15366&amp;t=2" TargetMode="External"/><Relationship Id="rId87" Type="http://schemas.openxmlformats.org/officeDocument/2006/relationships/hyperlink" Target="http://www.demotech.com/search_results_cfo.aspx?id=14974&amp;t=2" TargetMode="External"/><Relationship Id="rId110" Type="http://schemas.openxmlformats.org/officeDocument/2006/relationships/hyperlink" Target="http://www.demotech.com/search_results_cfo.aspx?id=12011&amp;t=2" TargetMode="External"/><Relationship Id="rId115" Type="http://schemas.openxmlformats.org/officeDocument/2006/relationships/hyperlink" Target="http://www.demotech.com/search_results_cfo.aspx?id=11986&amp;t=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80"/>
  <sheetViews>
    <sheetView tabSelected="1" workbookViewId="0">
      <pane xSplit="2" ySplit="1" topLeftCell="AE144" activePane="bottomRight" state="frozen"/>
      <selection pane="topRight" activeCell="C1" sqref="C1"/>
      <selection pane="bottomLeft" activeCell="A2" sqref="A2"/>
      <selection pane="bottomRight" activeCell="AT2" sqref="AT2:AT180"/>
    </sheetView>
  </sheetViews>
  <sheetFormatPr defaultRowHeight="15" x14ac:dyDescent="0.25"/>
  <cols>
    <col min="2" max="2" width="52.140625" customWidth="1"/>
    <col min="3" max="3" width="21.7109375" customWidth="1"/>
    <col min="4" max="4" width="14.140625" customWidth="1"/>
    <col min="8" max="8" width="25.42578125" customWidth="1"/>
    <col min="15" max="15" width="16" customWidth="1"/>
    <col min="17" max="17" width="11.7109375" customWidth="1"/>
    <col min="23" max="23" width="9.42578125" customWidth="1"/>
    <col min="24" max="24" width="9.5703125" style="59" customWidth="1"/>
    <col min="25" max="25" width="11.140625" style="59" customWidth="1"/>
    <col min="26" max="33" width="11.140625" style="117" customWidth="1"/>
    <col min="37" max="37" width="15.5703125" customWidth="1"/>
    <col min="38" max="38" width="15.5703125" style="59" customWidth="1"/>
    <col min="39" max="40" width="15.5703125" style="117" customWidth="1"/>
    <col min="42" max="43" width="18.140625" customWidth="1"/>
  </cols>
  <sheetData>
    <row r="1" spans="1:46"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s="59" t="s">
        <v>3383</v>
      </c>
      <c r="Y1" s="59" t="s">
        <v>3384</v>
      </c>
      <c r="Z1" s="117" t="s">
        <v>3464</v>
      </c>
      <c r="AA1" s="117" t="s">
        <v>3465</v>
      </c>
      <c r="AB1" s="117" t="s">
        <v>3466</v>
      </c>
      <c r="AC1" s="117" t="s">
        <v>3555</v>
      </c>
      <c r="AD1" s="117" t="s">
        <v>3556</v>
      </c>
      <c r="AE1" s="117" t="s">
        <v>3557</v>
      </c>
      <c r="AF1" s="117" t="s">
        <v>3558</v>
      </c>
      <c r="AG1" s="117" t="s">
        <v>3692</v>
      </c>
      <c r="AH1" t="s">
        <v>23</v>
      </c>
      <c r="AI1" s="2" t="s">
        <v>24</v>
      </c>
      <c r="AJ1" t="s">
        <v>25</v>
      </c>
      <c r="AK1" t="s">
        <v>26</v>
      </c>
      <c r="AL1" s="59" t="s">
        <v>3385</v>
      </c>
      <c r="AM1" s="117" t="s">
        <v>3533</v>
      </c>
      <c r="AN1" s="117" t="s">
        <v>3642</v>
      </c>
      <c r="AO1" t="s">
        <v>27</v>
      </c>
      <c r="AP1" t="s">
        <v>28</v>
      </c>
      <c r="AQ1" t="s">
        <v>29</v>
      </c>
      <c r="AR1" t="s">
        <v>30</v>
      </c>
      <c r="AS1" t="s">
        <v>3750</v>
      </c>
      <c r="AT1" t="s">
        <v>3751</v>
      </c>
    </row>
    <row r="2" spans="1:46" x14ac:dyDescent="0.25">
      <c r="A2">
        <v>1</v>
      </c>
      <c r="B2" s="59" t="s">
        <v>211</v>
      </c>
      <c r="C2" t="str">
        <f>IFERROR(VLOOKUP(B2,addresses!A$2:I$1997, 3, FALSE), "")</f>
        <v>1110 West Commercial Boulevard</v>
      </c>
      <c r="D2" t="str">
        <f>IFERROR(VLOOKUP(B2,addresses!A$2:I$1997, 5, FALSE), "")</f>
        <v>Fort Lauderdale</v>
      </c>
      <c r="E2" t="str">
        <f>IFERROR(VLOOKUP(B2,addresses!A$2:I$1997, 7, FALSE),"")</f>
        <v>FL</v>
      </c>
      <c r="F2">
        <f>IFERROR(VLOOKUP(B2,addresses!A$2:I$1997, 8, FALSE),"")</f>
        <v>33309</v>
      </c>
      <c r="G2" t="str">
        <f>IFERROR(VLOOKUP(B2,addresses!A$2:I$1997, 9, FALSE),"")</f>
        <v>954-958-1200</v>
      </c>
      <c r="H2" t="str">
        <f>IFERROR(VLOOKUP(B2,addresses!A$2:J$1997, 10, FALSE), "")</f>
        <v>http://www.universalproperty.com</v>
      </c>
      <c r="I2" t="str">
        <f>VLOOKUP(IFERROR(VLOOKUP(B2, Weiss!A$1:C$399,3,FALSE),"NR"), RatingsLU!A$5:B$30, 2, FALSE)</f>
        <v>D</v>
      </c>
      <c r="J2">
        <f>VLOOKUP(I2,RatingsLU!B$5:C$30,2,)</f>
        <v>11</v>
      </c>
      <c r="K2" t="str">
        <f>VLOOKUP(IFERROR(VLOOKUP(B2,#REF!, 6,FALSE), "NR"), RatingsLU!K$5:M$30, 2, FALSE)</f>
        <v>NR</v>
      </c>
      <c r="L2">
        <f>VLOOKUP(K2,RatingsLU!L$5:M$30,2,)</f>
        <v>7</v>
      </c>
      <c r="M2" t="str">
        <f>VLOOKUP(IFERROR(VLOOKUP(B2, AMBest!A$1:L$399,3,FALSE),"NR"), RatingsLU!F$5:G$100, 2, FALSE)</f>
        <v>NR</v>
      </c>
      <c r="N2">
        <f>VLOOKUP(M2, RatingsLU!G$5:H$100, 2, FALSE)</f>
        <v>33</v>
      </c>
      <c r="O2">
        <f>IFERROR(VLOOKUP(B2, '2017q4'!A$1:C$400,3,),0)</f>
        <v>617787</v>
      </c>
      <c r="P2" t="str">
        <f>IF(O2&gt;0,TEXT(O2,"#,###,###"), "0")</f>
        <v>617,787</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s="59">
        <f>IFERROR(VLOOKUP(B2, '2015q3'!A$1:C$399,3,),0)</f>
        <v>544681</v>
      </c>
      <c r="Y2" s="59">
        <f>IFERROR(VLOOKUP(B2, '2015q4'!A$1:C$399,3,),0)</f>
        <v>550203</v>
      </c>
      <c r="Z2" s="117">
        <f>IFERROR(VLOOKUP(B2, '2016q1'!A$1:C$399,3,),0)</f>
        <v>555866</v>
      </c>
      <c r="AA2" s="117">
        <f>IFERROR(VLOOKUP(B2, '2016q2'!A$1:C$399,3,),0)</f>
        <v>564439</v>
      </c>
      <c r="AB2" s="117">
        <f>IFERROR(VLOOKUP(B2, '2016q3'!A$1:C$399,3,),0)</f>
        <v>572865</v>
      </c>
      <c r="AC2" s="117">
        <f>IFERROR(VLOOKUP(B2, '2016q4'!A$1:C$399,3,),0)</f>
        <v>577263</v>
      </c>
      <c r="AD2" s="117">
        <f>IFERROR(VLOOKUP(B2, '2017q1'!A$1:C$399,3,),0)</f>
        <v>584855</v>
      </c>
      <c r="AE2" s="117">
        <f>IFERROR(VLOOKUP(B2, '2017q2'!A$1:C$399,3,),0)</f>
        <v>595553</v>
      </c>
      <c r="AF2" s="117">
        <f>IFERROR(VLOOKUP(B2, '2017q3'!A$1:C$399,3,),0)</f>
        <v>612227</v>
      </c>
      <c r="AG2" s="117">
        <f>IFERROR(VLOOKUP(B2, '2017q4'!A$1:C$399,3,),0)</f>
        <v>617787</v>
      </c>
      <c r="AH2" t="str">
        <f>IF(AI2&gt;0,TEXT(AI2,"#,###,###"), "0")</f>
        <v>1,996</v>
      </c>
      <c r="AI2">
        <f>IFERROR(VLOOKUP(B2, 'c2013q4'!A$1:E$399,4,),0) + IFERROR(VLOOKUP(B2, 'c2014q1'!A$1:E$399,4,),0) + IFERROR(VLOOKUP(B2, 'c2014q2'!A$1:E$399,4,),0) + IFERROR(VLOOKUP(B2, 'c2014q3'!A$1:E$399,4,),0) + IFERROR(VLOOKUP(B2, 'c2014q4'!A$1:E$399,4,),0)+ IFERROR(VLOOKUP(B2, 'c2015q1'!A$1:E$399,4,),0) + IFERROR(VLOOKUP(B2, 'c2015q2'!A$1:E$399,4,),0) + IFERROR(VLOOKUP(B2, 'c2015q3'!A$1:E$399,4,),0) + IFERROR(VLOOKUP(B2, 'c2015q4'!A$1:E$399,4,),0) + IFERROR(VLOOKUP(B2, 'c2016q1'!A$1:E$399,4,),0) + IFERROR(VLOOKUP(B2, 'c2016q2'!A$1:E$399,4,),0) + IFERROR(VLOOKUP(B2, 'c2016q3'!A$1:E$399,4,),0) + IFERROR(VLOOKUP(B2, 'c2016q4'!A$1:E$399,4,),0)+ IFERROR(VLOOKUP(B2, 'c2017q1'!A$1:E$399,4,),0)+ IFERROR(VLOOKUP(B2, 'c2017q2'!A$1:E$399,4,),0)</f>
        <v>1996</v>
      </c>
      <c r="AJ2">
        <f>IFERROR(VLOOKUP(B2, 'c2013q4'!A$1:E$399,4,),0)</f>
        <v>730</v>
      </c>
      <c r="AK2">
        <f>IFERROR(VLOOKUP(B2, 'c2014q1'!A$1:E$399,4,),0) + IFERROR(VLOOKUP(B2, 'c2014q2'!A$1:E$399,4,),0) + IFERROR(VLOOKUP(B2, 'c2014q3'!A$1:E$399,4,),0) + IFERROR(VLOOKUP(B2, 'c2014q4'!A$1:E$399,4,),0)</f>
        <v>435</v>
      </c>
      <c r="AL2" s="59">
        <f>IFERROR(VLOOKUP(B2, 'c2015q1'!A$1:E$399,4,),0) + IFERROR(VLOOKUP(B2, 'c2015q2'!A$1:E$399,4,),0) + IFERROR(VLOOKUP(B2, 'c2015q3'!A$1:E$399,4,),0) + IFERROR(VLOOKUP(B2, 'c2015q4'!A$1:E$399,4,),0)</f>
        <v>220</v>
      </c>
      <c r="AM2" s="117">
        <f>IFERROR(VLOOKUP(B2, 'c2016q1'!A$1:E$399,4,),0) + IFERROR(VLOOKUP(B2, 'c2016q2'!A$1:E$399,4,),0) + IFERROR(VLOOKUP(B2, 'c2016q3'!A$1:E$399,4,),0) + IFERROR(VLOOKUP(B2, 'c2016q4'!A$1:E$399,4,),0)</f>
        <v>215</v>
      </c>
      <c r="AN2" s="117">
        <f>IFERROR(VLOOKUP(B2, 'c2017q1'!A$1:E$399,4,),0) + IFERROR(VLOOKUP(B2, 'c2017q2'!A$1:E$399,4,),0)</f>
        <v>396</v>
      </c>
      <c r="AO2">
        <f t="shared" ref="AO2:AO33" si="0">IF(O2&lt;1000, "-", ROUND((10000*AI2)/O2,1))</f>
        <v>32.299999999999997</v>
      </c>
      <c r="AP2">
        <f t="shared" ref="AP2:AP33" si="1">IF(ISERROR(_xlfn.PERCENTRANK.INC(AO$2:AO$392, AO2)), "", ROUND(100*_xlfn.PERCENTRANK.INC(AO$2:AO$392, AO2),0))</f>
        <v>75</v>
      </c>
      <c r="AQ2">
        <f>IF(AP2="", 0, IF(AP2&lt;=100/3, 1, IF(AP2&lt;=200/3, 2,3)))</f>
        <v>3</v>
      </c>
      <c r="AR2" t="str">
        <f>IF(AQ2="", "", "f")</f>
        <v>f</v>
      </c>
      <c r="AS2" t="str">
        <f>IFERROR(VLOOKUP(B2, loss!$A$1:$F$300, 4, FALSE), "")</f>
        <v>41.0%</v>
      </c>
      <c r="AT2" t="str">
        <f>IFERROR(VLOOKUP(B2, loss!$A$1:$F$300, 5, FALSE), "")</f>
        <v>37.6%</v>
      </c>
    </row>
    <row r="3" spans="1:46" x14ac:dyDescent="0.25">
      <c r="A3">
        <v>2</v>
      </c>
      <c r="B3" s="59" t="s">
        <v>210</v>
      </c>
      <c r="C3" s="117" t="str">
        <f>IFERROR(VLOOKUP(B3,addresses!A$2:I$1997, 3, FALSE), "")</f>
        <v>2312 Killearn Center Blvd</v>
      </c>
      <c r="D3" s="117" t="str">
        <f>IFERROR(VLOOKUP(B3,addresses!A$2:I$1997, 5, FALSE), "")</f>
        <v>Tallahassee</v>
      </c>
      <c r="E3" s="117" t="str">
        <f>IFERROR(VLOOKUP(B3,addresses!A$2:I$1997, 7, FALSE),"")</f>
        <v>FL</v>
      </c>
      <c r="F3" s="117" t="str">
        <f>IFERROR(VLOOKUP(B3,addresses!A$2:I$1997, 8, FALSE),"")</f>
        <v>32309-3524</v>
      </c>
      <c r="G3" s="117" t="str">
        <f>IFERROR(VLOOKUP(B3,addresses!A$2:I$1997, 9, FALSE),"")</f>
        <v>(850) 513-3700</v>
      </c>
      <c r="H3" s="117" t="str">
        <f>IFERROR(VLOOKUP(B3,addresses!A$2:J$1997, 10, FALSE), "")</f>
        <v>http://www.citizensfla.com</v>
      </c>
      <c r="I3" s="117" t="str">
        <f>VLOOKUP(IFERROR(VLOOKUP(B3, Weiss!A$1:C$399,3,FALSE),"NR"), RatingsLU!A$5:B$30, 2, FALSE)</f>
        <v>A+</v>
      </c>
      <c r="J3" s="117">
        <f>VLOOKUP(I3,RatingsLU!B$5:C$30,2,)</f>
        <v>1</v>
      </c>
      <c r="K3" s="117" t="str">
        <f>VLOOKUP(IFERROR(VLOOKUP(B3,#REF!, 6,FALSE), "NR"), RatingsLU!K$5:M$30, 2, FALSE)</f>
        <v>NR</v>
      </c>
      <c r="L3" s="117">
        <f>VLOOKUP(K3,RatingsLU!L$5:M$30,2,)</f>
        <v>7</v>
      </c>
      <c r="M3" s="117" t="str">
        <f>VLOOKUP(IFERROR(VLOOKUP(B3, AMBest!A$1:L$399,3,FALSE),"NR"), RatingsLU!F$5:G$100, 2, FALSE)</f>
        <v>NR</v>
      </c>
      <c r="N3" s="117">
        <f>VLOOKUP(M3, RatingsLU!G$5:H$100, 2, FALSE)</f>
        <v>33</v>
      </c>
      <c r="O3" s="117">
        <f>IFERROR(VLOOKUP(B3, '2017q4'!A$1:C$400,3,),0)</f>
        <v>434919</v>
      </c>
      <c r="P3" t="str">
        <f t="shared" ref="P3:P67" si="2">IF(O3&gt;0,TEXT(O3,"#,###,###"), "0")</f>
        <v>434,919</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s="59">
        <f>IFERROR(VLOOKUP(B3, '2015q3'!A$1:C$399,3,),0)</f>
        <v>484788</v>
      </c>
      <c r="Y3" s="59">
        <f>IFERROR(VLOOKUP(B3, '2015q4'!A$1:C$399,3,),0)</f>
        <v>488476</v>
      </c>
      <c r="Z3" s="117">
        <f>IFERROR(VLOOKUP(B3, '2016q1'!A$1:C$399,3,),0)</f>
        <v>476278</v>
      </c>
      <c r="AA3" s="117">
        <f>IFERROR(VLOOKUP(B3, '2016q2'!A$1:C$399,3,),0)</f>
        <v>475761</v>
      </c>
      <c r="AB3" s="117">
        <f>IFERROR(VLOOKUP(B3, '2016q3'!A$1:C$399,3,),0)</f>
        <v>479195</v>
      </c>
      <c r="AC3" s="117">
        <f>IFERROR(VLOOKUP(B3, '2016q4'!A$1:C$399,3,),0)</f>
        <v>446506</v>
      </c>
      <c r="AD3" s="117">
        <f>IFERROR(VLOOKUP(B3, '2017q1'!A$1:C$399,3,),0)</f>
        <v>442802</v>
      </c>
      <c r="AE3" s="117">
        <f>IFERROR(VLOOKUP(B3, '2017q2'!A$1:C$399,3,),0)</f>
        <v>444850</v>
      </c>
      <c r="AF3" s="117">
        <f>IFERROR(VLOOKUP(B3, '2017q3'!A$1:C$399,3,),0)</f>
        <v>452394</v>
      </c>
      <c r="AG3" s="117">
        <f>IFERROR(VLOOKUP(B3, '2017q4'!A$1:C$399,3,),0)</f>
        <v>434919</v>
      </c>
      <c r="AH3" t="str">
        <f t="shared" ref="AH3:AH66" si="3">IF(AI3&gt;0,TEXT(AI3,"#,###,###"), "0")</f>
        <v>6,697</v>
      </c>
      <c r="AI3" s="117">
        <f>IFERROR(VLOOKUP(B3, 'c2013q4'!A$1:E$399,4,),0) + IFERROR(VLOOKUP(B3, 'c2014q1'!A$1:E$399,4,),0) + IFERROR(VLOOKUP(B3, 'c2014q2'!A$1:E$399,4,),0) + IFERROR(VLOOKUP(B3, 'c2014q3'!A$1:E$399,4,),0) + IFERROR(VLOOKUP(B3, 'c2014q4'!A$1:E$399,4,),0)+ IFERROR(VLOOKUP(B3, 'c2015q1'!A$1:E$399,4,),0) + IFERROR(VLOOKUP(B3, 'c2015q2'!A$1:E$399,4,),0) + IFERROR(VLOOKUP(B3, 'c2015q3'!A$1:E$399,4,),0) + IFERROR(VLOOKUP(B3, 'c2015q4'!A$1:E$399,4,),0) + IFERROR(VLOOKUP(B3, 'c2016q1'!A$1:E$399,4,),0) + IFERROR(VLOOKUP(B3, 'c2016q2'!A$1:E$399,4,),0) + IFERROR(VLOOKUP(B3, 'c2016q3'!A$1:E$399,4,),0) + IFERROR(VLOOKUP(B3, 'c2016q4'!A$1:E$399,4,),0)+ IFERROR(VLOOKUP(B3, 'c2017q1'!A$1:E$399,4,),0)+ IFERROR(VLOOKUP(B3, 'c2017q2'!A$1:E$399,4,),0)</f>
        <v>6697</v>
      </c>
      <c r="AJ3">
        <f>IFERROR(VLOOKUP(B3, 'c2013q4'!A$1:E$399,4,),0)</f>
        <v>3245</v>
      </c>
      <c r="AK3">
        <f>IFERROR(VLOOKUP(B3, 'c2014q1'!A$1:E$399,4,),0) + IFERROR(VLOOKUP(B3, 'c2014q2'!A$1:E$399,4,),0) + IFERROR(VLOOKUP(B3, 'c2014q3'!A$1:E$399,4,),0) + IFERROR(VLOOKUP(B3, 'c2014q4'!A$1:E$399,4,),0)</f>
        <v>1925</v>
      </c>
      <c r="AL3" s="59">
        <f>IFERROR(VLOOKUP(B3, 'c2015q1'!A$1:E$399,4,),0) + IFERROR(VLOOKUP(B3, 'c2015q2'!A$1:E$399,4,),0) + IFERROR(VLOOKUP(B3, 'c2015q3'!A$1:E$399,4,),0) + IFERROR(VLOOKUP(B3, 'c2015q4'!A$1:E$399,4,),0)</f>
        <v>648</v>
      </c>
      <c r="AM3" s="117">
        <f>IFERROR(VLOOKUP(B3, 'c2016q1'!A$1:E$399,4,),0) + IFERROR(VLOOKUP(B3, 'c2016q2'!A$1:E$399,4,),0) + IFERROR(VLOOKUP(B3, 'c2016q3'!A$1:E$399,4,),0) + IFERROR(VLOOKUP(B3, 'c2016q4'!A$1:E$399,4,),0)</f>
        <v>652</v>
      </c>
      <c r="AN3" s="117">
        <f>IFERROR(VLOOKUP(B3, 'c2017q1'!A$1:E$399,4,),0) + IFERROR(VLOOKUP(B3, 'c2017q2'!A$1:E$399,4,),0)</f>
        <v>227</v>
      </c>
      <c r="AO3">
        <f t="shared" si="0"/>
        <v>154</v>
      </c>
      <c r="AP3">
        <f t="shared" si="1"/>
        <v>100</v>
      </c>
      <c r="AQ3" s="59">
        <f t="shared" ref="AQ3:AQ66" si="4">IF(AP3="", 0, IF(AP3&lt;=100/3, 1, IF(AP3&lt;=200/3, 2,3)))</f>
        <v>3</v>
      </c>
      <c r="AR3" t="str">
        <f t="shared" ref="AR3:AR66" si="5">IF(AQ3="", "", "f")</f>
        <v>f</v>
      </c>
      <c r="AS3" s="117" t="str">
        <f>IFERROR(VLOOKUP(B3, loss!$A$1:$F$300, 4, FALSE), "")</f>
        <v>55.3%</v>
      </c>
      <c r="AT3" s="117" t="str">
        <f>IFERROR(VLOOKUP(B3, loss!$A$1:$F$300, 5, FALSE), "")</f>
        <v/>
      </c>
    </row>
    <row r="4" spans="1:46" x14ac:dyDescent="0.25">
      <c r="A4">
        <v>3</v>
      </c>
      <c r="B4" s="59" t="s">
        <v>212</v>
      </c>
      <c r="C4" s="117" t="str">
        <f>IFERROR(VLOOKUP(B4,addresses!A$2:I$1997, 3, FALSE), "")</f>
        <v>140 South Atlantic Avenue  Suite 200</v>
      </c>
      <c r="D4" s="117" t="str">
        <f>IFERROR(VLOOKUP(B4,addresses!A$2:I$1997, 5, FALSE), "")</f>
        <v>Ormond Beach</v>
      </c>
      <c r="E4" s="117" t="str">
        <f>IFERROR(VLOOKUP(B4,addresses!A$2:I$1997, 7, FALSE),"")</f>
        <v>FL</v>
      </c>
      <c r="F4" s="117">
        <f>IFERROR(VLOOKUP(B4,addresses!A$2:I$1997, 8, FALSE),"")</f>
        <v>32176</v>
      </c>
      <c r="G4" s="117" t="str">
        <f>IFERROR(VLOOKUP(B4,addresses!A$2:I$1997, 9, FALSE),"")</f>
        <v>386-673-5308</v>
      </c>
      <c r="H4" s="117" t="str">
        <f>IFERROR(VLOOKUP(B4,addresses!A$2:J$1997, 10, FALSE), "")</f>
        <v>http://www.securityfirstflorida.com</v>
      </c>
      <c r="I4" s="117" t="str">
        <f>VLOOKUP(IFERROR(VLOOKUP(B4, Weiss!A$1:C$399,3,FALSE),"NR"), RatingsLU!A$5:B$30, 2, FALSE)</f>
        <v>B-</v>
      </c>
      <c r="J4" s="117">
        <f>VLOOKUP(I4,RatingsLU!B$5:C$30,2,)</f>
        <v>6</v>
      </c>
      <c r="K4" s="117" t="str">
        <f>VLOOKUP(IFERROR(VLOOKUP(B4,#REF!, 6,FALSE), "NR"), RatingsLU!K$5:M$30, 2, FALSE)</f>
        <v>NR</v>
      </c>
      <c r="L4" s="117">
        <f>VLOOKUP(K4,RatingsLU!L$5:M$30,2,)</f>
        <v>7</v>
      </c>
      <c r="M4" s="117" t="str">
        <f>VLOOKUP(IFERROR(VLOOKUP(B4, AMBest!A$1:L$399,3,FALSE),"NR"), RatingsLU!F$5:G$100, 2, FALSE)</f>
        <v>NR</v>
      </c>
      <c r="N4" s="117">
        <f>VLOOKUP(M4, RatingsLU!G$5:H$100, 2, FALSE)</f>
        <v>33</v>
      </c>
      <c r="O4" s="117">
        <f>IFERROR(VLOOKUP(B4, '2017q4'!A$1:C$400,3,),0)</f>
        <v>340462</v>
      </c>
      <c r="P4" t="str">
        <f t="shared" si="2"/>
        <v>340,462</v>
      </c>
      <c r="Q4">
        <f>IFERROR(VLOOKUP(B4, '2013q4'!A$1:C$399,3,),0)</f>
        <v>176337</v>
      </c>
      <c r="R4">
        <f>IFERROR(VLOOKUP(B4, '2014q1'!A$1:C$399,3,),0)</f>
        <v>176087</v>
      </c>
      <c r="S4">
        <f>IFERROR(VLOOKUP(B4, '2014q2'!A$1:C$399,3,),0)</f>
        <v>178697</v>
      </c>
      <c r="T4">
        <f>IFERROR(VLOOKUP(B4, '2014q3'!A$1:C$399,3,),0)</f>
        <v>192058</v>
      </c>
      <c r="U4">
        <f>IFERROR(VLOOKUP(B4, '2014q1'!A$1:C$399,3,),0)</f>
        <v>176087</v>
      </c>
      <c r="V4">
        <f>IFERROR(VLOOKUP(B4, '2014q2'!A$1:C$399,3,),0)</f>
        <v>178697</v>
      </c>
      <c r="W4">
        <f>IFERROR(VLOOKUP(B4, '2015q2'!A$1:C$399,3,),0)</f>
        <v>246327</v>
      </c>
      <c r="X4" s="59">
        <f>IFERROR(VLOOKUP(B4, '2015q3'!A$1:C$399,3,),0)</f>
        <v>265132</v>
      </c>
      <c r="Y4" s="59">
        <f>IFERROR(VLOOKUP(B4, '2015q4'!A$1:C$399,3,),0)</f>
        <v>280981</v>
      </c>
      <c r="Z4" s="117">
        <f>IFERROR(VLOOKUP(B4, '2016q1'!A$1:C$399,3,),0)</f>
        <v>297412</v>
      </c>
      <c r="AA4" s="117">
        <f>IFERROR(VLOOKUP(B4, '2016q2'!A$1:C$399,3,),0)</f>
        <v>315769</v>
      </c>
      <c r="AB4" s="117">
        <f>IFERROR(VLOOKUP(B4, '2016q3'!A$1:C$399,3,),0)</f>
        <v>328266</v>
      </c>
      <c r="AC4" s="117">
        <f>IFERROR(VLOOKUP(B4, '2016q4'!A$1:C$399,3,),0)</f>
        <v>334355</v>
      </c>
      <c r="AD4" s="117">
        <f>IFERROR(VLOOKUP(B4, '2017q1'!A$1:C$399,3,),0)</f>
        <v>333975</v>
      </c>
      <c r="AE4" s="117">
        <f>IFERROR(VLOOKUP(B4, '2017q2'!A$1:C$399,3,),0)</f>
        <v>336139</v>
      </c>
      <c r="AF4" s="117">
        <f>IFERROR(VLOOKUP(B4, '2017q3'!A$1:C$399,3,),0)</f>
        <v>342192</v>
      </c>
      <c r="AG4" s="117">
        <f>IFERROR(VLOOKUP(B4, '2017q4'!A$1:C$399,3,),0)</f>
        <v>340462</v>
      </c>
      <c r="AH4" t="str">
        <f t="shared" si="3"/>
        <v>1,391</v>
      </c>
      <c r="AI4" s="117">
        <f>IFERROR(VLOOKUP(B4, 'c2013q4'!A$1:E$399,4,),0) + IFERROR(VLOOKUP(B4, 'c2014q1'!A$1:E$399,4,),0) + IFERROR(VLOOKUP(B4, 'c2014q2'!A$1:E$399,4,),0) + IFERROR(VLOOKUP(B4, 'c2014q3'!A$1:E$399,4,),0) + IFERROR(VLOOKUP(B4, 'c2014q4'!A$1:E$399,4,),0)+ IFERROR(VLOOKUP(B4, 'c2015q1'!A$1:E$399,4,),0) + IFERROR(VLOOKUP(B4, 'c2015q2'!A$1:E$399,4,),0) + IFERROR(VLOOKUP(B4, 'c2015q3'!A$1:E$399,4,),0) + IFERROR(VLOOKUP(B4, 'c2015q4'!A$1:E$399,4,),0) + IFERROR(VLOOKUP(B4, 'c2016q1'!A$1:E$399,4,),0) + IFERROR(VLOOKUP(B4, 'c2016q2'!A$1:E$399,4,),0) + IFERROR(VLOOKUP(B4, 'c2016q3'!A$1:E$399,4,),0) + IFERROR(VLOOKUP(B4, 'c2016q4'!A$1:E$399,4,),0)+ IFERROR(VLOOKUP(B4, 'c2017q1'!A$1:E$399,4,),0)+ IFERROR(VLOOKUP(B4, 'c2017q2'!A$1:E$399,4,),0)</f>
        <v>1391</v>
      </c>
      <c r="AJ4">
        <f>IFERROR(VLOOKUP(B4, 'c2013q4'!A$1:E$399,4,),0)</f>
        <v>418</v>
      </c>
      <c r="AK4">
        <f>IFERROR(VLOOKUP(B4, 'c2014q1'!A$1:E$399,4,),0) + IFERROR(VLOOKUP(B4, 'c2014q2'!A$1:E$399,4,),0) + IFERROR(VLOOKUP(B4, 'c2014q3'!A$1:E$399,4,),0) + IFERROR(VLOOKUP(B4, 'c2014q4'!A$1:E$399,4,),0)</f>
        <v>262</v>
      </c>
      <c r="AL4" s="59">
        <f>IFERROR(VLOOKUP(B4, 'c2015q1'!A$1:E$399,4,),0) + IFERROR(VLOOKUP(B4, 'c2015q2'!A$1:E$399,4,),0) + IFERROR(VLOOKUP(B4, 'c2015q3'!A$1:E$399,4,),0) + IFERROR(VLOOKUP(B4, 'c2015q4'!A$1:E$399,4,),0)</f>
        <v>223</v>
      </c>
      <c r="AM4" s="117">
        <f>IFERROR(VLOOKUP(B4, 'c2016q1'!A$1:E$399,4,),0) + IFERROR(VLOOKUP(B4, 'c2016q2'!A$1:E$399,4,),0) + IFERROR(VLOOKUP(B4, 'c2016q3'!A$1:E$399,4,),0) + IFERROR(VLOOKUP(B4, 'c2016q4'!A$1:E$399,4,),0)</f>
        <v>222</v>
      </c>
      <c r="AN4" s="117">
        <f>IFERROR(VLOOKUP(B4, 'c2017q1'!A$1:E$399,4,),0) + IFERROR(VLOOKUP(B4, 'c2017q2'!A$1:E$399,4,),0)</f>
        <v>266</v>
      </c>
      <c r="AO4">
        <f t="shared" si="0"/>
        <v>40.9</v>
      </c>
      <c r="AP4">
        <f t="shared" si="1"/>
        <v>85</v>
      </c>
      <c r="AQ4" s="59">
        <f t="shared" si="4"/>
        <v>3</v>
      </c>
      <c r="AR4" t="str">
        <f t="shared" si="5"/>
        <v>f</v>
      </c>
      <c r="AS4" s="117" t="str">
        <f>IFERROR(VLOOKUP(B4, loss!$A$1:$F$300, 4, FALSE), "")</f>
        <v>71.3%</v>
      </c>
      <c r="AT4" s="117" t="str">
        <f>IFERROR(VLOOKUP(B4, loss!$A$1:$F$300, 5, FALSE), "")</f>
        <v>31.4%</v>
      </c>
    </row>
    <row r="5" spans="1:46" x14ac:dyDescent="0.25">
      <c r="A5">
        <v>4</v>
      </c>
      <c r="B5" s="59" t="s">
        <v>215</v>
      </c>
      <c r="C5" s="117" t="str">
        <f>IFERROR(VLOOKUP(B5,addresses!A$2:I$1997, 3, FALSE), "")</f>
        <v>5426 Bay Center Drive, Suite 650</v>
      </c>
      <c r="D5" s="117" t="str">
        <f>IFERROR(VLOOKUP(B5,addresses!A$2:I$1997, 5, FALSE), "")</f>
        <v>Tampa</v>
      </c>
      <c r="E5" s="117" t="str">
        <f>IFERROR(VLOOKUP(B5,addresses!A$2:I$1997, 7, FALSE),"")</f>
        <v>FL</v>
      </c>
      <c r="F5" s="117">
        <f>IFERROR(VLOOKUP(B5,addresses!A$2:I$1997, 8, FALSE),"")</f>
        <v>33609</v>
      </c>
      <c r="G5" s="117" t="str">
        <f>IFERROR(VLOOKUP(B5,addresses!A$2:I$1997, 9, FALSE),"")</f>
        <v>813-880-7003</v>
      </c>
      <c r="H5" s="117" t="str">
        <f>IFERROR(VLOOKUP(B5,addresses!A$2:J$1997, 10, FALSE), "")</f>
        <v>http://www.aiicfl.com</v>
      </c>
      <c r="I5" s="117" t="str">
        <f>VLOOKUP(IFERROR(VLOOKUP(B5, Weiss!A$1:C$399,3,FALSE),"NR"), RatingsLU!A$5:B$30, 2, FALSE)</f>
        <v>C+</v>
      </c>
      <c r="J5" s="117">
        <f>VLOOKUP(I5,RatingsLU!B$5:C$30,2,)</f>
        <v>7</v>
      </c>
      <c r="K5" s="117" t="str">
        <f>VLOOKUP(IFERROR(VLOOKUP(B5,#REF!, 6,FALSE), "NR"), RatingsLU!K$5:M$30, 2, FALSE)</f>
        <v>NR</v>
      </c>
      <c r="L5" s="117">
        <f>VLOOKUP(K5,RatingsLU!L$5:M$30,2,)</f>
        <v>7</v>
      </c>
      <c r="M5" s="117" t="str">
        <f>VLOOKUP(IFERROR(VLOOKUP(B5, AMBest!A$1:L$399,3,FALSE),"NR"), RatingsLU!F$5:G$100, 2, FALSE)</f>
        <v>NR</v>
      </c>
      <c r="N5" s="117">
        <f>VLOOKUP(M5, RatingsLU!G$5:H$100, 2, FALSE)</f>
        <v>33</v>
      </c>
      <c r="O5" s="117">
        <f>IFERROR(VLOOKUP(B5, '2017q4'!A$1:C$400,3,),0)</f>
        <v>269968</v>
      </c>
      <c r="P5" t="str">
        <f t="shared" si="2"/>
        <v>269,968</v>
      </c>
      <c r="Q5">
        <f>IFERROR(VLOOKUP(B5, '2013q4'!A$1:C$399,3,),0)</f>
        <v>179879</v>
      </c>
      <c r="R5">
        <f>IFERROR(VLOOKUP(B5, '2014q1'!A$1:C$399,3,),0)</f>
        <v>182673</v>
      </c>
      <c r="S5">
        <f>IFERROR(VLOOKUP(B5, '2014q2'!A$1:C$399,3,),0)</f>
        <v>189995</v>
      </c>
      <c r="T5">
        <f>IFERROR(VLOOKUP(B5, '2014q3'!A$1:C$399,3,),0)</f>
        <v>192131</v>
      </c>
      <c r="U5">
        <f>IFERROR(VLOOKUP(B5, '2014q1'!A$1:C$399,3,),0)</f>
        <v>182673</v>
      </c>
      <c r="V5">
        <f>IFERROR(VLOOKUP(B5, '2014q2'!A$1:C$399,3,),0)</f>
        <v>189995</v>
      </c>
      <c r="W5">
        <f>IFERROR(VLOOKUP(B5, '2015q2'!A$1:C$399,3,),0)</f>
        <v>206795</v>
      </c>
      <c r="X5" s="59">
        <f>IFERROR(VLOOKUP(B5, '2015q3'!A$1:C$399,3,),0)</f>
        <v>209581</v>
      </c>
      <c r="Y5" s="59">
        <f>IFERROR(VLOOKUP(B5, '2015q4'!A$1:C$399,3,),0)</f>
        <v>212202</v>
      </c>
      <c r="Z5" s="117">
        <f>IFERROR(VLOOKUP(B5, '2016q1'!A$1:C$399,3,),0)</f>
        <v>216310</v>
      </c>
      <c r="AA5" s="117">
        <f>IFERROR(VLOOKUP(B5, '2016q2'!A$1:C$399,3,),0)</f>
        <v>221982</v>
      </c>
      <c r="AB5" s="117">
        <f>IFERROR(VLOOKUP(B5, '2016q3'!A$1:C$399,3,),0)</f>
        <v>229098</v>
      </c>
      <c r="AC5" s="117">
        <f>IFERROR(VLOOKUP(B5, '2016q4'!A$1:C$399,3,),0)</f>
        <v>236796</v>
      </c>
      <c r="AD5" s="117">
        <f>IFERROR(VLOOKUP(B5, '2017q1'!A$1:C$399,3,),0)</f>
        <v>245556</v>
      </c>
      <c r="AE5" s="117">
        <f>IFERROR(VLOOKUP(B5, '2017q2'!A$1:C$399,3,),0)</f>
        <v>256131</v>
      </c>
      <c r="AF5" s="117">
        <f>IFERROR(VLOOKUP(B5, '2017q3'!A$1:C$399,3,),0)</f>
        <v>265557</v>
      </c>
      <c r="AG5" s="117">
        <f>IFERROR(VLOOKUP(B5, '2017q4'!A$1:C$399,3,),0)</f>
        <v>269968</v>
      </c>
      <c r="AH5" t="str">
        <f t="shared" si="3"/>
        <v>1,067</v>
      </c>
      <c r="AI5" s="117">
        <f>IFERROR(VLOOKUP(B5, 'c2013q4'!A$1:E$399,4,),0) + IFERROR(VLOOKUP(B5, 'c2014q1'!A$1:E$399,4,),0) + IFERROR(VLOOKUP(B5, 'c2014q2'!A$1:E$399,4,),0) + IFERROR(VLOOKUP(B5, 'c2014q3'!A$1:E$399,4,),0) + IFERROR(VLOOKUP(B5, 'c2014q4'!A$1:E$399,4,),0)+ IFERROR(VLOOKUP(B5, 'c2015q1'!A$1:E$399,4,),0) + IFERROR(VLOOKUP(B5, 'c2015q2'!A$1:E$399,4,),0) + IFERROR(VLOOKUP(B5, 'c2015q3'!A$1:E$399,4,),0) + IFERROR(VLOOKUP(B5, 'c2015q4'!A$1:E$399,4,),0) + IFERROR(VLOOKUP(B5, 'c2016q1'!A$1:E$399,4,),0) + IFERROR(VLOOKUP(B5, 'c2016q2'!A$1:E$399,4,),0) + IFERROR(VLOOKUP(B5, 'c2016q3'!A$1:E$399,4,),0) + IFERROR(VLOOKUP(B5, 'c2016q4'!A$1:E$399,4,),0)+ IFERROR(VLOOKUP(B5, 'c2017q1'!A$1:E$399,4,),0)+ IFERROR(VLOOKUP(B5, 'c2017q2'!A$1:E$399,4,),0)</f>
        <v>1067</v>
      </c>
      <c r="AJ5">
        <f>IFERROR(VLOOKUP(B5, 'c2013q4'!A$1:E$399,4,),0)</f>
        <v>198</v>
      </c>
      <c r="AK5">
        <f>IFERROR(VLOOKUP(B5, 'c2014q1'!A$1:E$399,4,),0) + IFERROR(VLOOKUP(B5, 'c2014q2'!A$1:E$399,4,),0) + IFERROR(VLOOKUP(B5, 'c2014q3'!A$1:E$399,4,),0) + IFERROR(VLOOKUP(B5, 'c2014q4'!A$1:E$399,4,),0)</f>
        <v>173</v>
      </c>
      <c r="AL5" s="59">
        <f>IFERROR(VLOOKUP(B5, 'c2015q1'!A$1:E$399,4,),0) + IFERROR(VLOOKUP(B5, 'c2015q2'!A$1:E$399,4,),0) + IFERROR(VLOOKUP(B5, 'c2015q3'!A$1:E$399,4,),0) + IFERROR(VLOOKUP(B5, 'c2015q4'!A$1:E$399,4,),0)</f>
        <v>254</v>
      </c>
      <c r="AM5" s="117">
        <f>IFERROR(VLOOKUP(B5, 'c2016q1'!A$1:E$399,4,),0) + IFERROR(VLOOKUP(B5, 'c2016q2'!A$1:E$399,4,),0) + IFERROR(VLOOKUP(B5, 'c2016q3'!A$1:E$399,4,),0) + IFERROR(VLOOKUP(B5, 'c2016q4'!A$1:E$399,4,),0)</f>
        <v>254</v>
      </c>
      <c r="AN5" s="117">
        <f>IFERROR(VLOOKUP(B5, 'c2017q1'!A$1:E$399,4,),0) + IFERROR(VLOOKUP(B5, 'c2017q2'!A$1:E$399,4,),0)</f>
        <v>188</v>
      </c>
      <c r="AO5">
        <f t="shared" si="0"/>
        <v>39.5</v>
      </c>
      <c r="AP5">
        <f t="shared" si="1"/>
        <v>84</v>
      </c>
      <c r="AQ5" s="59">
        <f t="shared" si="4"/>
        <v>3</v>
      </c>
      <c r="AR5" t="str">
        <f t="shared" si="5"/>
        <v>f</v>
      </c>
      <c r="AS5" s="117" t="str">
        <f>IFERROR(VLOOKUP(B5, loss!$A$1:$F$300, 4, FALSE), "")</f>
        <v>42.3%</v>
      </c>
      <c r="AT5" s="117" t="str">
        <f>IFERROR(VLOOKUP(B5, loss!$A$1:$F$300, 5, FALSE), "")</f>
        <v>40.7%</v>
      </c>
    </row>
    <row r="6" spans="1:46" x14ac:dyDescent="0.25">
      <c r="A6">
        <v>5</v>
      </c>
      <c r="B6" s="59" t="s">
        <v>214</v>
      </c>
      <c r="C6" s="117" t="str">
        <f>IFERROR(VLOOKUP(B6,addresses!A$2:I$1997, 3, FALSE), "")</f>
        <v>14050 N.W. 14Th Street, Suite 180</v>
      </c>
      <c r="D6" s="117" t="str">
        <f>IFERROR(VLOOKUP(B6,addresses!A$2:I$1997, 5, FALSE), "")</f>
        <v>Sunrise</v>
      </c>
      <c r="E6" s="117" t="str">
        <f>IFERROR(VLOOKUP(B6,addresses!A$2:I$1997, 7, FALSE),"")</f>
        <v>FL</v>
      </c>
      <c r="F6" s="117">
        <f>IFERROR(VLOOKUP(B6,addresses!A$2:I$1997, 8, FALSE),"")</f>
        <v>33323</v>
      </c>
      <c r="G6" s="117" t="str">
        <f>IFERROR(VLOOKUP(B6,addresses!A$2:I$1997, 9, FALSE),"")</f>
        <v>800-293-2532</v>
      </c>
      <c r="H6" s="117" t="str">
        <f>IFERROR(VLOOKUP(B6,addresses!A$2:J$1997, 10, FALSE), "")</f>
        <v>http://www.fednat.com</v>
      </c>
      <c r="I6" s="117" t="str">
        <f>VLOOKUP(IFERROR(VLOOKUP(B6, Weiss!A$1:C$399,3,FALSE),"NR"), RatingsLU!A$5:B$30, 2, FALSE)</f>
        <v>C</v>
      </c>
      <c r="J6" s="117">
        <f>VLOOKUP(I6,RatingsLU!B$5:C$30,2,)</f>
        <v>8</v>
      </c>
      <c r="K6" s="117" t="str">
        <f>VLOOKUP(IFERROR(VLOOKUP(B6,#REF!, 6,FALSE), "NR"), RatingsLU!K$5:M$30, 2, FALSE)</f>
        <v>NR</v>
      </c>
      <c r="L6" s="117">
        <f>VLOOKUP(K6,RatingsLU!L$5:M$30,2,)</f>
        <v>7</v>
      </c>
      <c r="M6" s="117" t="str">
        <f>VLOOKUP(IFERROR(VLOOKUP(B6, AMBest!A$1:L$399,3,FALSE),"NR"), RatingsLU!F$5:G$100, 2, FALSE)</f>
        <v>NR</v>
      </c>
      <c r="N6" s="117">
        <f>VLOOKUP(M6, RatingsLU!G$5:H$100, 2, FALSE)</f>
        <v>33</v>
      </c>
      <c r="O6" s="117">
        <f>IFERROR(VLOOKUP(B6, '2017q4'!A$1:C$400,3,),0)</f>
        <v>263700</v>
      </c>
      <c r="P6" t="str">
        <f t="shared" si="2"/>
        <v>263,700</v>
      </c>
      <c r="Q6">
        <f>IFERROR(VLOOKUP(B6, '2013q4'!A$1:C$399,3,),0)</f>
        <v>116401</v>
      </c>
      <c r="R6">
        <f>IFERROR(VLOOKUP(B6, '2014q1'!A$1:C$399,3,),0)</f>
        <v>134081</v>
      </c>
      <c r="S6">
        <f>IFERROR(VLOOKUP(B6, '2014q2'!A$1:C$399,3,),0)</f>
        <v>152604</v>
      </c>
      <c r="T6">
        <f>IFERROR(VLOOKUP(B6, '2014q3'!A$1:C$399,3,),0)</f>
        <v>167597</v>
      </c>
      <c r="U6">
        <f>IFERROR(VLOOKUP(B6, '2014q1'!A$1:C$399,3,),0)</f>
        <v>134081</v>
      </c>
      <c r="V6">
        <f>IFERROR(VLOOKUP(B6, '2014q2'!A$1:C$399,3,),0)</f>
        <v>152604</v>
      </c>
      <c r="W6">
        <f>IFERROR(VLOOKUP(B6, '2015q2'!A$1:C$399,3,),0)</f>
        <v>212490</v>
      </c>
      <c r="X6" s="59">
        <f>IFERROR(VLOOKUP(B6, '2015q3'!A$1:C$399,3,),0)</f>
        <v>231828</v>
      </c>
      <c r="Y6" s="59">
        <f>IFERROR(VLOOKUP(B6, '2015q4'!A$1:C$399,3,),0)</f>
        <v>242702</v>
      </c>
      <c r="Z6" s="117">
        <f>IFERROR(VLOOKUP(B6, '2016q1'!A$1:C$399,3,),0)</f>
        <v>252975</v>
      </c>
      <c r="AA6" s="117">
        <f>IFERROR(VLOOKUP(B6, '2016q2'!A$1:C$399,3,),0)</f>
        <v>265503</v>
      </c>
      <c r="AB6" s="117">
        <f>IFERROR(VLOOKUP(B6, '2016q3'!A$1:C$399,3,),0)</f>
        <v>271461</v>
      </c>
      <c r="AC6" s="117">
        <f>IFERROR(VLOOKUP(B6, '2016q4'!A$1:C$399,3,),0)</f>
        <v>272263</v>
      </c>
      <c r="AD6" s="117">
        <f>IFERROR(VLOOKUP(B6, '2017q1'!A$1:C$399,3,),0)</f>
        <v>273105</v>
      </c>
      <c r="AE6" s="117">
        <f>IFERROR(VLOOKUP(B6, '2017q2'!A$1:C$399,3,),0)</f>
        <v>271159</v>
      </c>
      <c r="AF6" s="117">
        <f>IFERROR(VLOOKUP(B6, '2017q3'!A$1:C$399,3,),0)</f>
        <v>269218</v>
      </c>
      <c r="AG6" s="117">
        <f>IFERROR(VLOOKUP(B6, '2017q4'!A$1:C$399,3,),0)</f>
        <v>263700</v>
      </c>
      <c r="AH6" t="str">
        <f t="shared" si="3"/>
        <v>744</v>
      </c>
      <c r="AI6" s="117">
        <f>IFERROR(VLOOKUP(B6, 'c2013q4'!A$1:E$399,4,),0) + IFERROR(VLOOKUP(B6, 'c2014q1'!A$1:E$399,4,),0) + IFERROR(VLOOKUP(B6, 'c2014q2'!A$1:E$399,4,),0) + IFERROR(VLOOKUP(B6, 'c2014q3'!A$1:E$399,4,),0) + IFERROR(VLOOKUP(B6, 'c2014q4'!A$1:E$399,4,),0)+ IFERROR(VLOOKUP(B6, 'c2015q1'!A$1:E$399,4,),0) + IFERROR(VLOOKUP(B6, 'c2015q2'!A$1:E$399,4,),0) + IFERROR(VLOOKUP(B6, 'c2015q3'!A$1:E$399,4,),0) + IFERROR(VLOOKUP(B6, 'c2015q4'!A$1:E$399,4,),0) + IFERROR(VLOOKUP(B6, 'c2016q1'!A$1:E$399,4,),0) + IFERROR(VLOOKUP(B6, 'c2016q2'!A$1:E$399,4,),0) + IFERROR(VLOOKUP(B6, 'c2016q3'!A$1:E$399,4,),0) + IFERROR(VLOOKUP(B6, 'c2016q4'!A$1:E$399,4,),0)+ IFERROR(VLOOKUP(B6, 'c2017q1'!A$1:E$399,4,),0)+ IFERROR(VLOOKUP(B6, 'c2017q2'!A$1:E$399,4,),0)</f>
        <v>744</v>
      </c>
      <c r="AJ6">
        <f>IFERROR(VLOOKUP(B6, 'c2013q4'!A$1:E$399,4,),0)</f>
        <v>107</v>
      </c>
      <c r="AK6">
        <f>IFERROR(VLOOKUP(B6, 'c2014q1'!A$1:E$399,4,),0) + IFERROR(VLOOKUP(B6, 'c2014q2'!A$1:E$399,4,),0) + IFERROR(VLOOKUP(B6, 'c2014q3'!A$1:E$399,4,),0) + IFERROR(VLOOKUP(B6, 'c2014q4'!A$1:E$399,4,),0)</f>
        <v>97</v>
      </c>
      <c r="AL6" s="59">
        <f>IFERROR(VLOOKUP(B6, 'c2015q1'!A$1:E$399,4,),0) + IFERROR(VLOOKUP(B6, 'c2015q2'!A$1:E$399,4,),0) + IFERROR(VLOOKUP(B6, 'c2015q3'!A$1:E$399,4,),0) + IFERROR(VLOOKUP(B6, 'c2015q4'!A$1:E$399,4,),0)</f>
        <v>82</v>
      </c>
      <c r="AM6" s="117">
        <f>IFERROR(VLOOKUP(B6, 'c2016q1'!A$1:E$399,4,),0) + IFERROR(VLOOKUP(B6, 'c2016q2'!A$1:E$399,4,),0) + IFERROR(VLOOKUP(B6, 'c2016q3'!A$1:E$399,4,),0) + IFERROR(VLOOKUP(B6, 'c2016q4'!A$1:E$399,4,),0)</f>
        <v>238</v>
      </c>
      <c r="AN6" s="117">
        <f>IFERROR(VLOOKUP(B6, 'c2017q1'!A$1:E$399,4,),0) + IFERROR(VLOOKUP(B6, 'c2017q2'!A$1:E$399,4,),0)</f>
        <v>220</v>
      </c>
      <c r="AO6">
        <f t="shared" si="0"/>
        <v>28.2</v>
      </c>
      <c r="AP6">
        <f t="shared" si="1"/>
        <v>67</v>
      </c>
      <c r="AQ6" s="59">
        <f t="shared" si="4"/>
        <v>3</v>
      </c>
      <c r="AR6" t="str">
        <f t="shared" si="5"/>
        <v>f</v>
      </c>
      <c r="AS6" s="117" t="str">
        <f>IFERROR(VLOOKUP(B6, loss!$A$1:$F$300, 4, FALSE), "")</f>
        <v>60.1%</v>
      </c>
      <c r="AT6" s="117" t="str">
        <f>IFERROR(VLOOKUP(B6, loss!$A$1:$F$300, 5, FALSE), "")</f>
        <v>53.0%</v>
      </c>
    </row>
    <row r="7" spans="1:46" x14ac:dyDescent="0.25">
      <c r="A7">
        <v>6</v>
      </c>
      <c r="B7" s="59" t="s">
        <v>213</v>
      </c>
      <c r="C7" s="117" t="str">
        <f>IFERROR(VLOOKUP(B7,addresses!A$2:I$1997, 3, FALSE), "")</f>
        <v>2600 Mccormick Drive Suite 30</v>
      </c>
      <c r="D7" s="117" t="str">
        <f>IFERROR(VLOOKUP(B7,addresses!A$2:I$1997, 5, FALSE), "")</f>
        <v>Clearwater</v>
      </c>
      <c r="E7" s="117" t="str">
        <f>IFERROR(VLOOKUP(B7,addresses!A$2:I$1997, 7, FALSE),"")</f>
        <v>FL</v>
      </c>
      <c r="F7" s="117">
        <f>IFERROR(VLOOKUP(B7,addresses!A$2:I$1997, 8, FALSE),"")</f>
        <v>33759</v>
      </c>
      <c r="G7" s="117" t="str">
        <f>IFERROR(VLOOKUP(B7,addresses!A$2:I$1997, 9, FALSE),"")</f>
        <v>727-362-7205</v>
      </c>
      <c r="H7" s="117" t="str">
        <f>IFERROR(VLOOKUP(B7,addresses!A$2:J$1997, 10, FALSE), "")</f>
        <v>http://www.heritagepci.com</v>
      </c>
      <c r="I7" s="117" t="str">
        <f>VLOOKUP(IFERROR(VLOOKUP(B7, Weiss!A$1:C$399,3,FALSE),"NR"), RatingsLU!A$5:B$30, 2, FALSE)</f>
        <v>C+</v>
      </c>
      <c r="J7" s="117">
        <f>VLOOKUP(I7,RatingsLU!B$5:C$30,2,)</f>
        <v>7</v>
      </c>
      <c r="K7" s="117" t="str">
        <f>VLOOKUP(IFERROR(VLOOKUP(B7,#REF!, 6,FALSE), "NR"), RatingsLU!K$5:M$30, 2, FALSE)</f>
        <v>NR</v>
      </c>
      <c r="L7" s="117">
        <f>VLOOKUP(K7,RatingsLU!L$5:M$30,2,)</f>
        <v>7</v>
      </c>
      <c r="M7" s="117" t="str">
        <f>VLOOKUP(IFERROR(VLOOKUP(B7, AMBest!A$1:L$399,3,FALSE),"NR"), RatingsLU!F$5:G$100, 2, FALSE)</f>
        <v>NR</v>
      </c>
      <c r="N7" s="117">
        <f>VLOOKUP(M7, RatingsLU!G$5:H$100, 2, FALSE)</f>
        <v>33</v>
      </c>
      <c r="O7" s="117">
        <f>IFERROR(VLOOKUP(B7, '2017q4'!A$1:C$400,3,),0)</f>
        <v>240007</v>
      </c>
      <c r="P7" t="str">
        <f t="shared" si="2"/>
        <v>240,007</v>
      </c>
      <c r="Q7">
        <f>IFERROR(VLOOKUP(B7, '2013q4'!A$1:C$399,3,),0)</f>
        <v>133168</v>
      </c>
      <c r="R7">
        <f>IFERROR(VLOOKUP(B7, '2014q1'!A$1:C$399,3,),0)</f>
        <v>140903</v>
      </c>
      <c r="S7">
        <f>IFERROR(VLOOKUP(B7, '2014q2'!A$1:C$399,3,),0)</f>
        <v>171483</v>
      </c>
      <c r="T7">
        <f>IFERROR(VLOOKUP(B7, '2014q3'!A$1:C$399,3,),0)</f>
        <v>173512</v>
      </c>
      <c r="U7">
        <f>IFERROR(VLOOKUP(B7, '2014q1'!A$1:C$399,3,),0)</f>
        <v>140903</v>
      </c>
      <c r="V7">
        <f>IFERROR(VLOOKUP(B7, '2014q2'!A$1:C$399,3,),0)</f>
        <v>171483</v>
      </c>
      <c r="W7">
        <f>IFERROR(VLOOKUP(B7, '2015q2'!A$1:C$399,3,),0)</f>
        <v>223417</v>
      </c>
      <c r="X7" s="59">
        <f>IFERROR(VLOOKUP(B7, '2015q3'!A$1:C$399,3,),0)</f>
        <v>247221</v>
      </c>
      <c r="Y7" s="59">
        <f>IFERROR(VLOOKUP(B7, '2015q4'!A$1:C$399,3,),0)</f>
        <v>266831</v>
      </c>
      <c r="Z7" s="117">
        <f>IFERROR(VLOOKUP(B7, '2016q1'!A$1:C$399,3,),0)</f>
        <v>266846</v>
      </c>
      <c r="AA7" s="117">
        <f>IFERROR(VLOOKUP(B7, '2016q2'!A$1:C$399,3,),0)</f>
        <v>254505</v>
      </c>
      <c r="AB7" s="117">
        <f>IFERROR(VLOOKUP(B7, '2016q3'!A$1:C$399,3,),0)</f>
        <v>247406</v>
      </c>
      <c r="AC7" s="117">
        <f>IFERROR(VLOOKUP(B7, '2016q4'!A$1:C$399,3,),0)</f>
        <v>241822</v>
      </c>
      <c r="AD7" s="117">
        <f>IFERROR(VLOOKUP(B7, '2017q1'!A$1:C$399,3,),0)</f>
        <v>236642</v>
      </c>
      <c r="AE7" s="117">
        <f>IFERROR(VLOOKUP(B7, '2017q2'!A$1:C$399,3,),0)</f>
        <v>229470</v>
      </c>
      <c r="AF7" s="117">
        <f>IFERROR(VLOOKUP(B7, '2017q3'!A$1:C$399,3,),0)</f>
        <v>244065</v>
      </c>
      <c r="AG7" s="117">
        <f>IFERROR(VLOOKUP(B7, '2017q4'!A$1:C$399,3,),0)</f>
        <v>240007</v>
      </c>
      <c r="AH7" t="str">
        <f t="shared" si="3"/>
        <v>570</v>
      </c>
      <c r="AI7" s="117">
        <f>IFERROR(VLOOKUP(B7, 'c2013q4'!A$1:E$399,4,),0) + IFERROR(VLOOKUP(B7, 'c2014q1'!A$1:E$399,4,),0) + IFERROR(VLOOKUP(B7, 'c2014q2'!A$1:E$399,4,),0) + IFERROR(VLOOKUP(B7, 'c2014q3'!A$1:E$399,4,),0) + IFERROR(VLOOKUP(B7, 'c2014q4'!A$1:E$399,4,),0)+ IFERROR(VLOOKUP(B7, 'c2015q1'!A$1:E$399,4,),0) + IFERROR(VLOOKUP(B7, 'c2015q2'!A$1:E$399,4,),0) + IFERROR(VLOOKUP(B7, 'c2015q3'!A$1:E$399,4,),0) + IFERROR(VLOOKUP(B7, 'c2015q4'!A$1:E$399,4,),0) + IFERROR(VLOOKUP(B7, 'c2016q1'!A$1:E$399,4,),0) + IFERROR(VLOOKUP(B7, 'c2016q2'!A$1:E$399,4,),0) + IFERROR(VLOOKUP(B7, 'c2016q3'!A$1:E$399,4,),0) + IFERROR(VLOOKUP(B7, 'c2016q4'!A$1:E$399,4,),0)+ IFERROR(VLOOKUP(B7, 'c2017q1'!A$1:E$399,4,),0)+ IFERROR(VLOOKUP(B7, 'c2017q2'!A$1:E$399,4,),0)</f>
        <v>570</v>
      </c>
      <c r="AJ7">
        <f>IFERROR(VLOOKUP(B7, 'c2013q4'!A$1:E$399,4,),0)</f>
        <v>60</v>
      </c>
      <c r="AK7">
        <f>IFERROR(VLOOKUP(B7, 'c2014q1'!A$1:E$399,4,),0) + IFERROR(VLOOKUP(B7, 'c2014q2'!A$1:E$399,4,),0) + IFERROR(VLOOKUP(B7, 'c2014q3'!A$1:E$399,4,),0) + IFERROR(VLOOKUP(B7, 'c2014q4'!A$1:E$399,4,),0)</f>
        <v>126</v>
      </c>
      <c r="AL7" s="59">
        <f>IFERROR(VLOOKUP(B7, 'c2015q1'!A$1:E$399,4,),0) + IFERROR(VLOOKUP(B7, 'c2015q2'!A$1:E$399,4,),0) + IFERROR(VLOOKUP(B7, 'c2015q3'!A$1:E$399,4,),0) + IFERROR(VLOOKUP(B7, 'c2015q4'!A$1:E$399,4,),0)</f>
        <v>127</v>
      </c>
      <c r="AM7" s="117">
        <f>IFERROR(VLOOKUP(B7, 'c2016q1'!A$1:E$399,4,),0) + IFERROR(VLOOKUP(B7, 'c2016q2'!A$1:E$399,4,),0) + IFERROR(VLOOKUP(B7, 'c2016q3'!A$1:E$399,4,),0) + IFERROR(VLOOKUP(B7, 'c2016q4'!A$1:E$399,4,),0)</f>
        <v>125</v>
      </c>
      <c r="AN7" s="117">
        <f>IFERROR(VLOOKUP(B7, 'c2017q1'!A$1:E$399,4,),0) + IFERROR(VLOOKUP(B7, 'c2017q2'!A$1:E$399,4,),0)</f>
        <v>132</v>
      </c>
      <c r="AO7">
        <f t="shared" si="0"/>
        <v>23.7</v>
      </c>
      <c r="AP7">
        <f t="shared" si="1"/>
        <v>61</v>
      </c>
      <c r="AQ7" s="59">
        <f t="shared" si="4"/>
        <v>2</v>
      </c>
      <c r="AR7" t="str">
        <f t="shared" si="5"/>
        <v>f</v>
      </c>
      <c r="AS7" s="117" t="str">
        <f>IFERROR(VLOOKUP(B7, loss!$A$1:$F$300, 4, FALSE), "")</f>
        <v>54.5%</v>
      </c>
      <c r="AT7" s="117" t="str">
        <f>IFERROR(VLOOKUP(B7, loss!$A$1:$F$300, 5, FALSE), "")</f>
        <v>59.1%</v>
      </c>
    </row>
    <row r="8" spans="1:46" x14ac:dyDescent="0.25">
      <c r="A8">
        <v>7</v>
      </c>
      <c r="B8" s="59" t="s">
        <v>219</v>
      </c>
      <c r="C8" s="117" t="str">
        <f>IFERROR(VLOOKUP(B8,addresses!A$2:I$1997, 3, FALSE), "")</f>
        <v>11222 Quail Roost Drive</v>
      </c>
      <c r="D8" s="117" t="str">
        <f>IFERROR(VLOOKUP(B8,addresses!A$2:I$1997, 5, FALSE), "")</f>
        <v>Miami</v>
      </c>
      <c r="E8" s="117" t="str">
        <f>IFERROR(VLOOKUP(B8,addresses!A$2:I$1997, 7, FALSE),"")</f>
        <v>FL</v>
      </c>
      <c r="F8" s="117" t="str">
        <f>IFERROR(VLOOKUP(B8,addresses!A$2:I$1997, 8, FALSE),"")</f>
        <v>33157-6596</v>
      </c>
      <c r="G8" s="117" t="str">
        <f>IFERROR(VLOOKUP(B8,addresses!A$2:I$1997, 9, FALSE),"")</f>
        <v>305-253-2244-35421</v>
      </c>
      <c r="H8" s="117" t="str">
        <f>IFERROR(VLOOKUP(B8,addresses!A$2:J$1997, 10, FALSE), "")</f>
        <v>http://www.assurant.com</v>
      </c>
      <c r="I8" s="117" t="str">
        <f>VLOOKUP(IFERROR(VLOOKUP(B8, Weiss!A$1:C$399,3,FALSE),"NR"), RatingsLU!A$5:B$30, 2, FALSE)</f>
        <v>B</v>
      </c>
      <c r="J8" s="117">
        <f>VLOOKUP(I8,RatingsLU!B$5:C$30,2,)</f>
        <v>5</v>
      </c>
      <c r="K8" s="117" t="str">
        <f>VLOOKUP(IFERROR(VLOOKUP(B8,#REF!, 6,FALSE), "NR"), RatingsLU!K$5:M$30, 2, FALSE)</f>
        <v>NR</v>
      </c>
      <c r="L8" s="117">
        <f>VLOOKUP(K8,RatingsLU!L$5:M$30,2,)</f>
        <v>7</v>
      </c>
      <c r="M8" s="117" t="str">
        <f>VLOOKUP(IFERROR(VLOOKUP(B8, AMBest!A$1:L$399,3,FALSE),"NR"), RatingsLU!F$5:G$100, 2, FALSE)</f>
        <v>A</v>
      </c>
      <c r="N8" s="117">
        <f>VLOOKUP(M8, RatingsLU!G$5:H$100, 2, FALSE)</f>
        <v>5</v>
      </c>
      <c r="O8" s="117">
        <f>IFERROR(VLOOKUP(B8, '2017q4'!A$1:C$400,3,),0)</f>
        <v>216733</v>
      </c>
      <c r="P8" t="str">
        <f t="shared" si="2"/>
        <v>216,733</v>
      </c>
      <c r="Q8">
        <f>IFERROR(VLOOKUP(B8, '2013q4'!A$1:C$399,3,),0)</f>
        <v>124003</v>
      </c>
      <c r="R8">
        <f>IFERROR(VLOOKUP(B8, '2014q1'!A$1:C$399,3,),0)</f>
        <v>129118</v>
      </c>
      <c r="S8">
        <f>IFERROR(VLOOKUP(B8, '2014q2'!A$1:C$399,3,),0)</f>
        <v>135716</v>
      </c>
      <c r="T8">
        <f>IFERROR(VLOOKUP(B8, '2014q3'!A$1:C$399,3,),0)</f>
        <v>144341</v>
      </c>
      <c r="U8">
        <f>IFERROR(VLOOKUP(B8, '2014q1'!A$1:C$399,3,),0)</f>
        <v>129118</v>
      </c>
      <c r="V8">
        <f>IFERROR(VLOOKUP(B8, '2014q2'!A$1:C$399,3,),0)</f>
        <v>135716</v>
      </c>
      <c r="W8">
        <f>IFERROR(VLOOKUP(B8, '2015q2'!A$1:C$399,3,),0)</f>
        <v>158241</v>
      </c>
      <c r="X8" s="59">
        <f>IFERROR(VLOOKUP(B8, '2015q3'!A$1:C$399,3,),0)</f>
        <v>167279</v>
      </c>
      <c r="Y8" s="59">
        <f>IFERROR(VLOOKUP(B8, '2015q4'!A$1:C$399,3,),0)</f>
        <v>167712</v>
      </c>
      <c r="Z8" s="117">
        <f>IFERROR(VLOOKUP(B8, '2016q1'!A$1:C$399,3,),0)</f>
        <v>173213</v>
      </c>
      <c r="AA8" s="117">
        <f>IFERROR(VLOOKUP(B8, '2016q2'!A$1:C$399,3,),0)</f>
        <v>175723</v>
      </c>
      <c r="AB8" s="117">
        <f>IFERROR(VLOOKUP(B8, '2016q3'!A$1:C$399,3,),0)</f>
        <v>133281</v>
      </c>
      <c r="AC8" s="117">
        <f>IFERROR(VLOOKUP(B8, '2016q4'!A$1:C$399,3,),0)</f>
        <v>94374</v>
      </c>
      <c r="AD8" s="117">
        <f>IFERROR(VLOOKUP(B8, '2017q1'!A$1:C$399,3,),0)</f>
        <v>193850</v>
      </c>
      <c r="AE8" s="117">
        <f>IFERROR(VLOOKUP(B8, '2017q2'!A$1:C$399,3,),0)</f>
        <v>199182</v>
      </c>
      <c r="AF8" s="117">
        <f>IFERROR(VLOOKUP(B8, '2017q3'!A$1:C$399,3,),0)</f>
        <v>213582</v>
      </c>
      <c r="AG8" s="117">
        <f>IFERROR(VLOOKUP(B8, '2017q4'!A$1:C$399,3,),0)</f>
        <v>216733</v>
      </c>
      <c r="AH8" t="str">
        <f t="shared" si="3"/>
        <v>99</v>
      </c>
      <c r="AI8" s="117">
        <f>IFERROR(VLOOKUP(B8, 'c2013q4'!A$1:E$399,4,),0) + IFERROR(VLOOKUP(B8, 'c2014q1'!A$1:E$399,4,),0) + IFERROR(VLOOKUP(B8, 'c2014q2'!A$1:E$399,4,),0) + IFERROR(VLOOKUP(B8, 'c2014q3'!A$1:E$399,4,),0) + IFERROR(VLOOKUP(B8, 'c2014q4'!A$1:E$399,4,),0)+ IFERROR(VLOOKUP(B8, 'c2015q1'!A$1:E$399,4,),0) + IFERROR(VLOOKUP(B8, 'c2015q2'!A$1:E$399,4,),0) + IFERROR(VLOOKUP(B8, 'c2015q3'!A$1:E$399,4,),0) + IFERROR(VLOOKUP(B8, 'c2015q4'!A$1:E$399,4,),0) + IFERROR(VLOOKUP(B8, 'c2016q1'!A$1:E$399,4,),0) + IFERROR(VLOOKUP(B8, 'c2016q2'!A$1:E$399,4,),0) + IFERROR(VLOOKUP(B8, 'c2016q3'!A$1:E$399,4,),0) + IFERROR(VLOOKUP(B8, 'c2016q4'!A$1:E$399,4,),0)+ IFERROR(VLOOKUP(B8, 'c2017q1'!A$1:E$399,4,),0)+ IFERROR(VLOOKUP(B8, 'c2017q2'!A$1:E$399,4,),0)</f>
        <v>99</v>
      </c>
      <c r="AJ8">
        <f>IFERROR(VLOOKUP(B8, 'c2013q4'!A$1:E$399,4,),0)</f>
        <v>34</v>
      </c>
      <c r="AK8">
        <f>IFERROR(VLOOKUP(B8, 'c2014q1'!A$1:E$399,4,),0) + IFERROR(VLOOKUP(B8, 'c2014q2'!A$1:E$399,4,),0) + IFERROR(VLOOKUP(B8, 'c2014q3'!A$1:E$399,4,),0) + IFERROR(VLOOKUP(B8, 'c2014q4'!A$1:E$399,4,),0)</f>
        <v>29</v>
      </c>
      <c r="AL8" s="59">
        <f>IFERROR(VLOOKUP(B8, 'c2015q1'!A$1:E$399,4,),0) + IFERROR(VLOOKUP(B8, 'c2015q2'!A$1:E$399,4,),0) + IFERROR(VLOOKUP(B8, 'c2015q3'!A$1:E$399,4,),0) + IFERROR(VLOOKUP(B8, 'c2015q4'!A$1:E$399,4,),0)</f>
        <v>13</v>
      </c>
      <c r="AM8" s="117">
        <f>IFERROR(VLOOKUP(B8, 'c2016q1'!A$1:E$399,4,),0) + IFERROR(VLOOKUP(B8, 'c2016q2'!A$1:E$399,4,),0) + IFERROR(VLOOKUP(B8, 'c2016q3'!A$1:E$399,4,),0) + IFERROR(VLOOKUP(B8, 'c2016q4'!A$1:E$399,4,),0)</f>
        <v>13</v>
      </c>
      <c r="AN8" s="117">
        <f>IFERROR(VLOOKUP(B8, 'c2017q1'!A$1:E$399,4,),0) + IFERROR(VLOOKUP(B8, 'c2017q2'!A$1:E$399,4,),0)</f>
        <v>10</v>
      </c>
      <c r="AO8">
        <f t="shared" si="0"/>
        <v>4.5999999999999996</v>
      </c>
      <c r="AP8">
        <f t="shared" si="1"/>
        <v>24</v>
      </c>
      <c r="AQ8" s="59">
        <f t="shared" si="4"/>
        <v>1</v>
      </c>
      <c r="AR8" t="str">
        <f t="shared" si="5"/>
        <v>f</v>
      </c>
      <c r="AS8" s="117" t="str">
        <f>IFERROR(VLOOKUP(B8, loss!$A$1:$F$300, 4, FALSE), "")</f>
        <v>41.5%</v>
      </c>
      <c r="AT8" s="117" t="str">
        <f>IFERROR(VLOOKUP(B8, loss!$A$1:$F$300, 5, FALSE), "")</f>
        <v>33.2%</v>
      </c>
    </row>
    <row r="9" spans="1:46" x14ac:dyDescent="0.25">
      <c r="A9">
        <v>8</v>
      </c>
      <c r="B9" s="59" t="s">
        <v>216</v>
      </c>
      <c r="C9" s="117" t="str">
        <f>IFERROR(VLOOKUP(B9,addresses!A$2:I$1997, 3, FALSE), "")</f>
        <v>360 Central Avenue, Suite 900</v>
      </c>
      <c r="D9" s="117" t="str">
        <f>IFERROR(VLOOKUP(B9,addresses!A$2:I$1997, 5, FALSE), "")</f>
        <v>St. Petersburg</v>
      </c>
      <c r="E9" s="117" t="str">
        <f>IFERROR(VLOOKUP(B9,addresses!A$2:I$1997, 7, FALSE),"")</f>
        <v>FL</v>
      </c>
      <c r="F9" s="117">
        <f>IFERROR(VLOOKUP(B9,addresses!A$2:I$1997, 8, FALSE),"")</f>
        <v>33701</v>
      </c>
      <c r="G9" s="117" t="str">
        <f>IFERROR(VLOOKUP(B9,addresses!A$2:I$1997, 9, FALSE),"")</f>
        <v>727-895-7737-273</v>
      </c>
      <c r="H9" s="117" t="str">
        <f>IFERROR(VLOOKUP(B9,addresses!A$2:J$1997, 10, FALSE), "")</f>
        <v>http://www.upcinsurance.com</v>
      </c>
      <c r="I9" s="117" t="str">
        <f>VLOOKUP(IFERROR(VLOOKUP(B9, Weiss!A$1:C$399,3,FALSE),"NR"), RatingsLU!A$5:B$30, 2, FALSE)</f>
        <v>B-</v>
      </c>
      <c r="J9" s="117">
        <f>VLOOKUP(I9,RatingsLU!B$5:C$30,2,)</f>
        <v>6</v>
      </c>
      <c r="K9" s="117" t="str">
        <f>VLOOKUP(IFERROR(VLOOKUP(B9,#REF!, 6,FALSE), "NR"), RatingsLU!K$5:M$30, 2, FALSE)</f>
        <v>NR</v>
      </c>
      <c r="L9" s="117">
        <f>VLOOKUP(K9,RatingsLU!L$5:M$30,2,)</f>
        <v>7</v>
      </c>
      <c r="M9" s="117" t="str">
        <f>VLOOKUP(IFERROR(VLOOKUP(B9, AMBest!A$1:L$399,3,FALSE),"NR"), RatingsLU!F$5:G$100, 2, FALSE)</f>
        <v>NR</v>
      </c>
      <c r="N9" s="117">
        <f>VLOOKUP(M9, RatingsLU!G$5:H$100, 2, FALSE)</f>
        <v>33</v>
      </c>
      <c r="O9" s="117">
        <f>IFERROR(VLOOKUP(B9, '2017q4'!A$1:C$400,3,),0)</f>
        <v>172067</v>
      </c>
      <c r="P9" t="str">
        <f t="shared" si="2"/>
        <v>172,067</v>
      </c>
      <c r="Q9">
        <f>IFERROR(VLOOKUP(B9, '2013q4'!A$1:C$399,3,),0)</f>
        <v>163314</v>
      </c>
      <c r="R9">
        <f>IFERROR(VLOOKUP(B9, '2014q1'!A$1:C$399,3,),0)</f>
        <v>160832</v>
      </c>
      <c r="S9">
        <f>IFERROR(VLOOKUP(B9, '2014q2'!A$1:C$399,3,),0)</f>
        <v>159191</v>
      </c>
      <c r="T9">
        <f>IFERROR(VLOOKUP(B9, '2014q3'!A$1:C$399,3,),0)</f>
        <v>156696</v>
      </c>
      <c r="U9">
        <f>IFERROR(VLOOKUP(B9, '2014q1'!A$1:C$399,3,),0)</f>
        <v>160832</v>
      </c>
      <c r="V9">
        <f>IFERROR(VLOOKUP(B9, '2014q2'!A$1:C$399,3,),0)</f>
        <v>159191</v>
      </c>
      <c r="W9">
        <f>IFERROR(VLOOKUP(B9, '2015q2'!A$1:C$399,3,),0)</f>
        <v>170006</v>
      </c>
      <c r="X9" s="59">
        <f>IFERROR(VLOOKUP(B9, '2015q3'!A$1:C$399,3,),0)</f>
        <v>172422</v>
      </c>
      <c r="Y9" s="59">
        <f>IFERROR(VLOOKUP(B9, '2015q4'!A$1:C$399,3,),0)</f>
        <v>188428</v>
      </c>
      <c r="Z9" s="117">
        <f>IFERROR(VLOOKUP(B9, '2016q1'!A$1:C$399,3,),0)</f>
        <v>185440</v>
      </c>
      <c r="AA9" s="117">
        <f>IFERROR(VLOOKUP(B9, '2016q2'!A$1:C$399,3,),0)</f>
        <v>184650</v>
      </c>
      <c r="AB9" s="117">
        <f>IFERROR(VLOOKUP(B9, '2016q3'!A$1:C$399,3,),0)</f>
        <v>184465</v>
      </c>
      <c r="AC9" s="117">
        <f>IFERROR(VLOOKUP(B9, '2016q4'!A$1:C$399,3,),0)</f>
        <v>187412</v>
      </c>
      <c r="AD9" s="117">
        <f>IFERROR(VLOOKUP(B9, '2017q1'!A$1:C$399,3,),0)</f>
        <v>187434</v>
      </c>
      <c r="AE9" s="117">
        <f>IFERROR(VLOOKUP(B9, '2017q2'!A$1:C$399,3,),0)</f>
        <v>182136</v>
      </c>
      <c r="AF9" s="117">
        <f>IFERROR(VLOOKUP(B9, '2017q3'!A$1:C$399,3,),0)</f>
        <v>177716</v>
      </c>
      <c r="AG9" s="117">
        <f>IFERROR(VLOOKUP(B9, '2017q4'!A$1:C$399,3,),0)</f>
        <v>172067</v>
      </c>
      <c r="AH9" t="str">
        <f t="shared" si="3"/>
        <v>882</v>
      </c>
      <c r="AI9" s="117">
        <f>IFERROR(VLOOKUP(B9, 'c2013q4'!A$1:E$399,4,),0) + IFERROR(VLOOKUP(B9, 'c2014q1'!A$1:E$399,4,),0) + IFERROR(VLOOKUP(B9, 'c2014q2'!A$1:E$399,4,),0) + IFERROR(VLOOKUP(B9, 'c2014q3'!A$1:E$399,4,),0) + IFERROR(VLOOKUP(B9, 'c2014q4'!A$1:E$399,4,),0)+ IFERROR(VLOOKUP(B9, 'c2015q1'!A$1:E$399,4,),0) + IFERROR(VLOOKUP(B9, 'c2015q2'!A$1:E$399,4,),0) + IFERROR(VLOOKUP(B9, 'c2015q3'!A$1:E$399,4,),0) + IFERROR(VLOOKUP(B9, 'c2015q4'!A$1:E$399,4,),0) + IFERROR(VLOOKUP(B9, 'c2016q1'!A$1:E$399,4,),0) + IFERROR(VLOOKUP(B9, 'c2016q2'!A$1:E$399,4,),0) + IFERROR(VLOOKUP(B9, 'c2016q3'!A$1:E$399,4,),0) + IFERROR(VLOOKUP(B9, 'c2016q4'!A$1:E$399,4,),0)+ IFERROR(VLOOKUP(B9, 'c2017q1'!A$1:E$399,4,),0)+ IFERROR(VLOOKUP(B9, 'c2017q2'!A$1:E$399,4,),0)</f>
        <v>882</v>
      </c>
      <c r="AJ9">
        <f>IFERROR(VLOOKUP(B9, 'c2013q4'!A$1:E$399,4,),0)</f>
        <v>140</v>
      </c>
      <c r="AK9">
        <f>IFERROR(VLOOKUP(B9, 'c2014q1'!A$1:E$399,4,),0) + IFERROR(VLOOKUP(B9, 'c2014q2'!A$1:E$399,4,),0) + IFERROR(VLOOKUP(B9, 'c2014q3'!A$1:E$399,4,),0) + IFERROR(VLOOKUP(B9, 'c2014q4'!A$1:E$399,4,),0)</f>
        <v>152</v>
      </c>
      <c r="AL9" s="59">
        <f>IFERROR(VLOOKUP(B9, 'c2015q1'!A$1:E$399,4,),0) + IFERROR(VLOOKUP(B9, 'c2015q2'!A$1:E$399,4,),0) + IFERROR(VLOOKUP(B9, 'c2015q3'!A$1:E$399,4,),0) + IFERROR(VLOOKUP(B9, 'c2015q4'!A$1:E$399,4,),0)</f>
        <v>250</v>
      </c>
      <c r="AM9" s="117">
        <f>IFERROR(VLOOKUP(B9, 'c2016q1'!A$1:E$399,4,),0) + IFERROR(VLOOKUP(B9, 'c2016q2'!A$1:E$399,4,),0) + IFERROR(VLOOKUP(B9, 'c2016q3'!A$1:E$399,4,),0) + IFERROR(VLOOKUP(B9, 'c2016q4'!A$1:E$399,4,),0)</f>
        <v>249</v>
      </c>
      <c r="AN9" s="117">
        <f>IFERROR(VLOOKUP(B9, 'c2017q1'!A$1:E$399,4,),0) + IFERROR(VLOOKUP(B9, 'c2017q2'!A$1:E$399,4,),0)</f>
        <v>91</v>
      </c>
      <c r="AO9">
        <f t="shared" si="0"/>
        <v>51.3</v>
      </c>
      <c r="AP9">
        <f t="shared" si="1"/>
        <v>92</v>
      </c>
      <c r="AQ9" s="59">
        <f t="shared" si="4"/>
        <v>3</v>
      </c>
      <c r="AR9" t="str">
        <f t="shared" si="5"/>
        <v>f</v>
      </c>
      <c r="AS9" s="117" t="str">
        <f>IFERROR(VLOOKUP(B9, loss!$A$1:$F$300, 4, FALSE), "")</f>
        <v>55.9%</v>
      </c>
      <c r="AT9" s="117" t="str">
        <f>IFERROR(VLOOKUP(B9, loss!$A$1:$F$300, 5, FALSE), "")</f>
        <v>57.4%</v>
      </c>
    </row>
    <row r="10" spans="1:46" x14ac:dyDescent="0.25">
      <c r="A10">
        <v>9</v>
      </c>
      <c r="B10" s="59" t="s">
        <v>217</v>
      </c>
      <c r="C10" s="117" t="str">
        <f>IFERROR(VLOOKUP(B10,addresses!A$2:I$1997, 3, FALSE), "")</f>
        <v>6675 Westwood Blvd., Suite 360</v>
      </c>
      <c r="D10" s="117" t="str">
        <f>IFERROR(VLOOKUP(B10,addresses!A$2:I$1997, 5, FALSE), "")</f>
        <v>Orlando</v>
      </c>
      <c r="E10" s="117" t="str">
        <f>IFERROR(VLOOKUP(B10,addresses!A$2:I$1997, 7, FALSE),"")</f>
        <v>FL</v>
      </c>
      <c r="F10" s="117">
        <f>IFERROR(VLOOKUP(B10,addresses!A$2:I$1997, 8, FALSE),"")</f>
        <v>32821</v>
      </c>
      <c r="G10" s="117" t="str">
        <f>IFERROR(VLOOKUP(B10,addresses!A$2:I$1997, 9, FALSE),"")</f>
        <v>407-226-8460-601</v>
      </c>
      <c r="H10" s="117" t="str">
        <f>IFERROR(VLOOKUP(B10,addresses!A$2:J$1997, 10, FALSE), "")</f>
        <v>http://www.stjohnsinsurance.com/</v>
      </c>
      <c r="I10" s="117" t="str">
        <f>VLOOKUP(IFERROR(VLOOKUP(B10, Weiss!A$1:C$399,3,FALSE),"NR"), RatingsLU!A$5:B$30, 2, FALSE)</f>
        <v>C-</v>
      </c>
      <c r="J10" s="117">
        <f>VLOOKUP(I10,RatingsLU!B$5:C$30,2,)</f>
        <v>9</v>
      </c>
      <c r="K10" s="117" t="str">
        <f>VLOOKUP(IFERROR(VLOOKUP(B10,#REF!, 6,FALSE), "NR"), RatingsLU!K$5:M$30, 2, FALSE)</f>
        <v>NR</v>
      </c>
      <c r="L10" s="117">
        <f>VLOOKUP(K10,RatingsLU!L$5:M$30,2,)</f>
        <v>7</v>
      </c>
      <c r="M10" s="117" t="str">
        <f>VLOOKUP(IFERROR(VLOOKUP(B10, AMBest!A$1:L$399,3,FALSE),"NR"), RatingsLU!F$5:G$100, 2, FALSE)</f>
        <v>NR</v>
      </c>
      <c r="N10" s="117">
        <f>VLOOKUP(M10, RatingsLU!G$5:H$100, 2, FALSE)</f>
        <v>33</v>
      </c>
      <c r="O10" s="117">
        <f>IFERROR(VLOOKUP(B10, '2017q4'!A$1:C$400,3,),0)</f>
        <v>170370</v>
      </c>
      <c r="P10" t="str">
        <f t="shared" si="2"/>
        <v>170,370</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s="59">
        <f>IFERROR(VLOOKUP(B10, '2015q3'!A$1:C$399,3,),0)</f>
        <v>169266</v>
      </c>
      <c r="Y10" s="59">
        <f>IFERROR(VLOOKUP(B10, '2015q4'!A$1:C$399,3,),0)</f>
        <v>168647</v>
      </c>
      <c r="Z10" s="117">
        <f>IFERROR(VLOOKUP(B10, '2016q1'!A$1:C$399,3,),0)</f>
        <v>167844</v>
      </c>
      <c r="AA10" s="117">
        <f>IFERROR(VLOOKUP(B10, '2016q2'!A$1:C$399,3,),0)</f>
        <v>167531</v>
      </c>
      <c r="AB10" s="117">
        <f>IFERROR(VLOOKUP(B10, '2016q3'!A$1:C$399,3,),0)</f>
        <v>166942</v>
      </c>
      <c r="AC10" s="117">
        <f>IFERROR(VLOOKUP(B10, '2016q4'!A$1:C$399,3,),0)</f>
        <v>166396</v>
      </c>
      <c r="AD10" s="117">
        <f>IFERROR(VLOOKUP(B10, '2017q1'!A$1:C$399,3,),0)</f>
        <v>167330</v>
      </c>
      <c r="AE10" s="117">
        <f>IFERROR(VLOOKUP(B10, '2017q2'!A$1:C$399,3,),0)</f>
        <v>168240</v>
      </c>
      <c r="AF10" s="117">
        <f>IFERROR(VLOOKUP(B10, '2017q3'!A$1:C$399,3,),0)</f>
        <v>169181</v>
      </c>
      <c r="AG10" s="117">
        <f>IFERROR(VLOOKUP(B10, '2017q4'!A$1:C$399,3,),0)</f>
        <v>170370</v>
      </c>
      <c r="AH10" t="str">
        <f t="shared" si="3"/>
        <v>374</v>
      </c>
      <c r="AI10" s="117">
        <f>IFERROR(VLOOKUP(B10, 'c2013q4'!A$1:E$399,4,),0) + IFERROR(VLOOKUP(B10, 'c2014q1'!A$1:E$399,4,),0) + IFERROR(VLOOKUP(B10, 'c2014q2'!A$1:E$399,4,),0) + IFERROR(VLOOKUP(B10, 'c2014q3'!A$1:E$399,4,),0) + IFERROR(VLOOKUP(B10, 'c2014q4'!A$1:E$399,4,),0)+ IFERROR(VLOOKUP(B10, 'c2015q1'!A$1:E$399,4,),0) + IFERROR(VLOOKUP(B10, 'c2015q2'!A$1:E$399,4,),0) + IFERROR(VLOOKUP(B10, 'c2015q3'!A$1:E$399,4,),0) + IFERROR(VLOOKUP(B10, 'c2015q4'!A$1:E$399,4,),0) + IFERROR(VLOOKUP(B10, 'c2016q1'!A$1:E$399,4,),0) + IFERROR(VLOOKUP(B10, 'c2016q2'!A$1:E$399,4,),0) + IFERROR(VLOOKUP(B10, 'c2016q3'!A$1:E$399,4,),0) + IFERROR(VLOOKUP(B10, 'c2016q4'!A$1:E$399,4,),0)+ IFERROR(VLOOKUP(B10, 'c2017q1'!A$1:E$399,4,),0)+ IFERROR(VLOOKUP(B10, 'c2017q2'!A$1:E$399,4,),0)</f>
        <v>374</v>
      </c>
      <c r="AJ10">
        <f>IFERROR(VLOOKUP(B10, 'c2013q4'!A$1:E$399,4,),0)</f>
        <v>0</v>
      </c>
      <c r="AK10">
        <f>IFERROR(VLOOKUP(B10, 'c2014q1'!A$1:E$399,4,),0) + IFERROR(VLOOKUP(B10, 'c2014q2'!A$1:E$399,4,),0) + IFERROR(VLOOKUP(B10, 'c2014q3'!A$1:E$399,4,),0) + IFERROR(VLOOKUP(B10, 'c2014q4'!A$1:E$399,4,),0)</f>
        <v>132</v>
      </c>
      <c r="AL10" s="59">
        <f>IFERROR(VLOOKUP(B10, 'c2015q1'!A$1:E$399,4,),0) + IFERROR(VLOOKUP(B10, 'c2015q2'!A$1:E$399,4,),0) + IFERROR(VLOOKUP(B10, 'c2015q3'!A$1:E$399,4,),0) + IFERROR(VLOOKUP(B10, 'c2015q4'!A$1:E$399,4,),0)</f>
        <v>79</v>
      </c>
      <c r="AM10" s="117">
        <f>IFERROR(VLOOKUP(B10, 'c2016q1'!A$1:E$399,4,),0) + IFERROR(VLOOKUP(B10, 'c2016q2'!A$1:E$399,4,),0) + IFERROR(VLOOKUP(B10, 'c2016q3'!A$1:E$399,4,),0) + IFERROR(VLOOKUP(B10, 'c2016q4'!A$1:E$399,4,),0)</f>
        <v>77</v>
      </c>
      <c r="AN10" s="117">
        <f>IFERROR(VLOOKUP(B10, 'c2017q1'!A$1:E$399,4,),0) + IFERROR(VLOOKUP(B10, 'c2017q2'!A$1:E$399,4,),0)</f>
        <v>86</v>
      </c>
      <c r="AO10">
        <f t="shared" si="0"/>
        <v>22</v>
      </c>
      <c r="AP10">
        <f t="shared" si="1"/>
        <v>56</v>
      </c>
      <c r="AQ10" s="59">
        <f t="shared" si="4"/>
        <v>2</v>
      </c>
      <c r="AR10" t="str">
        <f t="shared" si="5"/>
        <v>f</v>
      </c>
      <c r="AS10" s="117" t="str">
        <f>IFERROR(VLOOKUP(B10, loss!$A$1:$F$300, 4, FALSE), "")</f>
        <v>97.8%</v>
      </c>
      <c r="AT10" s="117" t="str">
        <f>IFERROR(VLOOKUP(B10, loss!$A$1:$F$300, 5, FALSE), "")</f>
        <v>79.9%</v>
      </c>
    </row>
    <row r="11" spans="1:46" x14ac:dyDescent="0.25">
      <c r="A11">
        <v>10</v>
      </c>
      <c r="B11" s="59" t="s">
        <v>220</v>
      </c>
      <c r="C11" s="117" t="str">
        <f>IFERROR(VLOOKUP(B11,addresses!A$2:I$1997, 3, FALSE), "")</f>
        <v>7201 N.W. 11Th Place</v>
      </c>
      <c r="D11" s="117" t="str">
        <f>IFERROR(VLOOKUP(B11,addresses!A$2:I$1997, 5, FALSE), "")</f>
        <v>Gainesville</v>
      </c>
      <c r="E11" s="117" t="str">
        <f>IFERROR(VLOOKUP(B11,addresses!A$2:I$1997, 7, FALSE),"")</f>
        <v>FL</v>
      </c>
      <c r="F11" s="117">
        <f>IFERROR(VLOOKUP(B11,addresses!A$2:I$1997, 8, FALSE),"")</f>
        <v>32605</v>
      </c>
      <c r="G11" s="117" t="str">
        <f>IFERROR(VLOOKUP(B11,addresses!A$2:I$1997, 9, FALSE),"")</f>
        <v>352-333-1362</v>
      </c>
      <c r="H11" s="117" t="str">
        <f>IFERROR(VLOOKUP(B11,addresses!A$2:J$1997, 10, FALSE), "")</f>
        <v>http://www.thig.com</v>
      </c>
      <c r="I11" s="117" t="str">
        <f>VLOOKUP(IFERROR(VLOOKUP(B11, Weiss!A$1:C$399,3,FALSE),"NR"), RatingsLU!A$5:B$30, 2, FALSE)</f>
        <v>D</v>
      </c>
      <c r="J11" s="117">
        <f>VLOOKUP(I11,RatingsLU!B$5:C$30,2,)</f>
        <v>11</v>
      </c>
      <c r="K11" s="117" t="str">
        <f>VLOOKUP(IFERROR(VLOOKUP(B11,#REF!, 6,FALSE), "NR"), RatingsLU!K$5:M$30, 2, FALSE)</f>
        <v>NR</v>
      </c>
      <c r="L11" s="117">
        <f>VLOOKUP(K11,RatingsLU!L$5:M$30,2,)</f>
        <v>7</v>
      </c>
      <c r="M11" s="117" t="str">
        <f>VLOOKUP(IFERROR(VLOOKUP(B11, AMBest!A$1:L$399,3,FALSE),"NR"), RatingsLU!F$5:G$100, 2, FALSE)</f>
        <v>A-</v>
      </c>
      <c r="N11" s="117">
        <f>VLOOKUP(M11, RatingsLU!G$5:H$100, 2, FALSE)</f>
        <v>7</v>
      </c>
      <c r="O11" s="117">
        <f>IFERROR(VLOOKUP(B11, '2017q4'!A$1:C$400,3,),0)</f>
        <v>149056</v>
      </c>
      <c r="P11" t="str">
        <f t="shared" si="2"/>
        <v>149,056</v>
      </c>
      <c r="Q11">
        <f>IFERROR(VLOOKUP(B11, '2013q4'!A$1:C$399,3,),0)</f>
        <v>133369</v>
      </c>
      <c r="R11">
        <f>IFERROR(VLOOKUP(B11, '2014q1'!A$1:C$399,3,),0)</f>
        <v>135202</v>
      </c>
      <c r="S11">
        <f>IFERROR(VLOOKUP(B11, '2014q2'!A$1:C$399,3,),0)</f>
        <v>137771</v>
      </c>
      <c r="T11">
        <f>IFERROR(VLOOKUP(B11, '2014q3'!A$1:C$399,3,),0)</f>
        <v>139242</v>
      </c>
      <c r="U11">
        <f>IFERROR(VLOOKUP(B11, '2014q1'!A$1:C$399,3,),0)</f>
        <v>135202</v>
      </c>
      <c r="V11">
        <f>IFERROR(VLOOKUP(B11, '2014q2'!A$1:C$399,3,),0)</f>
        <v>137771</v>
      </c>
      <c r="W11">
        <f>IFERROR(VLOOKUP(B11, '2015q2'!A$1:C$399,3,),0)</f>
        <v>145186</v>
      </c>
      <c r="X11" s="59">
        <f>IFERROR(VLOOKUP(B11, '2015q3'!A$1:C$399,3,),0)</f>
        <v>144845</v>
      </c>
      <c r="Y11" s="59">
        <f>IFERROR(VLOOKUP(B11, '2015q4'!A$1:C$399,3,),0)</f>
        <v>144576</v>
      </c>
      <c r="Z11" s="117">
        <f>IFERROR(VLOOKUP(B11, '2016q1'!A$1:C$399,3,),0)</f>
        <v>145077</v>
      </c>
      <c r="AA11" s="117">
        <f>IFERROR(VLOOKUP(B11, '2016q2'!A$1:C$399,3,),0)</f>
        <v>144141</v>
      </c>
      <c r="AB11" s="117">
        <f>IFERROR(VLOOKUP(B11, '2016q3'!A$1:C$399,3,),0)</f>
        <v>144638</v>
      </c>
      <c r="AC11" s="117">
        <f>IFERROR(VLOOKUP(B11, '2016q4'!A$1:C$399,3,),0)</f>
        <v>148377</v>
      </c>
      <c r="AD11" s="117">
        <f>IFERROR(VLOOKUP(B11, '2017q1'!A$1:C$399,3,),0)</f>
        <v>151369</v>
      </c>
      <c r="AE11" s="117">
        <f>IFERROR(VLOOKUP(B11, '2017q2'!A$1:C$399,3,),0)</f>
        <v>153131</v>
      </c>
      <c r="AF11" s="117">
        <f>IFERROR(VLOOKUP(B11, '2017q3'!A$1:C$399,3,),0)</f>
        <v>152132</v>
      </c>
      <c r="AG11" s="117">
        <f>IFERROR(VLOOKUP(B11, '2017q4'!A$1:C$399,3,),0)</f>
        <v>149056</v>
      </c>
      <c r="AH11" t="str">
        <f t="shared" si="3"/>
        <v>481</v>
      </c>
      <c r="AI11" s="117">
        <f>IFERROR(VLOOKUP(B11, 'c2013q4'!A$1:E$399,4,),0) + IFERROR(VLOOKUP(B11, 'c2014q1'!A$1:E$399,4,),0) + IFERROR(VLOOKUP(B11, 'c2014q2'!A$1:E$399,4,),0) + IFERROR(VLOOKUP(B11, 'c2014q3'!A$1:E$399,4,),0) + IFERROR(VLOOKUP(B11, 'c2014q4'!A$1:E$399,4,),0)+ IFERROR(VLOOKUP(B11, 'c2015q1'!A$1:E$399,4,),0) + IFERROR(VLOOKUP(B11, 'c2015q2'!A$1:E$399,4,),0) + IFERROR(VLOOKUP(B11, 'c2015q3'!A$1:E$399,4,),0) + IFERROR(VLOOKUP(B11, 'c2015q4'!A$1:E$399,4,),0) + IFERROR(VLOOKUP(B11, 'c2016q1'!A$1:E$399,4,),0) + IFERROR(VLOOKUP(B11, 'c2016q2'!A$1:E$399,4,),0) + IFERROR(VLOOKUP(B11, 'c2016q3'!A$1:E$399,4,),0) + IFERROR(VLOOKUP(B11, 'c2016q4'!A$1:E$399,4,),0)+ IFERROR(VLOOKUP(B11, 'c2017q1'!A$1:E$399,4,),0)+ IFERROR(VLOOKUP(B11, 'c2017q2'!A$1:E$399,4,),0)</f>
        <v>481</v>
      </c>
      <c r="AJ11">
        <f>IFERROR(VLOOKUP(B11, 'c2013q4'!A$1:E$399,4,),0)</f>
        <v>164</v>
      </c>
      <c r="AK11">
        <f>IFERROR(VLOOKUP(B11, 'c2014q1'!A$1:E$399,4,),0) + IFERROR(VLOOKUP(B11, 'c2014q2'!A$1:E$399,4,),0) + IFERROR(VLOOKUP(B11, 'c2014q3'!A$1:E$399,4,),0) + IFERROR(VLOOKUP(B11, 'c2014q4'!A$1:E$399,4,),0)</f>
        <v>101</v>
      </c>
      <c r="AL11" s="59">
        <f>IFERROR(VLOOKUP(B11, 'c2015q1'!A$1:E$399,4,),0) + IFERROR(VLOOKUP(B11, 'c2015q2'!A$1:E$399,4,),0) + IFERROR(VLOOKUP(B11, 'c2015q3'!A$1:E$399,4,),0) + IFERROR(VLOOKUP(B11, 'c2015q4'!A$1:E$399,4,),0)</f>
        <v>81</v>
      </c>
      <c r="AM11" s="117">
        <f>IFERROR(VLOOKUP(B11, 'c2016q1'!A$1:E$399,4,),0) + IFERROR(VLOOKUP(B11, 'c2016q2'!A$1:E$399,4,),0) + IFERROR(VLOOKUP(B11, 'c2016q3'!A$1:E$399,4,),0) + IFERROR(VLOOKUP(B11, 'c2016q4'!A$1:E$399,4,),0)</f>
        <v>79</v>
      </c>
      <c r="AN11" s="117">
        <f>IFERROR(VLOOKUP(B11, 'c2017q1'!A$1:E$399,4,),0) + IFERROR(VLOOKUP(B11, 'c2017q2'!A$1:E$399,4,),0)</f>
        <v>56</v>
      </c>
      <c r="AO11">
        <f t="shared" si="0"/>
        <v>32.299999999999997</v>
      </c>
      <c r="AP11">
        <f t="shared" si="1"/>
        <v>75</v>
      </c>
      <c r="AQ11" s="59">
        <f t="shared" si="4"/>
        <v>3</v>
      </c>
      <c r="AR11" t="str">
        <f t="shared" si="5"/>
        <v>f</v>
      </c>
      <c r="AS11" s="117" t="str">
        <f>IFERROR(VLOOKUP(B11, loss!$A$1:$F$300, 4, FALSE), "")</f>
        <v>81.0%</v>
      </c>
      <c r="AT11" s="117" t="str">
        <f>IFERROR(VLOOKUP(B11, loss!$A$1:$F$300, 5, FALSE), "")</f>
        <v>73.8%</v>
      </c>
    </row>
    <row r="12" spans="1:46" x14ac:dyDescent="0.25">
      <c r="A12">
        <v>11</v>
      </c>
      <c r="B12" s="59" t="s">
        <v>370</v>
      </c>
      <c r="C12" s="117" t="str">
        <f>IFERROR(VLOOKUP(B12,addresses!A$2:I$1997, 3, FALSE), "")</f>
        <v>1 Asi Way</v>
      </c>
      <c r="D12" s="117" t="str">
        <f>IFERROR(VLOOKUP(B12,addresses!A$2:I$1997, 5, FALSE), "")</f>
        <v>St. Petersburg</v>
      </c>
      <c r="E12" s="117" t="str">
        <f>IFERROR(VLOOKUP(B12,addresses!A$2:I$1997, 7, FALSE),"")</f>
        <v>FL</v>
      </c>
      <c r="F12" s="117" t="str">
        <f>IFERROR(VLOOKUP(B12,addresses!A$2:I$1997, 8, FALSE),"")</f>
        <v>33702-2514</v>
      </c>
      <c r="G12" s="117" t="str">
        <f>IFERROR(VLOOKUP(B12,addresses!A$2:I$1997, 9, FALSE),"")</f>
        <v>727-821-8765</v>
      </c>
      <c r="H12" s="117" t="str">
        <f>IFERROR(VLOOKUP(B12,addresses!A$2:J$1997, 10, FALSE), "")</f>
        <v>http://www.americanstrategic.com</v>
      </c>
      <c r="I12" s="117" t="str">
        <f>VLOOKUP(IFERROR(VLOOKUP(B12, Weiss!A$1:C$399,3,FALSE),"NR"), RatingsLU!A$5:B$30, 2, FALSE)</f>
        <v>B</v>
      </c>
      <c r="J12" s="117">
        <f>VLOOKUP(I12,RatingsLU!B$5:C$30,2,)</f>
        <v>5</v>
      </c>
      <c r="K12" s="117" t="str">
        <f>VLOOKUP(IFERROR(VLOOKUP(B12,#REF!, 6,FALSE), "NR"), RatingsLU!K$5:M$30, 2, FALSE)</f>
        <v>NR</v>
      </c>
      <c r="L12" s="117">
        <f>VLOOKUP(K12,RatingsLU!L$5:M$30,2,)</f>
        <v>7</v>
      </c>
      <c r="M12" s="117" t="str">
        <f>VLOOKUP(IFERROR(VLOOKUP(B12, AMBest!A$1:L$399,3,FALSE),"NR"), RatingsLU!F$5:G$100, 2, FALSE)</f>
        <v>A</v>
      </c>
      <c r="N12" s="117">
        <f>VLOOKUP(M12, RatingsLU!G$5:H$100, 2, FALSE)</f>
        <v>5</v>
      </c>
      <c r="O12" s="117">
        <f>IFERROR(VLOOKUP(B12, '2017q4'!A$1:C$400,3,),0)</f>
        <v>145318</v>
      </c>
      <c r="P12" t="str">
        <f t="shared" si="2"/>
        <v>145,318</v>
      </c>
      <c r="Q12">
        <f>IFERROR(VLOOKUP(B12, '2013q4'!A$1:C$399,3,),0)</f>
        <v>99265</v>
      </c>
      <c r="R12">
        <f>IFERROR(VLOOKUP(B12, '2014q1'!A$1:C$399,3,),0)</f>
        <v>102139</v>
      </c>
      <c r="S12">
        <f>IFERROR(VLOOKUP(B12, '2014q2'!A$1:C$399,3,),0)</f>
        <v>105312</v>
      </c>
      <c r="T12">
        <f>IFERROR(VLOOKUP(B12, '2014q3'!A$1:C$399,3,),0)</f>
        <v>107695</v>
      </c>
      <c r="U12">
        <f>IFERROR(VLOOKUP(B12, '2014q1'!A$1:C$399,3,),0)</f>
        <v>102139</v>
      </c>
      <c r="V12">
        <f>IFERROR(VLOOKUP(B12, '2014q2'!A$1:C$399,3,),0)</f>
        <v>105312</v>
      </c>
      <c r="W12">
        <f>IFERROR(VLOOKUP(B12, '2015q2'!A$1:C$399,3,),0)</f>
        <v>113562</v>
      </c>
      <c r="X12" s="59">
        <f>IFERROR(VLOOKUP(B12, '2015q3'!A$1:C$399,3,),0)</f>
        <v>115159</v>
      </c>
      <c r="Y12" s="59">
        <f>IFERROR(VLOOKUP(B12, '2015q4'!A$1:C$399,3,),0)</f>
        <v>116810</v>
      </c>
      <c r="Z12" s="117">
        <f>IFERROR(VLOOKUP(B12, '2016q1'!A$1:C$399,3,),0)</f>
        <v>118141</v>
      </c>
      <c r="AA12" s="117">
        <f>IFERROR(VLOOKUP(B12, '2016q2'!A$1:C$399,3,),0)</f>
        <v>120037</v>
      </c>
      <c r="AB12" s="117">
        <f>IFERROR(VLOOKUP(B12, '2016q3'!A$1:C$399,3,),0)</f>
        <v>122263</v>
      </c>
      <c r="AC12" s="117">
        <f>IFERROR(VLOOKUP(B12, '2016q4'!A$1:C$399,3,),0)</f>
        <v>125537</v>
      </c>
      <c r="AD12" s="117">
        <f>IFERROR(VLOOKUP(B12, '2017q1'!A$1:C$399,3,),0)</f>
        <v>129858</v>
      </c>
      <c r="AE12" s="117">
        <f>IFERROR(VLOOKUP(B12, '2017q2'!A$1:C$399,3,),0)</f>
        <v>134969</v>
      </c>
      <c r="AF12" s="117">
        <f>IFERROR(VLOOKUP(B12, '2017q3'!A$1:C$399,3,),0)</f>
        <v>140389</v>
      </c>
      <c r="AG12" s="117">
        <f>IFERROR(VLOOKUP(B12, '2017q4'!A$1:C$399,3,),0)</f>
        <v>145318</v>
      </c>
      <c r="AH12" t="str">
        <f t="shared" si="3"/>
        <v>92</v>
      </c>
      <c r="AI12" s="117">
        <f>IFERROR(VLOOKUP(B12, 'c2013q4'!A$1:E$399,4,),0) + IFERROR(VLOOKUP(B12, 'c2014q1'!A$1:E$399,4,),0) + IFERROR(VLOOKUP(B12, 'c2014q2'!A$1:E$399,4,),0) + IFERROR(VLOOKUP(B12, 'c2014q3'!A$1:E$399,4,),0) + IFERROR(VLOOKUP(B12, 'c2014q4'!A$1:E$399,4,),0)+ IFERROR(VLOOKUP(B12, 'c2015q1'!A$1:E$399,4,),0) + IFERROR(VLOOKUP(B12, 'c2015q2'!A$1:E$399,4,),0) + IFERROR(VLOOKUP(B12, 'c2015q3'!A$1:E$399,4,),0) + IFERROR(VLOOKUP(B12, 'c2015q4'!A$1:E$399,4,),0) + IFERROR(VLOOKUP(B12, 'c2016q1'!A$1:E$399,4,),0) + IFERROR(VLOOKUP(B12, 'c2016q2'!A$1:E$399,4,),0) + IFERROR(VLOOKUP(B12, 'c2016q3'!A$1:E$399,4,),0) + IFERROR(VLOOKUP(B12, 'c2016q4'!A$1:E$399,4,),0)+ IFERROR(VLOOKUP(B12, 'c2017q1'!A$1:E$399,4,),0)+ IFERROR(VLOOKUP(B12, 'c2017q2'!A$1:E$399,4,),0)</f>
        <v>92</v>
      </c>
      <c r="AJ12">
        <f>IFERROR(VLOOKUP(B12, 'c2013q4'!A$1:E$399,4,),0)</f>
        <v>24</v>
      </c>
      <c r="AK12">
        <f>IFERROR(VLOOKUP(B12, 'c2014q1'!A$1:E$399,4,),0) + IFERROR(VLOOKUP(B12, 'c2014q2'!A$1:E$399,4,),0) + IFERROR(VLOOKUP(B12, 'c2014q3'!A$1:E$399,4,),0) + IFERROR(VLOOKUP(B12, 'c2014q4'!A$1:E$399,4,),0)</f>
        <v>15</v>
      </c>
      <c r="AL12" s="59">
        <f>IFERROR(VLOOKUP(B12, 'c2015q1'!A$1:E$399,4,),0) + IFERROR(VLOOKUP(B12, 'c2015q2'!A$1:E$399,4,),0) + IFERROR(VLOOKUP(B12, 'c2015q3'!A$1:E$399,4,),0) + IFERROR(VLOOKUP(B12, 'c2015q4'!A$1:E$399,4,),0)</f>
        <v>16</v>
      </c>
      <c r="AM12" s="117">
        <f>IFERROR(VLOOKUP(B12, 'c2016q1'!A$1:E$399,4,),0) + IFERROR(VLOOKUP(B12, 'c2016q2'!A$1:E$399,4,),0) + IFERROR(VLOOKUP(B12, 'c2016q3'!A$1:E$399,4,),0) + IFERROR(VLOOKUP(B12, 'c2016q4'!A$1:E$399,4,),0)</f>
        <v>16</v>
      </c>
      <c r="AN12" s="117">
        <f>IFERROR(VLOOKUP(B12, 'c2017q1'!A$1:E$399,4,),0) + IFERROR(VLOOKUP(B12, 'c2017q2'!A$1:E$399,4,),0)</f>
        <v>21</v>
      </c>
      <c r="AO12">
        <f t="shared" si="0"/>
        <v>6.3</v>
      </c>
      <c r="AP12">
        <f t="shared" si="1"/>
        <v>28</v>
      </c>
      <c r="AQ12" s="59">
        <f t="shared" si="4"/>
        <v>1</v>
      </c>
      <c r="AR12" t="str">
        <f t="shared" si="5"/>
        <v>f</v>
      </c>
      <c r="AS12" s="117" t="str">
        <f>IFERROR(VLOOKUP(B12, loss!$A$1:$F$300, 4, FALSE), "")</f>
        <v>40.3%</v>
      </c>
      <c r="AT12" s="117" t="str">
        <f>IFERROR(VLOOKUP(B12, loss!$A$1:$F$300, 5, FALSE), "")</f>
        <v>26.1%</v>
      </c>
    </row>
    <row r="13" spans="1:46" x14ac:dyDescent="0.25">
      <c r="A13">
        <v>12</v>
      </c>
      <c r="B13" s="59" t="s">
        <v>218</v>
      </c>
      <c r="C13" s="117" t="str">
        <f>IFERROR(VLOOKUP(B13,addresses!A$2:I$1997, 3, FALSE), "")</f>
        <v>5300 West Cypress Street, Suite 100</v>
      </c>
      <c r="D13" s="117" t="str">
        <f>IFERROR(VLOOKUP(B13,addresses!A$2:I$1997, 5, FALSE), "")</f>
        <v>Tampa</v>
      </c>
      <c r="E13" s="117" t="str">
        <f>IFERROR(VLOOKUP(B13,addresses!A$2:I$1997, 7, FALSE),"")</f>
        <v>FL</v>
      </c>
      <c r="F13" s="117">
        <f>IFERROR(VLOOKUP(B13,addresses!A$2:I$1997, 8, FALSE),"")</f>
        <v>33607</v>
      </c>
      <c r="G13" s="117" t="str">
        <f>IFERROR(VLOOKUP(B13,addresses!A$2:I$1997, 9, FALSE),"")</f>
        <v>813-405-3675</v>
      </c>
      <c r="H13" s="117" t="str">
        <f>IFERROR(VLOOKUP(B13,addresses!A$2:J$1997, 10, FALSE), "")</f>
        <v>http://www.hcpci.com</v>
      </c>
      <c r="I13" s="117" t="str">
        <f>VLOOKUP(IFERROR(VLOOKUP(B13, Weiss!A$1:C$399,3,FALSE),"NR"), RatingsLU!A$5:B$30, 2, FALSE)</f>
        <v>C</v>
      </c>
      <c r="J13" s="117">
        <f>VLOOKUP(I13,RatingsLU!B$5:C$30,2,)</f>
        <v>8</v>
      </c>
      <c r="K13" s="117" t="str">
        <f>VLOOKUP(IFERROR(VLOOKUP(B13,#REF!, 6,FALSE), "NR"), RatingsLU!K$5:M$30, 2, FALSE)</f>
        <v>NR</v>
      </c>
      <c r="L13" s="117">
        <f>VLOOKUP(K13,RatingsLU!L$5:M$30,2,)</f>
        <v>7</v>
      </c>
      <c r="M13" s="117" t="str">
        <f>VLOOKUP(IFERROR(VLOOKUP(B13, AMBest!A$1:L$399,3,FALSE),"NR"), RatingsLU!F$5:G$100, 2, FALSE)</f>
        <v>NR</v>
      </c>
      <c r="N13" s="117">
        <f>VLOOKUP(M13, RatingsLU!G$5:H$100, 2, FALSE)</f>
        <v>33</v>
      </c>
      <c r="O13" s="117">
        <f>IFERROR(VLOOKUP(B13, '2017q4'!A$1:C$400,3,),0)</f>
        <v>132709</v>
      </c>
      <c r="P13" t="str">
        <f t="shared" si="2"/>
        <v>132,709</v>
      </c>
      <c r="Q13">
        <f>IFERROR(VLOOKUP(B13, '2013q4'!A$1:C$399,3,),0)</f>
        <v>163385</v>
      </c>
      <c r="R13">
        <f>IFERROR(VLOOKUP(B13, '2014q1'!A$1:C$399,3,),0)</f>
        <v>158361</v>
      </c>
      <c r="S13">
        <f>IFERROR(VLOOKUP(B13, '2014q2'!A$1:C$399,3,),0)</f>
        <v>152337</v>
      </c>
      <c r="T13">
        <f>IFERROR(VLOOKUP(B13, '2014q3'!A$1:C$399,3,),0)</f>
        <v>147737</v>
      </c>
      <c r="U13">
        <f>IFERROR(VLOOKUP(B13, '2014q1'!A$1:C$399,3,),0)</f>
        <v>158361</v>
      </c>
      <c r="V13">
        <f>IFERROR(VLOOKUP(B13, '2014q2'!A$1:C$399,3,),0)</f>
        <v>152337</v>
      </c>
      <c r="W13">
        <f>IFERROR(VLOOKUP(B13, '2015q2'!A$1:C$399,3,),0)</f>
        <v>169286</v>
      </c>
      <c r="X13" s="59">
        <f>IFERROR(VLOOKUP(B13, '2015q3'!A$1:C$399,3,),0)</f>
        <v>163808</v>
      </c>
      <c r="Y13" s="59">
        <f>IFERROR(VLOOKUP(B13, '2015q4'!A$1:C$399,3,),0)</f>
        <v>162082</v>
      </c>
      <c r="Z13" s="117">
        <f>IFERROR(VLOOKUP(B13, '2016q1'!A$1:C$399,3,),0)</f>
        <v>157734</v>
      </c>
      <c r="AA13" s="117">
        <f>IFERROR(VLOOKUP(B13, '2016q2'!A$1:C$399,3,),0)</f>
        <v>151450</v>
      </c>
      <c r="AB13" s="117">
        <f>IFERROR(VLOOKUP(B13, '2016q3'!A$1:C$399,3,),0)</f>
        <v>146260</v>
      </c>
      <c r="AC13" s="117">
        <f>IFERROR(VLOOKUP(B13, '2016q4'!A$1:C$399,3,),0)</f>
        <v>149793</v>
      </c>
      <c r="AD13" s="117">
        <f>IFERROR(VLOOKUP(B13, '2017q1'!A$1:C$399,3,),0)</f>
        <v>145351</v>
      </c>
      <c r="AE13" s="117">
        <f>IFERROR(VLOOKUP(B13, '2017q2'!A$1:C$399,3,),0)</f>
        <v>138599</v>
      </c>
      <c r="AF13" s="117">
        <f>IFERROR(VLOOKUP(B13, '2017q3'!A$1:C$399,3,),0)</f>
        <v>135154</v>
      </c>
      <c r="AG13" s="117">
        <f>IFERROR(VLOOKUP(B13, '2017q4'!A$1:C$399,3,),0)</f>
        <v>132709</v>
      </c>
      <c r="AH13" t="str">
        <f t="shared" si="3"/>
        <v>303</v>
      </c>
      <c r="AI13" s="117">
        <f>IFERROR(VLOOKUP(B13, 'c2013q4'!A$1:E$399,4,),0) + IFERROR(VLOOKUP(B13, 'c2014q1'!A$1:E$399,4,),0) + IFERROR(VLOOKUP(B13, 'c2014q2'!A$1:E$399,4,),0) + IFERROR(VLOOKUP(B13, 'c2014q3'!A$1:E$399,4,),0) + IFERROR(VLOOKUP(B13, 'c2014q4'!A$1:E$399,4,),0)+ IFERROR(VLOOKUP(B13, 'c2015q1'!A$1:E$399,4,),0) + IFERROR(VLOOKUP(B13, 'c2015q2'!A$1:E$399,4,),0) + IFERROR(VLOOKUP(B13, 'c2015q3'!A$1:E$399,4,),0) + IFERROR(VLOOKUP(B13, 'c2015q4'!A$1:E$399,4,),0) + IFERROR(VLOOKUP(B13, 'c2016q1'!A$1:E$399,4,),0) + IFERROR(VLOOKUP(B13, 'c2016q2'!A$1:E$399,4,),0) + IFERROR(VLOOKUP(B13, 'c2016q3'!A$1:E$399,4,),0) + IFERROR(VLOOKUP(B13, 'c2016q4'!A$1:E$399,4,),0)+ IFERROR(VLOOKUP(B13, 'c2017q1'!A$1:E$399,4,),0)+ IFERROR(VLOOKUP(B13, 'c2017q2'!A$1:E$399,4,),0)</f>
        <v>303</v>
      </c>
      <c r="AJ13">
        <f>IFERROR(VLOOKUP(B13, 'c2013q4'!A$1:E$399,4,),0)</f>
        <v>0</v>
      </c>
      <c r="AK13">
        <f>IFERROR(VLOOKUP(B13, 'c2014q1'!A$1:E$399,4,),0) + IFERROR(VLOOKUP(B13, 'c2014q2'!A$1:E$399,4,),0) + IFERROR(VLOOKUP(B13, 'c2014q3'!A$1:E$399,4,),0) + IFERROR(VLOOKUP(B13, 'c2014q4'!A$1:E$399,4,),0)</f>
        <v>112</v>
      </c>
      <c r="AL13" s="59">
        <f>IFERROR(VLOOKUP(B13, 'c2015q1'!A$1:E$399,4,),0) + IFERROR(VLOOKUP(B13, 'c2015q2'!A$1:E$399,4,),0) + IFERROR(VLOOKUP(B13, 'c2015q3'!A$1:E$399,4,),0) + IFERROR(VLOOKUP(B13, 'c2015q4'!A$1:E$399,4,),0)</f>
        <v>67</v>
      </c>
      <c r="AM13" s="117">
        <f>IFERROR(VLOOKUP(B13, 'c2016q1'!A$1:E$399,4,),0) + IFERROR(VLOOKUP(B13, 'c2016q2'!A$1:E$399,4,),0) + IFERROR(VLOOKUP(B13, 'c2016q3'!A$1:E$399,4,),0) + IFERROR(VLOOKUP(B13, 'c2016q4'!A$1:E$399,4,),0)</f>
        <v>67</v>
      </c>
      <c r="AN13" s="117">
        <f>IFERROR(VLOOKUP(B13, 'c2017q1'!A$1:E$399,4,),0) + IFERROR(VLOOKUP(B13, 'c2017q2'!A$1:E$399,4,),0)</f>
        <v>57</v>
      </c>
      <c r="AO13">
        <f t="shared" si="0"/>
        <v>22.8</v>
      </c>
      <c r="AP13">
        <f t="shared" si="1"/>
        <v>58</v>
      </c>
      <c r="AQ13" s="59">
        <f t="shared" si="4"/>
        <v>2</v>
      </c>
      <c r="AR13" t="str">
        <f t="shared" si="5"/>
        <v>f</v>
      </c>
      <c r="AS13" s="117" t="str">
        <f>IFERROR(VLOOKUP(B13, loss!$A$1:$F$300, 4, FALSE), "")</f>
        <v>50.7%</v>
      </c>
      <c r="AT13" s="117" t="str">
        <f>IFERROR(VLOOKUP(B13, loss!$A$1:$F$300, 5, FALSE), "")</f>
        <v>40.3%</v>
      </c>
    </row>
    <row r="14" spans="1:46" x14ac:dyDescent="0.25">
      <c r="A14">
        <v>13</v>
      </c>
      <c r="B14" s="59" t="s">
        <v>221</v>
      </c>
      <c r="C14" s="117" t="str">
        <f>IFERROR(VLOOKUP(B14,addresses!A$2:I$1997, 3, FALSE), "")</f>
        <v>9800 Fredericksburg Road</v>
      </c>
      <c r="D14" s="117" t="str">
        <f>IFERROR(VLOOKUP(B14,addresses!A$2:I$1997, 5, FALSE), "")</f>
        <v>San Antonio</v>
      </c>
      <c r="E14" s="117" t="str">
        <f>IFERROR(VLOOKUP(B14,addresses!A$2:I$1997, 7, FALSE),"")</f>
        <v>TX</v>
      </c>
      <c r="F14" s="117">
        <f>IFERROR(VLOOKUP(B14,addresses!A$2:I$1997, 8, FALSE),"")</f>
        <v>78288</v>
      </c>
      <c r="G14" s="117" t="str">
        <f>IFERROR(VLOOKUP(B14,addresses!A$2:I$1997, 9, FALSE),"")</f>
        <v>800-531-8111</v>
      </c>
      <c r="H14" s="117" t="str">
        <f>IFERROR(VLOOKUP(B14,addresses!A$2:J$1997, 10, FALSE), "")</f>
        <v>http://www.usaa.com</v>
      </c>
      <c r="I14" s="117" t="str">
        <f>VLOOKUP(IFERROR(VLOOKUP(B14, Weiss!A$1:C$399,3,FALSE),"NR"), RatingsLU!A$5:B$30, 2, FALSE)</f>
        <v>B+</v>
      </c>
      <c r="J14" s="117">
        <f>VLOOKUP(I14,RatingsLU!B$5:C$30,2,)</f>
        <v>4</v>
      </c>
      <c r="K14" s="117" t="str">
        <f>VLOOKUP(IFERROR(VLOOKUP(B14,#REF!, 6,FALSE), "NR"), RatingsLU!K$5:M$30, 2, FALSE)</f>
        <v>NR</v>
      </c>
      <c r="L14" s="117">
        <f>VLOOKUP(K14,RatingsLU!L$5:M$30,2,)</f>
        <v>7</v>
      </c>
      <c r="M14" s="117" t="str">
        <f>VLOOKUP(IFERROR(VLOOKUP(B14, AMBest!A$1:L$399,3,FALSE),"NR"), RatingsLU!F$5:G$100, 2, FALSE)</f>
        <v>A++</v>
      </c>
      <c r="N14" s="117">
        <f>VLOOKUP(M14, RatingsLU!G$5:H$100, 2, FALSE)</f>
        <v>1</v>
      </c>
      <c r="O14" s="117">
        <f>IFERROR(VLOOKUP(B14, '2017q4'!A$1:C$400,3,),0)</f>
        <v>123814</v>
      </c>
      <c r="P14" t="str">
        <f t="shared" si="2"/>
        <v>123,814</v>
      </c>
      <c r="Q14">
        <f>IFERROR(VLOOKUP(B14, '2013q4'!A$1:C$399,3,),0)</f>
        <v>128511</v>
      </c>
      <c r="R14">
        <f>IFERROR(VLOOKUP(B14, '2014q1'!A$1:C$399,3,),0)</f>
        <v>126802</v>
      </c>
      <c r="S14">
        <f>IFERROR(VLOOKUP(B14, '2014q2'!A$1:C$399,3,),0)</f>
        <v>125524</v>
      </c>
      <c r="T14">
        <f>IFERROR(VLOOKUP(B14, '2014q3'!A$1:C$399,3,),0)</f>
        <v>124834</v>
      </c>
      <c r="U14">
        <f>IFERROR(VLOOKUP(B14, '2014q1'!A$1:C$399,3,),0)</f>
        <v>126802</v>
      </c>
      <c r="V14">
        <f>IFERROR(VLOOKUP(B14, '2014q2'!A$1:C$399,3,),0)</f>
        <v>125524</v>
      </c>
      <c r="W14">
        <f>IFERROR(VLOOKUP(B14, '2015q2'!A$1:C$399,3,),0)</f>
        <v>123837</v>
      </c>
      <c r="X14" s="59">
        <f>IFERROR(VLOOKUP(B14, '2015q3'!A$1:C$399,3,),0)</f>
        <v>123922</v>
      </c>
      <c r="Y14" s="59">
        <f>IFERROR(VLOOKUP(B14, '2015q4'!A$1:C$399,3,),0)</f>
        <v>123668</v>
      </c>
      <c r="Z14" s="117">
        <f>IFERROR(VLOOKUP(B14, '2016q1'!A$1:C$399,3,),0)</f>
        <v>123565</v>
      </c>
      <c r="AA14" s="117">
        <f>IFERROR(VLOOKUP(B14, '2016q2'!A$1:C$399,3,),0)</f>
        <v>123746</v>
      </c>
      <c r="AB14" s="117">
        <f>IFERROR(VLOOKUP(B14, '2016q3'!A$1:C$399,3,),0)</f>
        <v>124004</v>
      </c>
      <c r="AC14" s="117">
        <f>IFERROR(VLOOKUP(B14, '2016q4'!A$1:C$399,3,),0)</f>
        <v>124157</v>
      </c>
      <c r="AD14" s="117">
        <f>IFERROR(VLOOKUP(B14, '2017q1'!A$1:C$399,3,),0)</f>
        <v>123865</v>
      </c>
      <c r="AE14" s="117">
        <f>IFERROR(VLOOKUP(B14, '2017q2'!A$1:C$399,3,),0)</f>
        <v>123583</v>
      </c>
      <c r="AF14" s="117">
        <f>IFERROR(VLOOKUP(B14, '2017q3'!A$1:C$399,3,),0)</f>
        <v>124001</v>
      </c>
      <c r="AG14" s="117">
        <f>IFERROR(VLOOKUP(B14, '2017q4'!A$1:C$399,3,),0)</f>
        <v>123814</v>
      </c>
      <c r="AH14" t="str">
        <f t="shared" si="3"/>
        <v>56</v>
      </c>
      <c r="AI14" s="117">
        <f>IFERROR(VLOOKUP(B14, 'c2013q4'!A$1:E$399,4,),0) + IFERROR(VLOOKUP(B14, 'c2014q1'!A$1:E$399,4,),0) + IFERROR(VLOOKUP(B14, 'c2014q2'!A$1:E$399,4,),0) + IFERROR(VLOOKUP(B14, 'c2014q3'!A$1:E$399,4,),0) + IFERROR(VLOOKUP(B14, 'c2014q4'!A$1:E$399,4,),0)+ IFERROR(VLOOKUP(B14, 'c2015q1'!A$1:E$399,4,),0) + IFERROR(VLOOKUP(B14, 'c2015q2'!A$1:E$399,4,),0) + IFERROR(VLOOKUP(B14, 'c2015q3'!A$1:E$399,4,),0) + IFERROR(VLOOKUP(B14, 'c2015q4'!A$1:E$399,4,),0) + IFERROR(VLOOKUP(B14, 'c2016q1'!A$1:E$399,4,),0) + IFERROR(VLOOKUP(B14, 'c2016q2'!A$1:E$399,4,),0) + IFERROR(VLOOKUP(B14, 'c2016q3'!A$1:E$399,4,),0) + IFERROR(VLOOKUP(B14, 'c2016q4'!A$1:E$399,4,),0)+ IFERROR(VLOOKUP(B14, 'c2017q1'!A$1:E$399,4,),0)+ IFERROR(VLOOKUP(B14, 'c2017q2'!A$1:E$399,4,),0)</f>
        <v>56</v>
      </c>
      <c r="AJ14">
        <f>IFERROR(VLOOKUP(B14, 'c2013q4'!A$1:E$399,4,),0)</f>
        <v>24</v>
      </c>
      <c r="AK14">
        <f>IFERROR(VLOOKUP(B14, 'c2014q1'!A$1:E$399,4,),0) + IFERROR(VLOOKUP(B14, 'c2014q2'!A$1:E$399,4,),0) + IFERROR(VLOOKUP(B14, 'c2014q3'!A$1:E$399,4,),0) + IFERROR(VLOOKUP(B14, 'c2014q4'!A$1:E$399,4,),0)</f>
        <v>19</v>
      </c>
      <c r="AL14" s="59">
        <f>IFERROR(VLOOKUP(B14, 'c2015q1'!A$1:E$399,4,),0) + IFERROR(VLOOKUP(B14, 'c2015q2'!A$1:E$399,4,),0) + IFERROR(VLOOKUP(B14, 'c2015q3'!A$1:E$399,4,),0) + IFERROR(VLOOKUP(B14, 'c2015q4'!A$1:E$399,4,),0)</f>
        <v>3</v>
      </c>
      <c r="AM14" s="117">
        <f>IFERROR(VLOOKUP(B14, 'c2016q1'!A$1:E$399,4,),0) + IFERROR(VLOOKUP(B14, 'c2016q2'!A$1:E$399,4,),0) + IFERROR(VLOOKUP(B14, 'c2016q3'!A$1:E$399,4,),0) + IFERROR(VLOOKUP(B14, 'c2016q4'!A$1:E$399,4,),0)</f>
        <v>3</v>
      </c>
      <c r="AN14" s="117">
        <f>IFERROR(VLOOKUP(B14, 'c2017q1'!A$1:E$399,4,),0) + IFERROR(VLOOKUP(B14, 'c2017q2'!A$1:E$399,4,),0)</f>
        <v>7</v>
      </c>
      <c r="AO14">
        <f t="shared" si="0"/>
        <v>4.5</v>
      </c>
      <c r="AP14">
        <f t="shared" si="1"/>
        <v>22</v>
      </c>
      <c r="AQ14" s="59">
        <f t="shared" si="4"/>
        <v>1</v>
      </c>
      <c r="AR14" t="str">
        <f t="shared" si="5"/>
        <v>f</v>
      </c>
      <c r="AS14" s="117" t="str">
        <f>IFERROR(VLOOKUP(B14, loss!$A$1:$F$300, 4, FALSE), "")</f>
        <v>80.8%</v>
      </c>
      <c r="AT14" s="117" t="str">
        <f>IFERROR(VLOOKUP(B14, loss!$A$1:$F$300, 5, FALSE), "")</f>
        <v>77.8%</v>
      </c>
    </row>
    <row r="15" spans="1:46" x14ac:dyDescent="0.25">
      <c r="A15">
        <v>14</v>
      </c>
      <c r="B15" s="59" t="s">
        <v>230</v>
      </c>
      <c r="C15" s="117" t="str">
        <f>IFERROR(VLOOKUP(B15,addresses!A$2:I$1997, 3, FALSE), "")</f>
        <v>7131 Business Park Lane, Suite 300</v>
      </c>
      <c r="D15" s="117" t="str">
        <f>IFERROR(VLOOKUP(B15,addresses!A$2:I$1997, 5, FALSE), "")</f>
        <v>Lake Mary</v>
      </c>
      <c r="E15" s="117" t="str">
        <f>IFERROR(VLOOKUP(B15,addresses!A$2:I$1997, 7, FALSE),"")</f>
        <v>FL</v>
      </c>
      <c r="F15" s="117">
        <f>IFERROR(VLOOKUP(B15,addresses!A$2:I$1997, 8, FALSE),"")</f>
        <v>32746</v>
      </c>
      <c r="G15" s="117" t="str">
        <f>IFERROR(VLOOKUP(B15,addresses!A$2:I$1997, 9, FALSE),"")</f>
        <v>(407) 444-5224</v>
      </c>
      <c r="H15" s="117" t="str">
        <f>IFERROR(VLOOKUP(B15,addresses!A$2:J$1997, 10, FALSE), "")</f>
        <v>https://www.firstprotective.com</v>
      </c>
      <c r="I15" s="117" t="str">
        <f>VLOOKUP(IFERROR(VLOOKUP(B15, Weiss!A$1:C$399,3,FALSE),"NR"), RatingsLU!A$5:B$30, 2, FALSE)</f>
        <v>NR</v>
      </c>
      <c r="J15" s="117">
        <f>VLOOKUP(I15,RatingsLU!B$5:C$30,2,)</f>
        <v>16</v>
      </c>
      <c r="K15" s="117" t="str">
        <f>VLOOKUP(IFERROR(VLOOKUP(B15,#REF!, 6,FALSE), "NR"), RatingsLU!K$5:M$30, 2, FALSE)</f>
        <v>NR</v>
      </c>
      <c r="L15" s="117">
        <f>VLOOKUP(K15,RatingsLU!L$5:M$30,2,)</f>
        <v>7</v>
      </c>
      <c r="M15" s="117" t="str">
        <f>VLOOKUP(IFERROR(VLOOKUP(B15, AMBest!A$1:L$399,3,FALSE),"NR"), RatingsLU!F$5:G$100, 2, FALSE)</f>
        <v>NR</v>
      </c>
      <c r="N15" s="117">
        <f>VLOOKUP(M15, RatingsLU!G$5:H$100, 2, FALSE)</f>
        <v>33</v>
      </c>
      <c r="O15" s="117">
        <f>IFERROR(VLOOKUP(B15, '2017q4'!A$1:C$400,3,),0)</f>
        <v>120921</v>
      </c>
      <c r="P15" t="str">
        <f t="shared" si="2"/>
        <v>120,921</v>
      </c>
      <c r="Q15">
        <f>IFERROR(VLOOKUP(B15, '2013q4'!A$1:C$399,3,),0)</f>
        <v>37632</v>
      </c>
      <c r="R15">
        <f>IFERROR(VLOOKUP(B15, '2014q1'!A$1:C$399,3,),0)</f>
        <v>37596</v>
      </c>
      <c r="S15">
        <f>IFERROR(VLOOKUP(B15, '2014q2'!A$1:C$399,3,),0)</f>
        <v>37267</v>
      </c>
      <c r="T15">
        <f>IFERROR(VLOOKUP(B15, '2014q3'!A$1:C$399,3,),0)</f>
        <v>37296</v>
      </c>
      <c r="U15">
        <f>IFERROR(VLOOKUP(B15, '2014q1'!A$1:C$399,3,),0)</f>
        <v>37596</v>
      </c>
      <c r="V15">
        <f>IFERROR(VLOOKUP(B15, '2014q2'!A$1:C$399,3,),0)</f>
        <v>37267</v>
      </c>
      <c r="W15">
        <f>IFERROR(VLOOKUP(B15, '2015q2'!A$1:C$399,3,),0)</f>
        <v>73826</v>
      </c>
      <c r="X15" s="59">
        <f>IFERROR(VLOOKUP(B15, '2015q3'!A$1:C$399,3,),0)</f>
        <v>76973</v>
      </c>
      <c r="Y15" s="59">
        <f>IFERROR(VLOOKUP(B15, '2015q4'!A$1:C$399,3,),0)</f>
        <v>81496</v>
      </c>
      <c r="Z15" s="117">
        <f>IFERROR(VLOOKUP(B15, '2016q1'!A$1:C$399,3,),0)</f>
        <v>85918</v>
      </c>
      <c r="AA15" s="117">
        <f>IFERROR(VLOOKUP(B15, '2016q2'!A$1:C$399,3,),0)</f>
        <v>92963</v>
      </c>
      <c r="AB15" s="117">
        <f>IFERROR(VLOOKUP(B15, '2016q3'!A$1:C$399,3,),0)</f>
        <v>99458</v>
      </c>
      <c r="AC15" s="117">
        <f>IFERROR(VLOOKUP(B15, '2016q4'!A$1:C$399,3,),0)</f>
        <v>104138</v>
      </c>
      <c r="AD15" s="117">
        <f>IFERROR(VLOOKUP(B15, '2017q1'!A$1:C$399,3,),0)</f>
        <v>109987</v>
      </c>
      <c r="AE15" s="117">
        <f>IFERROR(VLOOKUP(B15, '2017q2'!A$1:C$399,3,),0)</f>
        <v>114831</v>
      </c>
      <c r="AF15" s="117">
        <f>IFERROR(VLOOKUP(B15, '2017q3'!A$1:C$399,3,),0)</f>
        <v>118662</v>
      </c>
      <c r="AG15" s="117">
        <f>IFERROR(VLOOKUP(B15, '2017q4'!A$1:C$399,3,),0)</f>
        <v>120921</v>
      </c>
      <c r="AH15" t="str">
        <f t="shared" si="3"/>
        <v>225</v>
      </c>
      <c r="AI15" s="117">
        <f>IFERROR(VLOOKUP(B15, 'c2013q4'!A$1:E$399,4,),0) + IFERROR(VLOOKUP(B15, 'c2014q1'!A$1:E$399,4,),0) + IFERROR(VLOOKUP(B15, 'c2014q2'!A$1:E$399,4,),0) + IFERROR(VLOOKUP(B15, 'c2014q3'!A$1:E$399,4,),0) + IFERROR(VLOOKUP(B15, 'c2014q4'!A$1:E$399,4,),0)+ IFERROR(VLOOKUP(B15, 'c2015q1'!A$1:E$399,4,),0) + IFERROR(VLOOKUP(B15, 'c2015q2'!A$1:E$399,4,),0) + IFERROR(VLOOKUP(B15, 'c2015q3'!A$1:E$399,4,),0) + IFERROR(VLOOKUP(B15, 'c2015q4'!A$1:E$399,4,),0) + IFERROR(VLOOKUP(B15, 'c2016q1'!A$1:E$399,4,),0) + IFERROR(VLOOKUP(B15, 'c2016q2'!A$1:E$399,4,),0) + IFERROR(VLOOKUP(B15, 'c2016q3'!A$1:E$399,4,),0) + IFERROR(VLOOKUP(B15, 'c2016q4'!A$1:E$399,4,),0)+ IFERROR(VLOOKUP(B15, 'c2017q1'!A$1:E$399,4,),0)+ IFERROR(VLOOKUP(B15, 'c2017q2'!A$1:E$399,4,),0)</f>
        <v>225</v>
      </c>
      <c r="AJ15">
        <f>IFERROR(VLOOKUP(B15, 'c2013q4'!A$1:E$399,4,),0)</f>
        <v>58</v>
      </c>
      <c r="AK15">
        <f>IFERROR(VLOOKUP(B15, 'c2014q1'!A$1:E$399,4,),0) + IFERROR(VLOOKUP(B15, 'c2014q2'!A$1:E$399,4,),0) + IFERROR(VLOOKUP(B15, 'c2014q3'!A$1:E$399,4,),0) + IFERROR(VLOOKUP(B15, 'c2014q4'!A$1:E$399,4,),0)</f>
        <v>43</v>
      </c>
      <c r="AL15" s="59">
        <f>IFERROR(VLOOKUP(B15, 'c2015q1'!A$1:E$399,4,),0) + IFERROR(VLOOKUP(B15, 'c2015q2'!A$1:E$399,4,),0) + IFERROR(VLOOKUP(B15, 'c2015q3'!A$1:E$399,4,),0) + IFERROR(VLOOKUP(B15, 'c2015q4'!A$1:E$399,4,),0)</f>
        <v>43</v>
      </c>
      <c r="AM15" s="117">
        <f>IFERROR(VLOOKUP(B15, 'c2016q1'!A$1:E$399,4,),0) + IFERROR(VLOOKUP(B15, 'c2016q2'!A$1:E$399,4,),0) + IFERROR(VLOOKUP(B15, 'c2016q3'!A$1:E$399,4,),0) + IFERROR(VLOOKUP(B15, 'c2016q4'!A$1:E$399,4,),0)</f>
        <v>43</v>
      </c>
      <c r="AN15" s="117">
        <f>IFERROR(VLOOKUP(B15, 'c2017q1'!A$1:E$399,4,),0) + IFERROR(VLOOKUP(B15, 'c2017q2'!A$1:E$399,4,),0)</f>
        <v>38</v>
      </c>
      <c r="AO15">
        <f t="shared" si="0"/>
        <v>18.600000000000001</v>
      </c>
      <c r="AP15">
        <f t="shared" si="1"/>
        <v>51</v>
      </c>
      <c r="AQ15" s="59">
        <f t="shared" si="4"/>
        <v>2</v>
      </c>
      <c r="AR15" t="str">
        <f t="shared" si="5"/>
        <v>f</v>
      </c>
      <c r="AS15" s="117" t="str">
        <f>IFERROR(VLOOKUP(B15, loss!$A$1:$F$300, 4, FALSE), "")</f>
        <v>46.5%</v>
      </c>
      <c r="AT15" s="117" t="str">
        <f>IFERROR(VLOOKUP(B15, loss!$A$1:$F$300, 5, FALSE), "")</f>
        <v>40.1%</v>
      </c>
    </row>
    <row r="16" spans="1:46" x14ac:dyDescent="0.25">
      <c r="A16">
        <v>15</v>
      </c>
      <c r="B16" s="59" t="s">
        <v>369</v>
      </c>
      <c r="C16" s="117" t="str">
        <f>IFERROR(VLOOKUP(B16,addresses!A$2:I$1997, 3, FALSE), "")</f>
        <v>18 People'S Trust Way</v>
      </c>
      <c r="D16" s="117" t="str">
        <f>IFERROR(VLOOKUP(B16,addresses!A$2:I$1997, 5, FALSE), "")</f>
        <v>Deerfield Beach</v>
      </c>
      <c r="E16" s="117" t="str">
        <f>IFERROR(VLOOKUP(B16,addresses!A$2:I$1997, 7, FALSE),"")</f>
        <v>FL</v>
      </c>
      <c r="F16" s="117" t="str">
        <f>IFERROR(VLOOKUP(B16,addresses!A$2:I$1997, 8, FALSE),"")</f>
        <v>33441-6720</v>
      </c>
      <c r="G16" s="117" t="str">
        <f>IFERROR(VLOOKUP(B16,addresses!A$2:I$1997, 9, FALSE),"")</f>
        <v>561-988-9170</v>
      </c>
      <c r="H16" s="117" t="str">
        <f>IFERROR(VLOOKUP(B16,addresses!A$2:J$1997, 10, FALSE), "")</f>
        <v>http://www.peoplestrustinsurance.com</v>
      </c>
      <c r="I16" s="117" t="str">
        <f>VLOOKUP(IFERROR(VLOOKUP(B16, Weiss!A$1:C$399,3,FALSE),"NR"), RatingsLU!A$5:B$30, 2, FALSE)</f>
        <v>D</v>
      </c>
      <c r="J16" s="117">
        <f>VLOOKUP(I16,RatingsLU!B$5:C$30,2,)</f>
        <v>11</v>
      </c>
      <c r="K16" s="117" t="str">
        <f>VLOOKUP(IFERROR(VLOOKUP(B16,#REF!, 6,FALSE), "NR"), RatingsLU!K$5:M$30, 2, FALSE)</f>
        <v>NR</v>
      </c>
      <c r="L16" s="117">
        <f>VLOOKUP(K16,RatingsLU!L$5:M$30,2,)</f>
        <v>7</v>
      </c>
      <c r="M16" s="117" t="str">
        <f>VLOOKUP(IFERROR(VLOOKUP(B16, AMBest!A$1:L$399,3,FALSE),"NR"), RatingsLU!F$5:G$100, 2, FALSE)</f>
        <v>NR</v>
      </c>
      <c r="N16" s="117">
        <f>VLOOKUP(M16, RatingsLU!G$5:H$100, 2, FALSE)</f>
        <v>33</v>
      </c>
      <c r="O16" s="117">
        <f>IFERROR(VLOOKUP(B16, '2017q4'!A$1:C$400,3,),0)</f>
        <v>120758</v>
      </c>
      <c r="P16" t="str">
        <f t="shared" si="2"/>
        <v>120,758</v>
      </c>
      <c r="Q16">
        <f>IFERROR(VLOOKUP(B16, '2013q4'!A$1:C$399,3,),0)</f>
        <v>93882</v>
      </c>
      <c r="R16">
        <f>IFERROR(VLOOKUP(B16, '2014q1'!A$1:C$399,3,),0)</f>
        <v>119639</v>
      </c>
      <c r="S16">
        <f>IFERROR(VLOOKUP(B16, '2014q2'!A$1:C$399,3,),0)</f>
        <v>128295</v>
      </c>
      <c r="T16">
        <f>IFERROR(VLOOKUP(B16, '2014q3'!A$1:C$399,3,),0)</f>
        <v>132790</v>
      </c>
      <c r="U16">
        <f>IFERROR(VLOOKUP(B16, '2014q1'!A$1:C$399,3,),0)</f>
        <v>119639</v>
      </c>
      <c r="V16">
        <f>IFERROR(VLOOKUP(B16, '2014q2'!A$1:C$399,3,),0)</f>
        <v>128295</v>
      </c>
      <c r="W16">
        <f>IFERROR(VLOOKUP(B16, '2015q2'!A$1:C$399,3,),0)</f>
        <v>141705</v>
      </c>
      <c r="X16" s="59">
        <f>IFERROR(VLOOKUP(B16, '2015q3'!A$1:C$399,3,),0)</f>
        <v>146128</v>
      </c>
      <c r="Y16" s="59">
        <f>IFERROR(VLOOKUP(B16, '2015q4'!A$1:C$399,3,),0)</f>
        <v>151893</v>
      </c>
      <c r="Z16" s="117">
        <f>IFERROR(VLOOKUP(B16, '2016q1'!A$1:C$399,3,),0)</f>
        <v>153752</v>
      </c>
      <c r="AA16" s="117">
        <f>IFERROR(VLOOKUP(B16, '2016q2'!A$1:C$399,3,),0)</f>
        <v>152519</v>
      </c>
      <c r="AB16" s="117">
        <f>IFERROR(VLOOKUP(B16, '2016q3'!A$1:C$399,3,),0)</f>
        <v>150077</v>
      </c>
      <c r="AC16" s="117">
        <f>IFERROR(VLOOKUP(B16, '2016q4'!A$1:C$399,3,),0)</f>
        <v>146106</v>
      </c>
      <c r="AD16" s="117">
        <f>IFERROR(VLOOKUP(B16, '2017q1'!A$1:C$399,3,),0)</f>
        <v>139712</v>
      </c>
      <c r="AE16" s="117">
        <f>IFERROR(VLOOKUP(B16, '2017q2'!A$1:C$399,3,),0)</f>
        <v>135530</v>
      </c>
      <c r="AF16" s="117">
        <f>IFERROR(VLOOKUP(B16, '2017q3'!A$1:C$399,3,),0)</f>
        <v>129626</v>
      </c>
      <c r="AG16" s="117">
        <f>IFERROR(VLOOKUP(B16, '2017q4'!A$1:C$399,3,),0)</f>
        <v>120758</v>
      </c>
      <c r="AH16" t="str">
        <f t="shared" si="3"/>
        <v>589</v>
      </c>
      <c r="AI16" s="117">
        <f>IFERROR(VLOOKUP(B16, 'c2013q4'!A$1:E$399,4,),0) + IFERROR(VLOOKUP(B16, 'c2014q1'!A$1:E$399,4,),0) + IFERROR(VLOOKUP(B16, 'c2014q2'!A$1:E$399,4,),0) + IFERROR(VLOOKUP(B16, 'c2014q3'!A$1:E$399,4,),0) + IFERROR(VLOOKUP(B16, 'c2014q4'!A$1:E$399,4,),0)+ IFERROR(VLOOKUP(B16, 'c2015q1'!A$1:E$399,4,),0) + IFERROR(VLOOKUP(B16, 'c2015q2'!A$1:E$399,4,),0) + IFERROR(VLOOKUP(B16, 'c2015q3'!A$1:E$399,4,),0) + IFERROR(VLOOKUP(B16, 'c2015q4'!A$1:E$399,4,),0) + IFERROR(VLOOKUP(B16, 'c2016q1'!A$1:E$399,4,),0) + IFERROR(VLOOKUP(B16, 'c2016q2'!A$1:E$399,4,),0) + IFERROR(VLOOKUP(B16, 'c2016q3'!A$1:E$399,4,),0) + IFERROR(VLOOKUP(B16, 'c2016q4'!A$1:E$399,4,),0)+ IFERROR(VLOOKUP(B16, 'c2017q1'!A$1:E$399,4,),0)+ IFERROR(VLOOKUP(B16, 'c2017q2'!A$1:E$399,4,),0)</f>
        <v>589</v>
      </c>
      <c r="AJ16">
        <f>IFERROR(VLOOKUP(B16, 'c2013q4'!A$1:E$399,4,),0)</f>
        <v>125</v>
      </c>
      <c r="AK16">
        <f>IFERROR(VLOOKUP(B16, 'c2014q1'!A$1:E$399,4,),0) + IFERROR(VLOOKUP(B16, 'c2014q2'!A$1:E$399,4,),0) + IFERROR(VLOOKUP(B16, 'c2014q3'!A$1:E$399,4,),0) + IFERROR(VLOOKUP(B16, 'c2014q4'!A$1:E$399,4,),0)</f>
        <v>197</v>
      </c>
      <c r="AL16" s="59">
        <f>IFERROR(VLOOKUP(B16, 'c2015q1'!A$1:E$399,4,),0) + IFERROR(VLOOKUP(B16, 'c2015q2'!A$1:E$399,4,),0) + IFERROR(VLOOKUP(B16, 'c2015q3'!A$1:E$399,4,),0) + IFERROR(VLOOKUP(B16, 'c2015q4'!A$1:E$399,4,),0)</f>
        <v>70</v>
      </c>
      <c r="AM16" s="117">
        <f>IFERROR(VLOOKUP(B16, 'c2016q1'!A$1:E$399,4,),0) + IFERROR(VLOOKUP(B16, 'c2016q2'!A$1:E$399,4,),0) + IFERROR(VLOOKUP(B16, 'c2016q3'!A$1:E$399,4,),0) + IFERROR(VLOOKUP(B16, 'c2016q4'!A$1:E$399,4,),0)</f>
        <v>69</v>
      </c>
      <c r="AN16" s="117">
        <f>IFERROR(VLOOKUP(B16, 'c2017q1'!A$1:E$399,4,),0) + IFERROR(VLOOKUP(B16, 'c2017q2'!A$1:E$399,4,),0)</f>
        <v>128</v>
      </c>
      <c r="AO16">
        <f t="shared" si="0"/>
        <v>48.8</v>
      </c>
      <c r="AP16">
        <f t="shared" si="1"/>
        <v>90</v>
      </c>
      <c r="AQ16" s="59">
        <f t="shared" si="4"/>
        <v>3</v>
      </c>
      <c r="AR16" t="str">
        <f t="shared" si="5"/>
        <v>f</v>
      </c>
      <c r="AS16" s="117" t="str">
        <f>IFERROR(VLOOKUP(B16, loss!$A$1:$F$300, 4, FALSE), "")</f>
        <v>97.1%</v>
      </c>
      <c r="AT16" s="117" t="str">
        <f>IFERROR(VLOOKUP(B16, loss!$A$1:$F$300, 5, FALSE), "")</f>
        <v>68.4%</v>
      </c>
    </row>
    <row r="17" spans="1:46" x14ac:dyDescent="0.25">
      <c r="A17">
        <v>16</v>
      </c>
      <c r="B17" s="59" t="s">
        <v>222</v>
      </c>
      <c r="C17" s="117" t="str">
        <f>IFERROR(VLOOKUP(B17,addresses!A$2:I$1997, 3, FALSE), "")</f>
        <v>P.O. Box 50969</v>
      </c>
      <c r="D17" s="117" t="str">
        <f>IFERROR(VLOOKUP(B17,addresses!A$2:I$1997, 5, FALSE), "")</f>
        <v>Sarasota</v>
      </c>
      <c r="E17" s="117" t="str">
        <f>IFERROR(VLOOKUP(B17,addresses!A$2:I$1997, 7, FALSE),"")</f>
        <v>FL</v>
      </c>
      <c r="F17" s="117" t="str">
        <f>IFERROR(VLOOKUP(B17,addresses!A$2:I$1997, 8, FALSE),"")</f>
        <v>34232-9989</v>
      </c>
      <c r="G17" s="117" t="str">
        <f>IFERROR(VLOOKUP(B17,addresses!A$2:I$1997, 9, FALSE),"")</f>
        <v>877-229-2244</v>
      </c>
      <c r="H17" s="117" t="str">
        <f>IFERROR(VLOOKUP(B17,addresses!A$2:J$1997, 10, FALSE), "")</f>
        <v>http://www.floridapeninsula.com</v>
      </c>
      <c r="I17" s="117" t="str">
        <f>VLOOKUP(IFERROR(VLOOKUP(B17, Weiss!A$1:C$399,3,FALSE),"NR"), RatingsLU!A$5:B$30, 2, FALSE)</f>
        <v>B-</v>
      </c>
      <c r="J17" s="117">
        <f>VLOOKUP(I17,RatingsLU!B$5:C$30,2,)</f>
        <v>6</v>
      </c>
      <c r="K17" s="117" t="str">
        <f>VLOOKUP(IFERROR(VLOOKUP(B17,#REF!, 6,FALSE), "NR"), RatingsLU!K$5:M$30, 2, FALSE)</f>
        <v>NR</v>
      </c>
      <c r="L17" s="117">
        <f>VLOOKUP(K17,RatingsLU!L$5:M$30,2,)</f>
        <v>7</v>
      </c>
      <c r="M17" s="117" t="str">
        <f>VLOOKUP(IFERROR(VLOOKUP(B17, AMBest!A$1:L$399,3,FALSE),"NR"), RatingsLU!F$5:G$100, 2, FALSE)</f>
        <v>NR</v>
      </c>
      <c r="N17" s="117">
        <f>VLOOKUP(M17, RatingsLU!G$5:H$100, 2, FALSE)</f>
        <v>33</v>
      </c>
      <c r="O17" s="117">
        <f>IFERROR(VLOOKUP(B17, '2017q4'!A$1:C$400,3,),0)</f>
        <v>111874</v>
      </c>
      <c r="P17" t="str">
        <f t="shared" si="2"/>
        <v>111,874</v>
      </c>
      <c r="Q17">
        <f>IFERROR(VLOOKUP(B17, '2013q4'!A$1:C$399,3,),0)</f>
        <v>138228</v>
      </c>
      <c r="R17">
        <f>IFERROR(VLOOKUP(B17, '2014q1'!A$1:C$399,3,),0)</f>
        <v>134660</v>
      </c>
      <c r="S17">
        <f>IFERROR(VLOOKUP(B17, '2014q2'!A$1:C$399,3,),0)</f>
        <v>135095</v>
      </c>
      <c r="T17">
        <f>IFERROR(VLOOKUP(B17, '2014q3'!A$1:C$399,3,),0)</f>
        <v>134584</v>
      </c>
      <c r="U17">
        <f>IFERROR(VLOOKUP(B17, '2014q1'!A$1:C$399,3,),0)</f>
        <v>134660</v>
      </c>
      <c r="V17">
        <f>IFERROR(VLOOKUP(B17, '2014q2'!A$1:C$399,3,),0)</f>
        <v>135095</v>
      </c>
      <c r="W17">
        <f>IFERROR(VLOOKUP(B17, '2015q2'!A$1:C$399,3,),0)</f>
        <v>123314</v>
      </c>
      <c r="X17" s="59">
        <f>IFERROR(VLOOKUP(B17, '2015q3'!A$1:C$399,3,),0)</f>
        <v>119370</v>
      </c>
      <c r="Y17" s="59">
        <f>IFERROR(VLOOKUP(B17, '2015q4'!A$1:C$399,3,),0)</f>
        <v>117577</v>
      </c>
      <c r="Z17" s="117">
        <f>IFERROR(VLOOKUP(B17, '2016q1'!A$1:C$399,3,),0)</f>
        <v>117522</v>
      </c>
      <c r="AA17" s="117">
        <f>IFERROR(VLOOKUP(B17, '2016q2'!A$1:C$399,3,),0)</f>
        <v>117322</v>
      </c>
      <c r="AB17" s="117">
        <f>IFERROR(VLOOKUP(B17, '2016q3'!A$1:C$399,3,),0)</f>
        <v>117720</v>
      </c>
      <c r="AC17" s="117">
        <f>IFERROR(VLOOKUP(B17, '2016q4'!A$1:C$399,3,),0)</f>
        <v>118771</v>
      </c>
      <c r="AD17" s="117">
        <f>IFERROR(VLOOKUP(B17, '2017q1'!A$1:C$399,3,),0)</f>
        <v>118808</v>
      </c>
      <c r="AE17" s="117">
        <f>IFERROR(VLOOKUP(B17, '2017q2'!A$1:C$399,3,),0)</f>
        <v>116930</v>
      </c>
      <c r="AF17" s="117">
        <f>IFERROR(VLOOKUP(B17, '2017q3'!A$1:C$399,3,),0)</f>
        <v>114201</v>
      </c>
      <c r="AG17" s="117">
        <f>IFERROR(VLOOKUP(B17, '2017q4'!A$1:C$399,3,),0)</f>
        <v>111874</v>
      </c>
      <c r="AH17" t="str">
        <f t="shared" si="3"/>
        <v>1,034</v>
      </c>
      <c r="AI17" s="117">
        <f>IFERROR(VLOOKUP(B17, 'c2013q4'!A$1:E$399,4,),0) + IFERROR(VLOOKUP(B17, 'c2014q1'!A$1:E$399,4,),0) + IFERROR(VLOOKUP(B17, 'c2014q2'!A$1:E$399,4,),0) + IFERROR(VLOOKUP(B17, 'c2014q3'!A$1:E$399,4,),0) + IFERROR(VLOOKUP(B17, 'c2014q4'!A$1:E$399,4,),0)+ IFERROR(VLOOKUP(B17, 'c2015q1'!A$1:E$399,4,),0) + IFERROR(VLOOKUP(B17, 'c2015q2'!A$1:E$399,4,),0) + IFERROR(VLOOKUP(B17, 'c2015q3'!A$1:E$399,4,),0) + IFERROR(VLOOKUP(B17, 'c2015q4'!A$1:E$399,4,),0) + IFERROR(VLOOKUP(B17, 'c2016q1'!A$1:E$399,4,),0) + IFERROR(VLOOKUP(B17, 'c2016q2'!A$1:E$399,4,),0) + IFERROR(VLOOKUP(B17, 'c2016q3'!A$1:E$399,4,),0) + IFERROR(VLOOKUP(B17, 'c2016q4'!A$1:E$399,4,),0)+ IFERROR(VLOOKUP(B17, 'c2017q1'!A$1:E$399,4,),0)+ IFERROR(VLOOKUP(B17, 'c2017q2'!A$1:E$399,4,),0)</f>
        <v>1034</v>
      </c>
      <c r="AJ17">
        <f>IFERROR(VLOOKUP(B17, 'c2013q4'!A$1:E$399,4,),0)</f>
        <v>463</v>
      </c>
      <c r="AK17">
        <f>IFERROR(VLOOKUP(B17, 'c2014q1'!A$1:E$399,4,),0) + IFERROR(VLOOKUP(B17, 'c2014q2'!A$1:E$399,4,),0) + IFERROR(VLOOKUP(B17, 'c2014q3'!A$1:E$399,4,),0) + IFERROR(VLOOKUP(B17, 'c2014q4'!A$1:E$399,4,),0)</f>
        <v>236</v>
      </c>
      <c r="AL17" s="59">
        <f>IFERROR(VLOOKUP(B17, 'c2015q1'!A$1:E$399,4,),0) + IFERROR(VLOOKUP(B17, 'c2015q2'!A$1:E$399,4,),0) + IFERROR(VLOOKUP(B17, 'c2015q3'!A$1:E$399,4,),0) + IFERROR(VLOOKUP(B17, 'c2015q4'!A$1:E$399,4,),0)</f>
        <v>110</v>
      </c>
      <c r="AM17" s="117">
        <f>IFERROR(VLOOKUP(B17, 'c2016q1'!A$1:E$399,4,),0) + IFERROR(VLOOKUP(B17, 'c2016q2'!A$1:E$399,4,),0) + IFERROR(VLOOKUP(B17, 'c2016q3'!A$1:E$399,4,),0) + IFERROR(VLOOKUP(B17, 'c2016q4'!A$1:E$399,4,),0)</f>
        <v>111</v>
      </c>
      <c r="AN17" s="117">
        <f>IFERROR(VLOOKUP(B17, 'c2017q1'!A$1:E$399,4,),0) + IFERROR(VLOOKUP(B17, 'c2017q2'!A$1:E$399,4,),0)</f>
        <v>114</v>
      </c>
      <c r="AO17">
        <f t="shared" si="0"/>
        <v>92.4</v>
      </c>
      <c r="AP17">
        <f t="shared" si="1"/>
        <v>99</v>
      </c>
      <c r="AQ17" s="59">
        <f t="shared" si="4"/>
        <v>3</v>
      </c>
      <c r="AR17" t="str">
        <f t="shared" si="5"/>
        <v>f</v>
      </c>
      <c r="AS17" s="117" t="str">
        <f>IFERROR(VLOOKUP(B17, loss!$A$1:$F$300, 4, FALSE), "")</f>
        <v>43.0%</v>
      </c>
      <c r="AT17" s="117" t="str">
        <f>IFERROR(VLOOKUP(B17, loss!$A$1:$F$300, 5, FALSE), "")</f>
        <v>38.2%</v>
      </c>
    </row>
    <row r="18" spans="1:46" x14ac:dyDescent="0.25">
      <c r="A18">
        <v>17</v>
      </c>
      <c r="B18" s="59" t="s">
        <v>224</v>
      </c>
      <c r="C18" s="117" t="str">
        <f>IFERROR(VLOOKUP(B18,addresses!A$2:I$1997, 3, FALSE), "")</f>
        <v>3075 Sanders Road, Suite H1E</v>
      </c>
      <c r="D18" s="117" t="str">
        <f>IFERROR(VLOOKUP(B18,addresses!A$2:I$1997, 5, FALSE), "")</f>
        <v>Northbrook</v>
      </c>
      <c r="E18" s="117" t="str">
        <f>IFERROR(VLOOKUP(B18,addresses!A$2:I$1997, 7, FALSE),"")</f>
        <v>IL</v>
      </c>
      <c r="F18" s="117" t="str">
        <f>IFERROR(VLOOKUP(B18,addresses!A$2:I$1997, 8, FALSE),"")</f>
        <v>60062-7127</v>
      </c>
      <c r="G18" s="117" t="str">
        <f>IFERROR(VLOOKUP(B18,addresses!A$2:I$1997, 9, FALSE),"")</f>
        <v>800-386-6126</v>
      </c>
      <c r="H18" s="117" t="str">
        <f>IFERROR(VLOOKUP(B18,addresses!A$2:J$1997, 10, FALSE), "")</f>
        <v>http://www.allstate.com</v>
      </c>
      <c r="I18" s="117" t="str">
        <f>VLOOKUP(IFERROR(VLOOKUP(B18, Weiss!A$1:C$399,3,FALSE),"NR"), RatingsLU!A$5:B$30, 2, FALSE)</f>
        <v>B</v>
      </c>
      <c r="J18" s="117">
        <f>VLOOKUP(I18,RatingsLU!B$5:C$30,2,)</f>
        <v>5</v>
      </c>
      <c r="K18" s="117" t="str">
        <f>VLOOKUP(IFERROR(VLOOKUP(B18,#REF!, 6,FALSE), "NR"), RatingsLU!K$5:M$30, 2, FALSE)</f>
        <v>NR</v>
      </c>
      <c r="L18" s="117">
        <f>VLOOKUP(K18,RatingsLU!L$5:M$30,2,)</f>
        <v>7</v>
      </c>
      <c r="M18" s="117" t="str">
        <f>VLOOKUP(IFERROR(VLOOKUP(B18, AMBest!A$1:L$399,3,FALSE),"NR"), RatingsLU!F$5:G$100, 2, FALSE)</f>
        <v>B-</v>
      </c>
      <c r="N18" s="117">
        <f>VLOOKUP(M18, RatingsLU!G$5:H$100, 2, FALSE)</f>
        <v>15</v>
      </c>
      <c r="O18" s="117">
        <f>IFERROR(VLOOKUP(B18, '2017q4'!A$1:C$400,3,),0)</f>
        <v>101888</v>
      </c>
      <c r="P18" t="str">
        <f t="shared" si="2"/>
        <v>101,888</v>
      </c>
      <c r="Q18">
        <f>IFERROR(VLOOKUP(B18, '2013q4'!A$1:C$399,3,),0)</f>
        <v>107634</v>
      </c>
      <c r="R18">
        <f>IFERROR(VLOOKUP(B18, '2014q1'!A$1:C$399,3,),0)</f>
        <v>106897</v>
      </c>
      <c r="S18">
        <f>IFERROR(VLOOKUP(B18, '2014q2'!A$1:C$399,3,),0)</f>
        <v>107040</v>
      </c>
      <c r="T18">
        <f>IFERROR(VLOOKUP(B18, '2014q3'!A$1:C$399,3,),0)</f>
        <v>107771</v>
      </c>
      <c r="U18">
        <f>IFERROR(VLOOKUP(B18, '2014q1'!A$1:C$399,3,),0)</f>
        <v>106897</v>
      </c>
      <c r="V18">
        <f>IFERROR(VLOOKUP(B18, '2014q2'!A$1:C$399,3,),0)</f>
        <v>107040</v>
      </c>
      <c r="W18">
        <f>IFERROR(VLOOKUP(B18, '2015q2'!A$1:C$399,3,),0)</f>
        <v>105274</v>
      </c>
      <c r="X18" s="59">
        <f>IFERROR(VLOOKUP(B18, '2015q3'!A$1:C$399,3,),0)</f>
        <v>105405</v>
      </c>
      <c r="Y18" s="59">
        <f>IFERROR(VLOOKUP(B18, '2015q4'!A$1:C$399,3,),0)</f>
        <v>103295</v>
      </c>
      <c r="Z18" s="117">
        <f>IFERROR(VLOOKUP(B18, '2016q1'!A$1:C$399,3,),0)</f>
        <v>102217</v>
      </c>
      <c r="AA18" s="117">
        <f>IFERROR(VLOOKUP(B18, '2016q2'!A$1:C$399,3,),0)</f>
        <v>101892</v>
      </c>
      <c r="AB18" s="117">
        <f>IFERROR(VLOOKUP(B18, '2016q3'!A$1:C$399,3,),0)</f>
        <v>100634</v>
      </c>
      <c r="AC18" s="117">
        <f>IFERROR(VLOOKUP(B18, '2016q4'!A$1:C$399,3,),0)</f>
        <v>99443</v>
      </c>
      <c r="AD18" s="117">
        <f>IFERROR(VLOOKUP(B18, '2017q1'!A$1:C$399,3,),0)</f>
        <v>98580</v>
      </c>
      <c r="AE18" s="117">
        <f>IFERROR(VLOOKUP(B18, '2017q2'!A$1:C$399,3,),0)</f>
        <v>97822</v>
      </c>
      <c r="AF18" s="117">
        <f>IFERROR(VLOOKUP(B18, '2017q3'!A$1:C$399,3,),0)</f>
        <v>100248</v>
      </c>
      <c r="AG18" s="117">
        <f>IFERROR(VLOOKUP(B18, '2017q4'!A$1:C$399,3,),0)</f>
        <v>101888</v>
      </c>
      <c r="AH18" t="str">
        <f t="shared" si="3"/>
        <v>177</v>
      </c>
      <c r="AI18" s="117">
        <f>IFERROR(VLOOKUP(B18, 'c2013q4'!A$1:E$399,4,),0) + IFERROR(VLOOKUP(B18, 'c2014q1'!A$1:E$399,4,),0) + IFERROR(VLOOKUP(B18, 'c2014q2'!A$1:E$399,4,),0) + IFERROR(VLOOKUP(B18, 'c2014q3'!A$1:E$399,4,),0) + IFERROR(VLOOKUP(B18, 'c2014q4'!A$1:E$399,4,),0)+ IFERROR(VLOOKUP(B18, 'c2015q1'!A$1:E$399,4,),0) + IFERROR(VLOOKUP(B18, 'c2015q2'!A$1:E$399,4,),0) + IFERROR(VLOOKUP(B18, 'c2015q3'!A$1:E$399,4,),0) + IFERROR(VLOOKUP(B18, 'c2015q4'!A$1:E$399,4,),0) + IFERROR(VLOOKUP(B18, 'c2016q1'!A$1:E$399,4,),0) + IFERROR(VLOOKUP(B18, 'c2016q2'!A$1:E$399,4,),0) + IFERROR(VLOOKUP(B18, 'c2016q3'!A$1:E$399,4,),0) + IFERROR(VLOOKUP(B18, 'c2016q4'!A$1:E$399,4,),0)+ IFERROR(VLOOKUP(B18, 'c2017q1'!A$1:E$399,4,),0)+ IFERROR(VLOOKUP(B18, 'c2017q2'!A$1:E$399,4,),0)</f>
        <v>177</v>
      </c>
      <c r="AJ18">
        <f>IFERROR(VLOOKUP(B18, 'c2013q4'!A$1:E$399,4,),0)</f>
        <v>76</v>
      </c>
      <c r="AK18">
        <f>IFERROR(VLOOKUP(B18, 'c2014q1'!A$1:E$399,4,),0) + IFERROR(VLOOKUP(B18, 'c2014q2'!A$1:E$399,4,),0) + IFERROR(VLOOKUP(B18, 'c2014q3'!A$1:E$399,4,),0) + IFERROR(VLOOKUP(B18, 'c2014q4'!A$1:E$399,4,),0)</f>
        <v>41</v>
      </c>
      <c r="AL18" s="59">
        <f>IFERROR(VLOOKUP(B18, 'c2015q1'!A$1:E$399,4,),0) + IFERROR(VLOOKUP(B18, 'c2015q2'!A$1:E$399,4,),0) + IFERROR(VLOOKUP(B18, 'c2015q3'!A$1:E$399,4,),0) + IFERROR(VLOOKUP(B18, 'c2015q4'!A$1:E$399,4,),0)</f>
        <v>24</v>
      </c>
      <c r="AM18" s="117">
        <f>IFERROR(VLOOKUP(B18, 'c2016q1'!A$1:E$399,4,),0) + IFERROR(VLOOKUP(B18, 'c2016q2'!A$1:E$399,4,),0) + IFERROR(VLOOKUP(B18, 'c2016q3'!A$1:E$399,4,),0) + IFERROR(VLOOKUP(B18, 'c2016q4'!A$1:E$399,4,),0)</f>
        <v>24</v>
      </c>
      <c r="AN18" s="117">
        <f>IFERROR(VLOOKUP(B18, 'c2017q1'!A$1:E$399,4,),0) + IFERROR(VLOOKUP(B18, 'c2017q2'!A$1:E$399,4,),0)</f>
        <v>12</v>
      </c>
      <c r="AO18">
        <f t="shared" si="0"/>
        <v>17.399999999999999</v>
      </c>
      <c r="AP18">
        <f t="shared" si="1"/>
        <v>46</v>
      </c>
      <c r="AQ18" s="59">
        <f t="shared" si="4"/>
        <v>2</v>
      </c>
      <c r="AR18" t="str">
        <f t="shared" si="5"/>
        <v>f</v>
      </c>
      <c r="AS18" s="117" t="str">
        <f>IFERROR(VLOOKUP(B18, loss!$A$1:$F$300, 4, FALSE), "")</f>
        <v/>
      </c>
      <c r="AT18" s="117" t="str">
        <f>IFERROR(VLOOKUP(B18, loss!$A$1:$F$300, 5, FALSE), "")</f>
        <v/>
      </c>
    </row>
    <row r="19" spans="1:46" x14ac:dyDescent="0.25">
      <c r="A19">
        <v>18</v>
      </c>
      <c r="B19" s="59" t="s">
        <v>223</v>
      </c>
      <c r="C19" s="117" t="str">
        <f>IFERROR(VLOOKUP(B19,addresses!A$2:I$1997, 3, FALSE), "")</f>
        <v>27599 Riverview Center Blvd., Suite 100</v>
      </c>
      <c r="D19" s="117" t="str">
        <f>IFERROR(VLOOKUP(B19,addresses!A$2:I$1997, 5, FALSE), "")</f>
        <v>Bonita Springs</v>
      </c>
      <c r="E19" s="117" t="str">
        <f>IFERROR(VLOOKUP(B19,addresses!A$2:I$1997, 7, FALSE),"")</f>
        <v>FL</v>
      </c>
      <c r="F19" s="117" t="str">
        <f>IFERROR(VLOOKUP(B19,addresses!A$2:I$1997, 8, FALSE),"")</f>
        <v>34134-4323</v>
      </c>
      <c r="G19" s="117" t="str">
        <f>IFERROR(VLOOKUP(B19,addresses!A$2:I$1997, 9, FALSE),"")</f>
        <v>239-495-4700</v>
      </c>
      <c r="H19" s="117" t="str">
        <f>IFERROR(VLOOKUP(B19,addresses!A$2:J$1997, 10, FALSE), "")</f>
        <v>http://www.floridafamily.com</v>
      </c>
      <c r="I19" s="117" t="str">
        <f>VLOOKUP(IFERROR(VLOOKUP(B19, Weiss!A$1:C$399,3,FALSE),"NR"), RatingsLU!A$5:B$30, 2, FALSE)</f>
        <v>B</v>
      </c>
      <c r="J19" s="117">
        <f>VLOOKUP(I19,RatingsLU!B$5:C$30,2,)</f>
        <v>5</v>
      </c>
      <c r="K19" s="117" t="str">
        <f>VLOOKUP(IFERROR(VLOOKUP(B19,#REF!, 6,FALSE), "NR"), RatingsLU!K$5:M$30, 2, FALSE)</f>
        <v>NR</v>
      </c>
      <c r="L19" s="117">
        <f>VLOOKUP(K19,RatingsLU!L$5:M$30,2,)</f>
        <v>7</v>
      </c>
      <c r="M19" s="117" t="str">
        <f>VLOOKUP(IFERROR(VLOOKUP(B19, AMBest!A$1:L$399,3,FALSE),"NR"), RatingsLU!F$5:G$100, 2, FALSE)</f>
        <v>A-</v>
      </c>
      <c r="N19" s="117">
        <f>VLOOKUP(M19, RatingsLU!G$5:H$100, 2, FALSE)</f>
        <v>7</v>
      </c>
      <c r="O19" s="117">
        <f>IFERROR(VLOOKUP(B19, '2017q4'!A$1:C$400,3,),0)</f>
        <v>88797</v>
      </c>
      <c r="P19" t="str">
        <f t="shared" si="2"/>
        <v>88,797</v>
      </c>
      <c r="Q19">
        <f>IFERROR(VLOOKUP(B19, '2013q4'!A$1:C$399,3,),0)</f>
        <v>104189</v>
      </c>
      <c r="R19">
        <f>IFERROR(VLOOKUP(B19, '2014q1'!A$1:C$399,3,),0)</f>
        <v>105143</v>
      </c>
      <c r="S19">
        <f>IFERROR(VLOOKUP(B19, '2014q2'!A$1:C$399,3,),0)</f>
        <v>106005</v>
      </c>
      <c r="T19">
        <f>IFERROR(VLOOKUP(B19, '2014q3'!A$1:C$399,3,),0)</f>
        <v>106217</v>
      </c>
      <c r="U19">
        <f>IFERROR(VLOOKUP(B19, '2014q1'!A$1:C$399,3,),0)</f>
        <v>105143</v>
      </c>
      <c r="V19">
        <f>IFERROR(VLOOKUP(B19, '2014q2'!A$1:C$399,3,),0)</f>
        <v>106005</v>
      </c>
      <c r="W19">
        <f>IFERROR(VLOOKUP(B19, '2015q2'!A$1:C$399,3,),0)</f>
        <v>106767</v>
      </c>
      <c r="X19" s="59">
        <f>IFERROR(VLOOKUP(B19, '2015q3'!A$1:C$399,3,),0)</f>
        <v>105606</v>
      </c>
      <c r="Y19" s="59">
        <f>IFERROR(VLOOKUP(B19, '2015q4'!A$1:C$399,3,),0)</f>
        <v>104738</v>
      </c>
      <c r="Z19" s="117">
        <f>IFERROR(VLOOKUP(B19, '2016q1'!A$1:C$399,3,),0)</f>
        <v>103803</v>
      </c>
      <c r="AA19" s="117">
        <f>IFERROR(VLOOKUP(B19, '2016q2'!A$1:C$399,3,),0)</f>
        <v>102384</v>
      </c>
      <c r="AB19" s="117">
        <f>IFERROR(VLOOKUP(B19, '2016q3'!A$1:C$399,3,),0)</f>
        <v>100333</v>
      </c>
      <c r="AC19" s="117">
        <f>IFERROR(VLOOKUP(B19, '2016q4'!A$1:C$399,3,),0)</f>
        <v>98089</v>
      </c>
      <c r="AD19" s="117">
        <f>IFERROR(VLOOKUP(B19, '2017q1'!A$1:C$399,3,),0)</f>
        <v>96072</v>
      </c>
      <c r="AE19" s="117">
        <f>IFERROR(VLOOKUP(B19, '2017q2'!A$1:C$399,3,),0)</f>
        <v>93258</v>
      </c>
      <c r="AF19" s="117">
        <f>IFERROR(VLOOKUP(B19, '2017q3'!A$1:C$399,3,),0)</f>
        <v>90898</v>
      </c>
      <c r="AG19" s="117">
        <f>IFERROR(VLOOKUP(B19, '2017q4'!A$1:C$399,3,),0)</f>
        <v>88797</v>
      </c>
      <c r="AH19" t="str">
        <f t="shared" si="3"/>
        <v>123</v>
      </c>
      <c r="AI19" s="117">
        <f>IFERROR(VLOOKUP(B19, 'c2013q4'!A$1:E$399,4,),0) + IFERROR(VLOOKUP(B19, 'c2014q1'!A$1:E$399,4,),0) + IFERROR(VLOOKUP(B19, 'c2014q2'!A$1:E$399,4,),0) + IFERROR(VLOOKUP(B19, 'c2014q3'!A$1:E$399,4,),0) + IFERROR(VLOOKUP(B19, 'c2014q4'!A$1:E$399,4,),0)+ IFERROR(VLOOKUP(B19, 'c2015q1'!A$1:E$399,4,),0) + IFERROR(VLOOKUP(B19, 'c2015q2'!A$1:E$399,4,),0) + IFERROR(VLOOKUP(B19, 'c2015q3'!A$1:E$399,4,),0) + IFERROR(VLOOKUP(B19, 'c2015q4'!A$1:E$399,4,),0) + IFERROR(VLOOKUP(B19, 'c2016q1'!A$1:E$399,4,),0) + IFERROR(VLOOKUP(B19, 'c2016q2'!A$1:E$399,4,),0) + IFERROR(VLOOKUP(B19, 'c2016q3'!A$1:E$399,4,),0) + IFERROR(VLOOKUP(B19, 'c2016q4'!A$1:E$399,4,),0)+ IFERROR(VLOOKUP(B19, 'c2017q1'!A$1:E$399,4,),0)+ IFERROR(VLOOKUP(B19, 'c2017q2'!A$1:E$399,4,),0)</f>
        <v>123</v>
      </c>
      <c r="AJ19">
        <f>IFERROR(VLOOKUP(B19, 'c2013q4'!A$1:E$399,4,),0)</f>
        <v>28</v>
      </c>
      <c r="AK19">
        <f>IFERROR(VLOOKUP(B19, 'c2014q1'!A$1:E$399,4,),0) + IFERROR(VLOOKUP(B19, 'c2014q2'!A$1:E$399,4,),0) + IFERROR(VLOOKUP(B19, 'c2014q3'!A$1:E$399,4,),0) + IFERROR(VLOOKUP(B19, 'c2014q4'!A$1:E$399,4,),0)</f>
        <v>31</v>
      </c>
      <c r="AL19" s="59">
        <f>IFERROR(VLOOKUP(B19, 'c2015q1'!A$1:E$399,4,),0) + IFERROR(VLOOKUP(B19, 'c2015q2'!A$1:E$399,4,),0) + IFERROR(VLOOKUP(B19, 'c2015q3'!A$1:E$399,4,),0) + IFERROR(VLOOKUP(B19, 'c2015q4'!A$1:E$399,4,),0)</f>
        <v>25</v>
      </c>
      <c r="AM19" s="117">
        <f>IFERROR(VLOOKUP(B19, 'c2016q1'!A$1:E$399,4,),0) + IFERROR(VLOOKUP(B19, 'c2016q2'!A$1:E$399,4,),0) + IFERROR(VLOOKUP(B19, 'c2016q3'!A$1:E$399,4,),0) + IFERROR(VLOOKUP(B19, 'c2016q4'!A$1:E$399,4,),0)</f>
        <v>24</v>
      </c>
      <c r="AN19" s="117">
        <f>IFERROR(VLOOKUP(B19, 'c2017q1'!A$1:E$399,4,),0) + IFERROR(VLOOKUP(B19, 'c2017q2'!A$1:E$399,4,),0)</f>
        <v>15</v>
      </c>
      <c r="AO19">
        <f t="shared" si="0"/>
        <v>13.9</v>
      </c>
      <c r="AP19">
        <f t="shared" si="1"/>
        <v>40</v>
      </c>
      <c r="AQ19" s="59">
        <f t="shared" si="4"/>
        <v>2</v>
      </c>
      <c r="AR19" t="str">
        <f t="shared" si="5"/>
        <v>f</v>
      </c>
      <c r="AS19" s="117" t="str">
        <f>IFERROR(VLOOKUP(B19, loss!$A$1:$F$300, 4, FALSE), "")</f>
        <v>43.8%</v>
      </c>
      <c r="AT19" s="117" t="str">
        <f>IFERROR(VLOOKUP(B19, loss!$A$1:$F$300, 5, FALSE), "")</f>
        <v>45.0%</v>
      </c>
    </row>
    <row r="20" spans="1:46" x14ac:dyDescent="0.25">
      <c r="A20">
        <v>19</v>
      </c>
      <c r="B20" s="59" t="s">
        <v>231</v>
      </c>
      <c r="C20" s="117" t="str">
        <f>IFERROR(VLOOKUP(B20,addresses!A$2:I$1997, 3, FALSE), "")</f>
        <v>2549 Barrington Circle</v>
      </c>
      <c r="D20" s="117" t="str">
        <f>IFERROR(VLOOKUP(B20,addresses!A$2:I$1997, 5, FALSE), "")</f>
        <v>Tallahassee</v>
      </c>
      <c r="E20" s="117" t="str">
        <f>IFERROR(VLOOKUP(B20,addresses!A$2:I$1997, 7, FALSE),"")</f>
        <v>FL</v>
      </c>
      <c r="F20" s="117">
        <f>IFERROR(VLOOKUP(B20,addresses!A$2:I$1997, 8, FALSE),"")</f>
        <v>32308</v>
      </c>
      <c r="G20" s="117" t="str">
        <f>IFERROR(VLOOKUP(B20,addresses!A$2:I$1997, 9, FALSE),"")</f>
        <v>850-386-1115</v>
      </c>
      <c r="H20" s="117" t="str">
        <f>IFERROR(VLOOKUP(B20,addresses!A$2:J$1997, 10, FALSE), "")</f>
        <v>http://www.oceanharbor-ins.com</v>
      </c>
      <c r="I20" s="117" t="str">
        <f>VLOOKUP(IFERROR(VLOOKUP(B20, Weiss!A$1:C$399,3,FALSE),"NR"), RatingsLU!A$5:B$30, 2, FALSE)</f>
        <v>B-</v>
      </c>
      <c r="J20" s="117">
        <f>VLOOKUP(I20,RatingsLU!B$5:C$30,2,)</f>
        <v>6</v>
      </c>
      <c r="K20" s="117" t="str">
        <f>VLOOKUP(IFERROR(VLOOKUP(B20,#REF!, 6,FALSE), "NR"), RatingsLU!K$5:M$30, 2, FALSE)</f>
        <v>NR</v>
      </c>
      <c r="L20" s="117">
        <f>VLOOKUP(K20,RatingsLU!L$5:M$30,2,)</f>
        <v>7</v>
      </c>
      <c r="M20" s="117" t="str">
        <f>VLOOKUP(IFERROR(VLOOKUP(B20, AMBest!A$1:L$399,3,FALSE),"NR"), RatingsLU!F$5:G$100, 2, FALSE)</f>
        <v>NR</v>
      </c>
      <c r="N20" s="117">
        <f>VLOOKUP(M20, RatingsLU!G$5:H$100, 2, FALSE)</f>
        <v>33</v>
      </c>
      <c r="O20" s="117">
        <f>IFERROR(VLOOKUP(B20, '2017q4'!A$1:C$400,3,),0)</f>
        <v>80747</v>
      </c>
      <c r="P20" t="str">
        <f t="shared" si="2"/>
        <v>80,747</v>
      </c>
      <c r="Q20">
        <f>IFERROR(VLOOKUP(B20, '2013q4'!A$1:C$399,3,),0)</f>
        <v>50233</v>
      </c>
      <c r="R20">
        <f>IFERROR(VLOOKUP(B20, '2014q1'!A$1:C$399,3,),0)</f>
        <v>59133</v>
      </c>
      <c r="S20">
        <f>IFERROR(VLOOKUP(B20, '2014q2'!A$1:C$399,3,),0)</f>
        <v>62103</v>
      </c>
      <c r="T20">
        <f>IFERROR(VLOOKUP(B20, '2014q3'!A$1:C$399,3,),0)</f>
        <v>64034</v>
      </c>
      <c r="U20">
        <f>IFERROR(VLOOKUP(B20, '2014q1'!A$1:C$399,3,),0)</f>
        <v>59133</v>
      </c>
      <c r="V20">
        <f>IFERROR(VLOOKUP(B20, '2014q2'!A$1:C$399,3,),0)</f>
        <v>62103</v>
      </c>
      <c r="W20">
        <f>IFERROR(VLOOKUP(B20, '2015q2'!A$1:C$399,3,),0)</f>
        <v>69979</v>
      </c>
      <c r="X20" s="59">
        <f>IFERROR(VLOOKUP(B20, '2015q3'!A$1:C$399,3,),0)</f>
        <v>71311</v>
      </c>
      <c r="Y20" s="59">
        <f>IFERROR(VLOOKUP(B20, '2015q4'!A$1:C$399,3,),0)</f>
        <v>73508</v>
      </c>
      <c r="Z20" s="117">
        <f>IFERROR(VLOOKUP(B20, '2016q1'!A$1:C$399,3,),0)</f>
        <v>75762</v>
      </c>
      <c r="AA20" s="117">
        <f>IFERROR(VLOOKUP(B20, '2016q2'!A$1:C$399,3,),0)</f>
        <v>77172</v>
      </c>
      <c r="AB20" s="117">
        <f>IFERROR(VLOOKUP(B20, '2016q3'!A$1:C$399,3,),0)</f>
        <v>78019</v>
      </c>
      <c r="AC20" s="117">
        <f>IFERROR(VLOOKUP(B20, '2016q4'!A$1:C$399,3,),0)</f>
        <v>78337</v>
      </c>
      <c r="AD20" s="117">
        <f>IFERROR(VLOOKUP(B20, '2017q1'!A$1:C$399,3,),0)</f>
        <v>79270</v>
      </c>
      <c r="AE20" s="117">
        <f>IFERROR(VLOOKUP(B20, '2017q2'!A$1:C$399,3,),0)</f>
        <v>79908</v>
      </c>
      <c r="AF20" s="117">
        <f>IFERROR(VLOOKUP(B20, '2017q3'!A$1:C$399,3,),0)</f>
        <v>80547</v>
      </c>
      <c r="AG20" s="117">
        <f>IFERROR(VLOOKUP(B20, '2017q4'!A$1:C$399,3,),0)</f>
        <v>80747</v>
      </c>
      <c r="AH20" t="str">
        <f t="shared" si="3"/>
        <v>178</v>
      </c>
      <c r="AI20" s="117">
        <f>IFERROR(VLOOKUP(B20, 'c2013q4'!A$1:E$399,4,),0) + IFERROR(VLOOKUP(B20, 'c2014q1'!A$1:E$399,4,),0) + IFERROR(VLOOKUP(B20, 'c2014q2'!A$1:E$399,4,),0) + IFERROR(VLOOKUP(B20, 'c2014q3'!A$1:E$399,4,),0) + IFERROR(VLOOKUP(B20, 'c2014q4'!A$1:E$399,4,),0)+ IFERROR(VLOOKUP(B20, 'c2015q1'!A$1:E$399,4,),0) + IFERROR(VLOOKUP(B20, 'c2015q2'!A$1:E$399,4,),0) + IFERROR(VLOOKUP(B20, 'c2015q3'!A$1:E$399,4,),0) + IFERROR(VLOOKUP(B20, 'c2015q4'!A$1:E$399,4,),0) + IFERROR(VLOOKUP(B20, 'c2016q1'!A$1:E$399,4,),0) + IFERROR(VLOOKUP(B20, 'c2016q2'!A$1:E$399,4,),0) + IFERROR(VLOOKUP(B20, 'c2016q3'!A$1:E$399,4,),0) + IFERROR(VLOOKUP(B20, 'c2016q4'!A$1:E$399,4,),0)+ IFERROR(VLOOKUP(B20, 'c2017q1'!A$1:E$399,4,),0)+ IFERROR(VLOOKUP(B20, 'c2017q2'!A$1:E$399,4,),0)</f>
        <v>178</v>
      </c>
      <c r="AJ20">
        <f>IFERROR(VLOOKUP(B20, 'c2013q4'!A$1:E$399,4,),0)</f>
        <v>53</v>
      </c>
      <c r="AK20">
        <f>IFERROR(VLOOKUP(B20, 'c2014q1'!A$1:E$399,4,),0) + IFERROR(VLOOKUP(B20, 'c2014q2'!A$1:E$399,4,),0) + IFERROR(VLOOKUP(B20, 'c2014q3'!A$1:E$399,4,),0) + IFERROR(VLOOKUP(B20, 'c2014q4'!A$1:E$399,4,),0)</f>
        <v>43</v>
      </c>
      <c r="AL20" s="59">
        <f>IFERROR(VLOOKUP(B20, 'c2015q1'!A$1:E$399,4,),0) + IFERROR(VLOOKUP(B20, 'c2015q2'!A$1:E$399,4,),0) + IFERROR(VLOOKUP(B20, 'c2015q3'!A$1:E$399,4,),0) + IFERROR(VLOOKUP(B20, 'c2015q4'!A$1:E$399,4,),0)</f>
        <v>29</v>
      </c>
      <c r="AM20" s="117">
        <f>IFERROR(VLOOKUP(B20, 'c2016q1'!A$1:E$399,4,),0) + IFERROR(VLOOKUP(B20, 'c2016q2'!A$1:E$399,4,),0) + IFERROR(VLOOKUP(B20, 'c2016q3'!A$1:E$399,4,),0) + IFERROR(VLOOKUP(B20, 'c2016q4'!A$1:E$399,4,),0)</f>
        <v>30</v>
      </c>
      <c r="AN20" s="117">
        <f>IFERROR(VLOOKUP(B20, 'c2017q1'!A$1:E$399,4,),0) + IFERROR(VLOOKUP(B20, 'c2017q2'!A$1:E$399,4,),0)</f>
        <v>23</v>
      </c>
      <c r="AO20">
        <f t="shared" si="0"/>
        <v>22</v>
      </c>
      <c r="AP20">
        <f t="shared" si="1"/>
        <v>56</v>
      </c>
      <c r="AQ20" s="59">
        <f t="shared" si="4"/>
        <v>2</v>
      </c>
      <c r="AR20" t="str">
        <f t="shared" si="5"/>
        <v>f</v>
      </c>
      <c r="AS20" s="117" t="str">
        <f>IFERROR(VLOOKUP(B20, loss!$A$1:$F$300, 4, FALSE), "")</f>
        <v>44.9%</v>
      </c>
      <c r="AT20" s="117" t="str">
        <f>IFERROR(VLOOKUP(B20, loss!$A$1:$F$300, 5, FALSE), "")</f>
        <v>49.0%</v>
      </c>
    </row>
    <row r="21" spans="1:46" x14ac:dyDescent="0.25">
      <c r="A21">
        <v>20</v>
      </c>
      <c r="B21" s="59" t="s">
        <v>227</v>
      </c>
      <c r="C21" s="117" t="str">
        <f>IFERROR(VLOOKUP(B21,addresses!A$2:I$1997, 3, FALSE), "")</f>
        <v>4200 Northcorp Parkway Suite 400</v>
      </c>
      <c r="D21" s="117" t="str">
        <f>IFERROR(VLOOKUP(B21,addresses!A$2:I$1997, 5, FALSE), "")</f>
        <v>Palm Beach Gardens</v>
      </c>
      <c r="E21" s="117" t="str">
        <f>IFERROR(VLOOKUP(B21,addresses!A$2:I$1997, 7, FALSE),"")</f>
        <v>FL</v>
      </c>
      <c r="F21" s="117">
        <f>IFERROR(VLOOKUP(B21,addresses!A$2:I$1997, 8, FALSE),"")</f>
        <v>33410</v>
      </c>
      <c r="G21" s="117" t="str">
        <f>IFERROR(VLOOKUP(B21,addresses!A$2:I$1997, 9, FALSE),"")</f>
        <v>561-231-5902</v>
      </c>
      <c r="H21" s="117" t="str">
        <f>IFERROR(VLOOKUP(B21,addresses!A$2:J$1997, 10, FALSE), "")</f>
        <v>http://www.olympusinsurance.com</v>
      </c>
      <c r="I21" s="117" t="str">
        <f>VLOOKUP(IFERROR(VLOOKUP(B21, Weiss!A$1:C$399,3,FALSE),"NR"), RatingsLU!A$5:B$30, 2, FALSE)</f>
        <v>C</v>
      </c>
      <c r="J21" s="117">
        <f>VLOOKUP(I21,RatingsLU!B$5:C$30,2,)</f>
        <v>8</v>
      </c>
      <c r="K21" s="117" t="str">
        <f>VLOOKUP(IFERROR(VLOOKUP(B21,#REF!, 6,FALSE), "NR"), RatingsLU!K$5:M$30, 2, FALSE)</f>
        <v>NR</v>
      </c>
      <c r="L21" s="117">
        <f>VLOOKUP(K21,RatingsLU!L$5:M$30,2,)</f>
        <v>7</v>
      </c>
      <c r="M21" s="117" t="str">
        <f>VLOOKUP(IFERROR(VLOOKUP(B21, AMBest!A$1:L$399,3,FALSE),"NR"), RatingsLU!F$5:G$100, 2, FALSE)</f>
        <v>NR</v>
      </c>
      <c r="N21" s="117">
        <f>VLOOKUP(M21, RatingsLU!G$5:H$100, 2, FALSE)</f>
        <v>33</v>
      </c>
      <c r="O21" s="117">
        <f>IFERROR(VLOOKUP(B21, '2017q4'!A$1:C$400,3,),0)</f>
        <v>79803</v>
      </c>
      <c r="P21" t="str">
        <f t="shared" si="2"/>
        <v>79,803</v>
      </c>
      <c r="Q21">
        <f>IFERROR(VLOOKUP(B21, '2013q4'!A$1:C$399,3,),0)</f>
        <v>70207</v>
      </c>
      <c r="R21">
        <f>IFERROR(VLOOKUP(B21, '2014q1'!A$1:C$399,3,),0)</f>
        <v>70800</v>
      </c>
      <c r="S21">
        <f>IFERROR(VLOOKUP(B21, '2014q2'!A$1:C$399,3,),0)</f>
        <v>74034</v>
      </c>
      <c r="T21">
        <f>IFERROR(VLOOKUP(B21, '2014q3'!A$1:C$399,3,),0)</f>
        <v>76276</v>
      </c>
      <c r="U21">
        <f>IFERROR(VLOOKUP(B21, '2014q1'!A$1:C$399,3,),0)</f>
        <v>70800</v>
      </c>
      <c r="V21">
        <f>IFERROR(VLOOKUP(B21, '2014q2'!A$1:C$399,3,),0)</f>
        <v>74034</v>
      </c>
      <c r="W21">
        <f>IFERROR(VLOOKUP(B21, '2015q2'!A$1:C$399,3,),0)</f>
        <v>89087</v>
      </c>
      <c r="X21" s="59">
        <f>IFERROR(VLOOKUP(B21, '2015q3'!A$1:C$399,3,),0)</f>
        <v>85406</v>
      </c>
      <c r="Y21" s="59">
        <f>IFERROR(VLOOKUP(B21, '2015q4'!A$1:C$399,3,),0)</f>
        <v>86260</v>
      </c>
      <c r="Z21" s="117">
        <f>IFERROR(VLOOKUP(B21, '2016q1'!A$1:C$399,3,),0)</f>
        <v>84447</v>
      </c>
      <c r="AA21" s="117">
        <f>IFERROR(VLOOKUP(B21, '2016q2'!A$1:C$399,3,),0)</f>
        <v>83550</v>
      </c>
      <c r="AB21" s="117">
        <f>IFERROR(VLOOKUP(B21, '2016q3'!A$1:C$399,3,),0)</f>
        <v>82811</v>
      </c>
      <c r="AC21" s="117">
        <f>IFERROR(VLOOKUP(B21, '2016q4'!A$1:C$399,3,),0)</f>
        <v>82320</v>
      </c>
      <c r="AD21" s="117">
        <f>IFERROR(VLOOKUP(B21, '2017q1'!A$1:C$399,3,),0)</f>
        <v>81061</v>
      </c>
      <c r="AE21" s="117">
        <f>IFERROR(VLOOKUP(B21, '2017q2'!A$1:C$399,3,),0)</f>
        <v>79933</v>
      </c>
      <c r="AF21" s="117">
        <f>IFERROR(VLOOKUP(B21, '2017q3'!A$1:C$399,3,),0)</f>
        <v>79117</v>
      </c>
      <c r="AG21" s="117">
        <f>IFERROR(VLOOKUP(B21, '2017q4'!A$1:C$399,3,),0)</f>
        <v>79803</v>
      </c>
      <c r="AH21" t="str">
        <f t="shared" si="3"/>
        <v>282</v>
      </c>
      <c r="AI21" s="117">
        <f>IFERROR(VLOOKUP(B21, 'c2013q4'!A$1:E$399,4,),0) + IFERROR(VLOOKUP(B21, 'c2014q1'!A$1:E$399,4,),0) + IFERROR(VLOOKUP(B21, 'c2014q2'!A$1:E$399,4,),0) + IFERROR(VLOOKUP(B21, 'c2014q3'!A$1:E$399,4,),0) + IFERROR(VLOOKUP(B21, 'c2014q4'!A$1:E$399,4,),0)+ IFERROR(VLOOKUP(B21, 'c2015q1'!A$1:E$399,4,),0) + IFERROR(VLOOKUP(B21, 'c2015q2'!A$1:E$399,4,),0) + IFERROR(VLOOKUP(B21, 'c2015q3'!A$1:E$399,4,),0) + IFERROR(VLOOKUP(B21, 'c2015q4'!A$1:E$399,4,),0) + IFERROR(VLOOKUP(B21, 'c2016q1'!A$1:E$399,4,),0) + IFERROR(VLOOKUP(B21, 'c2016q2'!A$1:E$399,4,),0) + IFERROR(VLOOKUP(B21, 'c2016q3'!A$1:E$399,4,),0) + IFERROR(VLOOKUP(B21, 'c2016q4'!A$1:E$399,4,),0)+ IFERROR(VLOOKUP(B21, 'c2017q1'!A$1:E$399,4,),0)+ IFERROR(VLOOKUP(B21, 'c2017q2'!A$1:E$399,4,),0)</f>
        <v>282</v>
      </c>
      <c r="AJ21">
        <f>IFERROR(VLOOKUP(B21, 'c2013q4'!A$1:E$399,4,),0)</f>
        <v>95</v>
      </c>
      <c r="AK21">
        <f>IFERROR(VLOOKUP(B21, 'c2014q1'!A$1:E$399,4,),0) + IFERROR(VLOOKUP(B21, 'c2014q2'!A$1:E$399,4,),0) + IFERROR(VLOOKUP(B21, 'c2014q3'!A$1:E$399,4,),0) + IFERROR(VLOOKUP(B21, 'c2014q4'!A$1:E$399,4,),0)</f>
        <v>87</v>
      </c>
      <c r="AL21" s="59">
        <f>IFERROR(VLOOKUP(B21, 'c2015q1'!A$1:E$399,4,),0) + IFERROR(VLOOKUP(B21, 'c2015q2'!A$1:E$399,4,),0) + IFERROR(VLOOKUP(B21, 'c2015q3'!A$1:E$399,4,),0) + IFERROR(VLOOKUP(B21, 'c2015q4'!A$1:E$399,4,),0)</f>
        <v>32</v>
      </c>
      <c r="AM21" s="117">
        <f>IFERROR(VLOOKUP(B21, 'c2016q1'!A$1:E$399,4,),0) + IFERROR(VLOOKUP(B21, 'c2016q2'!A$1:E$399,4,),0) + IFERROR(VLOOKUP(B21, 'c2016q3'!A$1:E$399,4,),0) + IFERROR(VLOOKUP(B21, 'c2016q4'!A$1:E$399,4,),0)</f>
        <v>31</v>
      </c>
      <c r="AN21" s="117">
        <f>IFERROR(VLOOKUP(B21, 'c2017q1'!A$1:E$399,4,),0) + IFERROR(VLOOKUP(B21, 'c2017q2'!A$1:E$399,4,),0)</f>
        <v>37</v>
      </c>
      <c r="AO21">
        <f t="shared" si="0"/>
        <v>35.299999999999997</v>
      </c>
      <c r="AP21">
        <f t="shared" si="1"/>
        <v>79</v>
      </c>
      <c r="AQ21" s="59">
        <f t="shared" si="4"/>
        <v>3</v>
      </c>
      <c r="AR21" t="str">
        <f t="shared" si="5"/>
        <v>f</v>
      </c>
      <c r="AS21" s="117" t="str">
        <f>IFERROR(VLOOKUP(B21, loss!$A$1:$F$300, 4, FALSE), "")</f>
        <v/>
      </c>
      <c r="AT21" s="117" t="str">
        <f>IFERROR(VLOOKUP(B21, loss!$A$1:$F$300, 5, FALSE), "")</f>
        <v/>
      </c>
    </row>
    <row r="22" spans="1:46" x14ac:dyDescent="0.25">
      <c r="A22">
        <v>21</v>
      </c>
      <c r="B22" s="59" t="s">
        <v>226</v>
      </c>
      <c r="C22" s="117" t="str">
        <f>IFERROR(VLOOKUP(B22,addresses!A$2:I$1997, 3, FALSE), "")</f>
        <v>7201 N.W. 11Th Place</v>
      </c>
      <c r="D22" s="117" t="str">
        <f>IFERROR(VLOOKUP(B22,addresses!A$2:I$1997, 5, FALSE), "")</f>
        <v>Gainesville</v>
      </c>
      <c r="E22" s="117" t="str">
        <f>IFERROR(VLOOKUP(B22,addresses!A$2:I$1997, 7, FALSE),"")</f>
        <v>FL</v>
      </c>
      <c r="F22" s="117">
        <f>IFERROR(VLOOKUP(B22,addresses!A$2:I$1997, 8, FALSE),"")</f>
        <v>32605</v>
      </c>
      <c r="G22" s="117" t="str">
        <f>IFERROR(VLOOKUP(B22,addresses!A$2:I$1997, 9, FALSE),"")</f>
        <v>352-333-1362</v>
      </c>
      <c r="H22" s="117" t="str">
        <f>IFERROR(VLOOKUP(B22,addresses!A$2:J$1997, 10, FALSE), "")</f>
        <v>http://www.thig.com</v>
      </c>
      <c r="I22" s="117" t="str">
        <f>VLOOKUP(IFERROR(VLOOKUP(B22, Weiss!A$1:C$399,3,FALSE),"NR"), RatingsLU!A$5:B$30, 2, FALSE)</f>
        <v>C</v>
      </c>
      <c r="J22" s="117">
        <f>VLOOKUP(I22,RatingsLU!B$5:C$30,2,)</f>
        <v>8</v>
      </c>
      <c r="K22" s="117" t="str">
        <f>VLOOKUP(IFERROR(VLOOKUP(B22,#REF!, 6,FALSE), "NR"), RatingsLU!K$5:M$30, 2, FALSE)</f>
        <v>NR</v>
      </c>
      <c r="L22" s="117">
        <f>VLOOKUP(K22,RatingsLU!L$5:M$30,2,)</f>
        <v>7</v>
      </c>
      <c r="M22" s="117" t="str">
        <f>VLOOKUP(IFERROR(VLOOKUP(B22, AMBest!A$1:L$399,3,FALSE),"NR"), RatingsLU!F$5:G$100, 2, FALSE)</f>
        <v>NR</v>
      </c>
      <c r="N22" s="117">
        <f>VLOOKUP(M22, RatingsLU!G$5:H$100, 2, FALSE)</f>
        <v>33</v>
      </c>
      <c r="O22" s="117">
        <f>IFERROR(VLOOKUP(B22, '2017q4'!A$1:C$400,3,),0)</f>
        <v>78778</v>
      </c>
      <c r="P22" t="str">
        <f t="shared" si="2"/>
        <v>78,778</v>
      </c>
      <c r="Q22">
        <f>IFERROR(VLOOKUP(B22, '2013q4'!A$1:C$399,3,),0)</f>
        <v>100165</v>
      </c>
      <c r="R22">
        <f>IFERROR(VLOOKUP(B22, '2014q1'!A$1:C$399,3,),0)</f>
        <v>99946</v>
      </c>
      <c r="S22">
        <f>IFERROR(VLOOKUP(B22, '2014q2'!A$1:C$399,3,),0)</f>
        <v>99276</v>
      </c>
      <c r="T22">
        <f>IFERROR(VLOOKUP(B22, '2014q3'!A$1:C$399,3,),0)</f>
        <v>98566</v>
      </c>
      <c r="U22">
        <f>IFERROR(VLOOKUP(B22, '2014q1'!A$1:C$399,3,),0)</f>
        <v>99946</v>
      </c>
      <c r="V22">
        <f>IFERROR(VLOOKUP(B22, '2014q2'!A$1:C$399,3,),0)</f>
        <v>99276</v>
      </c>
      <c r="W22">
        <f>IFERROR(VLOOKUP(B22, '2015q2'!A$1:C$399,3,),0)</f>
        <v>95716</v>
      </c>
      <c r="X22" s="59">
        <f>IFERROR(VLOOKUP(B22, '2015q3'!A$1:C$399,3,),0)</f>
        <v>93696</v>
      </c>
      <c r="Y22" s="59">
        <f>IFERROR(VLOOKUP(B22, '2015q4'!A$1:C$399,3,),0)</f>
        <v>93294</v>
      </c>
      <c r="Z22" s="117">
        <f>IFERROR(VLOOKUP(B22, '2016q1'!A$1:C$399,3,),0)</f>
        <v>91340</v>
      </c>
      <c r="AA22" s="117">
        <f>IFERROR(VLOOKUP(B22, '2016q2'!A$1:C$399,3,),0)</f>
        <v>87968</v>
      </c>
      <c r="AB22" s="117">
        <f>IFERROR(VLOOKUP(B22, '2016q3'!A$1:C$399,3,),0)</f>
        <v>86017</v>
      </c>
      <c r="AC22" s="117">
        <f>IFERROR(VLOOKUP(B22, '2016q4'!A$1:C$399,3,),0)</f>
        <v>85257</v>
      </c>
      <c r="AD22" s="117">
        <f>IFERROR(VLOOKUP(B22, '2017q1'!A$1:C$399,3,),0)</f>
        <v>83394</v>
      </c>
      <c r="AE22" s="117">
        <f>IFERROR(VLOOKUP(B22, '2017q2'!A$1:C$399,3,),0)</f>
        <v>80944</v>
      </c>
      <c r="AF22" s="117">
        <f>IFERROR(VLOOKUP(B22, '2017q3'!A$1:C$399,3,),0)</f>
        <v>79480</v>
      </c>
      <c r="AG22" s="117">
        <f>IFERROR(VLOOKUP(B22, '2017q4'!A$1:C$399,3,),0)</f>
        <v>78778</v>
      </c>
      <c r="AH22" t="str">
        <f t="shared" si="3"/>
        <v>365</v>
      </c>
      <c r="AI22" s="117">
        <f>IFERROR(VLOOKUP(B22, 'c2013q4'!A$1:E$399,4,),0) + IFERROR(VLOOKUP(B22, 'c2014q1'!A$1:E$399,4,),0) + IFERROR(VLOOKUP(B22, 'c2014q2'!A$1:E$399,4,),0) + IFERROR(VLOOKUP(B22, 'c2014q3'!A$1:E$399,4,),0) + IFERROR(VLOOKUP(B22, 'c2014q4'!A$1:E$399,4,),0)+ IFERROR(VLOOKUP(B22, 'c2015q1'!A$1:E$399,4,),0) + IFERROR(VLOOKUP(B22, 'c2015q2'!A$1:E$399,4,),0) + IFERROR(VLOOKUP(B22, 'c2015q3'!A$1:E$399,4,),0) + IFERROR(VLOOKUP(B22, 'c2015q4'!A$1:E$399,4,),0) + IFERROR(VLOOKUP(B22, 'c2016q1'!A$1:E$399,4,),0) + IFERROR(VLOOKUP(B22, 'c2016q2'!A$1:E$399,4,),0) + IFERROR(VLOOKUP(B22, 'c2016q3'!A$1:E$399,4,),0) + IFERROR(VLOOKUP(B22, 'c2016q4'!A$1:E$399,4,),0)+ IFERROR(VLOOKUP(B22, 'c2017q1'!A$1:E$399,4,),0)+ IFERROR(VLOOKUP(B22, 'c2017q2'!A$1:E$399,4,),0)</f>
        <v>365</v>
      </c>
      <c r="AJ22">
        <f>IFERROR(VLOOKUP(B22, 'c2013q4'!A$1:E$399,4,),0)</f>
        <v>148</v>
      </c>
      <c r="AK22">
        <f>IFERROR(VLOOKUP(B22, 'c2014q1'!A$1:E$399,4,),0) + IFERROR(VLOOKUP(B22, 'c2014q2'!A$1:E$399,4,),0) + IFERROR(VLOOKUP(B22, 'c2014q3'!A$1:E$399,4,),0) + IFERROR(VLOOKUP(B22, 'c2014q4'!A$1:E$399,4,),0)</f>
        <v>62</v>
      </c>
      <c r="AL22" s="59">
        <f>IFERROR(VLOOKUP(B22, 'c2015q1'!A$1:E$399,4,),0) + IFERROR(VLOOKUP(B22, 'c2015q2'!A$1:E$399,4,),0) + IFERROR(VLOOKUP(B22, 'c2015q3'!A$1:E$399,4,),0) + IFERROR(VLOOKUP(B22, 'c2015q4'!A$1:E$399,4,),0)</f>
        <v>54</v>
      </c>
      <c r="AM22" s="117">
        <f>IFERROR(VLOOKUP(B22, 'c2016q1'!A$1:E$399,4,),0) + IFERROR(VLOOKUP(B22, 'c2016q2'!A$1:E$399,4,),0) + IFERROR(VLOOKUP(B22, 'c2016q3'!A$1:E$399,4,),0) + IFERROR(VLOOKUP(B22, 'c2016q4'!A$1:E$399,4,),0)</f>
        <v>54</v>
      </c>
      <c r="AN22" s="117">
        <f>IFERROR(VLOOKUP(B22, 'c2017q1'!A$1:E$399,4,),0) + IFERROR(VLOOKUP(B22, 'c2017q2'!A$1:E$399,4,),0)</f>
        <v>47</v>
      </c>
      <c r="AO22">
        <f t="shared" si="0"/>
        <v>46.3</v>
      </c>
      <c r="AP22">
        <f t="shared" si="1"/>
        <v>89</v>
      </c>
      <c r="AQ22" s="59">
        <f t="shared" si="4"/>
        <v>3</v>
      </c>
      <c r="AR22" t="str">
        <f t="shared" si="5"/>
        <v>f</v>
      </c>
      <c r="AS22" s="117" t="str">
        <f>IFERROR(VLOOKUP(B22, loss!$A$1:$F$300, 4, FALSE), "")</f>
        <v>57.1%</v>
      </c>
      <c r="AT22" s="117" t="str">
        <f>IFERROR(VLOOKUP(B22, loss!$A$1:$F$300, 5, FALSE), "")</f>
        <v>28.2%</v>
      </c>
    </row>
    <row r="23" spans="1:46" x14ac:dyDescent="0.25">
      <c r="A23">
        <v>22</v>
      </c>
      <c r="B23" s="59" t="s">
        <v>244</v>
      </c>
      <c r="C23" s="117" t="str">
        <f>IFERROR(VLOOKUP(B23,addresses!A$2:I$1997, 3, FALSE), "")</f>
        <v>12640 Telecom Dr</v>
      </c>
      <c r="D23" s="117" t="str">
        <f>IFERROR(VLOOKUP(B23,addresses!A$2:I$1997, 5, FALSE), "")</f>
        <v>Temple Terrace</v>
      </c>
      <c r="E23" s="117" t="str">
        <f>IFERROR(VLOOKUP(B23,addresses!A$2:I$1997, 7, FALSE),"")</f>
        <v>FL</v>
      </c>
      <c r="F23" s="117">
        <f>IFERROR(VLOOKUP(B23,addresses!A$2:I$1997, 8, FALSE),"")</f>
        <v>33637</v>
      </c>
      <c r="G23" s="117" t="str">
        <f>IFERROR(VLOOKUP(B23,addresses!A$2:I$1997, 9, FALSE),"")</f>
        <v>813-435-6379</v>
      </c>
      <c r="H23" s="117" t="str">
        <f>IFERROR(VLOOKUP(B23,addresses!A$2:J$1997, 10, FALSE), "")</f>
        <v>http://www.safepointins.com</v>
      </c>
      <c r="I23" s="117" t="str">
        <f>VLOOKUP(IFERROR(VLOOKUP(B23, Weiss!A$1:C$399,3,FALSE),"NR"), RatingsLU!A$5:B$30, 2, FALSE)</f>
        <v>C+</v>
      </c>
      <c r="J23" s="117">
        <f>VLOOKUP(I23,RatingsLU!B$5:C$30,2,)</f>
        <v>7</v>
      </c>
      <c r="K23" s="117" t="str">
        <f>VLOOKUP(IFERROR(VLOOKUP(B23,#REF!, 6,FALSE), "NR"), RatingsLU!K$5:M$30, 2, FALSE)</f>
        <v>NR</v>
      </c>
      <c r="L23" s="117">
        <f>VLOOKUP(K23,RatingsLU!L$5:M$30,2,)</f>
        <v>7</v>
      </c>
      <c r="M23" s="117" t="str">
        <f>VLOOKUP(IFERROR(VLOOKUP(B23, AMBest!A$1:L$399,3,FALSE),"NR"), RatingsLU!F$5:G$100, 2, FALSE)</f>
        <v>B</v>
      </c>
      <c r="N23" s="117">
        <f>VLOOKUP(M23, RatingsLU!G$5:H$100, 2, FALSE)</f>
        <v>13</v>
      </c>
      <c r="O23" s="117">
        <f>IFERROR(VLOOKUP(B23, '2017q4'!A$1:C$400,3,),0)</f>
        <v>76903</v>
      </c>
      <c r="P23" t="str">
        <f t="shared" si="2"/>
        <v>76,903</v>
      </c>
      <c r="Q23">
        <f>IFERROR(VLOOKUP(B23, '2013q4'!A$1:C$399,3,),0)</f>
        <v>0</v>
      </c>
      <c r="R23">
        <f>IFERROR(VLOOKUP(B23, '2014q1'!A$1:C$399,3,),0)</f>
        <v>31068</v>
      </c>
      <c r="S23">
        <f>IFERROR(VLOOKUP(B23, '2014q2'!A$1:C$399,3,),0)</f>
        <v>30113</v>
      </c>
      <c r="T23">
        <f>IFERROR(VLOOKUP(B23, '2014q3'!A$1:C$399,3,),0)</f>
        <v>27877</v>
      </c>
      <c r="U23">
        <f>IFERROR(VLOOKUP(B23, '2014q1'!A$1:C$399,3,),0)</f>
        <v>31068</v>
      </c>
      <c r="V23">
        <f>IFERROR(VLOOKUP(B23, '2014q2'!A$1:C$399,3,),0)</f>
        <v>30113</v>
      </c>
      <c r="W23">
        <f>IFERROR(VLOOKUP(B23, '2015q2'!A$1:C$399,3,),0)</f>
        <v>50691</v>
      </c>
      <c r="X23" s="59">
        <f>IFERROR(VLOOKUP(B23, '2015q3'!A$1:C$399,3,),0)</f>
        <v>48482</v>
      </c>
      <c r="Y23" s="59">
        <f>IFERROR(VLOOKUP(B23, '2015q4'!A$1:C$399,3,),0)</f>
        <v>61050</v>
      </c>
      <c r="Z23" s="117">
        <f>IFERROR(VLOOKUP(B23, '2016q1'!A$1:C$399,3,),0)</f>
        <v>63338</v>
      </c>
      <c r="AA23" s="117">
        <f>IFERROR(VLOOKUP(B23, '2016q2'!A$1:C$399,3,),0)</f>
        <v>61060</v>
      </c>
      <c r="AB23" s="117">
        <f>IFERROR(VLOOKUP(B23, '2016q3'!A$1:C$399,3,),0)</f>
        <v>59164</v>
      </c>
      <c r="AC23" s="117">
        <f>IFERROR(VLOOKUP(B23, '2016q4'!A$1:C$399,3,),0)</f>
        <v>70675</v>
      </c>
      <c r="AD23" s="117">
        <f>IFERROR(VLOOKUP(B23, '2017q1'!A$1:C$399,3,),0)</f>
        <v>74479</v>
      </c>
      <c r="AE23" s="117">
        <f>IFERROR(VLOOKUP(B23, '2017q2'!A$1:C$399,3,),0)</f>
        <v>73065</v>
      </c>
      <c r="AF23" s="117">
        <f>IFERROR(VLOOKUP(B23, '2017q3'!A$1:C$399,3,),0)</f>
        <v>71904</v>
      </c>
      <c r="AG23" s="117">
        <f>IFERROR(VLOOKUP(B23, '2017q4'!A$1:C$399,3,),0)</f>
        <v>76903</v>
      </c>
      <c r="AH23" t="str">
        <f t="shared" si="3"/>
        <v>77</v>
      </c>
      <c r="AI23" s="117">
        <f>IFERROR(VLOOKUP(B23, 'c2013q4'!A$1:E$399,4,),0) + IFERROR(VLOOKUP(B23, 'c2014q1'!A$1:E$399,4,),0) + IFERROR(VLOOKUP(B23, 'c2014q2'!A$1:E$399,4,),0) + IFERROR(VLOOKUP(B23, 'c2014q3'!A$1:E$399,4,),0) + IFERROR(VLOOKUP(B23, 'c2014q4'!A$1:E$399,4,),0)+ IFERROR(VLOOKUP(B23, 'c2015q1'!A$1:E$399,4,),0) + IFERROR(VLOOKUP(B23, 'c2015q2'!A$1:E$399,4,),0) + IFERROR(VLOOKUP(B23, 'c2015q3'!A$1:E$399,4,),0) + IFERROR(VLOOKUP(B23, 'c2015q4'!A$1:E$399,4,),0) + IFERROR(VLOOKUP(B23, 'c2016q1'!A$1:E$399,4,),0) + IFERROR(VLOOKUP(B23, 'c2016q2'!A$1:E$399,4,),0) + IFERROR(VLOOKUP(B23, 'c2016q3'!A$1:E$399,4,),0) + IFERROR(VLOOKUP(B23, 'c2016q4'!A$1:E$399,4,),0)+ IFERROR(VLOOKUP(B23, 'c2017q1'!A$1:E$399,4,),0)+ IFERROR(VLOOKUP(B23, 'c2017q2'!A$1:E$399,4,),0)</f>
        <v>77</v>
      </c>
      <c r="AJ23">
        <f>IFERROR(VLOOKUP(B23, 'c2013q4'!A$1:E$399,4,),0)</f>
        <v>0</v>
      </c>
      <c r="AK23">
        <f>IFERROR(VLOOKUP(B23, 'c2014q1'!A$1:E$399,4,),0) + IFERROR(VLOOKUP(B23, 'c2014q2'!A$1:E$399,4,),0) + IFERROR(VLOOKUP(B23, 'c2014q3'!A$1:E$399,4,),0) + IFERROR(VLOOKUP(B23, 'c2014q4'!A$1:E$399,4,),0)</f>
        <v>6</v>
      </c>
      <c r="AL23" s="59">
        <f>IFERROR(VLOOKUP(B23, 'c2015q1'!A$1:E$399,4,),0) + IFERROR(VLOOKUP(B23, 'c2015q2'!A$1:E$399,4,),0) + IFERROR(VLOOKUP(B23, 'c2015q3'!A$1:E$399,4,),0) + IFERROR(VLOOKUP(B23, 'c2015q4'!A$1:E$399,4,),0)</f>
        <v>17</v>
      </c>
      <c r="AM23" s="117">
        <f>IFERROR(VLOOKUP(B23, 'c2016q1'!A$1:E$399,4,),0) + IFERROR(VLOOKUP(B23, 'c2016q2'!A$1:E$399,4,),0) + IFERROR(VLOOKUP(B23, 'c2016q3'!A$1:E$399,4,),0) + IFERROR(VLOOKUP(B23, 'c2016q4'!A$1:E$399,4,),0)</f>
        <v>17</v>
      </c>
      <c r="AN23" s="117">
        <f>IFERROR(VLOOKUP(B23, 'c2017q1'!A$1:E$399,4,),0) + IFERROR(VLOOKUP(B23, 'c2017q2'!A$1:E$399,4,),0)</f>
        <v>37</v>
      </c>
      <c r="AO23">
        <f t="shared" si="0"/>
        <v>10</v>
      </c>
      <c r="AP23">
        <f t="shared" si="1"/>
        <v>34</v>
      </c>
      <c r="AQ23" s="59">
        <f t="shared" si="4"/>
        <v>2</v>
      </c>
      <c r="AR23" t="str">
        <f t="shared" si="5"/>
        <v>f</v>
      </c>
      <c r="AS23" s="117" t="str">
        <f>IFERROR(VLOOKUP(B23, loss!$A$1:$F$300, 4, FALSE), "")</f>
        <v>75.3%</v>
      </c>
      <c r="AT23" s="117" t="str">
        <f>IFERROR(VLOOKUP(B23, loss!$A$1:$F$300, 5, FALSE), "")</f>
        <v>61.6%</v>
      </c>
    </row>
    <row r="24" spans="1:46" x14ac:dyDescent="0.25">
      <c r="A24">
        <v>23</v>
      </c>
      <c r="B24" s="59" t="s">
        <v>3550</v>
      </c>
      <c r="C24" s="117" t="str">
        <f>IFERROR(VLOOKUP(B24,addresses!A$2:I$1997, 3, FALSE), "")</f>
        <v>1 Asi Way</v>
      </c>
      <c r="D24" s="117" t="str">
        <f>IFERROR(VLOOKUP(B24,addresses!A$2:I$1997, 5, FALSE), "")</f>
        <v>St. Petersburg</v>
      </c>
      <c r="E24" s="117" t="str">
        <f>IFERROR(VLOOKUP(B24,addresses!A$2:I$1997, 7, FALSE),"")</f>
        <v>FL</v>
      </c>
      <c r="F24" s="117">
        <f>IFERROR(VLOOKUP(B24,addresses!A$2:I$1997, 8, FALSE),"")</f>
        <v>33702</v>
      </c>
      <c r="G24" s="117" t="str">
        <f>IFERROR(VLOOKUP(B24,addresses!A$2:I$1997, 9, FALSE),"")</f>
        <v>(727) 821-8765</v>
      </c>
      <c r="H24" s="117" t="str">
        <f>IFERROR(VLOOKUP(B24,addresses!A$2:J$1997, 10, FALSE), "")</f>
        <v>http://www.americanstrategic.com/</v>
      </c>
      <c r="I24" s="117" t="str">
        <f>VLOOKUP(IFERROR(VLOOKUP(B24, Weiss!A$1:C$399,3,FALSE),"NR"), RatingsLU!A$5:B$30, 2, FALSE)</f>
        <v>B-</v>
      </c>
      <c r="J24" s="117">
        <f>VLOOKUP(I24,RatingsLU!B$5:C$30,2,)</f>
        <v>6</v>
      </c>
      <c r="K24" s="117" t="str">
        <f>VLOOKUP(IFERROR(VLOOKUP(B24,#REF!, 6,FALSE), "NR"), RatingsLU!K$5:M$30, 2, FALSE)</f>
        <v>NR</v>
      </c>
      <c r="L24" s="117">
        <f>VLOOKUP(K24,RatingsLU!L$5:M$30,2,)</f>
        <v>7</v>
      </c>
      <c r="M24" s="117" t="str">
        <f>VLOOKUP(IFERROR(VLOOKUP(B24, AMBest!A$1:L$399,3,FALSE),"NR"), RatingsLU!F$5:G$100, 2, FALSE)</f>
        <v>NR</v>
      </c>
      <c r="N24" s="117">
        <f>VLOOKUP(M24, RatingsLU!G$5:H$100, 2, FALSE)</f>
        <v>33</v>
      </c>
      <c r="O24" s="117">
        <f>IFERROR(VLOOKUP(B24, '2017q4'!A$1:C$400,3,),0)</f>
        <v>74841</v>
      </c>
      <c r="P24" t="str">
        <f t="shared" si="2"/>
        <v>74,841</v>
      </c>
      <c r="Q24">
        <f>IFERROR(VLOOKUP(B24, '2013q4'!A$1:C$399,3,),0)</f>
        <v>0</v>
      </c>
      <c r="R24">
        <f>IFERROR(VLOOKUP(B24, '2014q1'!A$1:C$399,3,),0)</f>
        <v>0</v>
      </c>
      <c r="S24">
        <f>IFERROR(VLOOKUP(B24, '2014q2'!A$1:C$399,3,),0)</f>
        <v>0</v>
      </c>
      <c r="T24">
        <f>IFERROR(VLOOKUP(B24, '2014q3'!A$1:C$399,3,),0)</f>
        <v>0</v>
      </c>
      <c r="U24">
        <f>IFERROR(VLOOKUP(B24, '2014q1'!A$1:C$399,3,),0)</f>
        <v>0</v>
      </c>
      <c r="V24">
        <f>IFERROR(VLOOKUP(B24, '2014q2'!A$1:C$399,3,),0)</f>
        <v>0</v>
      </c>
      <c r="W24">
        <f>IFERROR(VLOOKUP(B24, '2015q2'!A$1:C$399,3,),0)</f>
        <v>0</v>
      </c>
      <c r="X24" s="59">
        <f>IFERROR(VLOOKUP(B24, '2015q3'!A$1:C$399,3,),0)</f>
        <v>0</v>
      </c>
      <c r="Y24" s="59">
        <f>IFERROR(VLOOKUP(B24, '2015q4'!A$1:C$399,3,),0)</f>
        <v>0</v>
      </c>
      <c r="Z24" s="117">
        <f>IFERROR(VLOOKUP(B24, '2016q1'!A$1:C$399,3,),0)</f>
        <v>0</v>
      </c>
      <c r="AA24" s="117">
        <f>IFERROR(VLOOKUP(B24, '2016q2'!A$1:C$399,3,),0)</f>
        <v>0</v>
      </c>
      <c r="AB24" s="117">
        <f>IFERROR(VLOOKUP(B24, '2016q3'!A$1:C$399,3,),0)</f>
        <v>0</v>
      </c>
      <c r="AC24" s="117">
        <f>IFERROR(VLOOKUP(B24, '2016q4'!A$1:C$399,3,),0)</f>
        <v>92559</v>
      </c>
      <c r="AD24" s="117">
        <f>IFERROR(VLOOKUP(B24, '2017q1'!A$1:C$399,3,),0)</f>
        <v>88807</v>
      </c>
      <c r="AE24" s="117">
        <f>IFERROR(VLOOKUP(B24, '2017q2'!A$1:C$399,3,),0)</f>
        <v>84249</v>
      </c>
      <c r="AF24" s="117">
        <f>IFERROR(VLOOKUP(B24, '2017q3'!A$1:C$399,3,),0)</f>
        <v>80561</v>
      </c>
      <c r="AG24" s="117">
        <f>IFERROR(VLOOKUP(B24, '2017q4'!A$1:C$399,3,),0)</f>
        <v>74841</v>
      </c>
      <c r="AH24" t="str">
        <f t="shared" si="3"/>
        <v>22</v>
      </c>
      <c r="AI24" s="117">
        <f>IFERROR(VLOOKUP(B24, 'c2013q4'!A$1:E$399,4,),0) + IFERROR(VLOOKUP(B24, 'c2014q1'!A$1:E$399,4,),0) + IFERROR(VLOOKUP(B24, 'c2014q2'!A$1:E$399,4,),0) + IFERROR(VLOOKUP(B24, 'c2014q3'!A$1:E$399,4,),0) + IFERROR(VLOOKUP(B24, 'c2014q4'!A$1:E$399,4,),0)+ IFERROR(VLOOKUP(B24, 'c2015q1'!A$1:E$399,4,),0) + IFERROR(VLOOKUP(B24, 'c2015q2'!A$1:E$399,4,),0) + IFERROR(VLOOKUP(B24, 'c2015q3'!A$1:E$399,4,),0) + IFERROR(VLOOKUP(B24, 'c2015q4'!A$1:E$399,4,),0) + IFERROR(VLOOKUP(B24, 'c2016q1'!A$1:E$399,4,),0) + IFERROR(VLOOKUP(B24, 'c2016q2'!A$1:E$399,4,),0) + IFERROR(VLOOKUP(B24, 'c2016q3'!A$1:E$399,4,),0) + IFERROR(VLOOKUP(B24, 'c2016q4'!A$1:E$399,4,),0)+ IFERROR(VLOOKUP(B24, 'c2017q1'!A$1:E$399,4,),0)+ IFERROR(VLOOKUP(B24, 'c2017q2'!A$1:E$399,4,),0)</f>
        <v>22</v>
      </c>
      <c r="AJ24">
        <f>IFERROR(VLOOKUP(B24, 'c2013q4'!A$1:E$399,4,),0)</f>
        <v>0</v>
      </c>
      <c r="AK24">
        <f>IFERROR(VLOOKUP(B24, 'c2014q1'!A$1:E$399,4,),0) + IFERROR(VLOOKUP(B24, 'c2014q2'!A$1:E$399,4,),0) + IFERROR(VLOOKUP(B24, 'c2014q3'!A$1:E$399,4,),0) + IFERROR(VLOOKUP(B24, 'c2014q4'!A$1:E$399,4,),0)</f>
        <v>0</v>
      </c>
      <c r="AL24" s="59">
        <f>IFERROR(VLOOKUP(B24, 'c2015q1'!A$1:E$399,4,),0) + IFERROR(VLOOKUP(B24, 'c2015q2'!A$1:E$399,4,),0) + IFERROR(VLOOKUP(B24, 'c2015q3'!A$1:E$399,4,),0) + IFERROR(VLOOKUP(B24, 'c2015q4'!A$1:E$399,4,),0)</f>
        <v>0</v>
      </c>
      <c r="AM24" s="117">
        <f>IFERROR(VLOOKUP(B24, 'c2016q1'!A$1:E$399,4,),0) + IFERROR(VLOOKUP(B24, 'c2016q2'!A$1:E$399,4,),0) + IFERROR(VLOOKUP(B24, 'c2016q3'!A$1:E$399,4,),0) + IFERROR(VLOOKUP(B24, 'c2016q4'!A$1:E$399,4,),0)</f>
        <v>0</v>
      </c>
      <c r="AN24" s="117">
        <f>IFERROR(VLOOKUP(B24, 'c2017q1'!A$1:E$399,4,),0) + IFERROR(VLOOKUP(B24, 'c2017q2'!A$1:E$399,4,),0)</f>
        <v>22</v>
      </c>
      <c r="AO24">
        <f t="shared" si="0"/>
        <v>2.9</v>
      </c>
      <c r="AP24">
        <f t="shared" si="1"/>
        <v>18</v>
      </c>
      <c r="AQ24" s="59">
        <f t="shared" si="4"/>
        <v>1</v>
      </c>
      <c r="AR24" t="str">
        <f t="shared" si="5"/>
        <v>f</v>
      </c>
      <c r="AS24" s="117" t="str">
        <f>IFERROR(VLOOKUP(B24, loss!$A$1:$F$300, 4, FALSE), "")</f>
        <v>55.6%</v>
      </c>
      <c r="AT24" s="117" t="str">
        <f>IFERROR(VLOOKUP(B24, loss!$A$1:$F$300, 5, FALSE), "")</f>
        <v>36.7%</v>
      </c>
    </row>
    <row r="25" spans="1:46" x14ac:dyDescent="0.25">
      <c r="A25">
        <v>24</v>
      </c>
      <c r="B25" s="59" t="s">
        <v>240</v>
      </c>
      <c r="C25" s="117" t="str">
        <f>IFERROR(VLOOKUP(B25,addresses!A$2:I$1997, 3, FALSE), "")</f>
        <v>7000 Midland Blvd</v>
      </c>
      <c r="D25" s="117" t="str">
        <f>IFERROR(VLOOKUP(B25,addresses!A$2:I$1997, 5, FALSE), "")</f>
        <v>Amelia</v>
      </c>
      <c r="E25" s="117" t="str">
        <f>IFERROR(VLOOKUP(B25,addresses!A$2:I$1997, 7, FALSE),"")</f>
        <v>OH</v>
      </c>
      <c r="F25" s="117" t="str">
        <f>IFERROR(VLOOKUP(B25,addresses!A$2:I$1997, 8, FALSE),"")</f>
        <v>45102-2607</v>
      </c>
      <c r="G25" s="117" t="str">
        <f>IFERROR(VLOOKUP(B25,addresses!A$2:I$1997, 9, FALSE),"")</f>
        <v>800-543-2644-6771</v>
      </c>
      <c r="H25" s="117" t="str">
        <f>IFERROR(VLOOKUP(B25,addresses!A$2:J$1997, 10, FALSE), "")</f>
        <v>http://www.amig.com</v>
      </c>
      <c r="I25" s="117" t="str">
        <f>VLOOKUP(IFERROR(VLOOKUP(B25, Weiss!A$1:C$399,3,FALSE),"NR"), RatingsLU!A$5:B$30, 2, FALSE)</f>
        <v>B-</v>
      </c>
      <c r="J25" s="117">
        <f>VLOOKUP(I25,RatingsLU!B$5:C$30,2,)</f>
        <v>6</v>
      </c>
      <c r="K25" s="117" t="str">
        <f>VLOOKUP(IFERROR(VLOOKUP(B25,#REF!, 6,FALSE), "NR"), RatingsLU!K$5:M$30, 2, FALSE)</f>
        <v>NR</v>
      </c>
      <c r="L25" s="117">
        <f>VLOOKUP(K25,RatingsLU!L$5:M$30,2,)</f>
        <v>7</v>
      </c>
      <c r="M25" s="117" t="str">
        <f>VLOOKUP(IFERROR(VLOOKUP(B25, AMBest!A$1:L$399,3,FALSE),"NR"), RatingsLU!F$5:G$100, 2, FALSE)</f>
        <v>A+</v>
      </c>
      <c r="N25" s="117">
        <f>VLOOKUP(M25, RatingsLU!G$5:H$100, 2, FALSE)</f>
        <v>3</v>
      </c>
      <c r="O25" s="117">
        <f>IFERROR(VLOOKUP(B25, '2017q4'!A$1:C$400,3,),0)</f>
        <v>71285</v>
      </c>
      <c r="P25" t="str">
        <f t="shared" si="2"/>
        <v>71,285</v>
      </c>
      <c r="Q25">
        <f>IFERROR(VLOOKUP(B25, '2013q4'!A$1:C$399,3,),0)</f>
        <v>47856</v>
      </c>
      <c r="R25">
        <f>IFERROR(VLOOKUP(B25, '2014q1'!A$1:C$399,3,),0)</f>
        <v>48634</v>
      </c>
      <c r="S25">
        <f>IFERROR(VLOOKUP(B25, '2014q2'!A$1:C$399,3,),0)</f>
        <v>49697</v>
      </c>
      <c r="T25">
        <f>IFERROR(VLOOKUP(B25, '2014q3'!A$1:C$399,3,),0)</f>
        <v>51243</v>
      </c>
      <c r="U25">
        <f>IFERROR(VLOOKUP(B25, '2014q1'!A$1:C$399,3,),0)</f>
        <v>48634</v>
      </c>
      <c r="V25">
        <f>IFERROR(VLOOKUP(B25, '2014q2'!A$1:C$399,3,),0)</f>
        <v>49697</v>
      </c>
      <c r="W25">
        <f>IFERROR(VLOOKUP(B25, '2015q2'!A$1:C$399,3,),0)</f>
        <v>58414</v>
      </c>
      <c r="X25" s="59">
        <f>IFERROR(VLOOKUP(B25, '2015q3'!A$1:C$399,3,),0)</f>
        <v>65228</v>
      </c>
      <c r="Y25" s="59">
        <f>IFERROR(VLOOKUP(B25, '2015q4'!A$1:C$399,3,),0)</f>
        <v>69999</v>
      </c>
      <c r="Z25" s="117">
        <f>IFERROR(VLOOKUP(B25, '2016q1'!A$1:C$399,3,),0)</f>
        <v>57405</v>
      </c>
      <c r="AA25" s="117">
        <f>IFERROR(VLOOKUP(B25, '2016q2'!A$1:C$399,3,),0)</f>
        <v>58514</v>
      </c>
      <c r="AB25" s="117">
        <f>IFERROR(VLOOKUP(B25, '2016q3'!A$1:C$399,3,),0)</f>
        <v>60533</v>
      </c>
      <c r="AC25" s="117">
        <f>IFERROR(VLOOKUP(B25, '2016q4'!A$1:C$399,3,),0)</f>
        <v>61523</v>
      </c>
      <c r="AD25" s="117">
        <f>IFERROR(VLOOKUP(B25, '2017q1'!A$1:C$399,3,),0)</f>
        <v>54898</v>
      </c>
      <c r="AE25" s="117">
        <f>IFERROR(VLOOKUP(B25, '2017q2'!A$1:C$399,3,),0)</f>
        <v>57116</v>
      </c>
      <c r="AF25" s="117">
        <f>IFERROR(VLOOKUP(B25, '2017q3'!A$1:C$399,3,),0)</f>
        <v>62955</v>
      </c>
      <c r="AG25" s="117">
        <f>IFERROR(VLOOKUP(B25, '2017q4'!A$1:C$399,3,),0)</f>
        <v>71285</v>
      </c>
      <c r="AH25" t="str">
        <f t="shared" si="3"/>
        <v>14</v>
      </c>
      <c r="AI25" s="117">
        <f>IFERROR(VLOOKUP(B25, 'c2013q4'!A$1:E$399,4,),0) + IFERROR(VLOOKUP(B25, 'c2014q1'!A$1:E$399,4,),0) + IFERROR(VLOOKUP(B25, 'c2014q2'!A$1:E$399,4,),0) + IFERROR(VLOOKUP(B25, 'c2014q3'!A$1:E$399,4,),0) + IFERROR(VLOOKUP(B25, 'c2014q4'!A$1:E$399,4,),0)+ IFERROR(VLOOKUP(B25, 'c2015q1'!A$1:E$399,4,),0) + IFERROR(VLOOKUP(B25, 'c2015q2'!A$1:E$399,4,),0) + IFERROR(VLOOKUP(B25, 'c2015q3'!A$1:E$399,4,),0) + IFERROR(VLOOKUP(B25, 'c2015q4'!A$1:E$399,4,),0) + IFERROR(VLOOKUP(B25, 'c2016q1'!A$1:E$399,4,),0) + IFERROR(VLOOKUP(B25, 'c2016q2'!A$1:E$399,4,),0) + IFERROR(VLOOKUP(B25, 'c2016q3'!A$1:E$399,4,),0) + IFERROR(VLOOKUP(B25, 'c2016q4'!A$1:E$399,4,),0)+ IFERROR(VLOOKUP(B25, 'c2017q1'!A$1:E$399,4,),0)+ IFERROR(VLOOKUP(B25, 'c2017q2'!A$1:E$399,4,),0)</f>
        <v>14</v>
      </c>
      <c r="AJ25">
        <f>IFERROR(VLOOKUP(B25, 'c2013q4'!A$1:E$399,4,),0)</f>
        <v>7</v>
      </c>
      <c r="AK25">
        <f>IFERROR(VLOOKUP(B25, 'c2014q1'!A$1:E$399,4,),0) + IFERROR(VLOOKUP(B25, 'c2014q2'!A$1:E$399,4,),0) + IFERROR(VLOOKUP(B25, 'c2014q3'!A$1:E$399,4,),0) + IFERROR(VLOOKUP(B25, 'c2014q4'!A$1:E$399,4,),0)</f>
        <v>5</v>
      </c>
      <c r="AL25" s="59">
        <f>IFERROR(VLOOKUP(B25, 'c2015q1'!A$1:E$399,4,),0) + IFERROR(VLOOKUP(B25, 'c2015q2'!A$1:E$399,4,),0) + IFERROR(VLOOKUP(B25, 'c2015q3'!A$1:E$399,4,),0) + IFERROR(VLOOKUP(B25, 'c2015q4'!A$1:E$399,4,),0)</f>
        <v>1</v>
      </c>
      <c r="AM25" s="117">
        <f>IFERROR(VLOOKUP(B25, 'c2016q1'!A$1:E$399,4,),0) + IFERROR(VLOOKUP(B25, 'c2016q2'!A$1:E$399,4,),0) + IFERROR(VLOOKUP(B25, 'c2016q3'!A$1:E$399,4,),0) + IFERROR(VLOOKUP(B25, 'c2016q4'!A$1:E$399,4,),0)</f>
        <v>1</v>
      </c>
      <c r="AN25" s="117">
        <f>IFERROR(VLOOKUP(B25, 'c2017q1'!A$1:E$399,4,),0) + IFERROR(VLOOKUP(B25, 'c2017q2'!A$1:E$399,4,),0)</f>
        <v>0</v>
      </c>
      <c r="AO25">
        <f t="shared" si="0"/>
        <v>2</v>
      </c>
      <c r="AP25">
        <f t="shared" si="1"/>
        <v>13</v>
      </c>
      <c r="AQ25" s="59">
        <f t="shared" si="4"/>
        <v>1</v>
      </c>
      <c r="AR25" t="str">
        <f t="shared" si="5"/>
        <v>f</v>
      </c>
      <c r="AS25" s="117" t="str">
        <f>IFERROR(VLOOKUP(B25, loss!$A$1:$F$300, 4, FALSE), "")</f>
        <v>48.8%</v>
      </c>
      <c r="AT25" s="117" t="str">
        <f>IFERROR(VLOOKUP(B25, loss!$A$1:$F$300, 5, FALSE), "")</f>
        <v>48.8%</v>
      </c>
    </row>
    <row r="26" spans="1:46" x14ac:dyDescent="0.25">
      <c r="A26">
        <v>25</v>
      </c>
      <c r="B26" s="59" t="s">
        <v>236</v>
      </c>
      <c r="C26" s="117" t="str">
        <f>IFERROR(VLOOKUP(B26,addresses!A$2:I$1997, 3, FALSE), "")</f>
        <v>2255 Killearn Center Blvd</v>
      </c>
      <c r="D26" s="117" t="str">
        <f>IFERROR(VLOOKUP(B26,addresses!A$2:I$1997, 5, FALSE), "")</f>
        <v>Tallahassee</v>
      </c>
      <c r="E26" s="117" t="str">
        <f>IFERROR(VLOOKUP(B26,addresses!A$2:I$1997, 7, FALSE),"")</f>
        <v>FL</v>
      </c>
      <c r="F26" s="117">
        <f>IFERROR(VLOOKUP(B26,addresses!A$2:I$1997, 8, FALSE),"")</f>
        <v>32309</v>
      </c>
      <c r="G26" s="117" t="str">
        <f>IFERROR(VLOOKUP(B26,addresses!A$2:I$1997, 9, FALSE),"")</f>
        <v>850-521-3080</v>
      </c>
      <c r="H26" s="117" t="str">
        <f>IFERROR(VLOOKUP(B26,addresses!A$2:J$1997, 10, FALSE), "")</f>
        <v>http://www.southernfidelityins.com</v>
      </c>
      <c r="I26" s="117" t="str">
        <f>VLOOKUP(IFERROR(VLOOKUP(B26, Weiss!A$1:C$399,3,FALSE),"NR"), RatingsLU!A$5:B$30, 2, FALSE)</f>
        <v>C+</v>
      </c>
      <c r="J26" s="117">
        <f>VLOOKUP(I26,RatingsLU!B$5:C$30,2,)</f>
        <v>7</v>
      </c>
      <c r="K26" s="117" t="str">
        <f>VLOOKUP(IFERROR(VLOOKUP(B26,#REF!, 6,FALSE), "NR"), RatingsLU!K$5:M$30, 2, FALSE)</f>
        <v>NR</v>
      </c>
      <c r="L26" s="117">
        <f>VLOOKUP(K26,RatingsLU!L$5:M$30,2,)</f>
        <v>7</v>
      </c>
      <c r="M26" s="117" t="str">
        <f>VLOOKUP(IFERROR(VLOOKUP(B26, AMBest!A$1:L$399,3,FALSE),"NR"), RatingsLU!F$5:G$100, 2, FALSE)</f>
        <v>NR</v>
      </c>
      <c r="N26" s="117">
        <f>VLOOKUP(M26, RatingsLU!G$5:H$100, 2, FALSE)</f>
        <v>33</v>
      </c>
      <c r="O26" s="117">
        <f>IFERROR(VLOOKUP(B26, '2017q4'!A$1:C$400,3,),0)</f>
        <v>70975</v>
      </c>
      <c r="P26" t="str">
        <f t="shared" si="2"/>
        <v>70,975</v>
      </c>
      <c r="Q26">
        <f>IFERROR(VLOOKUP(B26, '2013q4'!A$1:C$399,3,),0)</f>
        <v>74543</v>
      </c>
      <c r="R26">
        <f>IFERROR(VLOOKUP(B26, '2014q1'!A$1:C$399,3,),0)</f>
        <v>75824</v>
      </c>
      <c r="S26">
        <f>IFERROR(VLOOKUP(B26, '2014q2'!A$1:C$399,3,),0)</f>
        <v>71016</v>
      </c>
      <c r="T26">
        <f>IFERROR(VLOOKUP(B26, '2014q3'!A$1:C$399,3,),0)</f>
        <v>66373</v>
      </c>
      <c r="U26">
        <f>IFERROR(VLOOKUP(B26, '2014q1'!A$1:C$399,3,),0)</f>
        <v>75824</v>
      </c>
      <c r="V26">
        <f>IFERROR(VLOOKUP(B26, '2014q2'!A$1:C$399,3,),0)</f>
        <v>71016</v>
      </c>
      <c r="W26">
        <f>IFERROR(VLOOKUP(B26, '2015q2'!A$1:C$399,3,),0)</f>
        <v>62370</v>
      </c>
      <c r="X26" s="59">
        <f>IFERROR(VLOOKUP(B26, '2015q3'!A$1:C$399,3,),0)</f>
        <v>61175</v>
      </c>
      <c r="Y26" s="59">
        <f>IFERROR(VLOOKUP(B26, '2015q4'!A$1:C$399,3,),0)</f>
        <v>60964</v>
      </c>
      <c r="Z26" s="117">
        <f>IFERROR(VLOOKUP(B26, '2016q1'!A$1:C$399,3,),0)</f>
        <v>60728</v>
      </c>
      <c r="AA26" s="117">
        <f>IFERROR(VLOOKUP(B26, '2016q2'!A$1:C$399,3,),0)</f>
        <v>60948</v>
      </c>
      <c r="AB26" s="117">
        <f>IFERROR(VLOOKUP(B26, '2016q3'!A$1:C$399,3,),0)</f>
        <v>61544</v>
      </c>
      <c r="AC26" s="117">
        <f>IFERROR(VLOOKUP(B26, '2016q4'!A$1:C$399,3,),0)</f>
        <v>65225</v>
      </c>
      <c r="AD26" s="117">
        <f>IFERROR(VLOOKUP(B26, '2017q1'!A$1:C$399,3,),0)</f>
        <v>66995</v>
      </c>
      <c r="AE26" s="117">
        <f>IFERROR(VLOOKUP(B26, '2017q2'!A$1:C$399,3,),0)</f>
        <v>69706</v>
      </c>
      <c r="AF26" s="117">
        <f>IFERROR(VLOOKUP(B26, '2017q3'!A$1:C$399,3,),0)</f>
        <v>70145</v>
      </c>
      <c r="AG26" s="117">
        <f>IFERROR(VLOOKUP(B26, '2017q4'!A$1:C$399,3,),0)</f>
        <v>70975</v>
      </c>
      <c r="AH26" t="str">
        <f t="shared" si="3"/>
        <v>197</v>
      </c>
      <c r="AI26" s="117">
        <f>IFERROR(VLOOKUP(B26, 'c2013q4'!A$1:E$399,4,),0) + IFERROR(VLOOKUP(B26, 'c2014q1'!A$1:E$399,4,),0) + IFERROR(VLOOKUP(B26, 'c2014q2'!A$1:E$399,4,),0) + IFERROR(VLOOKUP(B26, 'c2014q3'!A$1:E$399,4,),0) + IFERROR(VLOOKUP(B26, 'c2014q4'!A$1:E$399,4,),0)+ IFERROR(VLOOKUP(B26, 'c2015q1'!A$1:E$399,4,),0) + IFERROR(VLOOKUP(B26, 'c2015q2'!A$1:E$399,4,),0) + IFERROR(VLOOKUP(B26, 'c2015q3'!A$1:E$399,4,),0) + IFERROR(VLOOKUP(B26, 'c2015q4'!A$1:E$399,4,),0) + IFERROR(VLOOKUP(B26, 'c2016q1'!A$1:E$399,4,),0) + IFERROR(VLOOKUP(B26, 'c2016q2'!A$1:E$399,4,),0) + IFERROR(VLOOKUP(B26, 'c2016q3'!A$1:E$399,4,),0) + IFERROR(VLOOKUP(B26, 'c2016q4'!A$1:E$399,4,),0)+ IFERROR(VLOOKUP(B26, 'c2017q1'!A$1:E$399,4,),0)+ IFERROR(VLOOKUP(B26, 'c2017q2'!A$1:E$399,4,),0)</f>
        <v>197</v>
      </c>
      <c r="AJ26">
        <f>IFERROR(VLOOKUP(B26, 'c2013q4'!A$1:E$399,4,),0)</f>
        <v>0</v>
      </c>
      <c r="AK26">
        <f>IFERROR(VLOOKUP(B26, 'c2014q1'!A$1:E$399,4,),0) + IFERROR(VLOOKUP(B26, 'c2014q2'!A$1:E$399,4,),0) + IFERROR(VLOOKUP(B26, 'c2014q3'!A$1:E$399,4,),0) + IFERROR(VLOOKUP(B26, 'c2014q4'!A$1:E$399,4,),0)</f>
        <v>49</v>
      </c>
      <c r="AL26" s="59">
        <f>IFERROR(VLOOKUP(B26, 'c2015q1'!A$1:E$399,4,),0) + IFERROR(VLOOKUP(B26, 'c2015q2'!A$1:E$399,4,),0) + IFERROR(VLOOKUP(B26, 'c2015q3'!A$1:E$399,4,),0) + IFERROR(VLOOKUP(B26, 'c2015q4'!A$1:E$399,4,),0)</f>
        <v>59</v>
      </c>
      <c r="AM26" s="117">
        <f>IFERROR(VLOOKUP(B26, 'c2016q1'!A$1:E$399,4,),0) + IFERROR(VLOOKUP(B26, 'c2016q2'!A$1:E$399,4,),0) + IFERROR(VLOOKUP(B26, 'c2016q3'!A$1:E$399,4,),0) + IFERROR(VLOOKUP(B26, 'c2016q4'!A$1:E$399,4,),0)</f>
        <v>59</v>
      </c>
      <c r="AN26" s="117">
        <f>IFERROR(VLOOKUP(B26, 'c2017q1'!A$1:E$399,4,),0) + IFERROR(VLOOKUP(B26, 'c2017q2'!A$1:E$399,4,),0)</f>
        <v>30</v>
      </c>
      <c r="AO26">
        <f t="shared" si="0"/>
        <v>27.8</v>
      </c>
      <c r="AP26">
        <f t="shared" si="1"/>
        <v>64</v>
      </c>
      <c r="AQ26" s="59">
        <f t="shared" si="4"/>
        <v>2</v>
      </c>
      <c r="AR26" t="str">
        <f t="shared" si="5"/>
        <v>f</v>
      </c>
      <c r="AS26" s="117" t="str">
        <f>IFERROR(VLOOKUP(B26, loss!$A$1:$F$300, 4, FALSE), "")</f>
        <v>53.8%</v>
      </c>
      <c r="AT26" s="117" t="str">
        <f>IFERROR(VLOOKUP(B26, loss!$A$1:$F$300, 5, FALSE), "")</f>
        <v>53.3%</v>
      </c>
    </row>
    <row r="27" spans="1:46" x14ac:dyDescent="0.25">
      <c r="A27">
        <v>26</v>
      </c>
      <c r="B27" s="59" t="s">
        <v>235</v>
      </c>
      <c r="C27" s="117" t="str">
        <f>IFERROR(VLOOKUP(B27,addresses!A$2:I$1997, 3, FALSE), "")</f>
        <v>1 Asi Way</v>
      </c>
      <c r="D27" s="117" t="str">
        <f>IFERROR(VLOOKUP(B27,addresses!A$2:I$1997, 5, FALSE), "")</f>
        <v>St. Petersburg</v>
      </c>
      <c r="E27" s="117" t="str">
        <f>IFERROR(VLOOKUP(B27,addresses!A$2:I$1997, 7, FALSE),"")</f>
        <v>FL</v>
      </c>
      <c r="F27" s="117" t="str">
        <f>IFERROR(VLOOKUP(B27,addresses!A$2:I$1997, 8, FALSE),"")</f>
        <v>33702-2514</v>
      </c>
      <c r="G27" s="117" t="str">
        <f>IFERROR(VLOOKUP(B27,addresses!A$2:I$1997, 9, FALSE),"")</f>
        <v>727-821-8765</v>
      </c>
      <c r="H27" s="117" t="str">
        <f>IFERROR(VLOOKUP(B27,addresses!A$2:J$1997, 10, FALSE), "")</f>
        <v>http://www.americanstrategic.com/</v>
      </c>
      <c r="I27" s="117" t="str">
        <f>VLOOKUP(IFERROR(VLOOKUP(B27, Weiss!A$1:C$399,3,FALSE),"NR"), RatingsLU!A$5:B$30, 2, FALSE)</f>
        <v>C</v>
      </c>
      <c r="J27" s="117">
        <f>VLOOKUP(I27,RatingsLU!B$5:C$30,2,)</f>
        <v>8</v>
      </c>
      <c r="K27" s="117" t="str">
        <f>VLOOKUP(IFERROR(VLOOKUP(B27,#REF!, 6,FALSE), "NR"), RatingsLU!K$5:M$30, 2, FALSE)</f>
        <v>NR</v>
      </c>
      <c r="L27" s="117">
        <f>VLOOKUP(K27,RatingsLU!L$5:M$30,2,)</f>
        <v>7</v>
      </c>
      <c r="M27" s="117" t="str">
        <f>VLOOKUP(IFERROR(VLOOKUP(B27, AMBest!A$1:L$399,3,FALSE),"NR"), RatingsLU!F$5:G$100, 2, FALSE)</f>
        <v>A</v>
      </c>
      <c r="N27" s="117">
        <f>VLOOKUP(M27, RatingsLU!G$5:H$100, 2, FALSE)</f>
        <v>5</v>
      </c>
      <c r="O27" s="117">
        <f>IFERROR(VLOOKUP(B27, '2017q4'!A$1:C$400,3,),0)</f>
        <v>70334</v>
      </c>
      <c r="P27" t="str">
        <f t="shared" si="2"/>
        <v>70,334</v>
      </c>
      <c r="Q27">
        <f>IFERROR(VLOOKUP(B27, '2013q4'!A$1:C$399,3,),0)</f>
        <v>62200</v>
      </c>
      <c r="R27">
        <f>IFERROR(VLOOKUP(B27, '2014q1'!A$1:C$399,3,),0)</f>
        <v>62033</v>
      </c>
      <c r="S27">
        <f>IFERROR(VLOOKUP(B27, '2014q2'!A$1:C$399,3,),0)</f>
        <v>61642</v>
      </c>
      <c r="T27">
        <f>IFERROR(VLOOKUP(B27, '2014q3'!A$1:C$399,3,),0)</f>
        <v>61672</v>
      </c>
      <c r="U27">
        <f>IFERROR(VLOOKUP(B27, '2014q1'!A$1:C$399,3,),0)</f>
        <v>62033</v>
      </c>
      <c r="V27">
        <f>IFERROR(VLOOKUP(B27, '2014q2'!A$1:C$399,3,),0)</f>
        <v>61642</v>
      </c>
      <c r="W27">
        <f>IFERROR(VLOOKUP(B27, '2015q2'!A$1:C$399,3,),0)</f>
        <v>62791</v>
      </c>
      <c r="X27" s="59">
        <f>IFERROR(VLOOKUP(B27, '2015q3'!A$1:C$399,3,),0)</f>
        <v>63030</v>
      </c>
      <c r="Y27" s="59">
        <f>IFERROR(VLOOKUP(B27, '2015q4'!A$1:C$399,3,),0)</f>
        <v>64195</v>
      </c>
      <c r="Z27" s="117">
        <f>IFERROR(VLOOKUP(B27, '2016q1'!A$1:C$399,3,),0)</f>
        <v>64719</v>
      </c>
      <c r="AA27" s="117">
        <f>IFERROR(VLOOKUP(B27, '2016q2'!A$1:C$399,3,),0)</f>
        <v>65021</v>
      </c>
      <c r="AB27" s="117">
        <f>IFERROR(VLOOKUP(B27, '2016q3'!A$1:C$399,3,),0)</f>
        <v>65400</v>
      </c>
      <c r="AC27" s="117">
        <f>IFERROR(VLOOKUP(B27, '2016q4'!A$1:C$399,3,),0)</f>
        <v>66798</v>
      </c>
      <c r="AD27" s="117">
        <f>IFERROR(VLOOKUP(B27, '2017q1'!A$1:C$399,3,),0)</f>
        <v>67355</v>
      </c>
      <c r="AE27" s="117">
        <f>IFERROR(VLOOKUP(B27, '2017q2'!A$1:C$399,3,),0)</f>
        <v>67919</v>
      </c>
      <c r="AF27" s="117">
        <f>IFERROR(VLOOKUP(B27, '2017q3'!A$1:C$399,3,),0)</f>
        <v>68754</v>
      </c>
      <c r="AG27" s="117">
        <f>IFERROR(VLOOKUP(B27, '2017q4'!A$1:C$399,3,),0)</f>
        <v>70334</v>
      </c>
      <c r="AH27" t="str">
        <f t="shared" si="3"/>
        <v>163</v>
      </c>
      <c r="AI27" s="117">
        <f>IFERROR(VLOOKUP(B27, 'c2013q4'!A$1:E$399,4,),0) + IFERROR(VLOOKUP(B27, 'c2014q1'!A$1:E$399,4,),0) + IFERROR(VLOOKUP(B27, 'c2014q2'!A$1:E$399,4,),0) + IFERROR(VLOOKUP(B27, 'c2014q3'!A$1:E$399,4,),0) + IFERROR(VLOOKUP(B27, 'c2014q4'!A$1:E$399,4,),0)+ IFERROR(VLOOKUP(B27, 'c2015q1'!A$1:E$399,4,),0) + IFERROR(VLOOKUP(B27, 'c2015q2'!A$1:E$399,4,),0) + IFERROR(VLOOKUP(B27, 'c2015q3'!A$1:E$399,4,),0) + IFERROR(VLOOKUP(B27, 'c2015q4'!A$1:E$399,4,),0) + IFERROR(VLOOKUP(B27, 'c2016q1'!A$1:E$399,4,),0) + IFERROR(VLOOKUP(B27, 'c2016q2'!A$1:E$399,4,),0) + IFERROR(VLOOKUP(B27, 'c2016q3'!A$1:E$399,4,),0) + IFERROR(VLOOKUP(B27, 'c2016q4'!A$1:E$399,4,),0)+ IFERROR(VLOOKUP(B27, 'c2017q1'!A$1:E$399,4,),0)+ IFERROR(VLOOKUP(B27, 'c2017q2'!A$1:E$399,4,),0)</f>
        <v>163</v>
      </c>
      <c r="AJ27">
        <f>IFERROR(VLOOKUP(B27, 'c2013q4'!A$1:E$399,4,),0)</f>
        <v>41</v>
      </c>
      <c r="AK27">
        <f>IFERROR(VLOOKUP(B27, 'c2014q1'!A$1:E$399,4,),0) + IFERROR(VLOOKUP(B27, 'c2014q2'!A$1:E$399,4,),0) + IFERROR(VLOOKUP(B27, 'c2014q3'!A$1:E$399,4,),0) + IFERROR(VLOOKUP(B27, 'c2014q4'!A$1:E$399,4,),0)</f>
        <v>43</v>
      </c>
      <c r="AL27" s="59">
        <f>IFERROR(VLOOKUP(B27, 'c2015q1'!A$1:E$399,4,),0) + IFERROR(VLOOKUP(B27, 'c2015q2'!A$1:E$399,4,),0) + IFERROR(VLOOKUP(B27, 'c2015q3'!A$1:E$399,4,),0) + IFERROR(VLOOKUP(B27, 'c2015q4'!A$1:E$399,4,),0)</f>
        <v>23</v>
      </c>
      <c r="AM27" s="117">
        <f>IFERROR(VLOOKUP(B27, 'c2016q1'!A$1:E$399,4,),0) + IFERROR(VLOOKUP(B27, 'c2016q2'!A$1:E$399,4,),0) + IFERROR(VLOOKUP(B27, 'c2016q3'!A$1:E$399,4,),0) + IFERROR(VLOOKUP(B27, 'c2016q4'!A$1:E$399,4,),0)</f>
        <v>23</v>
      </c>
      <c r="AN27" s="117">
        <f>IFERROR(VLOOKUP(B27, 'c2017q1'!A$1:E$399,4,),0) + IFERROR(VLOOKUP(B27, 'c2017q2'!A$1:E$399,4,),0)</f>
        <v>33</v>
      </c>
      <c r="AO27">
        <f t="shared" si="0"/>
        <v>23.2</v>
      </c>
      <c r="AP27">
        <f t="shared" si="1"/>
        <v>60</v>
      </c>
      <c r="AQ27" s="59">
        <f t="shared" si="4"/>
        <v>2</v>
      </c>
      <c r="AR27" t="str">
        <f t="shared" si="5"/>
        <v>f</v>
      </c>
      <c r="AS27" s="117" t="str">
        <f>IFERROR(VLOOKUP(B27, loss!$A$1:$F$300, 4, FALSE), "")</f>
        <v>56.7%</v>
      </c>
      <c r="AT27" s="117" t="str">
        <f>IFERROR(VLOOKUP(B27, loss!$A$1:$F$300, 5, FALSE), "")</f>
        <v>52.8%</v>
      </c>
    </row>
    <row r="28" spans="1:46" x14ac:dyDescent="0.25">
      <c r="A28">
        <v>27</v>
      </c>
      <c r="B28" s="59" t="s">
        <v>256</v>
      </c>
      <c r="C28" s="117" t="str">
        <f>IFERROR(VLOOKUP(B28,addresses!A$2:I$1997, 3, FALSE), "")</f>
        <v>4500 Nw 27Th Avenue, Building C2</v>
      </c>
      <c r="D28" s="117" t="str">
        <f>IFERROR(VLOOKUP(B28,addresses!A$2:I$1997, 5, FALSE), "")</f>
        <v>Gainesville</v>
      </c>
      <c r="E28" s="117" t="str">
        <f>IFERROR(VLOOKUP(B28,addresses!A$2:I$1997, 7, FALSE),"")</f>
        <v>FL</v>
      </c>
      <c r="F28" s="117">
        <f>IFERROR(VLOOKUP(B28,addresses!A$2:I$1997, 8, FALSE),"")</f>
        <v>32606</v>
      </c>
      <c r="G28" s="117" t="str">
        <f>IFERROR(VLOOKUP(B28,addresses!A$2:I$1997, 9, FALSE),"")</f>
        <v>352-333-0160-4103</v>
      </c>
      <c r="H28" s="117" t="str">
        <f>IFERROR(VLOOKUP(B28,addresses!A$2:J$1997, 10, FALSE), "")</f>
        <v>http://www.floridaspecialty.com</v>
      </c>
      <c r="I28" s="117" t="str">
        <f>VLOOKUP(IFERROR(VLOOKUP(B28, Weiss!A$1:C$399,3,FALSE),"NR"), RatingsLU!A$5:B$30, 2, FALSE)</f>
        <v>C-</v>
      </c>
      <c r="J28" s="117">
        <f>VLOOKUP(I28,RatingsLU!B$5:C$30,2,)</f>
        <v>9</v>
      </c>
      <c r="K28" s="117" t="str">
        <f>VLOOKUP(IFERROR(VLOOKUP(B28,#REF!, 6,FALSE), "NR"), RatingsLU!K$5:M$30, 2, FALSE)</f>
        <v>NR</v>
      </c>
      <c r="L28" s="117">
        <f>VLOOKUP(K28,RatingsLU!L$5:M$30,2,)</f>
        <v>7</v>
      </c>
      <c r="M28" s="117" t="str">
        <f>VLOOKUP(IFERROR(VLOOKUP(B28, AMBest!A$1:L$399,3,FALSE),"NR"), RatingsLU!F$5:G$100, 2, FALSE)</f>
        <v>NR</v>
      </c>
      <c r="N28" s="117">
        <f>VLOOKUP(M28, RatingsLU!G$5:H$100, 2, FALSE)</f>
        <v>33</v>
      </c>
      <c r="O28" s="117">
        <f>IFERROR(VLOOKUP(B28, '2017q4'!A$1:C$400,3,),0)</f>
        <v>69367</v>
      </c>
      <c r="P28" t="str">
        <f t="shared" si="2"/>
        <v>69,367</v>
      </c>
      <c r="Q28">
        <f>IFERROR(VLOOKUP(B28, '2013q4'!A$1:C$399,3,),0)</f>
        <v>30986</v>
      </c>
      <c r="R28">
        <f>IFERROR(VLOOKUP(B28, '2014q1'!A$1:C$399,3,),0)</f>
        <v>30968</v>
      </c>
      <c r="S28">
        <f>IFERROR(VLOOKUP(B28, '2014q2'!A$1:C$399,3,),0)</f>
        <v>31099</v>
      </c>
      <c r="T28">
        <f>IFERROR(VLOOKUP(B28, '2014q3'!A$1:C$399,3,),0)</f>
        <v>31019</v>
      </c>
      <c r="U28">
        <f>IFERROR(VLOOKUP(B28, '2014q1'!A$1:C$399,3,),0)</f>
        <v>30968</v>
      </c>
      <c r="V28">
        <f>IFERROR(VLOOKUP(B28, '2014q2'!A$1:C$399,3,),0)</f>
        <v>31099</v>
      </c>
      <c r="W28">
        <f>IFERROR(VLOOKUP(B28, '2015q2'!A$1:C$399,3,),0)</f>
        <v>30128</v>
      </c>
      <c r="X28" s="59">
        <f>IFERROR(VLOOKUP(B28, '2015q3'!A$1:C$399,3,),0)</f>
        <v>29748</v>
      </c>
      <c r="Y28" s="59">
        <f>IFERROR(VLOOKUP(B28, '2015q4'!A$1:C$399,3,),0)</f>
        <v>29365</v>
      </c>
      <c r="Z28" s="117">
        <f>IFERROR(VLOOKUP(B28, '2016q1'!A$1:C$399,3,),0)</f>
        <v>29139</v>
      </c>
      <c r="AA28" s="117">
        <f>IFERROR(VLOOKUP(B28, '2016q2'!A$1:C$399,3,),0)</f>
        <v>28930</v>
      </c>
      <c r="AB28" s="117">
        <f>IFERROR(VLOOKUP(B28, '2016q3'!A$1:C$399,3,),0)</f>
        <v>28758</v>
      </c>
      <c r="AC28" s="117">
        <f>IFERROR(VLOOKUP(B28, '2016q4'!A$1:C$399,3,),0)</f>
        <v>28641</v>
      </c>
      <c r="AD28" s="117">
        <f>IFERROR(VLOOKUP(B28, '2017q1'!A$1:C$399,3,),0)</f>
        <v>30568</v>
      </c>
      <c r="AE28" s="117">
        <f>IFERROR(VLOOKUP(B28, '2017q2'!A$1:C$399,3,),0)</f>
        <v>62888</v>
      </c>
      <c r="AF28" s="117">
        <f>IFERROR(VLOOKUP(B28, '2017q3'!A$1:C$399,3,),0)</f>
        <v>65898</v>
      </c>
      <c r="AG28" s="117">
        <f>IFERROR(VLOOKUP(B28, '2017q4'!A$1:C$399,3,),0)</f>
        <v>69367</v>
      </c>
      <c r="AH28" t="str">
        <f t="shared" si="3"/>
        <v>14</v>
      </c>
      <c r="AI28" s="117">
        <f>IFERROR(VLOOKUP(B28, 'c2013q4'!A$1:E$399,4,),0) + IFERROR(VLOOKUP(B28, 'c2014q1'!A$1:E$399,4,),0) + IFERROR(VLOOKUP(B28, 'c2014q2'!A$1:E$399,4,),0) + IFERROR(VLOOKUP(B28, 'c2014q3'!A$1:E$399,4,),0) + IFERROR(VLOOKUP(B28, 'c2014q4'!A$1:E$399,4,),0)+ IFERROR(VLOOKUP(B28, 'c2015q1'!A$1:E$399,4,),0) + IFERROR(VLOOKUP(B28, 'c2015q2'!A$1:E$399,4,),0) + IFERROR(VLOOKUP(B28, 'c2015q3'!A$1:E$399,4,),0) + IFERROR(VLOOKUP(B28, 'c2015q4'!A$1:E$399,4,),0) + IFERROR(VLOOKUP(B28, 'c2016q1'!A$1:E$399,4,),0) + IFERROR(VLOOKUP(B28, 'c2016q2'!A$1:E$399,4,),0) + IFERROR(VLOOKUP(B28, 'c2016q3'!A$1:E$399,4,),0) + IFERROR(VLOOKUP(B28, 'c2016q4'!A$1:E$399,4,),0)+ IFERROR(VLOOKUP(B28, 'c2017q1'!A$1:E$399,4,),0)+ IFERROR(VLOOKUP(B28, 'c2017q2'!A$1:E$399,4,),0)</f>
        <v>14</v>
      </c>
      <c r="AJ28">
        <f>IFERROR(VLOOKUP(B28, 'c2013q4'!A$1:E$399,4,),0)</f>
        <v>0</v>
      </c>
      <c r="AK28">
        <f>IFERROR(VLOOKUP(B28, 'c2014q1'!A$1:E$399,4,),0) + IFERROR(VLOOKUP(B28, 'c2014q2'!A$1:E$399,4,),0) + IFERROR(VLOOKUP(B28, 'c2014q3'!A$1:E$399,4,),0) + IFERROR(VLOOKUP(B28, 'c2014q4'!A$1:E$399,4,),0)</f>
        <v>0</v>
      </c>
      <c r="AL28" s="59">
        <f>IFERROR(VLOOKUP(B28, 'c2015q1'!A$1:E$399,4,),0) + IFERROR(VLOOKUP(B28, 'c2015q2'!A$1:E$399,4,),0) + IFERROR(VLOOKUP(B28, 'c2015q3'!A$1:E$399,4,),0) + IFERROR(VLOOKUP(B28, 'c2015q4'!A$1:E$399,4,),0)</f>
        <v>0</v>
      </c>
      <c r="AM28" s="117">
        <f>IFERROR(VLOOKUP(B28, 'c2016q1'!A$1:E$399,4,),0) + IFERROR(VLOOKUP(B28, 'c2016q2'!A$1:E$399,4,),0) + IFERROR(VLOOKUP(B28, 'c2016q3'!A$1:E$399,4,),0) + IFERROR(VLOOKUP(B28, 'c2016q4'!A$1:E$399,4,),0)</f>
        <v>3</v>
      </c>
      <c r="AN28" s="117">
        <f>IFERROR(VLOOKUP(B28, 'c2017q1'!A$1:E$399,4,),0) + IFERROR(VLOOKUP(B28, 'c2017q2'!A$1:E$399,4,),0)</f>
        <v>11</v>
      </c>
      <c r="AO28">
        <f t="shared" si="0"/>
        <v>2</v>
      </c>
      <c r="AP28">
        <f t="shared" si="1"/>
        <v>13</v>
      </c>
      <c r="AQ28" s="59">
        <f t="shared" si="4"/>
        <v>1</v>
      </c>
      <c r="AR28" t="str">
        <f t="shared" si="5"/>
        <v>f</v>
      </c>
      <c r="AS28" s="117" t="str">
        <f>IFERROR(VLOOKUP(B28, loss!$A$1:$F$300, 4, FALSE), "")</f>
        <v>54.4%</v>
      </c>
      <c r="AT28" s="117" t="str">
        <f>IFERROR(VLOOKUP(B28, loss!$A$1:$F$300, 5, FALSE), "")</f>
        <v>43.6%</v>
      </c>
    </row>
    <row r="29" spans="1:46" x14ac:dyDescent="0.25">
      <c r="A29">
        <v>28</v>
      </c>
      <c r="B29" s="59" t="s">
        <v>228</v>
      </c>
      <c r="C29" s="117" t="str">
        <f>IFERROR(VLOOKUP(B29,addresses!A$2:I$1997, 3, FALSE), "")</f>
        <v>3075 Sanders Road, Suite H1E</v>
      </c>
      <c r="D29" s="117" t="str">
        <f>IFERROR(VLOOKUP(B29,addresses!A$2:I$1997, 5, FALSE), "")</f>
        <v>Northbrook</v>
      </c>
      <c r="E29" s="117" t="str">
        <f>IFERROR(VLOOKUP(B29,addresses!A$2:I$1997, 7, FALSE),"")</f>
        <v>IL</v>
      </c>
      <c r="F29" s="117" t="str">
        <f>IFERROR(VLOOKUP(B29,addresses!A$2:I$1997, 8, FALSE),"")</f>
        <v>60062-7127</v>
      </c>
      <c r="G29" s="117" t="str">
        <f>IFERROR(VLOOKUP(B29,addresses!A$2:I$1997, 9, FALSE),"")</f>
        <v>800-386-6126</v>
      </c>
      <c r="H29" s="117" t="str">
        <f>IFERROR(VLOOKUP(B29,addresses!A$2:J$1997, 10, FALSE), "")</f>
        <v>http://www.allstate.com</v>
      </c>
      <c r="I29" s="117" t="str">
        <f>VLOOKUP(IFERROR(VLOOKUP(B29, Weiss!A$1:C$399,3,FALSE),"NR"), RatingsLU!A$5:B$30, 2, FALSE)</f>
        <v>B</v>
      </c>
      <c r="J29" s="117">
        <f>VLOOKUP(I29,RatingsLU!B$5:C$30,2,)</f>
        <v>5</v>
      </c>
      <c r="K29" s="117" t="str">
        <f>VLOOKUP(IFERROR(VLOOKUP(B29,#REF!, 6,FALSE), "NR"), RatingsLU!K$5:M$30, 2, FALSE)</f>
        <v>NR</v>
      </c>
      <c r="L29" s="117">
        <f>VLOOKUP(K29,RatingsLU!L$5:M$30,2,)</f>
        <v>7</v>
      </c>
      <c r="M29" s="117" t="str">
        <f>VLOOKUP(IFERROR(VLOOKUP(B29, AMBest!A$1:L$399,3,FALSE),"NR"), RatingsLU!F$5:G$100, 2, FALSE)</f>
        <v>B-</v>
      </c>
      <c r="N29" s="117">
        <f>VLOOKUP(M29, RatingsLU!G$5:H$100, 2, FALSE)</f>
        <v>15</v>
      </c>
      <c r="O29" s="117">
        <f>IFERROR(VLOOKUP(B29, '2017q4'!A$1:C$400,3,),0)</f>
        <v>67437</v>
      </c>
      <c r="P29" t="str">
        <f t="shared" si="2"/>
        <v>67,437</v>
      </c>
      <c r="Q29">
        <f>IFERROR(VLOOKUP(B29, '2013q4'!A$1:C$399,3,),0)</f>
        <v>98016</v>
      </c>
      <c r="R29">
        <f>IFERROR(VLOOKUP(B29, '2014q1'!A$1:C$399,3,),0)</f>
        <v>95823</v>
      </c>
      <c r="S29">
        <f>IFERROR(VLOOKUP(B29, '2014q2'!A$1:C$399,3,),0)</f>
        <v>93432</v>
      </c>
      <c r="T29">
        <f>IFERROR(VLOOKUP(B29, '2014q3'!A$1:C$399,3,),0)</f>
        <v>90905</v>
      </c>
      <c r="U29">
        <f>IFERROR(VLOOKUP(B29, '2014q1'!A$1:C$399,3,),0)</f>
        <v>95823</v>
      </c>
      <c r="V29">
        <f>IFERROR(VLOOKUP(B29, '2014q2'!A$1:C$399,3,),0)</f>
        <v>93432</v>
      </c>
      <c r="W29">
        <f>IFERROR(VLOOKUP(B29, '2015q2'!A$1:C$399,3,),0)</f>
        <v>84748</v>
      </c>
      <c r="X29" s="59">
        <f>IFERROR(VLOOKUP(B29, '2015q3'!A$1:C$399,3,),0)</f>
        <v>82328</v>
      </c>
      <c r="Y29" s="59">
        <f>IFERROR(VLOOKUP(B29, '2015q4'!A$1:C$399,3,),0)</f>
        <v>80098</v>
      </c>
      <c r="Z29" s="117">
        <f>IFERROR(VLOOKUP(B29, '2016q1'!A$1:C$399,3,),0)</f>
        <v>78073</v>
      </c>
      <c r="AA29" s="117">
        <f>IFERROR(VLOOKUP(B29, '2016q2'!A$1:C$399,3,),0)</f>
        <v>76176</v>
      </c>
      <c r="AB29" s="117">
        <f>IFERROR(VLOOKUP(B29, '2016q3'!A$1:C$399,3,),0)</f>
        <v>74557</v>
      </c>
      <c r="AC29" s="117">
        <f>IFERROR(VLOOKUP(B29, '2016q4'!A$1:C$399,3,),0)</f>
        <v>73011</v>
      </c>
      <c r="AD29" s="117">
        <f>IFERROR(VLOOKUP(B29, '2017q1'!A$1:C$399,3,),0)</f>
        <v>71432</v>
      </c>
      <c r="AE29" s="117">
        <f>IFERROR(VLOOKUP(B29, '2017q2'!A$1:C$399,3,),0)</f>
        <v>69884</v>
      </c>
      <c r="AF29" s="117">
        <f>IFERROR(VLOOKUP(B29, '2017q3'!A$1:C$399,3,),0)</f>
        <v>68545</v>
      </c>
      <c r="AG29" s="117">
        <f>IFERROR(VLOOKUP(B29, '2017q4'!A$1:C$399,3,),0)</f>
        <v>67437</v>
      </c>
      <c r="AH29" t="str">
        <f t="shared" si="3"/>
        <v>455</v>
      </c>
      <c r="AI29" s="117">
        <f>IFERROR(VLOOKUP(B29, 'c2013q4'!A$1:E$399,4,),0) + IFERROR(VLOOKUP(B29, 'c2014q1'!A$1:E$399,4,),0) + IFERROR(VLOOKUP(B29, 'c2014q2'!A$1:E$399,4,),0) + IFERROR(VLOOKUP(B29, 'c2014q3'!A$1:E$399,4,),0) + IFERROR(VLOOKUP(B29, 'c2014q4'!A$1:E$399,4,),0)+ IFERROR(VLOOKUP(B29, 'c2015q1'!A$1:E$399,4,),0) + IFERROR(VLOOKUP(B29, 'c2015q2'!A$1:E$399,4,),0) + IFERROR(VLOOKUP(B29, 'c2015q3'!A$1:E$399,4,),0) + IFERROR(VLOOKUP(B29, 'c2015q4'!A$1:E$399,4,),0) + IFERROR(VLOOKUP(B29, 'c2016q1'!A$1:E$399,4,),0) + IFERROR(VLOOKUP(B29, 'c2016q2'!A$1:E$399,4,),0) + IFERROR(VLOOKUP(B29, 'c2016q3'!A$1:E$399,4,),0) + IFERROR(VLOOKUP(B29, 'c2016q4'!A$1:E$399,4,),0)+ IFERROR(VLOOKUP(B29, 'c2017q1'!A$1:E$399,4,),0)+ IFERROR(VLOOKUP(B29, 'c2017q2'!A$1:E$399,4,),0)</f>
        <v>455</v>
      </c>
      <c r="AJ29">
        <f>IFERROR(VLOOKUP(B29, 'c2013q4'!A$1:E$399,4,),0)</f>
        <v>199</v>
      </c>
      <c r="AK29">
        <f>IFERROR(VLOOKUP(B29, 'c2014q1'!A$1:E$399,4,),0) + IFERROR(VLOOKUP(B29, 'c2014q2'!A$1:E$399,4,),0) + IFERROR(VLOOKUP(B29, 'c2014q3'!A$1:E$399,4,),0) + IFERROR(VLOOKUP(B29, 'c2014q4'!A$1:E$399,4,),0)</f>
        <v>100</v>
      </c>
      <c r="AL29" s="59">
        <f>IFERROR(VLOOKUP(B29, 'c2015q1'!A$1:E$399,4,),0) + IFERROR(VLOOKUP(B29, 'c2015q2'!A$1:E$399,4,),0) + IFERROR(VLOOKUP(B29, 'c2015q3'!A$1:E$399,4,),0) + IFERROR(VLOOKUP(B29, 'c2015q4'!A$1:E$399,4,),0)</f>
        <v>61</v>
      </c>
      <c r="AM29" s="117">
        <f>IFERROR(VLOOKUP(B29, 'c2016q1'!A$1:E$399,4,),0) + IFERROR(VLOOKUP(B29, 'c2016q2'!A$1:E$399,4,),0) + IFERROR(VLOOKUP(B29, 'c2016q3'!A$1:E$399,4,),0) + IFERROR(VLOOKUP(B29, 'c2016q4'!A$1:E$399,4,),0)</f>
        <v>59</v>
      </c>
      <c r="AN29" s="117">
        <f>IFERROR(VLOOKUP(B29, 'c2017q1'!A$1:E$399,4,),0) + IFERROR(VLOOKUP(B29, 'c2017q2'!A$1:E$399,4,),0)</f>
        <v>36</v>
      </c>
      <c r="AO29">
        <f t="shared" si="0"/>
        <v>67.5</v>
      </c>
      <c r="AP29">
        <f t="shared" si="1"/>
        <v>96</v>
      </c>
      <c r="AQ29" s="59">
        <f t="shared" si="4"/>
        <v>3</v>
      </c>
      <c r="AR29" t="str">
        <f t="shared" si="5"/>
        <v>f</v>
      </c>
      <c r="AS29" s="117" t="str">
        <f>IFERROR(VLOOKUP(B29, loss!$A$1:$F$300, 4, FALSE), "")</f>
        <v>57.2%</v>
      </c>
      <c r="AT29" s="117" t="str">
        <f>IFERROR(VLOOKUP(B29, loss!$A$1:$F$300, 5, FALSE), "")</f>
        <v>52.5%</v>
      </c>
    </row>
    <row r="30" spans="1:46" x14ac:dyDescent="0.25">
      <c r="A30">
        <v>29</v>
      </c>
      <c r="B30" s="59" t="s">
        <v>234</v>
      </c>
      <c r="C30" s="117" t="str">
        <f>IFERROR(VLOOKUP(B30,addresses!A$2:I$1997, 3, FALSE), "")</f>
        <v>14055 Riveredge Drive, Suite 500</v>
      </c>
      <c r="D30" s="117" t="str">
        <f>IFERROR(VLOOKUP(B30,addresses!A$2:I$1997, 5, FALSE), "")</f>
        <v>Tampa</v>
      </c>
      <c r="E30" s="117" t="str">
        <f>IFERROR(VLOOKUP(B30,addresses!A$2:I$1997, 7, FALSE),"")</f>
        <v>FL</v>
      </c>
      <c r="F30" s="117">
        <f>IFERROR(VLOOKUP(B30,addresses!A$2:I$1997, 8, FALSE),"")</f>
        <v>33637</v>
      </c>
      <c r="G30" s="117" t="str">
        <f>IFERROR(VLOOKUP(B30,addresses!A$2:I$1997, 9, FALSE),"")</f>
        <v>813-632-7317</v>
      </c>
      <c r="H30" s="117" t="str">
        <f>IFERROR(VLOOKUP(B30,addresses!A$2:J$1997, 10, FALSE), "")</f>
        <v>http://www.autoclubfl.com</v>
      </c>
      <c r="I30" s="117" t="str">
        <f>VLOOKUP(IFERROR(VLOOKUP(B30, Weiss!A$1:C$399,3,FALSE),"NR"), RatingsLU!A$5:B$30, 2, FALSE)</f>
        <v>B</v>
      </c>
      <c r="J30" s="117">
        <f>VLOOKUP(I30,RatingsLU!B$5:C$30,2,)</f>
        <v>5</v>
      </c>
      <c r="K30" s="117" t="str">
        <f>VLOOKUP(IFERROR(VLOOKUP(B30,#REF!, 6,FALSE), "NR"), RatingsLU!K$5:M$30, 2, FALSE)</f>
        <v>NR</v>
      </c>
      <c r="L30" s="117">
        <f>VLOOKUP(K30,RatingsLU!L$5:M$30,2,)</f>
        <v>7</v>
      </c>
      <c r="M30" s="117" t="str">
        <f>VLOOKUP(IFERROR(VLOOKUP(B30, AMBest!A$1:L$399,3,FALSE),"NR"), RatingsLU!F$5:G$100, 2, FALSE)</f>
        <v>B++</v>
      </c>
      <c r="N30" s="117">
        <f>VLOOKUP(M30, RatingsLU!G$5:H$100, 2, FALSE)</f>
        <v>9</v>
      </c>
      <c r="O30" s="117">
        <f>IFERROR(VLOOKUP(B30, '2017q4'!A$1:C$400,3,),0)</f>
        <v>65865</v>
      </c>
      <c r="P30" t="str">
        <f t="shared" si="2"/>
        <v>65,865</v>
      </c>
      <c r="Q30">
        <f>IFERROR(VLOOKUP(B30, '2013q4'!A$1:C$399,3,),0)</f>
        <v>58120</v>
      </c>
      <c r="R30">
        <f>IFERROR(VLOOKUP(B30, '2014q1'!A$1:C$399,3,),0)</f>
        <v>59423</v>
      </c>
      <c r="S30">
        <f>IFERROR(VLOOKUP(B30, '2014q2'!A$1:C$399,3,),0)</f>
        <v>60716</v>
      </c>
      <c r="T30">
        <f>IFERROR(VLOOKUP(B30, '2014q3'!A$1:C$399,3,),0)</f>
        <v>61593</v>
      </c>
      <c r="U30">
        <f>IFERROR(VLOOKUP(B30, '2014q1'!A$1:C$399,3,),0)</f>
        <v>59423</v>
      </c>
      <c r="V30">
        <f>IFERROR(VLOOKUP(B30, '2014q2'!A$1:C$399,3,),0)</f>
        <v>60716</v>
      </c>
      <c r="W30">
        <f>IFERROR(VLOOKUP(B30, '2015q2'!A$1:C$399,3,),0)</f>
        <v>63805</v>
      </c>
      <c r="X30" s="59">
        <f>IFERROR(VLOOKUP(B30, '2015q3'!A$1:C$399,3,),0)</f>
        <v>64465</v>
      </c>
      <c r="Y30" s="59">
        <f>IFERROR(VLOOKUP(B30, '2015q4'!A$1:C$399,3,),0)</f>
        <v>64875</v>
      </c>
      <c r="Z30" s="117">
        <f>IFERROR(VLOOKUP(B30, '2016q1'!A$1:C$399,3,),0)</f>
        <v>65561</v>
      </c>
      <c r="AA30" s="117">
        <f>IFERROR(VLOOKUP(B30, '2016q2'!A$1:C$399,3,),0)</f>
        <v>65403</v>
      </c>
      <c r="AB30" s="117">
        <f>IFERROR(VLOOKUP(B30, '2016q3'!A$1:C$399,3,),0)</f>
        <v>65284</v>
      </c>
      <c r="AC30" s="117">
        <f>IFERROR(VLOOKUP(B30, '2016q4'!A$1:C$399,3,),0)</f>
        <v>65403</v>
      </c>
      <c r="AD30" s="117">
        <f>IFERROR(VLOOKUP(B30, '2017q1'!A$1:C$399,3,),0)</f>
        <v>65951</v>
      </c>
      <c r="AE30" s="117">
        <f>IFERROR(VLOOKUP(B30, '2017q2'!A$1:C$399,3,),0)</f>
        <v>65800</v>
      </c>
      <c r="AF30" s="117">
        <f>IFERROR(VLOOKUP(B30, '2017q3'!A$1:C$399,3,),0)</f>
        <v>66018</v>
      </c>
      <c r="AG30" s="117">
        <f>IFERROR(VLOOKUP(B30, '2017q4'!A$1:C$399,3,),0)</f>
        <v>65865</v>
      </c>
      <c r="AH30" t="str">
        <f t="shared" si="3"/>
        <v>79</v>
      </c>
      <c r="AI30" s="117">
        <f>IFERROR(VLOOKUP(B30, 'c2013q4'!A$1:E$399,4,),0) + IFERROR(VLOOKUP(B30, 'c2014q1'!A$1:E$399,4,),0) + IFERROR(VLOOKUP(B30, 'c2014q2'!A$1:E$399,4,),0) + IFERROR(VLOOKUP(B30, 'c2014q3'!A$1:E$399,4,),0) + IFERROR(VLOOKUP(B30, 'c2014q4'!A$1:E$399,4,),0)+ IFERROR(VLOOKUP(B30, 'c2015q1'!A$1:E$399,4,),0) + IFERROR(VLOOKUP(B30, 'c2015q2'!A$1:E$399,4,),0) + IFERROR(VLOOKUP(B30, 'c2015q3'!A$1:E$399,4,),0) + IFERROR(VLOOKUP(B30, 'c2015q4'!A$1:E$399,4,),0) + IFERROR(VLOOKUP(B30, 'c2016q1'!A$1:E$399,4,),0) + IFERROR(VLOOKUP(B30, 'c2016q2'!A$1:E$399,4,),0) + IFERROR(VLOOKUP(B30, 'c2016q3'!A$1:E$399,4,),0) + IFERROR(VLOOKUP(B30, 'c2016q4'!A$1:E$399,4,),0)+ IFERROR(VLOOKUP(B30, 'c2017q1'!A$1:E$399,4,),0)+ IFERROR(VLOOKUP(B30, 'c2017q2'!A$1:E$399,4,),0)</f>
        <v>79</v>
      </c>
      <c r="AJ30">
        <f>IFERROR(VLOOKUP(B30, 'c2013q4'!A$1:E$399,4,),0)</f>
        <v>18</v>
      </c>
      <c r="AK30">
        <f>IFERROR(VLOOKUP(B30, 'c2014q1'!A$1:E$399,4,),0) + IFERROR(VLOOKUP(B30, 'c2014q2'!A$1:E$399,4,),0) + IFERROR(VLOOKUP(B30, 'c2014q3'!A$1:E$399,4,),0) + IFERROR(VLOOKUP(B30, 'c2014q4'!A$1:E$399,4,),0)</f>
        <v>21</v>
      </c>
      <c r="AL30" s="59">
        <f>IFERROR(VLOOKUP(B30, 'c2015q1'!A$1:E$399,4,),0) + IFERROR(VLOOKUP(B30, 'c2015q2'!A$1:E$399,4,),0) + IFERROR(VLOOKUP(B30, 'c2015q3'!A$1:E$399,4,),0) + IFERROR(VLOOKUP(B30, 'c2015q4'!A$1:E$399,4,),0)</f>
        <v>14</v>
      </c>
      <c r="AM30" s="117">
        <f>IFERROR(VLOOKUP(B30, 'c2016q1'!A$1:E$399,4,),0) + IFERROR(VLOOKUP(B30, 'c2016q2'!A$1:E$399,4,),0) + IFERROR(VLOOKUP(B30, 'c2016q3'!A$1:E$399,4,),0) + IFERROR(VLOOKUP(B30, 'c2016q4'!A$1:E$399,4,),0)</f>
        <v>14</v>
      </c>
      <c r="AN30" s="117">
        <f>IFERROR(VLOOKUP(B30, 'c2017q1'!A$1:E$399,4,),0) + IFERROR(VLOOKUP(B30, 'c2017q2'!A$1:E$399,4,),0)</f>
        <v>12</v>
      </c>
      <c r="AO30">
        <f t="shared" si="0"/>
        <v>12</v>
      </c>
      <c r="AP30">
        <f t="shared" si="1"/>
        <v>37</v>
      </c>
      <c r="AQ30" s="59">
        <f t="shared" si="4"/>
        <v>2</v>
      </c>
      <c r="AR30" t="str">
        <f t="shared" si="5"/>
        <v>f</v>
      </c>
      <c r="AS30" s="117" t="str">
        <f>IFERROR(VLOOKUP(B30, loss!$A$1:$F$300, 4, FALSE), "")</f>
        <v>57.8%</v>
      </c>
      <c r="AT30" s="117" t="str">
        <f>IFERROR(VLOOKUP(B30, loss!$A$1:$F$300, 5, FALSE), "")</f>
        <v>60.6%</v>
      </c>
    </row>
    <row r="31" spans="1:46" x14ac:dyDescent="0.25">
      <c r="A31">
        <v>30</v>
      </c>
      <c r="B31" s="59" t="s">
        <v>233</v>
      </c>
      <c r="C31" s="117" t="str">
        <f>IFERROR(VLOOKUP(B31,addresses!A$2:I$1997, 3, FALSE), "")</f>
        <v>13901 Sutton Park Drive South, Suite 310</v>
      </c>
      <c r="D31" s="117" t="str">
        <f>IFERROR(VLOOKUP(B31,addresses!A$2:I$1997, 5, FALSE), "")</f>
        <v>Jacksonville</v>
      </c>
      <c r="E31" s="117" t="str">
        <f>IFERROR(VLOOKUP(B31,addresses!A$2:I$1997, 7, FALSE),"")</f>
        <v>FL</v>
      </c>
      <c r="F31" s="117" t="str">
        <f>IFERROR(VLOOKUP(B31,addresses!A$2:I$1997, 8, FALSE),"")</f>
        <v>32224-0230</v>
      </c>
      <c r="G31" s="117" t="str">
        <f>IFERROR(VLOOKUP(B31,addresses!A$2:I$1997, 9, FALSE),"")</f>
        <v>904-371-2394</v>
      </c>
      <c r="H31" s="117" t="str">
        <f>IFERROR(VLOOKUP(B31,addresses!A$2:J$1997, 10, FALSE), "")</f>
        <v>http://www.cypressig.com</v>
      </c>
      <c r="I31" s="117" t="str">
        <f>VLOOKUP(IFERROR(VLOOKUP(B31, Weiss!A$1:C$399,3,FALSE),"NR"), RatingsLU!A$5:B$30, 2, FALSE)</f>
        <v>C</v>
      </c>
      <c r="J31" s="117">
        <f>VLOOKUP(I31,RatingsLU!B$5:C$30,2,)</f>
        <v>8</v>
      </c>
      <c r="K31" s="117" t="str">
        <f>VLOOKUP(IFERROR(VLOOKUP(B31,#REF!, 6,FALSE), "NR"), RatingsLU!K$5:M$30, 2, FALSE)</f>
        <v>NR</v>
      </c>
      <c r="L31" s="117">
        <f>VLOOKUP(K31,RatingsLU!L$5:M$30,2,)</f>
        <v>7</v>
      </c>
      <c r="M31" s="117" t="str">
        <f>VLOOKUP(IFERROR(VLOOKUP(B31, AMBest!A$1:L$399,3,FALSE),"NR"), RatingsLU!F$5:G$100, 2, FALSE)</f>
        <v>NR</v>
      </c>
      <c r="N31" s="117">
        <f>VLOOKUP(M31, RatingsLU!G$5:H$100, 2, FALSE)</f>
        <v>33</v>
      </c>
      <c r="O31" s="117">
        <f>IFERROR(VLOOKUP(B31, '2017q4'!A$1:C$400,3,),0)</f>
        <v>64899</v>
      </c>
      <c r="P31" t="str">
        <f t="shared" si="2"/>
        <v>64,899</v>
      </c>
      <c r="Q31">
        <f>IFERROR(VLOOKUP(B31, '2013q4'!A$1:C$399,3,),0)</f>
        <v>71997</v>
      </c>
      <c r="R31">
        <f>IFERROR(VLOOKUP(B31, '2014q1'!A$1:C$399,3,),0)</f>
        <v>71798</v>
      </c>
      <c r="S31">
        <f>IFERROR(VLOOKUP(B31, '2014q2'!A$1:C$399,3,),0)</f>
        <v>70821</v>
      </c>
      <c r="T31">
        <f>IFERROR(VLOOKUP(B31, '2014q3'!A$1:C$399,3,),0)</f>
        <v>69349</v>
      </c>
      <c r="U31">
        <f>IFERROR(VLOOKUP(B31, '2014q1'!A$1:C$399,3,),0)</f>
        <v>71798</v>
      </c>
      <c r="V31">
        <f>IFERROR(VLOOKUP(B31, '2014q2'!A$1:C$399,3,),0)</f>
        <v>70821</v>
      </c>
      <c r="W31">
        <f>IFERROR(VLOOKUP(B31, '2015q2'!A$1:C$399,3,),0)</f>
        <v>65888</v>
      </c>
      <c r="X31" s="59">
        <f>IFERROR(VLOOKUP(B31, '2015q3'!A$1:C$399,3,),0)</f>
        <v>64483</v>
      </c>
      <c r="Y31" s="59">
        <f>IFERROR(VLOOKUP(B31, '2015q4'!A$1:C$399,3,),0)</f>
        <v>63402</v>
      </c>
      <c r="Z31" s="117">
        <f>IFERROR(VLOOKUP(B31, '2016q1'!A$1:C$399,3,),0)</f>
        <v>61945</v>
      </c>
      <c r="AA31" s="117">
        <f>IFERROR(VLOOKUP(B31, '2016q2'!A$1:C$399,3,),0)</f>
        <v>64407</v>
      </c>
      <c r="AB31" s="117">
        <f>IFERROR(VLOOKUP(B31, '2016q3'!A$1:C$399,3,),0)</f>
        <v>68381</v>
      </c>
      <c r="AC31" s="117">
        <f>IFERROR(VLOOKUP(B31, '2016q4'!A$1:C$399,3,),0)</f>
        <v>68723</v>
      </c>
      <c r="AD31" s="117">
        <f>IFERROR(VLOOKUP(B31, '2017q1'!A$1:C$399,3,),0)</f>
        <v>67318</v>
      </c>
      <c r="AE31" s="117">
        <f>IFERROR(VLOOKUP(B31, '2017q2'!A$1:C$399,3,),0)</f>
        <v>64980</v>
      </c>
      <c r="AF31" s="117">
        <f>IFERROR(VLOOKUP(B31, '2017q3'!A$1:C$399,3,),0)</f>
        <v>64600</v>
      </c>
      <c r="AG31" s="117">
        <f>IFERROR(VLOOKUP(B31, '2017q4'!A$1:C$399,3,),0)</f>
        <v>64899</v>
      </c>
      <c r="AH31" t="str">
        <f t="shared" si="3"/>
        <v>116</v>
      </c>
      <c r="AI31" s="117">
        <f>IFERROR(VLOOKUP(B31, 'c2013q4'!A$1:E$399,4,),0) + IFERROR(VLOOKUP(B31, 'c2014q1'!A$1:E$399,4,),0) + IFERROR(VLOOKUP(B31, 'c2014q2'!A$1:E$399,4,),0) + IFERROR(VLOOKUP(B31, 'c2014q3'!A$1:E$399,4,),0) + IFERROR(VLOOKUP(B31, 'c2014q4'!A$1:E$399,4,),0)+ IFERROR(VLOOKUP(B31, 'c2015q1'!A$1:E$399,4,),0) + IFERROR(VLOOKUP(B31, 'c2015q2'!A$1:E$399,4,),0) + IFERROR(VLOOKUP(B31, 'c2015q3'!A$1:E$399,4,),0) + IFERROR(VLOOKUP(B31, 'c2015q4'!A$1:E$399,4,),0) + IFERROR(VLOOKUP(B31, 'c2016q1'!A$1:E$399,4,),0) + IFERROR(VLOOKUP(B31, 'c2016q2'!A$1:E$399,4,),0) + IFERROR(VLOOKUP(B31, 'c2016q3'!A$1:E$399,4,),0) + IFERROR(VLOOKUP(B31, 'c2016q4'!A$1:E$399,4,),0)+ IFERROR(VLOOKUP(B31, 'c2017q1'!A$1:E$399,4,),0)+ IFERROR(VLOOKUP(B31, 'c2017q2'!A$1:E$399,4,),0)</f>
        <v>116</v>
      </c>
      <c r="AJ31">
        <f>IFERROR(VLOOKUP(B31, 'c2013q4'!A$1:E$399,4,),0)</f>
        <v>40</v>
      </c>
      <c r="AK31">
        <f>IFERROR(VLOOKUP(B31, 'c2014q1'!A$1:E$399,4,),0) + IFERROR(VLOOKUP(B31, 'c2014q2'!A$1:E$399,4,),0) + IFERROR(VLOOKUP(B31, 'c2014q3'!A$1:E$399,4,),0) + IFERROR(VLOOKUP(B31, 'c2014q4'!A$1:E$399,4,),0)</f>
        <v>21</v>
      </c>
      <c r="AL31" s="59">
        <f>IFERROR(VLOOKUP(B31, 'c2015q1'!A$1:E$399,4,),0) + IFERROR(VLOOKUP(B31, 'c2015q2'!A$1:E$399,4,),0) + IFERROR(VLOOKUP(B31, 'c2015q3'!A$1:E$399,4,),0) + IFERROR(VLOOKUP(B31, 'c2015q4'!A$1:E$399,4,),0)</f>
        <v>22</v>
      </c>
      <c r="AM31" s="117">
        <f>IFERROR(VLOOKUP(B31, 'c2016q1'!A$1:E$399,4,),0) + IFERROR(VLOOKUP(B31, 'c2016q2'!A$1:E$399,4,),0) + IFERROR(VLOOKUP(B31, 'c2016q3'!A$1:E$399,4,),0) + IFERROR(VLOOKUP(B31, 'c2016q4'!A$1:E$399,4,),0)</f>
        <v>21</v>
      </c>
      <c r="AN31" s="117">
        <f>IFERROR(VLOOKUP(B31, 'c2017q1'!A$1:E$399,4,),0) + IFERROR(VLOOKUP(B31, 'c2017q2'!A$1:E$399,4,),0)</f>
        <v>12</v>
      </c>
      <c r="AO31">
        <f t="shared" si="0"/>
        <v>17.899999999999999</v>
      </c>
      <c r="AP31">
        <f t="shared" si="1"/>
        <v>48</v>
      </c>
      <c r="AQ31" s="59">
        <f t="shared" si="4"/>
        <v>2</v>
      </c>
      <c r="AR31" t="str">
        <f t="shared" si="5"/>
        <v>f</v>
      </c>
      <c r="AS31" s="117" t="str">
        <f>IFERROR(VLOOKUP(B31, loss!$A$1:$F$300, 4, FALSE), "")</f>
        <v>57.7%</v>
      </c>
      <c r="AT31" s="117" t="str">
        <f>IFERROR(VLOOKUP(B31, loss!$A$1:$F$300, 5, FALSE), "")</f>
        <v>56.3%</v>
      </c>
    </row>
    <row r="32" spans="1:46" x14ac:dyDescent="0.25">
      <c r="A32">
        <v>31</v>
      </c>
      <c r="B32" s="59" t="s">
        <v>372</v>
      </c>
      <c r="C32" s="117" t="str">
        <f>IFERROR(VLOOKUP(B32,addresses!A$2:I$1997, 3, FALSE), "")</f>
        <v>9800 Fredericksburg Road</v>
      </c>
      <c r="D32" s="117" t="str">
        <f>IFERROR(VLOOKUP(B32,addresses!A$2:I$1997, 5, FALSE), "")</f>
        <v>San Antonio</v>
      </c>
      <c r="E32" s="117" t="str">
        <f>IFERROR(VLOOKUP(B32,addresses!A$2:I$1997, 7, FALSE),"")</f>
        <v>TX</v>
      </c>
      <c r="F32" s="117">
        <f>IFERROR(VLOOKUP(B32,addresses!A$2:I$1997, 8, FALSE),"")</f>
        <v>78288</v>
      </c>
      <c r="G32" s="117" t="str">
        <f>IFERROR(VLOOKUP(B32,addresses!A$2:I$1997, 9, FALSE),"")</f>
        <v>800-531-8111</v>
      </c>
      <c r="H32" s="117" t="str">
        <f>IFERROR(VLOOKUP(B32,addresses!A$2:J$1997, 10, FALSE), "")</f>
        <v>http://www.usaa.com</v>
      </c>
      <c r="I32" s="117" t="str">
        <f>VLOOKUP(IFERROR(VLOOKUP(B32, Weiss!A$1:C$399,3,FALSE),"NR"), RatingsLU!A$5:B$30, 2, FALSE)</f>
        <v>A-</v>
      </c>
      <c r="J32" s="117">
        <f>VLOOKUP(I32,RatingsLU!B$5:C$30,2,)</f>
        <v>3</v>
      </c>
      <c r="K32" s="117" t="str">
        <f>VLOOKUP(IFERROR(VLOOKUP(B32,#REF!, 6,FALSE), "NR"), RatingsLU!K$5:M$30, 2, FALSE)</f>
        <v>NR</v>
      </c>
      <c r="L32" s="117">
        <f>VLOOKUP(K32,RatingsLU!L$5:M$30,2,)</f>
        <v>7</v>
      </c>
      <c r="M32" s="117" t="str">
        <f>VLOOKUP(IFERROR(VLOOKUP(B32, AMBest!A$1:L$399,3,FALSE),"NR"), RatingsLU!F$5:G$100, 2, FALSE)</f>
        <v>A++</v>
      </c>
      <c r="N32" s="117">
        <f>VLOOKUP(M32, RatingsLU!G$5:H$100, 2, FALSE)</f>
        <v>1</v>
      </c>
      <c r="O32" s="117">
        <f>IFERROR(VLOOKUP(B32, '2017q4'!A$1:C$400,3,),0)</f>
        <v>64405</v>
      </c>
      <c r="P32" t="str">
        <f t="shared" si="2"/>
        <v>64,405</v>
      </c>
      <c r="Q32">
        <f>IFERROR(VLOOKUP(B32, '2013q4'!A$1:C$399,3,),0)</f>
        <v>54776</v>
      </c>
      <c r="R32">
        <f>IFERROR(VLOOKUP(B32, '2014q1'!A$1:C$399,3,),0)</f>
        <v>53956</v>
      </c>
      <c r="S32">
        <f>IFERROR(VLOOKUP(B32, '2014q2'!A$1:C$399,3,),0)</f>
        <v>53589</v>
      </c>
      <c r="T32">
        <f>IFERROR(VLOOKUP(B32, '2014q3'!A$1:C$399,3,),0)</f>
        <v>53942</v>
      </c>
      <c r="U32">
        <f>IFERROR(VLOOKUP(B32, '2014q1'!A$1:C$399,3,),0)</f>
        <v>53956</v>
      </c>
      <c r="V32">
        <f>IFERROR(VLOOKUP(B32, '2014q2'!A$1:C$399,3,),0)</f>
        <v>53589</v>
      </c>
      <c r="W32">
        <f>IFERROR(VLOOKUP(B32, '2015q2'!A$1:C$399,3,),0)</f>
        <v>56278</v>
      </c>
      <c r="X32" s="59">
        <f>IFERROR(VLOOKUP(B32, '2015q3'!A$1:C$399,3,),0)</f>
        <v>57770</v>
      </c>
      <c r="Y32" s="59">
        <f>IFERROR(VLOOKUP(B32, '2015q4'!A$1:C$399,3,),0)</f>
        <v>58349</v>
      </c>
      <c r="Z32" s="117">
        <f>IFERROR(VLOOKUP(B32, '2016q1'!A$1:C$399,3,),0)</f>
        <v>59167</v>
      </c>
      <c r="AA32" s="117">
        <f>IFERROR(VLOOKUP(B32, '2016q2'!A$1:C$399,3,),0)</f>
        <v>59935</v>
      </c>
      <c r="AB32" s="117">
        <f>IFERROR(VLOOKUP(B32, '2016q3'!A$1:C$399,3,),0)</f>
        <v>61138</v>
      </c>
      <c r="AC32" s="117">
        <f>IFERROR(VLOOKUP(B32, '2016q4'!A$1:C$399,3,),0)</f>
        <v>61619</v>
      </c>
      <c r="AD32" s="117">
        <f>IFERROR(VLOOKUP(B32, '2017q1'!A$1:C$399,3,),0)</f>
        <v>62085</v>
      </c>
      <c r="AE32" s="117">
        <f>IFERROR(VLOOKUP(B32, '2017q2'!A$1:C$399,3,),0)</f>
        <v>62509</v>
      </c>
      <c r="AF32" s="117">
        <f>IFERROR(VLOOKUP(B32, '2017q3'!A$1:C$399,3,),0)</f>
        <v>63780</v>
      </c>
      <c r="AG32" s="117">
        <f>IFERROR(VLOOKUP(B32, '2017q4'!A$1:C$399,3,),0)</f>
        <v>64405</v>
      </c>
      <c r="AH32" t="str">
        <f t="shared" si="3"/>
        <v>138</v>
      </c>
      <c r="AI32" s="117">
        <f>IFERROR(VLOOKUP(B32, 'c2013q4'!A$1:E$399,4,),0) + IFERROR(VLOOKUP(B32, 'c2014q1'!A$1:E$399,4,),0) + IFERROR(VLOOKUP(B32, 'c2014q2'!A$1:E$399,4,),0) + IFERROR(VLOOKUP(B32, 'c2014q3'!A$1:E$399,4,),0) + IFERROR(VLOOKUP(B32, 'c2014q4'!A$1:E$399,4,),0)+ IFERROR(VLOOKUP(B32, 'c2015q1'!A$1:E$399,4,),0) + IFERROR(VLOOKUP(B32, 'c2015q2'!A$1:E$399,4,),0) + IFERROR(VLOOKUP(B32, 'c2015q3'!A$1:E$399,4,),0) + IFERROR(VLOOKUP(B32, 'c2015q4'!A$1:E$399,4,),0) + IFERROR(VLOOKUP(B32, 'c2016q1'!A$1:E$399,4,),0) + IFERROR(VLOOKUP(B32, 'c2016q2'!A$1:E$399,4,),0) + IFERROR(VLOOKUP(B32, 'c2016q3'!A$1:E$399,4,),0) + IFERROR(VLOOKUP(B32, 'c2016q4'!A$1:E$399,4,),0)+ IFERROR(VLOOKUP(B32, 'c2017q1'!A$1:E$399,4,),0)+ IFERROR(VLOOKUP(B32, 'c2017q2'!A$1:E$399,4,),0)</f>
        <v>138</v>
      </c>
      <c r="AJ32">
        <f>IFERROR(VLOOKUP(B32, 'c2013q4'!A$1:E$399,4,),0)</f>
        <v>47</v>
      </c>
      <c r="AK32">
        <f>IFERROR(VLOOKUP(B32, 'c2014q1'!A$1:E$399,4,),0) + IFERROR(VLOOKUP(B32, 'c2014q2'!A$1:E$399,4,),0) + IFERROR(VLOOKUP(B32, 'c2014q3'!A$1:E$399,4,),0) + IFERROR(VLOOKUP(B32, 'c2014q4'!A$1:E$399,4,),0)</f>
        <v>36</v>
      </c>
      <c r="AL32" s="59">
        <f>IFERROR(VLOOKUP(B32, 'c2015q1'!A$1:E$399,4,),0) + IFERROR(VLOOKUP(B32, 'c2015q2'!A$1:E$399,4,),0) + IFERROR(VLOOKUP(B32, 'c2015q3'!A$1:E$399,4,),0) + IFERROR(VLOOKUP(B32, 'c2015q4'!A$1:E$399,4,),0)</f>
        <v>21</v>
      </c>
      <c r="AM32" s="117">
        <f>IFERROR(VLOOKUP(B32, 'c2016q1'!A$1:E$399,4,),0) + IFERROR(VLOOKUP(B32, 'c2016q2'!A$1:E$399,4,),0) + IFERROR(VLOOKUP(B32, 'c2016q3'!A$1:E$399,4,),0) + IFERROR(VLOOKUP(B32, 'c2016q4'!A$1:E$399,4,),0)</f>
        <v>21</v>
      </c>
      <c r="AN32" s="117">
        <f>IFERROR(VLOOKUP(B32, 'c2017q1'!A$1:E$399,4,),0) + IFERROR(VLOOKUP(B32, 'c2017q2'!A$1:E$399,4,),0)</f>
        <v>13</v>
      </c>
      <c r="AO32">
        <f t="shared" si="0"/>
        <v>21.4</v>
      </c>
      <c r="AP32">
        <f t="shared" si="1"/>
        <v>55</v>
      </c>
      <c r="AQ32" s="59">
        <f t="shared" si="4"/>
        <v>2</v>
      </c>
      <c r="AR32" t="str">
        <f t="shared" si="5"/>
        <v>f</v>
      </c>
      <c r="AS32" s="117" t="str">
        <f>IFERROR(VLOOKUP(B32, loss!$A$1:$F$300, 4, FALSE), "")</f>
        <v>83.1%</v>
      </c>
      <c r="AT32" s="117" t="str">
        <f>IFERROR(VLOOKUP(B32, loss!$A$1:$F$300, 5, FALSE), "")</f>
        <v>77.5%</v>
      </c>
    </row>
    <row r="33" spans="1:46" x14ac:dyDescent="0.25">
      <c r="A33">
        <v>32</v>
      </c>
      <c r="B33" s="59" t="s">
        <v>243</v>
      </c>
      <c r="C33" s="117" t="str">
        <f>IFERROR(VLOOKUP(B33,addresses!A$2:I$1997, 3, FALSE), "")</f>
        <v>101 Paramount Drive, Suite 220</v>
      </c>
      <c r="D33" s="117" t="str">
        <f>IFERROR(VLOOKUP(B33,addresses!A$2:I$1997, 5, FALSE), "")</f>
        <v>Sarasota</v>
      </c>
      <c r="E33" s="117" t="str">
        <f>IFERROR(VLOOKUP(B33,addresses!A$2:I$1997, 7, FALSE),"")</f>
        <v>FL</v>
      </c>
      <c r="F33" s="117">
        <f>IFERROR(VLOOKUP(B33,addresses!A$2:I$1997, 8, FALSE),"")</f>
        <v>34232</v>
      </c>
      <c r="G33" s="117" t="str">
        <f>IFERROR(VLOOKUP(B33,addresses!A$2:I$1997, 9, FALSE),"")</f>
        <v>941-378-8851-6921</v>
      </c>
      <c r="H33" s="117" t="str">
        <f>IFERROR(VLOOKUP(B33,addresses!A$2:J$1997, 10, FALSE), "")</f>
        <v>http://www.uihna.com</v>
      </c>
      <c r="I33" s="117" t="str">
        <f>VLOOKUP(IFERROR(VLOOKUP(B33, Weiss!A$1:C$399,3,FALSE),"NR"), RatingsLU!A$5:B$30, 2, FALSE)</f>
        <v>C-</v>
      </c>
      <c r="J33" s="117">
        <f>VLOOKUP(I33,RatingsLU!B$5:C$30,2,)</f>
        <v>9</v>
      </c>
      <c r="K33" s="117" t="str">
        <f>VLOOKUP(IFERROR(VLOOKUP(B33,#REF!, 6,FALSE), "NR"), RatingsLU!K$5:M$30, 2, FALSE)</f>
        <v>NR</v>
      </c>
      <c r="L33" s="117">
        <f>VLOOKUP(K33,RatingsLU!L$5:M$30,2,)</f>
        <v>7</v>
      </c>
      <c r="M33" s="117" t="str">
        <f>VLOOKUP(IFERROR(VLOOKUP(B33, AMBest!A$1:L$399,3,FALSE),"NR"), RatingsLU!F$5:G$100, 2, FALSE)</f>
        <v>NR</v>
      </c>
      <c r="N33" s="117">
        <f>VLOOKUP(M33, RatingsLU!G$5:H$100, 2, FALSE)</f>
        <v>33</v>
      </c>
      <c r="O33" s="117">
        <f>IFERROR(VLOOKUP(B33, '2017q4'!A$1:C$400,3,),0)</f>
        <v>64348</v>
      </c>
      <c r="P33" t="str">
        <f t="shared" si="2"/>
        <v>64,348</v>
      </c>
      <c r="Q33">
        <f>IFERROR(VLOOKUP(B33, '2013q4'!A$1:C$399,3,),0)</f>
        <v>58473</v>
      </c>
      <c r="R33">
        <f>IFERROR(VLOOKUP(B33, '2014q1'!A$1:C$399,3,),0)</f>
        <v>56062</v>
      </c>
      <c r="S33">
        <f>IFERROR(VLOOKUP(B33, '2014q2'!A$1:C$399,3,),0)</f>
        <v>53356</v>
      </c>
      <c r="T33">
        <f>IFERROR(VLOOKUP(B33, '2014q3'!A$1:C$399,3,),0)</f>
        <v>51751</v>
      </c>
      <c r="U33">
        <f>IFERROR(VLOOKUP(B33, '2014q1'!A$1:C$399,3,),0)</f>
        <v>56062</v>
      </c>
      <c r="V33">
        <f>IFERROR(VLOOKUP(B33, '2014q2'!A$1:C$399,3,),0)</f>
        <v>53356</v>
      </c>
      <c r="W33">
        <f>IFERROR(VLOOKUP(B33, '2015q2'!A$1:C$399,3,),0)</f>
        <v>52689</v>
      </c>
      <c r="X33" s="59">
        <f>IFERROR(VLOOKUP(B33, '2015q3'!A$1:C$399,3,),0)</f>
        <v>52879</v>
      </c>
      <c r="Y33" s="59">
        <f>IFERROR(VLOOKUP(B33, '2015q4'!A$1:C$399,3,),0)</f>
        <v>52827</v>
      </c>
      <c r="Z33" s="117">
        <f>IFERROR(VLOOKUP(B33, '2016q1'!A$1:C$399,3,),0)</f>
        <v>53731</v>
      </c>
      <c r="AA33" s="117">
        <f>IFERROR(VLOOKUP(B33, '2016q2'!A$1:C$399,3,),0)</f>
        <v>56084</v>
      </c>
      <c r="AB33" s="117">
        <f>IFERROR(VLOOKUP(B33, '2016q3'!A$1:C$399,3,),0)</f>
        <v>57964</v>
      </c>
      <c r="AC33" s="117">
        <f>IFERROR(VLOOKUP(B33, '2016q4'!A$1:C$399,3,),0)</f>
        <v>60047</v>
      </c>
      <c r="AD33" s="117">
        <f>IFERROR(VLOOKUP(B33, '2017q1'!A$1:C$399,3,),0)</f>
        <v>61316</v>
      </c>
      <c r="AE33" s="117">
        <f>IFERROR(VLOOKUP(B33, '2017q2'!A$1:C$399,3,),0)</f>
        <v>62243</v>
      </c>
      <c r="AF33" s="117">
        <f>IFERROR(VLOOKUP(B33, '2017q3'!A$1:C$399,3,),0)</f>
        <v>63403</v>
      </c>
      <c r="AG33" s="117">
        <f>IFERROR(VLOOKUP(B33, '2017q4'!A$1:C$399,3,),0)</f>
        <v>64348</v>
      </c>
      <c r="AH33" t="str">
        <f t="shared" si="3"/>
        <v>171</v>
      </c>
      <c r="AI33" s="117">
        <f>IFERROR(VLOOKUP(B33, 'c2013q4'!A$1:E$399,4,),0) + IFERROR(VLOOKUP(B33, 'c2014q1'!A$1:E$399,4,),0) + IFERROR(VLOOKUP(B33, 'c2014q2'!A$1:E$399,4,),0) + IFERROR(VLOOKUP(B33, 'c2014q3'!A$1:E$399,4,),0) + IFERROR(VLOOKUP(B33, 'c2014q4'!A$1:E$399,4,),0)+ IFERROR(VLOOKUP(B33, 'c2015q1'!A$1:E$399,4,),0) + IFERROR(VLOOKUP(B33, 'c2015q2'!A$1:E$399,4,),0) + IFERROR(VLOOKUP(B33, 'c2015q3'!A$1:E$399,4,),0) + IFERROR(VLOOKUP(B33, 'c2015q4'!A$1:E$399,4,),0) + IFERROR(VLOOKUP(B33, 'c2016q1'!A$1:E$399,4,),0) + IFERROR(VLOOKUP(B33, 'c2016q2'!A$1:E$399,4,),0) + IFERROR(VLOOKUP(B33, 'c2016q3'!A$1:E$399,4,),0) + IFERROR(VLOOKUP(B33, 'c2016q4'!A$1:E$399,4,),0)+ IFERROR(VLOOKUP(B33, 'c2017q1'!A$1:E$399,4,),0)+ IFERROR(VLOOKUP(B33, 'c2017q2'!A$1:E$399,4,),0)</f>
        <v>171</v>
      </c>
      <c r="AJ33">
        <f>IFERROR(VLOOKUP(B33, 'c2013q4'!A$1:E$399,4,),0)</f>
        <v>50</v>
      </c>
      <c r="AK33">
        <f>IFERROR(VLOOKUP(B33, 'c2014q1'!A$1:E$399,4,),0) + IFERROR(VLOOKUP(B33, 'c2014q2'!A$1:E$399,4,),0) + IFERROR(VLOOKUP(B33, 'c2014q3'!A$1:E$399,4,),0) + IFERROR(VLOOKUP(B33, 'c2014q4'!A$1:E$399,4,),0)</f>
        <v>58</v>
      </c>
      <c r="AL33" s="59">
        <f>IFERROR(VLOOKUP(B33, 'c2015q1'!A$1:E$399,4,),0) + IFERROR(VLOOKUP(B33, 'c2015q2'!A$1:E$399,4,),0) + IFERROR(VLOOKUP(B33, 'c2015q3'!A$1:E$399,4,),0) + IFERROR(VLOOKUP(B33, 'c2015q4'!A$1:E$399,4,),0)</f>
        <v>20</v>
      </c>
      <c r="AM33" s="117">
        <f>IFERROR(VLOOKUP(B33, 'c2016q1'!A$1:E$399,4,),0) + IFERROR(VLOOKUP(B33, 'c2016q2'!A$1:E$399,4,),0) + IFERROR(VLOOKUP(B33, 'c2016q3'!A$1:E$399,4,),0) + IFERROR(VLOOKUP(B33, 'c2016q4'!A$1:E$399,4,),0)</f>
        <v>20</v>
      </c>
      <c r="AN33" s="117">
        <f>IFERROR(VLOOKUP(B33, 'c2017q1'!A$1:E$399,4,),0) + IFERROR(VLOOKUP(B33, 'c2017q2'!A$1:E$399,4,),0)</f>
        <v>23</v>
      </c>
      <c r="AO33">
        <f t="shared" si="0"/>
        <v>26.6</v>
      </c>
      <c r="AP33">
        <f t="shared" si="1"/>
        <v>63</v>
      </c>
      <c r="AQ33" s="59">
        <f t="shared" si="4"/>
        <v>2</v>
      </c>
      <c r="AR33" t="str">
        <f t="shared" si="5"/>
        <v>f</v>
      </c>
      <c r="AS33" s="117" t="str">
        <f>IFERROR(VLOOKUP(B33, loss!$A$1:$F$300, 4, FALSE), "")</f>
        <v>78.0%</v>
      </c>
      <c r="AT33" s="117" t="str">
        <f>IFERROR(VLOOKUP(B33, loss!$A$1:$F$300, 5, FALSE), "")</f>
        <v>87.5%</v>
      </c>
    </row>
    <row r="34" spans="1:46" x14ac:dyDescent="0.25">
      <c r="A34">
        <v>33</v>
      </c>
      <c r="B34" s="59" t="s">
        <v>241</v>
      </c>
      <c r="C34" s="117" t="str">
        <f>IFERROR(VLOOKUP(B34,addresses!A$2:I$1997, 3, FALSE), "")</f>
        <v>7785 66Th Street</v>
      </c>
      <c r="D34" s="117" t="str">
        <f>IFERROR(VLOOKUP(B34,addresses!A$2:I$1997, 5, FALSE), "")</f>
        <v>Pinellas Park</v>
      </c>
      <c r="E34" s="117" t="str">
        <f>IFERROR(VLOOKUP(B34,addresses!A$2:I$1997, 7, FALSE),"")</f>
        <v>FL</v>
      </c>
      <c r="F34" s="117">
        <f>IFERROR(VLOOKUP(B34,addresses!A$2:I$1997, 8, FALSE),"")</f>
        <v>33781</v>
      </c>
      <c r="G34" s="117" t="str">
        <f>IFERROR(VLOOKUP(B34,addresses!A$2:I$1997, 9, FALSE),"")</f>
        <v>727-561-0013</v>
      </c>
      <c r="H34" s="117" t="str">
        <f>IFERROR(VLOOKUP(B34,addresses!A$2:J$1997, 10, FALSE), "")</f>
        <v>http://www.jergermga.com</v>
      </c>
      <c r="I34" s="117" t="str">
        <f>VLOOKUP(IFERROR(VLOOKUP(B34, Weiss!A$1:C$399,3,FALSE),"NR"), RatingsLU!A$5:B$30, 2, FALSE)</f>
        <v>C+</v>
      </c>
      <c r="J34" s="117">
        <f>VLOOKUP(I34,RatingsLU!B$5:C$30,2,)</f>
        <v>7</v>
      </c>
      <c r="K34" s="117" t="str">
        <f>VLOOKUP(IFERROR(VLOOKUP(B34,#REF!, 6,FALSE), "NR"), RatingsLU!K$5:M$30, 2, FALSE)</f>
        <v>NR</v>
      </c>
      <c r="L34" s="117">
        <f>VLOOKUP(K34,RatingsLU!L$5:M$30,2,)</f>
        <v>7</v>
      </c>
      <c r="M34" s="117" t="str">
        <f>VLOOKUP(IFERROR(VLOOKUP(B34, AMBest!A$1:L$399,3,FALSE),"NR"), RatingsLU!F$5:G$100, 2, FALSE)</f>
        <v>NR</v>
      </c>
      <c r="N34" s="117">
        <f>VLOOKUP(M34, RatingsLU!G$5:H$100, 2, FALSE)</f>
        <v>33</v>
      </c>
      <c r="O34" s="117">
        <f>IFERROR(VLOOKUP(B34, '2017q4'!A$1:C$400,3,),0)</f>
        <v>64330</v>
      </c>
      <c r="P34" t="str">
        <f t="shared" si="2"/>
        <v>64,330</v>
      </c>
      <c r="Q34">
        <f>IFERROR(VLOOKUP(B34, '2013q4'!A$1:C$399,3,),0)</f>
        <v>49376</v>
      </c>
      <c r="R34">
        <f>IFERROR(VLOOKUP(B34, '2014q1'!A$1:C$399,3,),0)</f>
        <v>50725</v>
      </c>
      <c r="S34">
        <f>IFERROR(VLOOKUP(B34, '2014q2'!A$1:C$399,3,),0)</f>
        <v>52407</v>
      </c>
      <c r="T34">
        <f>IFERROR(VLOOKUP(B34, '2014q3'!A$1:C$399,3,),0)</f>
        <v>53316</v>
      </c>
      <c r="U34">
        <f>IFERROR(VLOOKUP(B34, '2014q1'!A$1:C$399,3,),0)</f>
        <v>50725</v>
      </c>
      <c r="V34">
        <f>IFERROR(VLOOKUP(B34, '2014q2'!A$1:C$399,3,),0)</f>
        <v>52407</v>
      </c>
      <c r="W34">
        <f>IFERROR(VLOOKUP(B34, '2015q2'!A$1:C$399,3,),0)</f>
        <v>55326</v>
      </c>
      <c r="X34" s="59">
        <f>IFERROR(VLOOKUP(B34, '2015q3'!A$1:C$399,3,),0)</f>
        <v>55968</v>
      </c>
      <c r="Y34" s="59">
        <f>IFERROR(VLOOKUP(B34, '2015q4'!A$1:C$399,3,),0)</f>
        <v>56901</v>
      </c>
      <c r="Z34" s="117">
        <f>IFERROR(VLOOKUP(B34, '2016q1'!A$1:C$399,3,),0)</f>
        <v>58244</v>
      </c>
      <c r="AA34" s="117">
        <f>IFERROR(VLOOKUP(B34, '2016q2'!A$1:C$399,3,),0)</f>
        <v>59747</v>
      </c>
      <c r="AB34" s="117">
        <f>IFERROR(VLOOKUP(B34, '2016q3'!A$1:C$399,3,),0)</f>
        <v>60433</v>
      </c>
      <c r="AC34" s="117">
        <f>IFERROR(VLOOKUP(B34, '2016q4'!A$1:C$399,3,),0)</f>
        <v>60814</v>
      </c>
      <c r="AD34" s="117">
        <f>IFERROR(VLOOKUP(B34, '2017q1'!A$1:C$399,3,),0)</f>
        <v>61812</v>
      </c>
      <c r="AE34" s="117">
        <f>IFERROR(VLOOKUP(B34, '2017q2'!A$1:C$399,3,),0)</f>
        <v>63515</v>
      </c>
      <c r="AF34" s="117">
        <f>IFERROR(VLOOKUP(B34, '2017q3'!A$1:C$399,3,),0)</f>
        <v>64631</v>
      </c>
      <c r="AG34" s="117">
        <f>IFERROR(VLOOKUP(B34, '2017q4'!A$1:C$399,3,),0)</f>
        <v>64330</v>
      </c>
      <c r="AH34" t="str">
        <f t="shared" si="3"/>
        <v>194</v>
      </c>
      <c r="AI34" s="117">
        <f>IFERROR(VLOOKUP(B34, 'c2013q4'!A$1:E$399,4,),0) + IFERROR(VLOOKUP(B34, 'c2014q1'!A$1:E$399,4,),0) + IFERROR(VLOOKUP(B34, 'c2014q2'!A$1:E$399,4,),0) + IFERROR(VLOOKUP(B34, 'c2014q3'!A$1:E$399,4,),0) + IFERROR(VLOOKUP(B34, 'c2014q4'!A$1:E$399,4,),0)+ IFERROR(VLOOKUP(B34, 'c2015q1'!A$1:E$399,4,),0) + IFERROR(VLOOKUP(B34, 'c2015q2'!A$1:E$399,4,),0) + IFERROR(VLOOKUP(B34, 'c2015q3'!A$1:E$399,4,),0) + IFERROR(VLOOKUP(B34, 'c2015q4'!A$1:E$399,4,),0) + IFERROR(VLOOKUP(B34, 'c2016q1'!A$1:E$399,4,),0) + IFERROR(VLOOKUP(B34, 'c2016q2'!A$1:E$399,4,),0) + IFERROR(VLOOKUP(B34, 'c2016q3'!A$1:E$399,4,),0) + IFERROR(VLOOKUP(B34, 'c2016q4'!A$1:E$399,4,),0)+ IFERROR(VLOOKUP(B34, 'c2017q1'!A$1:E$399,4,),0)+ IFERROR(VLOOKUP(B34, 'c2017q2'!A$1:E$399,4,),0)</f>
        <v>194</v>
      </c>
      <c r="AJ34">
        <f>IFERROR(VLOOKUP(B34, 'c2013q4'!A$1:E$399,4,),0)</f>
        <v>68</v>
      </c>
      <c r="AK34">
        <f>IFERROR(VLOOKUP(B34, 'c2014q1'!A$1:E$399,4,),0) + IFERROR(VLOOKUP(B34, 'c2014q2'!A$1:E$399,4,),0) + IFERROR(VLOOKUP(B34, 'c2014q3'!A$1:E$399,4,),0) + IFERROR(VLOOKUP(B34, 'c2014q4'!A$1:E$399,4,),0)</f>
        <v>32</v>
      </c>
      <c r="AL34" s="59">
        <f>IFERROR(VLOOKUP(B34, 'c2015q1'!A$1:E$399,4,),0) + IFERROR(VLOOKUP(B34, 'c2015q2'!A$1:E$399,4,),0) + IFERROR(VLOOKUP(B34, 'c2015q3'!A$1:E$399,4,),0) + IFERROR(VLOOKUP(B34, 'c2015q4'!A$1:E$399,4,),0)</f>
        <v>26</v>
      </c>
      <c r="AM34" s="117">
        <f>IFERROR(VLOOKUP(B34, 'c2016q1'!A$1:E$399,4,),0) + IFERROR(VLOOKUP(B34, 'c2016q2'!A$1:E$399,4,),0) + IFERROR(VLOOKUP(B34, 'c2016q3'!A$1:E$399,4,),0) + IFERROR(VLOOKUP(B34, 'c2016q4'!A$1:E$399,4,),0)</f>
        <v>25</v>
      </c>
      <c r="AN34" s="117">
        <f>IFERROR(VLOOKUP(B34, 'c2017q1'!A$1:E$399,4,),0) + IFERROR(VLOOKUP(B34, 'c2017q2'!A$1:E$399,4,),0)</f>
        <v>43</v>
      </c>
      <c r="AO34">
        <f t="shared" ref="AO34:AO65" si="6">IF(O34&lt;1000, "-", ROUND((10000*AI34)/O34,1))</f>
        <v>30.2</v>
      </c>
      <c r="AP34">
        <f t="shared" ref="AP34:AP65" si="7">IF(ISERROR(_xlfn.PERCENTRANK.INC(AO$2:AO$392, AO34)), "", ROUND(100*_xlfn.PERCENTRANK.INC(AO$2:AO$392, AO34),0))</f>
        <v>72</v>
      </c>
      <c r="AQ34" s="59">
        <f t="shared" si="4"/>
        <v>3</v>
      </c>
      <c r="AR34" t="str">
        <f t="shared" si="5"/>
        <v>f</v>
      </c>
      <c r="AS34" s="117" t="str">
        <f>IFERROR(VLOOKUP(B34, loss!$A$1:$F$300, 4, FALSE), "")</f>
        <v>53.2%</v>
      </c>
      <c r="AT34" s="117" t="str">
        <f>IFERROR(VLOOKUP(B34, loss!$A$1:$F$300, 5, FALSE), "")</f>
        <v>58.2%</v>
      </c>
    </row>
    <row r="35" spans="1:46" x14ac:dyDescent="0.25">
      <c r="A35">
        <v>34</v>
      </c>
      <c r="B35" s="59" t="s">
        <v>238</v>
      </c>
      <c r="C35" s="117" t="str">
        <f>IFERROR(VLOOKUP(B35,addresses!A$2:I$1997, 3, FALSE), "")</f>
        <v>1501 Lady Street</v>
      </c>
      <c r="D35" s="117" t="str">
        <f>IFERROR(VLOOKUP(B35,addresses!A$2:I$1997, 5, FALSE), "")</f>
        <v>Columbia</v>
      </c>
      <c r="E35" s="117" t="str">
        <f>IFERROR(VLOOKUP(B35,addresses!A$2:I$1997, 7, FALSE),"")</f>
        <v>SC</v>
      </c>
      <c r="F35" s="117">
        <f>IFERROR(VLOOKUP(B35,addresses!A$2:I$1997, 8, FALSE),"")</f>
        <v>34240</v>
      </c>
      <c r="G35" s="117" t="str">
        <f>IFERROR(VLOOKUP(B35,addresses!A$2:I$1997, 9, FALSE),"")</f>
        <v>866-485-3004</v>
      </c>
      <c r="H35" s="117" t="str">
        <f>IFERROR(VLOOKUP(B35,addresses!A$2:J$1997, 10, FALSE), "")</f>
        <v>http://www.gspcic.com</v>
      </c>
      <c r="I35" s="117" t="str">
        <f>VLOOKUP(IFERROR(VLOOKUP(B35, Weiss!A$1:C$399,3,FALSE),"NR"), RatingsLU!A$5:B$30, 2, FALSE)</f>
        <v>B-</v>
      </c>
      <c r="J35" s="117">
        <f>VLOOKUP(I35,RatingsLU!B$5:C$30,2,)</f>
        <v>6</v>
      </c>
      <c r="K35" s="117" t="str">
        <f>VLOOKUP(IFERROR(VLOOKUP(B35,#REF!, 6,FALSE), "NR"), RatingsLU!K$5:M$30, 2, FALSE)</f>
        <v>NR</v>
      </c>
      <c r="L35" s="117">
        <f>VLOOKUP(K35,RatingsLU!L$5:M$30,2,)</f>
        <v>7</v>
      </c>
      <c r="M35" s="117" t="str">
        <f>VLOOKUP(IFERROR(VLOOKUP(B35, AMBest!A$1:L$399,3,FALSE),"NR"), RatingsLU!F$5:G$100, 2, FALSE)</f>
        <v>NR</v>
      </c>
      <c r="N35" s="117">
        <f>VLOOKUP(M35, RatingsLU!G$5:H$100, 2, FALSE)</f>
        <v>33</v>
      </c>
      <c r="O35" s="117">
        <f>IFERROR(VLOOKUP(B35, '2017q4'!A$1:C$400,3,),0)</f>
        <v>63632</v>
      </c>
      <c r="P35" t="str">
        <f t="shared" si="2"/>
        <v>63,632</v>
      </c>
      <c r="Q35">
        <f>IFERROR(VLOOKUP(B35, '2013q4'!A$1:C$399,3,),0)</f>
        <v>55500</v>
      </c>
      <c r="R35">
        <f>IFERROR(VLOOKUP(B35, '2014q1'!A$1:C$399,3,),0)</f>
        <v>56449</v>
      </c>
      <c r="S35">
        <f>IFERROR(VLOOKUP(B35, '2014q2'!A$1:C$399,3,),0)</f>
        <v>56898</v>
      </c>
      <c r="T35">
        <f>IFERROR(VLOOKUP(B35, '2014q3'!A$1:C$399,3,),0)</f>
        <v>57249</v>
      </c>
      <c r="U35">
        <f>IFERROR(VLOOKUP(B35, '2014q1'!A$1:C$399,3,),0)</f>
        <v>56449</v>
      </c>
      <c r="V35">
        <f>IFERROR(VLOOKUP(B35, '2014q2'!A$1:C$399,3,),0)</f>
        <v>56898</v>
      </c>
      <c r="W35">
        <f>IFERROR(VLOOKUP(B35, '2015q2'!A$1:C$399,3,),0)</f>
        <v>59188</v>
      </c>
      <c r="X35" s="59">
        <f>IFERROR(VLOOKUP(B35, '2015q3'!A$1:C$399,3,),0)</f>
        <v>59512</v>
      </c>
      <c r="Y35" s="59">
        <f>IFERROR(VLOOKUP(B35, '2015q4'!A$1:C$399,3,),0)</f>
        <v>59396</v>
      </c>
      <c r="Z35" s="117">
        <f>IFERROR(VLOOKUP(B35, '2016q1'!A$1:C$399,3,),0)</f>
        <v>59361</v>
      </c>
      <c r="AA35" s="117">
        <f>IFERROR(VLOOKUP(B35, '2016q2'!A$1:C$399,3,),0)</f>
        <v>59350</v>
      </c>
      <c r="AB35" s="117">
        <f>IFERROR(VLOOKUP(B35, '2016q3'!A$1:C$399,3,),0)</f>
        <v>59751</v>
      </c>
      <c r="AC35" s="117">
        <f>IFERROR(VLOOKUP(B35, '2016q4'!A$1:C$399,3,),0)</f>
        <v>60729</v>
      </c>
      <c r="AD35" s="117">
        <f>IFERROR(VLOOKUP(B35, '2017q1'!A$1:C$399,3,),0)</f>
        <v>61508</v>
      </c>
      <c r="AE35" s="117">
        <f>IFERROR(VLOOKUP(B35, '2017q2'!A$1:C$399,3,),0)</f>
        <v>62095</v>
      </c>
      <c r="AF35" s="117">
        <f>IFERROR(VLOOKUP(B35, '2017q3'!A$1:C$399,3,),0)</f>
        <v>62984</v>
      </c>
      <c r="AG35" s="117">
        <f>IFERROR(VLOOKUP(B35, '2017q4'!A$1:C$399,3,),0)</f>
        <v>63632</v>
      </c>
      <c r="AH35" t="str">
        <f t="shared" si="3"/>
        <v>135</v>
      </c>
      <c r="AI35" s="117">
        <f>IFERROR(VLOOKUP(B35, 'c2013q4'!A$1:E$399,4,),0) + IFERROR(VLOOKUP(B35, 'c2014q1'!A$1:E$399,4,),0) + IFERROR(VLOOKUP(B35, 'c2014q2'!A$1:E$399,4,),0) + IFERROR(VLOOKUP(B35, 'c2014q3'!A$1:E$399,4,),0) + IFERROR(VLOOKUP(B35, 'c2014q4'!A$1:E$399,4,),0)+ IFERROR(VLOOKUP(B35, 'c2015q1'!A$1:E$399,4,),0) + IFERROR(VLOOKUP(B35, 'c2015q2'!A$1:E$399,4,),0) + IFERROR(VLOOKUP(B35, 'c2015q3'!A$1:E$399,4,),0) + IFERROR(VLOOKUP(B35, 'c2015q4'!A$1:E$399,4,),0) + IFERROR(VLOOKUP(B35, 'c2016q1'!A$1:E$399,4,),0) + IFERROR(VLOOKUP(B35, 'c2016q2'!A$1:E$399,4,),0) + IFERROR(VLOOKUP(B35, 'c2016q3'!A$1:E$399,4,),0) + IFERROR(VLOOKUP(B35, 'c2016q4'!A$1:E$399,4,),0)+ IFERROR(VLOOKUP(B35, 'c2017q1'!A$1:E$399,4,),0)+ IFERROR(VLOOKUP(B35, 'c2017q2'!A$1:E$399,4,),0)</f>
        <v>135</v>
      </c>
      <c r="AJ35">
        <f>IFERROR(VLOOKUP(B35, 'c2013q4'!A$1:E$399,4,),0)</f>
        <v>48</v>
      </c>
      <c r="AK35">
        <f>IFERROR(VLOOKUP(B35, 'c2014q1'!A$1:E$399,4,),0) + IFERROR(VLOOKUP(B35, 'c2014q2'!A$1:E$399,4,),0) + IFERROR(VLOOKUP(B35, 'c2014q3'!A$1:E$399,4,),0) + IFERROR(VLOOKUP(B35, 'c2014q4'!A$1:E$399,4,),0)</f>
        <v>40</v>
      </c>
      <c r="AL35" s="59">
        <f>IFERROR(VLOOKUP(B35, 'c2015q1'!A$1:E$399,4,),0) + IFERROR(VLOOKUP(B35, 'c2015q2'!A$1:E$399,4,),0) + IFERROR(VLOOKUP(B35, 'c2015q3'!A$1:E$399,4,),0) + IFERROR(VLOOKUP(B35, 'c2015q4'!A$1:E$399,4,),0)</f>
        <v>16</v>
      </c>
      <c r="AM35" s="117">
        <f>IFERROR(VLOOKUP(B35, 'c2016q1'!A$1:E$399,4,),0) + IFERROR(VLOOKUP(B35, 'c2016q2'!A$1:E$399,4,),0) + IFERROR(VLOOKUP(B35, 'c2016q3'!A$1:E$399,4,),0) + IFERROR(VLOOKUP(B35, 'c2016q4'!A$1:E$399,4,),0)</f>
        <v>16</v>
      </c>
      <c r="AN35" s="117">
        <f>IFERROR(VLOOKUP(B35, 'c2017q1'!A$1:E$399,4,),0) + IFERROR(VLOOKUP(B35, 'c2017q2'!A$1:E$399,4,),0)</f>
        <v>15</v>
      </c>
      <c r="AO35">
        <f t="shared" si="6"/>
        <v>21.2</v>
      </c>
      <c r="AP35">
        <f t="shared" si="7"/>
        <v>53</v>
      </c>
      <c r="AQ35" s="59">
        <f t="shared" si="4"/>
        <v>2</v>
      </c>
      <c r="AR35" t="str">
        <f t="shared" si="5"/>
        <v>f</v>
      </c>
      <c r="AS35" s="117" t="str">
        <f>IFERROR(VLOOKUP(B35, loss!$A$1:$F$300, 4, FALSE), "")</f>
        <v>61.3%</v>
      </c>
      <c r="AT35" s="117" t="str">
        <f>IFERROR(VLOOKUP(B35, loss!$A$1:$F$300, 5, FALSE), "")</f>
        <v>38.4%</v>
      </c>
    </row>
    <row r="36" spans="1:46" x14ac:dyDescent="0.25">
      <c r="A36">
        <v>35</v>
      </c>
      <c r="B36" s="59" t="s">
        <v>232</v>
      </c>
      <c r="C36" s="117" t="str">
        <f>IFERROR(VLOOKUP(B36,addresses!A$2:I$1997, 3, FALSE), "")</f>
        <v>2255 Killearn Center Boulevard</v>
      </c>
      <c r="D36" s="117" t="str">
        <f>IFERROR(VLOOKUP(B36,addresses!A$2:I$1997, 5, FALSE), "")</f>
        <v>Tallahassee</v>
      </c>
      <c r="E36" s="117" t="str">
        <f>IFERROR(VLOOKUP(B36,addresses!A$2:I$1997, 7, FALSE),"")</f>
        <v>FL</v>
      </c>
      <c r="F36" s="117">
        <f>IFERROR(VLOOKUP(B36,addresses!A$2:I$1997, 8, FALSE),"")</f>
        <v>32309</v>
      </c>
      <c r="G36" s="117" t="str">
        <f>IFERROR(VLOOKUP(B36,addresses!A$2:I$1997, 9, FALSE),"")</f>
        <v>850-521-3080</v>
      </c>
      <c r="H36" s="117" t="str">
        <f>IFERROR(VLOOKUP(B36,addresses!A$2:J$1997, 10, FALSE), "")</f>
        <v>http://www.southernfidelityins.com</v>
      </c>
      <c r="I36" s="117" t="str">
        <f>VLOOKUP(IFERROR(VLOOKUP(B36, Weiss!A$1:C$399,3,FALSE),"NR"), RatingsLU!A$5:B$30, 2, FALSE)</f>
        <v>B</v>
      </c>
      <c r="J36" s="117">
        <f>VLOOKUP(I36,RatingsLU!B$5:C$30,2,)</f>
        <v>5</v>
      </c>
      <c r="K36" s="117" t="str">
        <f>VLOOKUP(IFERROR(VLOOKUP(B36,#REF!, 6,FALSE), "NR"), RatingsLU!K$5:M$30, 2, FALSE)</f>
        <v>NR</v>
      </c>
      <c r="L36" s="117">
        <f>VLOOKUP(K36,RatingsLU!L$5:M$30,2,)</f>
        <v>7</v>
      </c>
      <c r="M36" s="117" t="str">
        <f>VLOOKUP(IFERROR(VLOOKUP(B36, AMBest!A$1:L$399,3,FALSE),"NR"), RatingsLU!F$5:G$100, 2, FALSE)</f>
        <v>NR</v>
      </c>
      <c r="N36" s="117">
        <f>VLOOKUP(M36, RatingsLU!G$5:H$100, 2, FALSE)</f>
        <v>33</v>
      </c>
      <c r="O36" s="117">
        <f>IFERROR(VLOOKUP(B36, '2017q4'!A$1:C$400,3,),0)</f>
        <v>61674</v>
      </c>
      <c r="P36" t="str">
        <f t="shared" si="2"/>
        <v>61,674</v>
      </c>
      <c r="Q36">
        <f>IFERROR(VLOOKUP(B36, '2013q4'!A$1:C$399,3,),0)</f>
        <v>69283</v>
      </c>
      <c r="R36">
        <f>IFERROR(VLOOKUP(B36, '2014q1'!A$1:C$399,3,),0)</f>
        <v>72059</v>
      </c>
      <c r="S36">
        <f>IFERROR(VLOOKUP(B36, '2014q2'!A$1:C$399,3,),0)</f>
        <v>70146</v>
      </c>
      <c r="T36">
        <f>IFERROR(VLOOKUP(B36, '2014q3'!A$1:C$399,3,),0)</f>
        <v>68922</v>
      </c>
      <c r="U36">
        <f>IFERROR(VLOOKUP(B36, '2014q1'!A$1:C$399,3,),0)</f>
        <v>72059</v>
      </c>
      <c r="V36">
        <f>IFERROR(VLOOKUP(B36, '2014q2'!A$1:C$399,3,),0)</f>
        <v>70146</v>
      </c>
      <c r="W36">
        <f>IFERROR(VLOOKUP(B36, '2015q2'!A$1:C$399,3,),0)</f>
        <v>67912</v>
      </c>
      <c r="X36" s="59">
        <f>IFERROR(VLOOKUP(B36, '2015q3'!A$1:C$399,3,),0)</f>
        <v>66585</v>
      </c>
      <c r="Y36" s="59">
        <f>IFERROR(VLOOKUP(B36, '2015q4'!A$1:C$399,3,),0)</f>
        <v>65675</v>
      </c>
      <c r="Z36" s="117">
        <f>IFERROR(VLOOKUP(B36, '2016q1'!A$1:C$399,3,),0)</f>
        <v>64263</v>
      </c>
      <c r="AA36" s="117">
        <f>IFERROR(VLOOKUP(B36, '2016q2'!A$1:C$399,3,),0)</f>
        <v>62818</v>
      </c>
      <c r="AB36" s="117">
        <f>IFERROR(VLOOKUP(B36, '2016q3'!A$1:C$399,3,),0)</f>
        <v>61896</v>
      </c>
      <c r="AC36" s="117">
        <f>IFERROR(VLOOKUP(B36, '2016q4'!A$1:C$399,3,),0)</f>
        <v>62643</v>
      </c>
      <c r="AD36" s="117">
        <f>IFERROR(VLOOKUP(B36, '2017q1'!A$1:C$399,3,),0)</f>
        <v>61321</v>
      </c>
      <c r="AE36" s="117">
        <f>IFERROR(VLOOKUP(B36, '2017q2'!A$1:C$399,3,),0)</f>
        <v>60967</v>
      </c>
      <c r="AF36" s="117">
        <f>IFERROR(VLOOKUP(B36, '2017q3'!A$1:C$399,3,),0)</f>
        <v>60928</v>
      </c>
      <c r="AG36" s="117">
        <f>IFERROR(VLOOKUP(B36, '2017q4'!A$1:C$399,3,),0)</f>
        <v>61674</v>
      </c>
      <c r="AH36" t="str">
        <f t="shared" si="3"/>
        <v>396</v>
      </c>
      <c r="AI36" s="117">
        <f>IFERROR(VLOOKUP(B36, 'c2013q4'!A$1:E$399,4,),0) + IFERROR(VLOOKUP(B36, 'c2014q1'!A$1:E$399,4,),0) + IFERROR(VLOOKUP(B36, 'c2014q2'!A$1:E$399,4,),0) + IFERROR(VLOOKUP(B36, 'c2014q3'!A$1:E$399,4,),0) + IFERROR(VLOOKUP(B36, 'c2014q4'!A$1:E$399,4,),0)+ IFERROR(VLOOKUP(B36, 'c2015q1'!A$1:E$399,4,),0) + IFERROR(VLOOKUP(B36, 'c2015q2'!A$1:E$399,4,),0) + IFERROR(VLOOKUP(B36, 'c2015q3'!A$1:E$399,4,),0) + IFERROR(VLOOKUP(B36, 'c2015q4'!A$1:E$399,4,),0) + IFERROR(VLOOKUP(B36, 'c2016q1'!A$1:E$399,4,),0) + IFERROR(VLOOKUP(B36, 'c2016q2'!A$1:E$399,4,),0) + IFERROR(VLOOKUP(B36, 'c2016q3'!A$1:E$399,4,),0) + IFERROR(VLOOKUP(B36, 'c2016q4'!A$1:E$399,4,),0)+ IFERROR(VLOOKUP(B36, 'c2017q1'!A$1:E$399,4,),0)+ IFERROR(VLOOKUP(B36, 'c2017q2'!A$1:E$399,4,),0)</f>
        <v>396</v>
      </c>
      <c r="AJ36">
        <f>IFERROR(VLOOKUP(B36, 'c2013q4'!A$1:E$399,4,),0)</f>
        <v>122</v>
      </c>
      <c r="AK36">
        <f>IFERROR(VLOOKUP(B36, 'c2014q1'!A$1:E$399,4,),0) + IFERROR(VLOOKUP(B36, 'c2014q2'!A$1:E$399,4,),0) + IFERROR(VLOOKUP(B36, 'c2014q3'!A$1:E$399,4,),0) + IFERROR(VLOOKUP(B36, 'c2014q4'!A$1:E$399,4,),0)</f>
        <v>80</v>
      </c>
      <c r="AL36" s="59">
        <f>IFERROR(VLOOKUP(B36, 'c2015q1'!A$1:E$399,4,),0) + IFERROR(VLOOKUP(B36, 'c2015q2'!A$1:E$399,4,),0) + IFERROR(VLOOKUP(B36, 'c2015q3'!A$1:E$399,4,),0) + IFERROR(VLOOKUP(B36, 'c2015q4'!A$1:E$399,4,),0)</f>
        <v>73</v>
      </c>
      <c r="AM36" s="117">
        <f>IFERROR(VLOOKUP(B36, 'c2016q1'!A$1:E$399,4,),0) + IFERROR(VLOOKUP(B36, 'c2016q2'!A$1:E$399,4,),0) + IFERROR(VLOOKUP(B36, 'c2016q3'!A$1:E$399,4,),0) + IFERROR(VLOOKUP(B36, 'c2016q4'!A$1:E$399,4,),0)</f>
        <v>73</v>
      </c>
      <c r="AN36" s="117">
        <f>IFERROR(VLOOKUP(B36, 'c2017q1'!A$1:E$399,4,),0) + IFERROR(VLOOKUP(B36, 'c2017q2'!A$1:E$399,4,),0)</f>
        <v>48</v>
      </c>
      <c r="AO36">
        <f t="shared" si="6"/>
        <v>64.2</v>
      </c>
      <c r="AP36">
        <f t="shared" si="7"/>
        <v>94</v>
      </c>
      <c r="AQ36" s="59">
        <f t="shared" si="4"/>
        <v>3</v>
      </c>
      <c r="AR36" t="str">
        <f t="shared" si="5"/>
        <v>f</v>
      </c>
      <c r="AS36" s="117" t="str">
        <f>IFERROR(VLOOKUP(B36, loss!$A$1:$F$300, 4, FALSE), "")</f>
        <v>46.6%</v>
      </c>
      <c r="AT36" s="117" t="str">
        <f>IFERROR(VLOOKUP(B36, loss!$A$1:$F$300, 5, FALSE), "")</f>
        <v>46.9%</v>
      </c>
    </row>
    <row r="37" spans="1:46" x14ac:dyDescent="0.25">
      <c r="A37">
        <v>36</v>
      </c>
      <c r="B37" s="59" t="s">
        <v>263</v>
      </c>
      <c r="C37" s="117" t="str">
        <f>IFERROR(VLOOKUP(B37,addresses!A$2:I$1997, 3, FALSE), "")</f>
        <v>1101 E Cumberland Ave</v>
      </c>
      <c r="D37" s="117" t="str">
        <f>IFERROR(VLOOKUP(B37,addresses!A$2:I$1997, 5, FALSE), "")</f>
        <v>Tampa</v>
      </c>
      <c r="E37" s="117" t="str">
        <f>IFERROR(VLOOKUP(B37,addresses!A$2:I$1997, 7, FALSE),"")</f>
        <v>FL</v>
      </c>
      <c r="F37" s="117">
        <f>IFERROR(VLOOKUP(B37,addresses!A$2:I$1997, 8, FALSE),"")</f>
        <v>33602</v>
      </c>
      <c r="G37" s="117" t="str">
        <f>IFERROR(VLOOKUP(B37,addresses!A$2:I$1997, 9, FALSE),"")</f>
        <v>813-514-0333</v>
      </c>
      <c r="H37" s="117" t="str">
        <f>IFERROR(VLOOKUP(B37,addresses!A$2:J$1997, 10, FALSE), "")</f>
        <v>http://www.avatarins.com</v>
      </c>
      <c r="I37" s="117" t="str">
        <f>VLOOKUP(IFERROR(VLOOKUP(B37, Weiss!A$1:C$399,3,FALSE),"NR"), RatingsLU!A$5:B$30, 2, FALSE)</f>
        <v>C</v>
      </c>
      <c r="J37" s="117">
        <f>VLOOKUP(I37,RatingsLU!B$5:C$30,2,)</f>
        <v>8</v>
      </c>
      <c r="K37" s="117" t="str">
        <f>VLOOKUP(IFERROR(VLOOKUP(B37,#REF!, 6,FALSE), "NR"), RatingsLU!K$5:M$30, 2, FALSE)</f>
        <v>NR</v>
      </c>
      <c r="L37" s="117">
        <f>VLOOKUP(K37,RatingsLU!L$5:M$30,2,)</f>
        <v>7</v>
      </c>
      <c r="M37" s="117" t="str">
        <f>VLOOKUP(IFERROR(VLOOKUP(B37, AMBest!A$1:L$399,3,FALSE),"NR"), RatingsLU!F$5:G$100, 2, FALSE)</f>
        <v>NR</v>
      </c>
      <c r="N37" s="117">
        <f>VLOOKUP(M37, RatingsLU!G$5:H$100, 2, FALSE)</f>
        <v>33</v>
      </c>
      <c r="O37" s="117">
        <f>IFERROR(VLOOKUP(B37, '2017q4'!A$1:C$400,3,),0)</f>
        <v>61567</v>
      </c>
      <c r="P37" t="str">
        <f t="shared" si="2"/>
        <v>61,567</v>
      </c>
      <c r="Q37">
        <f>IFERROR(VLOOKUP(B37, '2013q4'!A$1:C$399,3,),0)</f>
        <v>7019</v>
      </c>
      <c r="R37">
        <f>IFERROR(VLOOKUP(B37, '2014q1'!A$1:C$399,3,),0)</f>
        <v>10391</v>
      </c>
      <c r="S37">
        <f>IFERROR(VLOOKUP(B37, '2014q2'!A$1:C$399,3,),0)</f>
        <v>10301</v>
      </c>
      <c r="T37">
        <f>IFERROR(VLOOKUP(B37, '2014q3'!A$1:C$399,3,),0)</f>
        <v>10684</v>
      </c>
      <c r="U37">
        <f>IFERROR(VLOOKUP(B37, '2014q1'!A$1:C$399,3,),0)</f>
        <v>10391</v>
      </c>
      <c r="V37">
        <f>IFERROR(VLOOKUP(B37, '2014q2'!A$1:C$399,3,),0)</f>
        <v>10301</v>
      </c>
      <c r="W37">
        <f>IFERROR(VLOOKUP(B37, '2015q2'!A$1:C$399,3,),0)</f>
        <v>18736</v>
      </c>
      <c r="X37" s="59">
        <f>IFERROR(VLOOKUP(B37, '2015q3'!A$1:C$399,3,),0)</f>
        <v>18977</v>
      </c>
      <c r="Y37" s="59">
        <f>IFERROR(VLOOKUP(B37, '2015q4'!A$1:C$399,3,),0)</f>
        <v>19245</v>
      </c>
      <c r="Z37" s="117">
        <f>IFERROR(VLOOKUP(B37, '2016q1'!A$1:C$399,3,),0)</f>
        <v>19380</v>
      </c>
      <c r="AA37" s="117">
        <f>IFERROR(VLOOKUP(B37, '2016q2'!A$1:C$399,3,),0)</f>
        <v>19247</v>
      </c>
      <c r="AB37" s="117">
        <f>IFERROR(VLOOKUP(B37, '2016q3'!A$1:C$399,3,),0)</f>
        <v>18712</v>
      </c>
      <c r="AC37" s="117">
        <f>IFERROR(VLOOKUP(B37, '2016q4'!A$1:C$399,3,),0)</f>
        <v>19862</v>
      </c>
      <c r="AD37" s="117">
        <f>IFERROR(VLOOKUP(B37, '2017q1'!A$1:C$399,3,),0)</f>
        <v>19781</v>
      </c>
      <c r="AE37" s="117">
        <f>IFERROR(VLOOKUP(B37, '2017q2'!A$1:C$399,3,),0)</f>
        <v>65777</v>
      </c>
      <c r="AF37" s="117">
        <f>IFERROR(VLOOKUP(B37, '2017q3'!A$1:C$399,3,),0)</f>
        <v>64077</v>
      </c>
      <c r="AG37" s="117">
        <f>IFERROR(VLOOKUP(B37, '2017q4'!A$1:C$399,3,),0)</f>
        <v>61567</v>
      </c>
      <c r="AH37" t="str">
        <f t="shared" si="3"/>
        <v>58</v>
      </c>
      <c r="AI37" s="117">
        <f>IFERROR(VLOOKUP(B37, 'c2013q4'!A$1:E$399,4,),0) + IFERROR(VLOOKUP(B37, 'c2014q1'!A$1:E$399,4,),0) + IFERROR(VLOOKUP(B37, 'c2014q2'!A$1:E$399,4,),0) + IFERROR(VLOOKUP(B37, 'c2014q3'!A$1:E$399,4,),0) + IFERROR(VLOOKUP(B37, 'c2014q4'!A$1:E$399,4,),0)+ IFERROR(VLOOKUP(B37, 'c2015q1'!A$1:E$399,4,),0) + IFERROR(VLOOKUP(B37, 'c2015q2'!A$1:E$399,4,),0) + IFERROR(VLOOKUP(B37, 'c2015q3'!A$1:E$399,4,),0) + IFERROR(VLOOKUP(B37, 'c2015q4'!A$1:E$399,4,),0) + IFERROR(VLOOKUP(B37, 'c2016q1'!A$1:E$399,4,),0) + IFERROR(VLOOKUP(B37, 'c2016q2'!A$1:E$399,4,),0) + IFERROR(VLOOKUP(B37, 'c2016q3'!A$1:E$399,4,),0) + IFERROR(VLOOKUP(B37, 'c2016q4'!A$1:E$399,4,),0)+ IFERROR(VLOOKUP(B37, 'c2017q1'!A$1:E$399,4,),0)+ IFERROR(VLOOKUP(B37, 'c2017q2'!A$1:E$399,4,),0)</f>
        <v>58</v>
      </c>
      <c r="AJ37">
        <f>IFERROR(VLOOKUP(B37, 'c2013q4'!A$1:E$399,4,),0)</f>
        <v>19</v>
      </c>
      <c r="AK37">
        <f>IFERROR(VLOOKUP(B37, 'c2014q1'!A$1:E$399,4,),0) + IFERROR(VLOOKUP(B37, 'c2014q2'!A$1:E$399,4,),0) + IFERROR(VLOOKUP(B37, 'c2014q3'!A$1:E$399,4,),0) + IFERROR(VLOOKUP(B37, 'c2014q4'!A$1:E$399,4,),0)</f>
        <v>3</v>
      </c>
      <c r="AL37" s="59">
        <f>IFERROR(VLOOKUP(B37, 'c2015q1'!A$1:E$399,4,),0) + IFERROR(VLOOKUP(B37, 'c2015q2'!A$1:E$399,4,),0) + IFERROR(VLOOKUP(B37, 'c2015q3'!A$1:E$399,4,),0) + IFERROR(VLOOKUP(B37, 'c2015q4'!A$1:E$399,4,),0)</f>
        <v>11</v>
      </c>
      <c r="AM37" s="117">
        <f>IFERROR(VLOOKUP(B37, 'c2016q1'!A$1:E$399,4,),0) + IFERROR(VLOOKUP(B37, 'c2016q2'!A$1:E$399,4,),0) + IFERROR(VLOOKUP(B37, 'c2016q3'!A$1:E$399,4,),0) + IFERROR(VLOOKUP(B37, 'c2016q4'!A$1:E$399,4,),0)</f>
        <v>11</v>
      </c>
      <c r="AN37" s="117">
        <f>IFERROR(VLOOKUP(B37, 'c2017q1'!A$1:E$399,4,),0) + IFERROR(VLOOKUP(B37, 'c2017q2'!A$1:E$399,4,),0)</f>
        <v>14</v>
      </c>
      <c r="AO37">
        <f t="shared" si="6"/>
        <v>9.4</v>
      </c>
      <c r="AP37">
        <f t="shared" si="7"/>
        <v>33</v>
      </c>
      <c r="AQ37" s="59">
        <f t="shared" si="4"/>
        <v>1</v>
      </c>
      <c r="AR37" t="str">
        <f t="shared" si="5"/>
        <v>f</v>
      </c>
      <c r="AS37" s="117" t="str">
        <f>IFERROR(VLOOKUP(B37, loss!$A$1:$F$300, 4, FALSE), "")</f>
        <v>31.3%</v>
      </c>
      <c r="AT37" s="117" t="str">
        <f>IFERROR(VLOOKUP(B37, loss!$A$1:$F$300, 5, FALSE), "")</f>
        <v>36.5%</v>
      </c>
    </row>
    <row r="38" spans="1:46" x14ac:dyDescent="0.25">
      <c r="A38">
        <v>37</v>
      </c>
      <c r="B38" s="59" t="s">
        <v>239</v>
      </c>
      <c r="C38" s="117" t="str">
        <f>IFERROR(VLOOKUP(B38,addresses!A$2:I$1997, 3, FALSE), "")</f>
        <v>816 A1A North, Suite 302</v>
      </c>
      <c r="D38" s="117" t="str">
        <f>IFERROR(VLOOKUP(B38,addresses!A$2:I$1997, 5, FALSE), "")</f>
        <v>Ponte Vedra Beach</v>
      </c>
      <c r="E38" s="117" t="str">
        <f>IFERROR(VLOOKUP(B38,addresses!A$2:I$1997, 7, FALSE),"")</f>
        <v>FL</v>
      </c>
      <c r="F38" s="117">
        <f>IFERROR(VLOOKUP(B38,addresses!A$2:I$1997, 8, FALSE),"")</f>
        <v>32082</v>
      </c>
      <c r="G38" s="117" t="str">
        <f>IFERROR(VLOOKUP(B38,addresses!A$2:I$1997, 9, FALSE),"")</f>
        <v>877-900-3971</v>
      </c>
      <c r="H38" s="117" t="str">
        <f>IFERROR(VLOOKUP(B38,addresses!A$2:J$1997, 10, FALSE), "")</f>
        <v>http://www.southernoakins.com</v>
      </c>
      <c r="I38" s="117" t="str">
        <f>VLOOKUP(IFERROR(VLOOKUP(B38, Weiss!A$1:C$399,3,FALSE),"NR"), RatingsLU!A$5:B$30, 2, FALSE)</f>
        <v>B-</v>
      </c>
      <c r="J38" s="117">
        <f>VLOOKUP(I38,RatingsLU!B$5:C$30,2,)</f>
        <v>6</v>
      </c>
      <c r="K38" s="117" t="str">
        <f>VLOOKUP(IFERROR(VLOOKUP(B38,#REF!, 6,FALSE), "NR"), RatingsLU!K$5:M$30, 2, FALSE)</f>
        <v>NR</v>
      </c>
      <c r="L38" s="117">
        <f>VLOOKUP(K38,RatingsLU!L$5:M$30,2,)</f>
        <v>7</v>
      </c>
      <c r="M38" s="117" t="str">
        <f>VLOOKUP(IFERROR(VLOOKUP(B38, AMBest!A$1:L$399,3,FALSE),"NR"), RatingsLU!F$5:G$100, 2, FALSE)</f>
        <v>NR</v>
      </c>
      <c r="N38" s="117">
        <f>VLOOKUP(M38, RatingsLU!G$5:H$100, 2, FALSE)</f>
        <v>33</v>
      </c>
      <c r="O38" s="117">
        <f>IFERROR(VLOOKUP(B38, '2017q4'!A$1:C$400,3,),0)</f>
        <v>58694</v>
      </c>
      <c r="P38" t="str">
        <f t="shared" si="2"/>
        <v>58,694</v>
      </c>
      <c r="Q38">
        <f>IFERROR(VLOOKUP(B38, '2013q4'!A$1:C$399,3,),0)</f>
        <v>63172</v>
      </c>
      <c r="R38">
        <f>IFERROR(VLOOKUP(B38, '2014q1'!A$1:C$399,3,),0)</f>
        <v>62726</v>
      </c>
      <c r="S38">
        <f>IFERROR(VLOOKUP(B38, '2014q2'!A$1:C$399,3,),0)</f>
        <v>61349</v>
      </c>
      <c r="T38">
        <f>IFERROR(VLOOKUP(B38, '2014q3'!A$1:C$399,3,),0)</f>
        <v>61164</v>
      </c>
      <c r="U38">
        <f>IFERROR(VLOOKUP(B38, '2014q1'!A$1:C$399,3,),0)</f>
        <v>62726</v>
      </c>
      <c r="V38">
        <f>IFERROR(VLOOKUP(B38, '2014q2'!A$1:C$399,3,),0)</f>
        <v>61349</v>
      </c>
      <c r="W38">
        <f>IFERROR(VLOOKUP(B38, '2015q2'!A$1:C$399,3,),0)</f>
        <v>58639</v>
      </c>
      <c r="X38" s="59">
        <f>IFERROR(VLOOKUP(B38, '2015q3'!A$1:C$399,3,),0)</f>
        <v>59890</v>
      </c>
      <c r="Y38" s="59">
        <f>IFERROR(VLOOKUP(B38, '2015q4'!A$1:C$399,3,),0)</f>
        <v>59212</v>
      </c>
      <c r="Z38" s="117">
        <f>IFERROR(VLOOKUP(B38, '2016q1'!A$1:C$399,3,),0)</f>
        <v>59825</v>
      </c>
      <c r="AA38" s="117">
        <f>IFERROR(VLOOKUP(B38, '2016q2'!A$1:C$399,3,),0)</f>
        <v>58362</v>
      </c>
      <c r="AB38" s="117">
        <f>IFERROR(VLOOKUP(B38, '2016q3'!A$1:C$399,3,),0)</f>
        <v>58138</v>
      </c>
      <c r="AC38" s="117">
        <f>IFERROR(VLOOKUP(B38, '2016q4'!A$1:C$399,3,),0)</f>
        <v>57796</v>
      </c>
      <c r="AD38" s="117">
        <f>IFERROR(VLOOKUP(B38, '2017q1'!A$1:C$399,3,),0)</f>
        <v>57475</v>
      </c>
      <c r="AE38" s="117">
        <f>IFERROR(VLOOKUP(B38, '2017q2'!A$1:C$399,3,),0)</f>
        <v>57349</v>
      </c>
      <c r="AF38" s="117">
        <f>IFERROR(VLOOKUP(B38, '2017q3'!A$1:C$399,3,),0)</f>
        <v>58280</v>
      </c>
      <c r="AG38" s="117">
        <f>IFERROR(VLOOKUP(B38, '2017q4'!A$1:C$399,3,),0)</f>
        <v>58694</v>
      </c>
      <c r="AH38" t="str">
        <f t="shared" si="3"/>
        <v>229</v>
      </c>
      <c r="AI38" s="117">
        <f>IFERROR(VLOOKUP(B38, 'c2013q4'!A$1:E$399,4,),0) + IFERROR(VLOOKUP(B38, 'c2014q1'!A$1:E$399,4,),0) + IFERROR(VLOOKUP(B38, 'c2014q2'!A$1:E$399,4,),0) + IFERROR(VLOOKUP(B38, 'c2014q3'!A$1:E$399,4,),0) + IFERROR(VLOOKUP(B38, 'c2014q4'!A$1:E$399,4,),0)+ IFERROR(VLOOKUP(B38, 'c2015q1'!A$1:E$399,4,),0) + IFERROR(VLOOKUP(B38, 'c2015q2'!A$1:E$399,4,),0) + IFERROR(VLOOKUP(B38, 'c2015q3'!A$1:E$399,4,),0) + IFERROR(VLOOKUP(B38, 'c2015q4'!A$1:E$399,4,),0) + IFERROR(VLOOKUP(B38, 'c2016q1'!A$1:E$399,4,),0) + IFERROR(VLOOKUP(B38, 'c2016q2'!A$1:E$399,4,),0) + IFERROR(VLOOKUP(B38, 'c2016q3'!A$1:E$399,4,),0) + IFERROR(VLOOKUP(B38, 'c2016q4'!A$1:E$399,4,),0)+ IFERROR(VLOOKUP(B38, 'c2017q1'!A$1:E$399,4,),0)+ IFERROR(VLOOKUP(B38, 'c2017q2'!A$1:E$399,4,),0)</f>
        <v>229</v>
      </c>
      <c r="AJ38">
        <f>IFERROR(VLOOKUP(B38, 'c2013q4'!A$1:E$399,4,),0)</f>
        <v>112</v>
      </c>
      <c r="AK38">
        <f>IFERROR(VLOOKUP(B38, 'c2014q1'!A$1:E$399,4,),0) + IFERROR(VLOOKUP(B38, 'c2014q2'!A$1:E$399,4,),0) + IFERROR(VLOOKUP(B38, 'c2014q3'!A$1:E$399,4,),0) + IFERROR(VLOOKUP(B38, 'c2014q4'!A$1:E$399,4,),0)</f>
        <v>45</v>
      </c>
      <c r="AL38" s="59">
        <f>IFERROR(VLOOKUP(B38, 'c2015q1'!A$1:E$399,4,),0) + IFERROR(VLOOKUP(B38, 'c2015q2'!A$1:E$399,4,),0) + IFERROR(VLOOKUP(B38, 'c2015q3'!A$1:E$399,4,),0) + IFERROR(VLOOKUP(B38, 'c2015q4'!A$1:E$399,4,),0)</f>
        <v>26</v>
      </c>
      <c r="AM38" s="117">
        <f>IFERROR(VLOOKUP(B38, 'c2016q1'!A$1:E$399,4,),0) + IFERROR(VLOOKUP(B38, 'c2016q2'!A$1:E$399,4,),0) + IFERROR(VLOOKUP(B38, 'c2016q3'!A$1:E$399,4,),0) + IFERROR(VLOOKUP(B38, 'c2016q4'!A$1:E$399,4,),0)</f>
        <v>26</v>
      </c>
      <c r="AN38" s="117">
        <f>IFERROR(VLOOKUP(B38, 'c2017q1'!A$1:E$399,4,),0) + IFERROR(VLOOKUP(B38, 'c2017q2'!A$1:E$399,4,),0)</f>
        <v>20</v>
      </c>
      <c r="AO38">
        <f t="shared" si="6"/>
        <v>39</v>
      </c>
      <c r="AP38">
        <f t="shared" si="7"/>
        <v>83</v>
      </c>
      <c r="AQ38" s="59">
        <f t="shared" si="4"/>
        <v>3</v>
      </c>
      <c r="AR38" t="str">
        <f t="shared" si="5"/>
        <v>f</v>
      </c>
      <c r="AS38" s="117" t="str">
        <f>IFERROR(VLOOKUP(B38, loss!$A$1:$F$300, 4, FALSE), "")</f>
        <v>37.2%</v>
      </c>
      <c r="AT38" s="117" t="str">
        <f>IFERROR(VLOOKUP(B38, loss!$A$1:$F$300, 5, FALSE), "")</f>
        <v>47.6%</v>
      </c>
    </row>
    <row r="39" spans="1:46" x14ac:dyDescent="0.25">
      <c r="A39">
        <v>38</v>
      </c>
      <c r="B39" s="59" t="s">
        <v>373</v>
      </c>
      <c r="C39" s="117" t="str">
        <f>IFERROR(VLOOKUP(B39,addresses!A$2:I$1997, 3, FALSE), "")</f>
        <v>7785 66Th Street</v>
      </c>
      <c r="D39" s="117" t="str">
        <f>IFERROR(VLOOKUP(B39,addresses!A$2:I$1997, 5, FALSE), "")</f>
        <v>Pinellas Park</v>
      </c>
      <c r="E39" s="117" t="str">
        <f>IFERROR(VLOOKUP(B39,addresses!A$2:I$1997, 7, FALSE),"")</f>
        <v>FL</v>
      </c>
      <c r="F39" s="117">
        <f>IFERROR(VLOOKUP(B39,addresses!A$2:I$1997, 8, FALSE),"")</f>
        <v>33781</v>
      </c>
      <c r="G39" s="117" t="str">
        <f>IFERROR(VLOOKUP(B39,addresses!A$2:I$1997, 9, FALSE),"")</f>
        <v>727-561-0013</v>
      </c>
      <c r="H39" s="117" t="str">
        <f>IFERROR(VLOOKUP(B39,addresses!A$2:J$1997, 10, FALSE), "")</f>
        <v>http://www.jergermga.com</v>
      </c>
      <c r="I39" s="117" t="str">
        <f>VLOOKUP(IFERROR(VLOOKUP(B39, Weiss!A$1:C$399,3,FALSE),"NR"), RatingsLU!A$5:B$30, 2, FALSE)</f>
        <v>B-</v>
      </c>
      <c r="J39" s="117">
        <f>VLOOKUP(I39,RatingsLU!B$5:C$30,2,)</f>
        <v>6</v>
      </c>
      <c r="K39" s="117" t="str">
        <f>VLOOKUP(IFERROR(VLOOKUP(B39,#REF!, 6,FALSE), "NR"), RatingsLU!K$5:M$30, 2, FALSE)</f>
        <v>NR</v>
      </c>
      <c r="L39" s="117">
        <f>VLOOKUP(K39,RatingsLU!L$5:M$30,2,)</f>
        <v>7</v>
      </c>
      <c r="M39" s="117" t="str">
        <f>VLOOKUP(IFERROR(VLOOKUP(B39, AMBest!A$1:L$399,3,FALSE),"NR"), RatingsLU!F$5:G$100, 2, FALSE)</f>
        <v>NR</v>
      </c>
      <c r="N39" s="117">
        <f>VLOOKUP(M39, RatingsLU!G$5:H$100, 2, FALSE)</f>
        <v>33</v>
      </c>
      <c r="O39" s="117">
        <f>IFERROR(VLOOKUP(B39, '2017q4'!A$1:C$400,3,),0)</f>
        <v>53969</v>
      </c>
      <c r="P39" t="str">
        <f t="shared" si="2"/>
        <v>53,969</v>
      </c>
      <c r="Q39">
        <f>IFERROR(VLOOKUP(B39, '2013q4'!A$1:C$399,3,),0)</f>
        <v>36960</v>
      </c>
      <c r="R39">
        <f>IFERROR(VLOOKUP(B39, '2014q1'!A$1:C$399,3,),0)</f>
        <v>37750</v>
      </c>
      <c r="S39">
        <f>IFERROR(VLOOKUP(B39, '2014q2'!A$1:C$399,3,),0)</f>
        <v>39877</v>
      </c>
      <c r="T39">
        <f>IFERROR(VLOOKUP(B39, '2014q3'!A$1:C$399,3,),0)</f>
        <v>41434</v>
      </c>
      <c r="U39">
        <f>IFERROR(VLOOKUP(B39, '2014q1'!A$1:C$399,3,),0)</f>
        <v>37750</v>
      </c>
      <c r="V39">
        <f>IFERROR(VLOOKUP(B39, '2014q2'!A$1:C$399,3,),0)</f>
        <v>39877</v>
      </c>
      <c r="W39">
        <f>IFERROR(VLOOKUP(B39, '2015q2'!A$1:C$399,3,),0)</f>
        <v>45058</v>
      </c>
      <c r="X39" s="59">
        <f>IFERROR(VLOOKUP(B39, '2015q3'!A$1:C$399,3,),0)</f>
        <v>46109</v>
      </c>
      <c r="Y39" s="59">
        <f>IFERROR(VLOOKUP(B39, '2015q4'!A$1:C$399,3,),0)</f>
        <v>47241</v>
      </c>
      <c r="Z39" s="117">
        <f>IFERROR(VLOOKUP(B39, '2016q1'!A$1:C$399,3,),0)</f>
        <v>48640</v>
      </c>
      <c r="AA39" s="117">
        <f>IFERROR(VLOOKUP(B39, '2016q2'!A$1:C$399,3,),0)</f>
        <v>50174</v>
      </c>
      <c r="AB39" s="117">
        <f>IFERROR(VLOOKUP(B39, '2016q3'!A$1:C$399,3,),0)</f>
        <v>51100</v>
      </c>
      <c r="AC39" s="117">
        <f>IFERROR(VLOOKUP(B39, '2016q4'!A$1:C$399,3,),0)</f>
        <v>51619</v>
      </c>
      <c r="AD39" s="117">
        <f>IFERROR(VLOOKUP(B39, '2017q1'!A$1:C$399,3,),0)</f>
        <v>53043</v>
      </c>
      <c r="AE39" s="117">
        <f>IFERROR(VLOOKUP(B39, '2017q2'!A$1:C$399,3,),0)</f>
        <v>54560</v>
      </c>
      <c r="AF39" s="117">
        <f>IFERROR(VLOOKUP(B39, '2017q3'!A$1:C$399,3,),0)</f>
        <v>54202</v>
      </c>
      <c r="AG39" s="117">
        <f>IFERROR(VLOOKUP(B39, '2017q4'!A$1:C$399,3,),0)</f>
        <v>53969</v>
      </c>
      <c r="AH39" t="str">
        <f t="shared" si="3"/>
        <v>115</v>
      </c>
      <c r="AI39" s="117">
        <f>IFERROR(VLOOKUP(B39, 'c2013q4'!A$1:E$399,4,),0) + IFERROR(VLOOKUP(B39, 'c2014q1'!A$1:E$399,4,),0) + IFERROR(VLOOKUP(B39, 'c2014q2'!A$1:E$399,4,),0) + IFERROR(VLOOKUP(B39, 'c2014q3'!A$1:E$399,4,),0) + IFERROR(VLOOKUP(B39, 'c2014q4'!A$1:E$399,4,),0)+ IFERROR(VLOOKUP(B39, 'c2015q1'!A$1:E$399,4,),0) + IFERROR(VLOOKUP(B39, 'c2015q2'!A$1:E$399,4,),0) + IFERROR(VLOOKUP(B39, 'c2015q3'!A$1:E$399,4,),0) + IFERROR(VLOOKUP(B39, 'c2015q4'!A$1:E$399,4,),0) + IFERROR(VLOOKUP(B39, 'c2016q1'!A$1:E$399,4,),0) + IFERROR(VLOOKUP(B39, 'c2016q2'!A$1:E$399,4,),0) + IFERROR(VLOOKUP(B39, 'c2016q3'!A$1:E$399,4,),0) + IFERROR(VLOOKUP(B39, 'c2016q4'!A$1:E$399,4,),0)+ IFERROR(VLOOKUP(B39, 'c2017q1'!A$1:E$399,4,),0)+ IFERROR(VLOOKUP(B39, 'c2017q2'!A$1:E$399,4,),0)</f>
        <v>115</v>
      </c>
      <c r="AJ39">
        <f>IFERROR(VLOOKUP(B39, 'c2013q4'!A$1:E$399,4,),0)</f>
        <v>25</v>
      </c>
      <c r="AK39">
        <f>IFERROR(VLOOKUP(B39, 'c2014q1'!A$1:E$399,4,),0) + IFERROR(VLOOKUP(B39, 'c2014q2'!A$1:E$399,4,),0) + IFERROR(VLOOKUP(B39, 'c2014q3'!A$1:E$399,4,),0) + IFERROR(VLOOKUP(B39, 'c2014q4'!A$1:E$399,4,),0)</f>
        <v>32</v>
      </c>
      <c r="AL39" s="59">
        <f>IFERROR(VLOOKUP(B39, 'c2015q1'!A$1:E$399,4,),0) + IFERROR(VLOOKUP(B39, 'c2015q2'!A$1:E$399,4,),0) + IFERROR(VLOOKUP(B39, 'c2015q3'!A$1:E$399,4,),0) + IFERROR(VLOOKUP(B39, 'c2015q4'!A$1:E$399,4,),0)</f>
        <v>13</v>
      </c>
      <c r="AM39" s="117">
        <f>IFERROR(VLOOKUP(B39, 'c2016q1'!A$1:E$399,4,),0) + IFERROR(VLOOKUP(B39, 'c2016q2'!A$1:E$399,4,),0) + IFERROR(VLOOKUP(B39, 'c2016q3'!A$1:E$399,4,),0) + IFERROR(VLOOKUP(B39, 'c2016q4'!A$1:E$399,4,),0)</f>
        <v>13</v>
      </c>
      <c r="AN39" s="117">
        <f>IFERROR(VLOOKUP(B39, 'c2017q1'!A$1:E$399,4,),0) + IFERROR(VLOOKUP(B39, 'c2017q2'!A$1:E$399,4,),0)</f>
        <v>32</v>
      </c>
      <c r="AO39">
        <f t="shared" si="6"/>
        <v>21.3</v>
      </c>
      <c r="AP39">
        <f t="shared" si="7"/>
        <v>54</v>
      </c>
      <c r="AQ39" s="59">
        <f t="shared" si="4"/>
        <v>2</v>
      </c>
      <c r="AR39" t="str">
        <f t="shared" si="5"/>
        <v>f</v>
      </c>
      <c r="AS39" s="117" t="str">
        <f>IFERROR(VLOOKUP(B39, loss!$A$1:$F$300, 4, FALSE), "")</f>
        <v>58.1%</v>
      </c>
      <c r="AT39" s="117" t="str">
        <f>IFERROR(VLOOKUP(B39, loss!$A$1:$F$300, 5, FALSE), "")</f>
        <v>52.6%</v>
      </c>
    </row>
    <row r="40" spans="1:46" x14ac:dyDescent="0.25">
      <c r="A40">
        <v>39</v>
      </c>
      <c r="B40" s="59" t="s">
        <v>229</v>
      </c>
      <c r="C40" s="117" t="str">
        <f>IFERROR(VLOOKUP(B40,addresses!A$2:I$1997, 3, FALSE), "")</f>
        <v>7201 N.W. 11Th Place</v>
      </c>
      <c r="D40" s="117" t="str">
        <f>IFERROR(VLOOKUP(B40,addresses!A$2:I$1997, 5, FALSE), "")</f>
        <v>Gainesville</v>
      </c>
      <c r="E40" s="117" t="str">
        <f>IFERROR(VLOOKUP(B40,addresses!A$2:I$1997, 7, FALSE),"")</f>
        <v>FL</v>
      </c>
      <c r="F40" s="117">
        <f>IFERROR(VLOOKUP(B40,addresses!A$2:I$1997, 8, FALSE),"")</f>
        <v>32605</v>
      </c>
      <c r="G40" s="117" t="str">
        <f>IFERROR(VLOOKUP(B40,addresses!A$2:I$1997, 9, FALSE),"")</f>
        <v>352-333-1362</v>
      </c>
      <c r="H40" s="117" t="str">
        <f>IFERROR(VLOOKUP(B40,addresses!A$2:J$1997, 10, FALSE), "")</f>
        <v>http://www.thig.com</v>
      </c>
      <c r="I40" s="117" t="str">
        <f>VLOOKUP(IFERROR(VLOOKUP(B40, Weiss!A$1:C$399,3,FALSE),"NR"), RatingsLU!A$5:B$30, 2, FALSE)</f>
        <v>D</v>
      </c>
      <c r="J40" s="117">
        <f>VLOOKUP(I40,RatingsLU!B$5:C$30,2,)</f>
        <v>11</v>
      </c>
      <c r="K40" s="117" t="str">
        <f>VLOOKUP(IFERROR(VLOOKUP(B40,#REF!, 6,FALSE), "NR"), RatingsLU!K$5:M$30, 2, FALSE)</f>
        <v>NR</v>
      </c>
      <c r="L40" s="117">
        <f>VLOOKUP(K40,RatingsLU!L$5:M$30,2,)</f>
        <v>7</v>
      </c>
      <c r="M40" s="117" t="str">
        <f>VLOOKUP(IFERROR(VLOOKUP(B40, AMBest!A$1:L$399,3,FALSE),"NR"), RatingsLU!F$5:G$100, 2, FALSE)</f>
        <v>NR</v>
      </c>
      <c r="N40" s="117">
        <f>VLOOKUP(M40, RatingsLU!G$5:H$100, 2, FALSE)</f>
        <v>33</v>
      </c>
      <c r="O40" s="117">
        <f>IFERROR(VLOOKUP(B40, '2017q4'!A$1:C$400,3,),0)</f>
        <v>51699</v>
      </c>
      <c r="P40" t="str">
        <f t="shared" si="2"/>
        <v>51,699</v>
      </c>
      <c r="Q40">
        <f>IFERROR(VLOOKUP(B40, '2013q4'!A$1:C$399,3,),0)</f>
        <v>72824</v>
      </c>
      <c r="R40">
        <f>IFERROR(VLOOKUP(B40, '2014q1'!A$1:C$399,3,),0)</f>
        <v>71246</v>
      </c>
      <c r="S40">
        <f>IFERROR(VLOOKUP(B40, '2014q2'!A$1:C$399,3,),0)</f>
        <v>69052</v>
      </c>
      <c r="T40">
        <f>IFERROR(VLOOKUP(B40, '2014q3'!A$1:C$399,3,),0)</f>
        <v>67530</v>
      </c>
      <c r="U40">
        <f>IFERROR(VLOOKUP(B40, '2014q1'!A$1:C$399,3,),0)</f>
        <v>71246</v>
      </c>
      <c r="V40">
        <f>IFERROR(VLOOKUP(B40, '2014q2'!A$1:C$399,3,),0)</f>
        <v>69052</v>
      </c>
      <c r="W40">
        <f>IFERROR(VLOOKUP(B40, '2015q2'!A$1:C$399,3,),0)</f>
        <v>74783</v>
      </c>
      <c r="X40" s="59">
        <f>IFERROR(VLOOKUP(B40, '2015q3'!A$1:C$399,3,),0)</f>
        <v>72667</v>
      </c>
      <c r="Y40" s="59">
        <f>IFERROR(VLOOKUP(B40, '2015q4'!A$1:C$399,3,),0)</f>
        <v>70705</v>
      </c>
      <c r="Z40" s="117">
        <f>IFERROR(VLOOKUP(B40, '2016q1'!A$1:C$399,3,),0)</f>
        <v>67824</v>
      </c>
      <c r="AA40" s="117">
        <f>IFERROR(VLOOKUP(B40, '2016q2'!A$1:C$399,3,),0)</f>
        <v>64254</v>
      </c>
      <c r="AB40" s="117">
        <f>IFERROR(VLOOKUP(B40, '2016q3'!A$1:C$399,3,),0)</f>
        <v>61644</v>
      </c>
      <c r="AC40" s="117">
        <f>IFERROR(VLOOKUP(B40, '2016q4'!A$1:C$399,3,),0)</f>
        <v>60164</v>
      </c>
      <c r="AD40" s="117">
        <f>IFERROR(VLOOKUP(B40, '2017q1'!A$1:C$399,3,),0)</f>
        <v>56666</v>
      </c>
      <c r="AE40" s="117">
        <f>IFERROR(VLOOKUP(B40, '2017q2'!A$1:C$399,3,),0)</f>
        <v>53649</v>
      </c>
      <c r="AF40" s="117">
        <f>IFERROR(VLOOKUP(B40, '2017q3'!A$1:C$399,3,),0)</f>
        <v>52343</v>
      </c>
      <c r="AG40" s="117">
        <f>IFERROR(VLOOKUP(B40, '2017q4'!A$1:C$399,3,),0)</f>
        <v>51699</v>
      </c>
      <c r="AH40" t="str">
        <f t="shared" si="3"/>
        <v>303</v>
      </c>
      <c r="AI40" s="117">
        <f>IFERROR(VLOOKUP(B40, 'c2013q4'!A$1:E$399,4,),0) + IFERROR(VLOOKUP(B40, 'c2014q1'!A$1:E$399,4,),0) + IFERROR(VLOOKUP(B40, 'c2014q2'!A$1:E$399,4,),0) + IFERROR(VLOOKUP(B40, 'c2014q3'!A$1:E$399,4,),0) + IFERROR(VLOOKUP(B40, 'c2014q4'!A$1:E$399,4,),0)+ IFERROR(VLOOKUP(B40, 'c2015q1'!A$1:E$399,4,),0) + IFERROR(VLOOKUP(B40, 'c2015q2'!A$1:E$399,4,),0) + IFERROR(VLOOKUP(B40, 'c2015q3'!A$1:E$399,4,),0) + IFERROR(VLOOKUP(B40, 'c2015q4'!A$1:E$399,4,),0) + IFERROR(VLOOKUP(B40, 'c2016q1'!A$1:E$399,4,),0) + IFERROR(VLOOKUP(B40, 'c2016q2'!A$1:E$399,4,),0) + IFERROR(VLOOKUP(B40, 'c2016q3'!A$1:E$399,4,),0) + IFERROR(VLOOKUP(B40, 'c2016q4'!A$1:E$399,4,),0)+ IFERROR(VLOOKUP(B40, 'c2017q1'!A$1:E$399,4,),0)+ IFERROR(VLOOKUP(B40, 'c2017q2'!A$1:E$399,4,),0)</f>
        <v>303</v>
      </c>
      <c r="AJ40">
        <f>IFERROR(VLOOKUP(B40, 'c2013q4'!A$1:E$399,4,),0)</f>
        <v>145</v>
      </c>
      <c r="AK40">
        <f>IFERROR(VLOOKUP(B40, 'c2014q1'!A$1:E$399,4,),0) + IFERROR(VLOOKUP(B40, 'c2014q2'!A$1:E$399,4,),0) + IFERROR(VLOOKUP(B40, 'c2014q3'!A$1:E$399,4,),0) + IFERROR(VLOOKUP(B40, 'c2014q4'!A$1:E$399,4,),0)</f>
        <v>41</v>
      </c>
      <c r="AL40" s="59">
        <f>IFERROR(VLOOKUP(B40, 'c2015q1'!A$1:E$399,4,),0) + IFERROR(VLOOKUP(B40, 'c2015q2'!A$1:E$399,4,),0) + IFERROR(VLOOKUP(B40, 'c2015q3'!A$1:E$399,4,),0) + IFERROR(VLOOKUP(B40, 'c2015q4'!A$1:E$399,4,),0)</f>
        <v>28</v>
      </c>
      <c r="AM40" s="117">
        <f>IFERROR(VLOOKUP(B40, 'c2016q1'!A$1:E$399,4,),0) + IFERROR(VLOOKUP(B40, 'c2016q2'!A$1:E$399,4,),0) + IFERROR(VLOOKUP(B40, 'c2016q3'!A$1:E$399,4,),0) + IFERROR(VLOOKUP(B40, 'c2016q4'!A$1:E$399,4,),0)</f>
        <v>56</v>
      </c>
      <c r="AN40" s="117">
        <f>IFERROR(VLOOKUP(B40, 'c2017q1'!A$1:E$399,4,),0) + IFERROR(VLOOKUP(B40, 'c2017q2'!A$1:E$399,4,),0)</f>
        <v>33</v>
      </c>
      <c r="AO40">
        <f t="shared" si="6"/>
        <v>58.6</v>
      </c>
      <c r="AP40">
        <f t="shared" si="7"/>
        <v>93</v>
      </c>
      <c r="AQ40" s="59">
        <f t="shared" si="4"/>
        <v>3</v>
      </c>
      <c r="AR40" t="str">
        <f t="shared" si="5"/>
        <v>f</v>
      </c>
      <c r="AS40" s="117" t="str">
        <f>IFERROR(VLOOKUP(B40, loss!$A$1:$F$300, 4, FALSE), "")</f>
        <v>46.8%</v>
      </c>
      <c r="AT40" s="117" t="str">
        <f>IFERROR(VLOOKUP(B40, loss!$A$1:$F$300, 5, FALSE), "")</f>
        <v>38.6%</v>
      </c>
    </row>
    <row r="41" spans="1:46" x14ac:dyDescent="0.25">
      <c r="A41">
        <v>40</v>
      </c>
      <c r="B41" s="59" t="s">
        <v>371</v>
      </c>
      <c r="C41" s="117" t="str">
        <f>IFERROR(VLOOKUP(B41,addresses!A$2:I$1997, 3, FALSE), "")</f>
        <v>1 Asi Way</v>
      </c>
      <c r="D41" s="117" t="str">
        <f>IFERROR(VLOOKUP(B41,addresses!A$2:I$1997, 5, FALSE), "")</f>
        <v>St. Petersburg</v>
      </c>
      <c r="E41" s="117" t="str">
        <f>IFERROR(VLOOKUP(B41,addresses!A$2:I$1997, 7, FALSE),"")</f>
        <v>FL</v>
      </c>
      <c r="F41" s="117" t="str">
        <f>IFERROR(VLOOKUP(B41,addresses!A$2:I$1997, 8, FALSE),"")</f>
        <v>33702-2514</v>
      </c>
      <c r="G41" s="117" t="str">
        <f>IFERROR(VLOOKUP(B41,addresses!A$2:I$1997, 9, FALSE),"")</f>
        <v>727-821-8765</v>
      </c>
      <c r="H41" s="117" t="str">
        <f>IFERROR(VLOOKUP(B41,addresses!A$2:J$1997, 10, FALSE), "")</f>
        <v>http://www.americanstrategic.com</v>
      </c>
      <c r="I41" s="117" t="str">
        <f>VLOOKUP(IFERROR(VLOOKUP(B41, Weiss!A$1:C$399,3,FALSE),"NR"), RatingsLU!A$5:B$30, 2, FALSE)</f>
        <v>B</v>
      </c>
      <c r="J41" s="117">
        <f>VLOOKUP(I41,RatingsLU!B$5:C$30,2,)</f>
        <v>5</v>
      </c>
      <c r="K41" s="117" t="str">
        <f>VLOOKUP(IFERROR(VLOOKUP(B41,#REF!, 6,FALSE), "NR"), RatingsLU!K$5:M$30, 2, FALSE)</f>
        <v>NR</v>
      </c>
      <c r="L41" s="117">
        <f>VLOOKUP(K41,RatingsLU!L$5:M$30,2,)</f>
        <v>7</v>
      </c>
      <c r="M41" s="117" t="str">
        <f>VLOOKUP(IFERROR(VLOOKUP(B41, AMBest!A$1:L$399,3,FALSE),"NR"), RatingsLU!F$5:G$100, 2, FALSE)</f>
        <v>A</v>
      </c>
      <c r="N41" s="117">
        <f>VLOOKUP(M41, RatingsLU!G$5:H$100, 2, FALSE)</f>
        <v>5</v>
      </c>
      <c r="O41" s="117">
        <f>IFERROR(VLOOKUP(B41, '2017q4'!A$1:C$400,3,),0)</f>
        <v>49438</v>
      </c>
      <c r="P41" t="str">
        <f t="shared" si="2"/>
        <v>49,438</v>
      </c>
      <c r="Q41">
        <f>IFERROR(VLOOKUP(B41, '2013q4'!A$1:C$399,3,),0)</f>
        <v>87205</v>
      </c>
      <c r="R41">
        <f>IFERROR(VLOOKUP(B41, '2014q1'!A$1:C$399,3,),0)</f>
        <v>84123</v>
      </c>
      <c r="S41">
        <f>IFERROR(VLOOKUP(B41, '2014q2'!A$1:C$399,3,),0)</f>
        <v>81186</v>
      </c>
      <c r="T41">
        <f>IFERROR(VLOOKUP(B41, '2014q3'!A$1:C$399,3,),0)</f>
        <v>78869</v>
      </c>
      <c r="U41">
        <f>IFERROR(VLOOKUP(B41, '2014q1'!A$1:C$399,3,),0)</f>
        <v>84123</v>
      </c>
      <c r="V41">
        <f>IFERROR(VLOOKUP(B41, '2014q2'!A$1:C$399,3,),0)</f>
        <v>81186</v>
      </c>
      <c r="W41">
        <f>IFERROR(VLOOKUP(B41, '2015q2'!A$1:C$399,3,),0)</f>
        <v>71221</v>
      </c>
      <c r="X41" s="59">
        <f>IFERROR(VLOOKUP(B41, '2015q3'!A$1:C$399,3,),0)</f>
        <v>69000</v>
      </c>
      <c r="Y41" s="59">
        <f>IFERROR(VLOOKUP(B41, '2015q4'!A$1:C$399,3,),0)</f>
        <v>66778</v>
      </c>
      <c r="Z41" s="117">
        <f>IFERROR(VLOOKUP(B41, '2016q1'!A$1:C$399,3,),0)</f>
        <v>64411</v>
      </c>
      <c r="AA41" s="117">
        <f>IFERROR(VLOOKUP(B41, '2016q2'!A$1:C$399,3,),0)</f>
        <v>61665</v>
      </c>
      <c r="AB41" s="117">
        <f>IFERROR(VLOOKUP(B41, '2016q3'!A$1:C$399,3,),0)</f>
        <v>59387</v>
      </c>
      <c r="AC41" s="117">
        <f>IFERROR(VLOOKUP(B41, '2016q4'!A$1:C$399,3,),0)</f>
        <v>56976</v>
      </c>
      <c r="AD41" s="117">
        <f>IFERROR(VLOOKUP(B41, '2017q1'!A$1:C$399,3,),0)</f>
        <v>54647</v>
      </c>
      <c r="AE41" s="117">
        <f>IFERROR(VLOOKUP(B41, '2017q2'!A$1:C$399,3,),0)</f>
        <v>52718</v>
      </c>
      <c r="AF41" s="117">
        <f>IFERROR(VLOOKUP(B41, '2017q3'!A$1:C$399,3,),0)</f>
        <v>51078</v>
      </c>
      <c r="AG41" s="117">
        <f>IFERROR(VLOOKUP(B41, '2017q4'!A$1:C$399,3,),0)</f>
        <v>49438</v>
      </c>
      <c r="AH41" t="str">
        <f t="shared" si="3"/>
        <v>145</v>
      </c>
      <c r="AI41" s="117">
        <f>IFERROR(VLOOKUP(B41, 'c2013q4'!A$1:E$399,4,),0) + IFERROR(VLOOKUP(B41, 'c2014q1'!A$1:E$399,4,),0) + IFERROR(VLOOKUP(B41, 'c2014q2'!A$1:E$399,4,),0) + IFERROR(VLOOKUP(B41, 'c2014q3'!A$1:E$399,4,),0) + IFERROR(VLOOKUP(B41, 'c2014q4'!A$1:E$399,4,),0)+ IFERROR(VLOOKUP(B41, 'c2015q1'!A$1:E$399,4,),0) + IFERROR(VLOOKUP(B41, 'c2015q2'!A$1:E$399,4,),0) + IFERROR(VLOOKUP(B41, 'c2015q3'!A$1:E$399,4,),0) + IFERROR(VLOOKUP(B41, 'c2015q4'!A$1:E$399,4,),0) + IFERROR(VLOOKUP(B41, 'c2016q1'!A$1:E$399,4,),0) + IFERROR(VLOOKUP(B41, 'c2016q2'!A$1:E$399,4,),0) + IFERROR(VLOOKUP(B41, 'c2016q3'!A$1:E$399,4,),0) + IFERROR(VLOOKUP(B41, 'c2016q4'!A$1:E$399,4,),0)+ IFERROR(VLOOKUP(B41, 'c2017q1'!A$1:E$399,4,),0)+ IFERROR(VLOOKUP(B41, 'c2017q2'!A$1:E$399,4,),0)</f>
        <v>145</v>
      </c>
      <c r="AJ41">
        <f>IFERROR(VLOOKUP(B41, 'c2013q4'!A$1:E$399,4,),0)</f>
        <v>50</v>
      </c>
      <c r="AK41">
        <f>IFERROR(VLOOKUP(B41, 'c2014q1'!A$1:E$399,4,),0) + IFERROR(VLOOKUP(B41, 'c2014q2'!A$1:E$399,4,),0) + IFERROR(VLOOKUP(B41, 'c2014q3'!A$1:E$399,4,),0) + IFERROR(VLOOKUP(B41, 'c2014q4'!A$1:E$399,4,),0)</f>
        <v>26</v>
      </c>
      <c r="AL41" s="59">
        <f>IFERROR(VLOOKUP(B41, 'c2015q1'!A$1:E$399,4,),0) + IFERROR(VLOOKUP(B41, 'c2015q2'!A$1:E$399,4,),0) + IFERROR(VLOOKUP(B41, 'c2015q3'!A$1:E$399,4,),0) + IFERROR(VLOOKUP(B41, 'c2015q4'!A$1:E$399,4,),0)</f>
        <v>25</v>
      </c>
      <c r="AM41" s="117">
        <f>IFERROR(VLOOKUP(B41, 'c2016q1'!A$1:E$399,4,),0) + IFERROR(VLOOKUP(B41, 'c2016q2'!A$1:E$399,4,),0) + IFERROR(VLOOKUP(B41, 'c2016q3'!A$1:E$399,4,),0) + IFERROR(VLOOKUP(B41, 'c2016q4'!A$1:E$399,4,),0)</f>
        <v>24</v>
      </c>
      <c r="AN41" s="117">
        <f>IFERROR(VLOOKUP(B41, 'c2017q1'!A$1:E$399,4,),0) + IFERROR(VLOOKUP(B41, 'c2017q2'!A$1:E$399,4,),0)</f>
        <v>20</v>
      </c>
      <c r="AO41">
        <f t="shared" si="6"/>
        <v>29.3</v>
      </c>
      <c r="AP41">
        <f t="shared" si="7"/>
        <v>69</v>
      </c>
      <c r="AQ41" s="59">
        <f t="shared" si="4"/>
        <v>3</v>
      </c>
      <c r="AR41" t="str">
        <f t="shared" si="5"/>
        <v>f</v>
      </c>
      <c r="AS41" s="117" t="str">
        <f>IFERROR(VLOOKUP(B41, loss!$A$1:$F$300, 4, FALSE), "")</f>
        <v>39.9%</v>
      </c>
      <c r="AT41" s="117" t="str">
        <f>IFERROR(VLOOKUP(B41, loss!$A$1:$F$300, 5, FALSE), "")</f>
        <v>37.6%</v>
      </c>
    </row>
    <row r="42" spans="1:46" x14ac:dyDescent="0.25">
      <c r="A42">
        <v>41</v>
      </c>
      <c r="B42" s="59" t="s">
        <v>246</v>
      </c>
      <c r="C42" s="117" t="str">
        <f>IFERROR(VLOOKUP(B42,addresses!A$2:I$1997, 3, FALSE), "")</f>
        <v>2255 Killearn Center Boulevard,</v>
      </c>
      <c r="D42" s="117" t="str">
        <f>IFERROR(VLOOKUP(B42,addresses!A$2:I$1997, 5, FALSE), "")</f>
        <v>Tallahassee</v>
      </c>
      <c r="E42" s="117" t="str">
        <f>IFERROR(VLOOKUP(B42,addresses!A$2:I$1997, 7, FALSE),"")</f>
        <v>FL</v>
      </c>
      <c r="F42" s="117">
        <f>IFERROR(VLOOKUP(B42,addresses!A$2:I$1997, 8, FALSE),"")</f>
        <v>32309</v>
      </c>
      <c r="G42" s="117" t="str">
        <f>IFERROR(VLOOKUP(B42,addresses!A$2:I$1997, 9, FALSE),"")</f>
        <v>850-521-0742</v>
      </c>
      <c r="H42" s="117" t="str">
        <f>IFERROR(VLOOKUP(B42,addresses!A$2:J$1997, 10, FALSE), "")</f>
        <v>http://www.capitol-preferred.com</v>
      </c>
      <c r="I42" s="117" t="str">
        <f>VLOOKUP(IFERROR(VLOOKUP(B42, Weiss!A$1:C$399,3,FALSE),"NR"), RatingsLU!A$5:B$30, 2, FALSE)</f>
        <v>C</v>
      </c>
      <c r="J42" s="117">
        <f>VLOOKUP(I42,RatingsLU!B$5:C$30,2,)</f>
        <v>8</v>
      </c>
      <c r="K42" s="117" t="str">
        <f>VLOOKUP(IFERROR(VLOOKUP(B42,#REF!, 6,FALSE), "NR"), RatingsLU!K$5:M$30, 2, FALSE)</f>
        <v>NR</v>
      </c>
      <c r="L42" s="117">
        <f>VLOOKUP(K42,RatingsLU!L$5:M$30,2,)</f>
        <v>7</v>
      </c>
      <c r="M42" s="117" t="str">
        <f>VLOOKUP(IFERROR(VLOOKUP(B42, AMBest!A$1:L$399,3,FALSE),"NR"), RatingsLU!F$5:G$100, 2, FALSE)</f>
        <v>NR</v>
      </c>
      <c r="N42" s="117">
        <f>VLOOKUP(M42, RatingsLU!G$5:H$100, 2, FALSE)</f>
        <v>33</v>
      </c>
      <c r="O42" s="117">
        <f>IFERROR(VLOOKUP(B42, '2017q4'!A$1:C$400,3,),0)</f>
        <v>44685</v>
      </c>
      <c r="P42" t="str">
        <f t="shared" si="2"/>
        <v>44,685</v>
      </c>
      <c r="Q42">
        <f>IFERROR(VLOOKUP(B42, '2013q4'!A$1:C$399,3,),0)</f>
        <v>41991</v>
      </c>
      <c r="R42">
        <f>IFERROR(VLOOKUP(B42, '2014q1'!A$1:C$399,3,),0)</f>
        <v>41634</v>
      </c>
      <c r="S42">
        <f>IFERROR(VLOOKUP(B42, '2014q2'!A$1:C$399,3,),0)</f>
        <v>41614</v>
      </c>
      <c r="T42">
        <f>IFERROR(VLOOKUP(B42, '2014q3'!A$1:C$399,3,),0)</f>
        <v>41860</v>
      </c>
      <c r="U42">
        <f>IFERROR(VLOOKUP(B42, '2014q1'!A$1:C$399,3,),0)</f>
        <v>41634</v>
      </c>
      <c r="V42">
        <f>IFERROR(VLOOKUP(B42, '2014q2'!A$1:C$399,3,),0)</f>
        <v>41614</v>
      </c>
      <c r="W42">
        <f>IFERROR(VLOOKUP(B42, '2015q2'!A$1:C$399,3,),0)</f>
        <v>44281</v>
      </c>
      <c r="X42" s="59">
        <f>IFERROR(VLOOKUP(B42, '2015q3'!A$1:C$399,3,),0)</f>
        <v>44120</v>
      </c>
      <c r="Y42" s="59">
        <f>IFERROR(VLOOKUP(B42, '2015q4'!A$1:C$399,3,),0)</f>
        <v>44040</v>
      </c>
      <c r="Z42" s="117">
        <f>IFERROR(VLOOKUP(B42, '2016q1'!A$1:C$399,3,),0)</f>
        <v>44125</v>
      </c>
      <c r="AA42" s="117">
        <f>IFERROR(VLOOKUP(B42, '2016q2'!A$1:C$399,3,),0)</f>
        <v>43656</v>
      </c>
      <c r="AB42" s="117">
        <f>IFERROR(VLOOKUP(B42, '2016q3'!A$1:C$399,3,),0)</f>
        <v>43226</v>
      </c>
      <c r="AC42" s="117">
        <f>IFERROR(VLOOKUP(B42, '2016q4'!A$1:C$399,3,),0)</f>
        <v>42918</v>
      </c>
      <c r="AD42" s="117">
        <f>IFERROR(VLOOKUP(B42, '2017q1'!A$1:C$399,3,),0)</f>
        <v>42828</v>
      </c>
      <c r="AE42" s="117">
        <f>IFERROR(VLOOKUP(B42, '2017q2'!A$1:C$399,3,),0)</f>
        <v>43283</v>
      </c>
      <c r="AF42" s="117">
        <f>IFERROR(VLOOKUP(B42, '2017q3'!A$1:C$399,3,),0)</f>
        <v>43700</v>
      </c>
      <c r="AG42" s="117">
        <f>IFERROR(VLOOKUP(B42, '2017q4'!A$1:C$399,3,),0)</f>
        <v>44685</v>
      </c>
      <c r="AH42" t="str">
        <f t="shared" si="3"/>
        <v>131</v>
      </c>
      <c r="AI42" s="117">
        <f>IFERROR(VLOOKUP(B42, 'c2013q4'!A$1:E$399,4,),0) + IFERROR(VLOOKUP(B42, 'c2014q1'!A$1:E$399,4,),0) + IFERROR(VLOOKUP(B42, 'c2014q2'!A$1:E$399,4,),0) + IFERROR(VLOOKUP(B42, 'c2014q3'!A$1:E$399,4,),0) + IFERROR(VLOOKUP(B42, 'c2014q4'!A$1:E$399,4,),0)+ IFERROR(VLOOKUP(B42, 'c2015q1'!A$1:E$399,4,),0) + IFERROR(VLOOKUP(B42, 'c2015q2'!A$1:E$399,4,),0) + IFERROR(VLOOKUP(B42, 'c2015q3'!A$1:E$399,4,),0) + IFERROR(VLOOKUP(B42, 'c2015q4'!A$1:E$399,4,),0) + IFERROR(VLOOKUP(B42, 'c2016q1'!A$1:E$399,4,),0) + IFERROR(VLOOKUP(B42, 'c2016q2'!A$1:E$399,4,),0) + IFERROR(VLOOKUP(B42, 'c2016q3'!A$1:E$399,4,),0) + IFERROR(VLOOKUP(B42, 'c2016q4'!A$1:E$399,4,),0)+ IFERROR(VLOOKUP(B42, 'c2017q1'!A$1:E$399,4,),0)+ IFERROR(VLOOKUP(B42, 'c2017q2'!A$1:E$399,4,),0)</f>
        <v>131</v>
      </c>
      <c r="AJ42">
        <f>IFERROR(VLOOKUP(B42, 'c2013q4'!A$1:E$399,4,),0)</f>
        <v>0</v>
      </c>
      <c r="AK42">
        <f>IFERROR(VLOOKUP(B42, 'c2014q1'!A$1:E$399,4,),0) + IFERROR(VLOOKUP(B42, 'c2014q2'!A$1:E$399,4,),0) + IFERROR(VLOOKUP(B42, 'c2014q3'!A$1:E$399,4,),0) + IFERROR(VLOOKUP(B42, 'c2014q4'!A$1:E$399,4,),0)</f>
        <v>40</v>
      </c>
      <c r="AL42" s="59">
        <f>IFERROR(VLOOKUP(B42, 'c2015q1'!A$1:E$399,4,),0) + IFERROR(VLOOKUP(B42, 'c2015q2'!A$1:E$399,4,),0) + IFERROR(VLOOKUP(B42, 'c2015q3'!A$1:E$399,4,),0) + IFERROR(VLOOKUP(B42, 'c2015q4'!A$1:E$399,4,),0)</f>
        <v>33</v>
      </c>
      <c r="AM42" s="117">
        <f>IFERROR(VLOOKUP(B42, 'c2016q1'!A$1:E$399,4,),0) + IFERROR(VLOOKUP(B42, 'c2016q2'!A$1:E$399,4,),0) + IFERROR(VLOOKUP(B42, 'c2016q3'!A$1:E$399,4,),0) + IFERROR(VLOOKUP(B42, 'c2016q4'!A$1:E$399,4,),0)</f>
        <v>33</v>
      </c>
      <c r="AN42" s="117">
        <f>IFERROR(VLOOKUP(B42, 'c2017q1'!A$1:E$399,4,),0) + IFERROR(VLOOKUP(B42, 'c2017q2'!A$1:E$399,4,),0)</f>
        <v>25</v>
      </c>
      <c r="AO42">
        <f t="shared" si="6"/>
        <v>29.3</v>
      </c>
      <c r="AP42">
        <f t="shared" si="7"/>
        <v>69</v>
      </c>
      <c r="AQ42" s="59">
        <f t="shared" si="4"/>
        <v>3</v>
      </c>
      <c r="AR42" t="str">
        <f t="shared" si="5"/>
        <v>f</v>
      </c>
      <c r="AS42" s="117" t="str">
        <f>IFERROR(VLOOKUP(B42, loss!$A$1:$F$300, 4, FALSE), "")</f>
        <v>84.0%</v>
      </c>
      <c r="AT42" s="117" t="str">
        <f>IFERROR(VLOOKUP(B42, loss!$A$1:$F$300, 5, FALSE), "")</f>
        <v>93.8%</v>
      </c>
    </row>
    <row r="43" spans="1:46" x14ac:dyDescent="0.25">
      <c r="A43">
        <v>42</v>
      </c>
      <c r="B43" s="59" t="s">
        <v>284</v>
      </c>
      <c r="C43" s="117" t="str">
        <f>IFERROR(VLOOKUP(B43,addresses!A$2:I$1997, 3, FALSE), "")</f>
        <v>P.O. Box 51329</v>
      </c>
      <c r="D43" s="117" t="str">
        <f>IFERROR(VLOOKUP(B43,addresses!A$2:I$1997, 5, FALSE), "")</f>
        <v>Sarasota</v>
      </c>
      <c r="E43" s="117" t="str">
        <f>IFERROR(VLOOKUP(B43,addresses!A$2:I$1997, 7, FALSE),"")</f>
        <v>FL</v>
      </c>
      <c r="F43" s="117" t="str">
        <f>IFERROR(VLOOKUP(B43,addresses!A$2:I$1997, 8, FALSE),"")</f>
        <v>34232-0311</v>
      </c>
      <c r="G43" s="117" t="str">
        <f>IFERROR(VLOOKUP(B43,addresses!A$2:I$1997, 9, FALSE),"")</f>
        <v>866-568-8922-</v>
      </c>
      <c r="H43" s="117" t="str">
        <f>IFERROR(VLOOKUP(B43,addresses!A$2:J$1997, 10, FALSE), "")</f>
        <v>http://www.edisoninsurance.com</v>
      </c>
      <c r="I43" s="117" t="str">
        <f>VLOOKUP(IFERROR(VLOOKUP(B43, Weiss!A$1:C$399,3,FALSE),"NR"), RatingsLU!A$5:B$30, 2, FALSE)</f>
        <v>D+</v>
      </c>
      <c r="J43" s="117">
        <f>VLOOKUP(I43,RatingsLU!B$5:C$30,2,)</f>
        <v>10</v>
      </c>
      <c r="K43" s="117" t="str">
        <f>VLOOKUP(IFERROR(VLOOKUP(B43,#REF!, 6,FALSE), "NR"), RatingsLU!K$5:M$30, 2, FALSE)</f>
        <v>NR</v>
      </c>
      <c r="L43" s="117">
        <f>VLOOKUP(K43,RatingsLU!L$5:M$30,2,)</f>
        <v>7</v>
      </c>
      <c r="M43" s="117" t="str">
        <f>VLOOKUP(IFERROR(VLOOKUP(B43, AMBest!A$1:L$399,3,FALSE),"NR"), RatingsLU!F$5:G$100, 2, FALSE)</f>
        <v>NR</v>
      </c>
      <c r="N43" s="117">
        <f>VLOOKUP(M43, RatingsLU!G$5:H$100, 2, FALSE)</f>
        <v>33</v>
      </c>
      <c r="O43" s="117">
        <f>IFERROR(VLOOKUP(B43, '2017q4'!A$1:C$400,3,),0)</f>
        <v>44280</v>
      </c>
      <c r="P43" t="str">
        <f t="shared" si="2"/>
        <v>44,280</v>
      </c>
      <c r="Q43">
        <f>IFERROR(VLOOKUP(B43, '2013q4'!A$1:C$399,3,),0)</f>
        <v>0</v>
      </c>
      <c r="R43">
        <f>IFERROR(VLOOKUP(B43, '2014q1'!A$1:C$399,3,),0)</f>
        <v>0</v>
      </c>
      <c r="S43">
        <f>IFERROR(VLOOKUP(B43, '2014q2'!A$1:C$399,3,),0)</f>
        <v>0</v>
      </c>
      <c r="T43">
        <f>IFERROR(VLOOKUP(B43, '2014q3'!A$1:C$399,3,),0)</f>
        <v>0</v>
      </c>
      <c r="U43">
        <f>IFERROR(VLOOKUP(B43, '2014q1'!A$1:C$399,3,),0)</f>
        <v>0</v>
      </c>
      <c r="V43">
        <f>IFERROR(VLOOKUP(B43, '2014q2'!A$1:C$399,3,),0)</f>
        <v>0</v>
      </c>
      <c r="W43">
        <f>IFERROR(VLOOKUP(B43, '2015q2'!A$1:C$399,3,),0)</f>
        <v>2324</v>
      </c>
      <c r="X43" s="59">
        <f>IFERROR(VLOOKUP(B43, '2015q3'!A$1:C$399,3,),0)</f>
        <v>4742</v>
      </c>
      <c r="Y43" s="59">
        <f>IFERROR(VLOOKUP(B43, '2015q4'!A$1:C$399,3,),0)</f>
        <v>6400</v>
      </c>
      <c r="Z43" s="117">
        <f>IFERROR(VLOOKUP(B43, '2016q1'!A$1:C$399,3,),0)</f>
        <v>9094</v>
      </c>
      <c r="AA43" s="117">
        <f>IFERROR(VLOOKUP(B43, '2016q2'!A$1:C$399,3,),0)</f>
        <v>15133</v>
      </c>
      <c r="AB43" s="117">
        <f>IFERROR(VLOOKUP(B43, '2016q3'!A$1:C$399,3,),0)</f>
        <v>22674</v>
      </c>
      <c r="AC43" s="117">
        <f>IFERROR(VLOOKUP(B43, '2016q4'!A$1:C$399,3,),0)</f>
        <v>29790</v>
      </c>
      <c r="AD43" s="117">
        <f>IFERROR(VLOOKUP(B43, '2017q1'!A$1:C$399,3,),0)</f>
        <v>35087</v>
      </c>
      <c r="AE43" s="117">
        <f>IFERROR(VLOOKUP(B43, '2017q2'!A$1:C$399,3,),0)</f>
        <v>39183</v>
      </c>
      <c r="AF43" s="117">
        <f>IFERROR(VLOOKUP(B43, '2017q3'!A$1:C$399,3,),0)</f>
        <v>42011</v>
      </c>
      <c r="AG43" s="117">
        <f>IFERROR(VLOOKUP(B43, '2017q4'!A$1:C$399,3,),0)</f>
        <v>44280</v>
      </c>
      <c r="AH43" t="str">
        <f t="shared" si="3"/>
        <v>22</v>
      </c>
      <c r="AI43" s="117">
        <f>IFERROR(VLOOKUP(B43, 'c2013q4'!A$1:E$399,4,),0) + IFERROR(VLOOKUP(B43, 'c2014q1'!A$1:E$399,4,),0) + IFERROR(VLOOKUP(B43, 'c2014q2'!A$1:E$399,4,),0) + IFERROR(VLOOKUP(B43, 'c2014q3'!A$1:E$399,4,),0) + IFERROR(VLOOKUP(B43, 'c2014q4'!A$1:E$399,4,),0)+ IFERROR(VLOOKUP(B43, 'c2015q1'!A$1:E$399,4,),0) + IFERROR(VLOOKUP(B43, 'c2015q2'!A$1:E$399,4,),0) + IFERROR(VLOOKUP(B43, 'c2015q3'!A$1:E$399,4,),0) + IFERROR(VLOOKUP(B43, 'c2015q4'!A$1:E$399,4,),0) + IFERROR(VLOOKUP(B43, 'c2016q1'!A$1:E$399,4,),0) + IFERROR(VLOOKUP(B43, 'c2016q2'!A$1:E$399,4,),0) + IFERROR(VLOOKUP(B43, 'c2016q3'!A$1:E$399,4,),0) + IFERROR(VLOOKUP(B43, 'c2016q4'!A$1:E$399,4,),0)+ IFERROR(VLOOKUP(B43, 'c2017q1'!A$1:E$399,4,),0)+ IFERROR(VLOOKUP(B43, 'c2017q2'!A$1:E$399,4,),0)</f>
        <v>22</v>
      </c>
      <c r="AJ43">
        <f>IFERROR(VLOOKUP(B43, 'c2013q4'!A$1:E$399,4,),0)</f>
        <v>0</v>
      </c>
      <c r="AK43">
        <f>IFERROR(VLOOKUP(B43, 'c2014q1'!A$1:E$399,4,),0) + IFERROR(VLOOKUP(B43, 'c2014q2'!A$1:E$399,4,),0) + IFERROR(VLOOKUP(B43, 'c2014q3'!A$1:E$399,4,),0) + IFERROR(VLOOKUP(B43, 'c2014q4'!A$1:E$399,4,),0)</f>
        <v>0</v>
      </c>
      <c r="AL43" s="59">
        <f>IFERROR(VLOOKUP(B43, 'c2015q1'!A$1:E$399,4,),0) + IFERROR(VLOOKUP(B43, 'c2015q2'!A$1:E$399,4,),0) + IFERROR(VLOOKUP(B43, 'c2015q3'!A$1:E$399,4,),0) + IFERROR(VLOOKUP(B43, 'c2015q4'!A$1:E$399,4,),0)</f>
        <v>0</v>
      </c>
      <c r="AM43" s="117">
        <f>IFERROR(VLOOKUP(B43, 'c2016q1'!A$1:E$399,4,),0) + IFERROR(VLOOKUP(B43, 'c2016q2'!A$1:E$399,4,),0) + IFERROR(VLOOKUP(B43, 'c2016q3'!A$1:E$399,4,),0) + IFERROR(VLOOKUP(B43, 'c2016q4'!A$1:E$399,4,),0)</f>
        <v>0</v>
      </c>
      <c r="AN43" s="117">
        <f>IFERROR(VLOOKUP(B43, 'c2017q1'!A$1:E$399,4,),0) + IFERROR(VLOOKUP(B43, 'c2017q2'!A$1:E$399,4,),0)</f>
        <v>22</v>
      </c>
      <c r="AO43">
        <f t="shared" si="6"/>
        <v>5</v>
      </c>
      <c r="AP43">
        <f t="shared" si="7"/>
        <v>26</v>
      </c>
      <c r="AQ43" s="59">
        <f t="shared" si="4"/>
        <v>1</v>
      </c>
      <c r="AR43" t="str">
        <f t="shared" si="5"/>
        <v>f</v>
      </c>
      <c r="AS43" s="117" t="str">
        <f>IFERROR(VLOOKUP(B43, loss!$A$1:$F$300, 4, FALSE), "")</f>
        <v>54.3%</v>
      </c>
      <c r="AT43" s="117" t="str">
        <f>IFERROR(VLOOKUP(B43, loss!$A$1:$F$300, 5, FALSE), "")</f>
        <v>47.0%</v>
      </c>
    </row>
    <row r="44" spans="1:46" x14ac:dyDescent="0.25">
      <c r="A44">
        <v>43</v>
      </c>
      <c r="B44" s="59" t="s">
        <v>245</v>
      </c>
      <c r="C44" s="117" t="str">
        <f>IFERROR(VLOOKUP(B44,addresses!A$2:I$1997, 3, FALSE), "")</f>
        <v>7201 N.W. 11Th Place</v>
      </c>
      <c r="D44" s="117" t="str">
        <f>IFERROR(VLOOKUP(B44,addresses!A$2:I$1997, 5, FALSE), "")</f>
        <v>Gainesville</v>
      </c>
      <c r="E44" s="117" t="str">
        <f>IFERROR(VLOOKUP(B44,addresses!A$2:I$1997, 7, FALSE),"")</f>
        <v>FL</v>
      </c>
      <c r="F44" s="117">
        <f>IFERROR(VLOOKUP(B44,addresses!A$2:I$1997, 8, FALSE),"")</f>
        <v>32605</v>
      </c>
      <c r="G44" s="117" t="str">
        <f>IFERROR(VLOOKUP(B44,addresses!A$2:I$1997, 9, FALSE),"")</f>
        <v>352-333-1362</v>
      </c>
      <c r="H44" s="117" t="str">
        <f>IFERROR(VLOOKUP(B44,addresses!A$2:J$1997, 10, FALSE), "")</f>
        <v>http://www.thig.com</v>
      </c>
      <c r="I44" s="117" t="str">
        <f>VLOOKUP(IFERROR(VLOOKUP(B44, Weiss!A$1:C$399,3,FALSE),"NR"), RatingsLU!A$5:B$30, 2, FALSE)</f>
        <v>C</v>
      </c>
      <c r="J44" s="117">
        <f>VLOOKUP(I44,RatingsLU!B$5:C$30,2,)</f>
        <v>8</v>
      </c>
      <c r="K44" s="117" t="str">
        <f>VLOOKUP(IFERROR(VLOOKUP(B44,#REF!, 6,FALSE), "NR"), RatingsLU!K$5:M$30, 2, FALSE)</f>
        <v>NR</v>
      </c>
      <c r="L44" s="117">
        <f>VLOOKUP(K44,RatingsLU!L$5:M$30,2,)</f>
        <v>7</v>
      </c>
      <c r="M44" s="117" t="str">
        <f>VLOOKUP(IFERROR(VLOOKUP(B44, AMBest!A$1:L$399,3,FALSE),"NR"), RatingsLU!F$5:G$100, 2, FALSE)</f>
        <v>NR</v>
      </c>
      <c r="N44" s="117">
        <f>VLOOKUP(M44, RatingsLU!G$5:H$100, 2, FALSE)</f>
        <v>33</v>
      </c>
      <c r="O44" s="117">
        <f>IFERROR(VLOOKUP(B44, '2017q4'!A$1:C$400,3,),0)</f>
        <v>42138</v>
      </c>
      <c r="P44" t="str">
        <f t="shared" si="2"/>
        <v>42,138</v>
      </c>
      <c r="Q44">
        <f>IFERROR(VLOOKUP(B44, '2013q4'!A$1:C$399,3,),0)</f>
        <v>39631</v>
      </c>
      <c r="R44">
        <f>IFERROR(VLOOKUP(B44, '2014q1'!A$1:C$399,3,),0)</f>
        <v>41643</v>
      </c>
      <c r="S44">
        <f>IFERROR(VLOOKUP(B44, '2014q2'!A$1:C$399,3,),0)</f>
        <v>43711</v>
      </c>
      <c r="T44">
        <f>IFERROR(VLOOKUP(B44, '2014q3'!A$1:C$399,3,),0)</f>
        <v>44494</v>
      </c>
      <c r="U44">
        <f>IFERROR(VLOOKUP(B44, '2014q1'!A$1:C$399,3,),0)</f>
        <v>41643</v>
      </c>
      <c r="V44">
        <f>IFERROR(VLOOKUP(B44, '2014q2'!A$1:C$399,3,),0)</f>
        <v>43711</v>
      </c>
      <c r="W44">
        <f>IFERROR(VLOOKUP(B44, '2015q2'!A$1:C$399,3,),0)</f>
        <v>49441</v>
      </c>
      <c r="X44" s="59">
        <f>IFERROR(VLOOKUP(B44, '2015q3'!A$1:C$399,3,),0)</f>
        <v>50234</v>
      </c>
      <c r="Y44" s="59">
        <f>IFERROR(VLOOKUP(B44, '2015q4'!A$1:C$399,3,),0)</f>
        <v>50010</v>
      </c>
      <c r="Z44" s="117">
        <f>IFERROR(VLOOKUP(B44, '2016q1'!A$1:C$399,3,),0)</f>
        <v>48597</v>
      </c>
      <c r="AA44" s="117">
        <f>IFERROR(VLOOKUP(B44, '2016q2'!A$1:C$399,3,),0)</f>
        <v>47198</v>
      </c>
      <c r="AB44" s="117">
        <f>IFERROR(VLOOKUP(B44, '2016q3'!A$1:C$399,3,),0)</f>
        <v>45920</v>
      </c>
      <c r="AC44" s="117">
        <f>IFERROR(VLOOKUP(B44, '2016q4'!A$1:C$399,3,),0)</f>
        <v>45104</v>
      </c>
      <c r="AD44" s="117">
        <f>IFERROR(VLOOKUP(B44, '2017q1'!A$1:C$399,3,),0)</f>
        <v>44410</v>
      </c>
      <c r="AE44" s="117">
        <f>IFERROR(VLOOKUP(B44, '2017q2'!A$1:C$399,3,),0)</f>
        <v>44243</v>
      </c>
      <c r="AF44" s="117">
        <f>IFERROR(VLOOKUP(B44, '2017q3'!A$1:C$399,3,),0)</f>
        <v>43738</v>
      </c>
      <c r="AG44" s="117">
        <f>IFERROR(VLOOKUP(B44, '2017q4'!A$1:C$399,3,),0)</f>
        <v>42138</v>
      </c>
      <c r="AH44" t="str">
        <f t="shared" si="3"/>
        <v>118</v>
      </c>
      <c r="AI44" s="117">
        <f>IFERROR(VLOOKUP(B44, 'c2013q4'!A$1:E$399,4,),0) + IFERROR(VLOOKUP(B44, 'c2014q1'!A$1:E$399,4,),0) + IFERROR(VLOOKUP(B44, 'c2014q2'!A$1:E$399,4,),0) + IFERROR(VLOOKUP(B44, 'c2014q3'!A$1:E$399,4,),0) + IFERROR(VLOOKUP(B44, 'c2014q4'!A$1:E$399,4,),0)+ IFERROR(VLOOKUP(B44, 'c2015q1'!A$1:E$399,4,),0) + IFERROR(VLOOKUP(B44, 'c2015q2'!A$1:E$399,4,),0) + IFERROR(VLOOKUP(B44, 'c2015q3'!A$1:E$399,4,),0) + IFERROR(VLOOKUP(B44, 'c2015q4'!A$1:E$399,4,),0) + IFERROR(VLOOKUP(B44, 'c2016q1'!A$1:E$399,4,),0) + IFERROR(VLOOKUP(B44, 'c2016q2'!A$1:E$399,4,),0) + IFERROR(VLOOKUP(B44, 'c2016q3'!A$1:E$399,4,),0) + IFERROR(VLOOKUP(B44, 'c2016q4'!A$1:E$399,4,),0)+ IFERROR(VLOOKUP(B44, 'c2017q1'!A$1:E$399,4,),0)+ IFERROR(VLOOKUP(B44, 'c2017q2'!A$1:E$399,4,),0)</f>
        <v>118</v>
      </c>
      <c r="AJ44">
        <f>IFERROR(VLOOKUP(B44, 'c2013q4'!A$1:E$399,4,),0)</f>
        <v>34</v>
      </c>
      <c r="AK44">
        <f>IFERROR(VLOOKUP(B44, 'c2014q1'!A$1:E$399,4,),0) + IFERROR(VLOOKUP(B44, 'c2014q2'!A$1:E$399,4,),0) + IFERROR(VLOOKUP(B44, 'c2014q3'!A$1:E$399,4,),0) + IFERROR(VLOOKUP(B44, 'c2014q4'!A$1:E$399,4,),0)</f>
        <v>23</v>
      </c>
      <c r="AL44" s="59">
        <f>IFERROR(VLOOKUP(B44, 'c2015q1'!A$1:E$399,4,),0) + IFERROR(VLOOKUP(B44, 'c2015q2'!A$1:E$399,4,),0) + IFERROR(VLOOKUP(B44, 'c2015q3'!A$1:E$399,4,),0) + IFERROR(VLOOKUP(B44, 'c2015q4'!A$1:E$399,4,),0)</f>
        <v>25</v>
      </c>
      <c r="AM44" s="117">
        <f>IFERROR(VLOOKUP(B44, 'c2016q1'!A$1:E$399,4,),0) + IFERROR(VLOOKUP(B44, 'c2016q2'!A$1:E$399,4,),0) + IFERROR(VLOOKUP(B44, 'c2016q3'!A$1:E$399,4,),0) + IFERROR(VLOOKUP(B44, 'c2016q4'!A$1:E$399,4,),0)</f>
        <v>24</v>
      </c>
      <c r="AN44" s="117">
        <f>IFERROR(VLOOKUP(B44, 'c2017q1'!A$1:E$399,4,),0) + IFERROR(VLOOKUP(B44, 'c2017q2'!A$1:E$399,4,),0)</f>
        <v>12</v>
      </c>
      <c r="AO44">
        <f t="shared" si="6"/>
        <v>28</v>
      </c>
      <c r="AP44">
        <f t="shared" si="7"/>
        <v>65</v>
      </c>
      <c r="AQ44" s="59">
        <f t="shared" si="4"/>
        <v>2</v>
      </c>
      <c r="AR44" t="str">
        <f t="shared" si="5"/>
        <v>f</v>
      </c>
      <c r="AS44" s="117" t="str">
        <f>IFERROR(VLOOKUP(B44, loss!$A$1:$F$300, 4, FALSE), "")</f>
        <v>72.7%</v>
      </c>
      <c r="AT44" s="117" t="str">
        <f>IFERROR(VLOOKUP(B44, loss!$A$1:$F$300, 5, FALSE), "")</f>
        <v>61.9%</v>
      </c>
    </row>
    <row r="45" spans="1:46" x14ac:dyDescent="0.25">
      <c r="A45">
        <v>44</v>
      </c>
      <c r="B45" s="59" t="s">
        <v>237</v>
      </c>
      <c r="C45" s="117" t="str">
        <f>IFERROR(VLOOKUP(B45,addresses!A$2:I$1997, 3, FALSE), "")</f>
        <v>7201 N.W. 11Th Place</v>
      </c>
      <c r="D45" s="117" t="str">
        <f>IFERROR(VLOOKUP(B45,addresses!A$2:I$1997, 5, FALSE), "")</f>
        <v>Gainesville</v>
      </c>
      <c r="E45" s="117" t="str">
        <f>IFERROR(VLOOKUP(B45,addresses!A$2:I$1997, 7, FALSE),"")</f>
        <v>FL</v>
      </c>
      <c r="F45" s="117">
        <f>IFERROR(VLOOKUP(B45,addresses!A$2:I$1997, 8, FALSE),"")</f>
        <v>32605</v>
      </c>
      <c r="G45" s="117" t="str">
        <f>IFERROR(VLOOKUP(B45,addresses!A$2:I$1997, 9, FALSE),"")</f>
        <v>352-333-1362</v>
      </c>
      <c r="H45" s="117" t="str">
        <f>IFERROR(VLOOKUP(B45,addresses!A$2:J$1997, 10, FALSE), "")</f>
        <v>http://www.thig.com</v>
      </c>
      <c r="I45" s="117" t="str">
        <f>VLOOKUP(IFERROR(VLOOKUP(B45, Weiss!A$1:C$399,3,FALSE),"NR"), RatingsLU!A$5:B$30, 2, FALSE)</f>
        <v>C</v>
      </c>
      <c r="J45" s="117">
        <f>VLOOKUP(I45,RatingsLU!B$5:C$30,2,)</f>
        <v>8</v>
      </c>
      <c r="K45" s="117" t="str">
        <f>VLOOKUP(IFERROR(VLOOKUP(B45,#REF!, 6,FALSE), "NR"), RatingsLU!K$5:M$30, 2, FALSE)</f>
        <v>NR</v>
      </c>
      <c r="L45" s="117">
        <f>VLOOKUP(K45,RatingsLU!L$5:M$30,2,)</f>
        <v>7</v>
      </c>
      <c r="M45" s="117" t="str">
        <f>VLOOKUP(IFERROR(VLOOKUP(B45, AMBest!A$1:L$399,3,FALSE),"NR"), RatingsLU!F$5:G$100, 2, FALSE)</f>
        <v>NR</v>
      </c>
      <c r="N45" s="117">
        <f>VLOOKUP(M45, RatingsLU!G$5:H$100, 2, FALSE)</f>
        <v>33</v>
      </c>
      <c r="O45" s="117">
        <f>IFERROR(VLOOKUP(B45, '2017q4'!A$1:C$400,3,),0)</f>
        <v>41640</v>
      </c>
      <c r="P45" t="str">
        <f t="shared" si="2"/>
        <v>41,640</v>
      </c>
      <c r="Q45">
        <f>IFERROR(VLOOKUP(B45, '2013q4'!A$1:C$399,3,),0)</f>
        <v>59484</v>
      </c>
      <c r="R45">
        <f>IFERROR(VLOOKUP(B45, '2014q1'!A$1:C$399,3,),0)</f>
        <v>62479</v>
      </c>
      <c r="S45">
        <f>IFERROR(VLOOKUP(B45, '2014q2'!A$1:C$399,3,),0)</f>
        <v>64847</v>
      </c>
      <c r="T45">
        <f>IFERROR(VLOOKUP(B45, '2014q3'!A$1:C$399,3,),0)</f>
        <v>64368</v>
      </c>
      <c r="U45">
        <f>IFERROR(VLOOKUP(B45, '2014q1'!A$1:C$399,3,),0)</f>
        <v>62479</v>
      </c>
      <c r="V45">
        <f>IFERROR(VLOOKUP(B45, '2014q2'!A$1:C$399,3,),0)</f>
        <v>64847</v>
      </c>
      <c r="W45">
        <f>IFERROR(VLOOKUP(B45, '2015q2'!A$1:C$399,3,),0)</f>
        <v>61437</v>
      </c>
      <c r="X45" s="59">
        <f>IFERROR(VLOOKUP(B45, '2015q3'!A$1:C$399,3,),0)</f>
        <v>60072</v>
      </c>
      <c r="Y45" s="59">
        <f>IFERROR(VLOOKUP(B45, '2015q4'!A$1:C$399,3,),0)</f>
        <v>58364</v>
      </c>
      <c r="Z45" s="117">
        <f>IFERROR(VLOOKUP(B45, '2016q1'!A$1:C$399,3,),0)</f>
        <v>55502</v>
      </c>
      <c r="AA45" s="117">
        <f>IFERROR(VLOOKUP(B45, '2016q2'!A$1:C$399,3,),0)</f>
        <v>52881</v>
      </c>
      <c r="AB45" s="117">
        <f>IFERROR(VLOOKUP(B45, '2016q3'!A$1:C$399,3,),0)</f>
        <v>50028</v>
      </c>
      <c r="AC45" s="117">
        <f>IFERROR(VLOOKUP(B45, '2016q4'!A$1:C$399,3,),0)</f>
        <v>47516</v>
      </c>
      <c r="AD45" s="117">
        <f>IFERROR(VLOOKUP(B45, '2017q1'!A$1:C$399,3,),0)</f>
        <v>45306</v>
      </c>
      <c r="AE45" s="117">
        <f>IFERROR(VLOOKUP(B45, '2017q2'!A$1:C$399,3,),0)</f>
        <v>43383</v>
      </c>
      <c r="AF45" s="117">
        <f>IFERROR(VLOOKUP(B45, '2017q3'!A$1:C$399,3,),0)</f>
        <v>42258</v>
      </c>
      <c r="AG45" s="117">
        <f>IFERROR(VLOOKUP(B45, '2017q4'!A$1:C$399,3,),0)</f>
        <v>41640</v>
      </c>
      <c r="AH45" t="str">
        <f t="shared" si="3"/>
        <v>316</v>
      </c>
      <c r="AI45" s="117">
        <f>IFERROR(VLOOKUP(B45, 'c2013q4'!A$1:E$399,4,),0) + IFERROR(VLOOKUP(B45, 'c2014q1'!A$1:E$399,4,),0) + IFERROR(VLOOKUP(B45, 'c2014q2'!A$1:E$399,4,),0) + IFERROR(VLOOKUP(B45, 'c2014q3'!A$1:E$399,4,),0) + IFERROR(VLOOKUP(B45, 'c2014q4'!A$1:E$399,4,),0)+ IFERROR(VLOOKUP(B45, 'c2015q1'!A$1:E$399,4,),0) + IFERROR(VLOOKUP(B45, 'c2015q2'!A$1:E$399,4,),0) + IFERROR(VLOOKUP(B45, 'c2015q3'!A$1:E$399,4,),0) + IFERROR(VLOOKUP(B45, 'c2015q4'!A$1:E$399,4,),0) + IFERROR(VLOOKUP(B45, 'c2016q1'!A$1:E$399,4,),0) + IFERROR(VLOOKUP(B45, 'c2016q2'!A$1:E$399,4,),0) + IFERROR(VLOOKUP(B45, 'c2016q3'!A$1:E$399,4,),0) + IFERROR(VLOOKUP(B45, 'c2016q4'!A$1:E$399,4,),0)+ IFERROR(VLOOKUP(B45, 'c2017q1'!A$1:E$399,4,),0)+ IFERROR(VLOOKUP(B45, 'c2017q2'!A$1:E$399,4,),0)</f>
        <v>316</v>
      </c>
      <c r="AJ45">
        <f>IFERROR(VLOOKUP(B45, 'c2013q4'!A$1:E$399,4,),0)</f>
        <v>105</v>
      </c>
      <c r="AK45">
        <f>IFERROR(VLOOKUP(B45, 'c2014q1'!A$1:E$399,4,),0) + IFERROR(VLOOKUP(B45, 'c2014q2'!A$1:E$399,4,),0) + IFERROR(VLOOKUP(B45, 'c2014q3'!A$1:E$399,4,),0) + IFERROR(VLOOKUP(B45, 'c2014q4'!A$1:E$399,4,),0)</f>
        <v>82</v>
      </c>
      <c r="AL45" s="59">
        <f>IFERROR(VLOOKUP(B45, 'c2015q1'!A$1:E$399,4,),0) + IFERROR(VLOOKUP(B45, 'c2015q2'!A$1:E$399,4,),0) + IFERROR(VLOOKUP(B45, 'c2015q3'!A$1:E$399,4,),0) + IFERROR(VLOOKUP(B45, 'c2015q4'!A$1:E$399,4,),0)</f>
        <v>51</v>
      </c>
      <c r="AM45" s="117">
        <f>IFERROR(VLOOKUP(B45, 'c2016q1'!A$1:E$399,4,),0) + IFERROR(VLOOKUP(B45, 'c2016q2'!A$1:E$399,4,),0) + IFERROR(VLOOKUP(B45, 'c2016q3'!A$1:E$399,4,),0) + IFERROR(VLOOKUP(B45, 'c2016q4'!A$1:E$399,4,),0)</f>
        <v>50</v>
      </c>
      <c r="AN45" s="117">
        <f>IFERROR(VLOOKUP(B45, 'c2017q1'!A$1:E$399,4,),0) + IFERROR(VLOOKUP(B45, 'c2017q2'!A$1:E$399,4,),0)</f>
        <v>28</v>
      </c>
      <c r="AO45">
        <f t="shared" si="6"/>
        <v>75.900000000000006</v>
      </c>
      <c r="AP45">
        <f t="shared" si="7"/>
        <v>97</v>
      </c>
      <c r="AQ45" s="59">
        <f t="shared" si="4"/>
        <v>3</v>
      </c>
      <c r="AR45" t="str">
        <f t="shared" si="5"/>
        <v>f</v>
      </c>
      <c r="AS45" s="117" t="str">
        <f>IFERROR(VLOOKUP(B45, loss!$A$1:$F$300, 4, FALSE), "")</f>
        <v>74.1%</v>
      </c>
      <c r="AT45" s="117" t="str">
        <f>IFERROR(VLOOKUP(B45, loss!$A$1:$F$300, 5, FALSE), "")</f>
        <v>54.8%</v>
      </c>
    </row>
    <row r="46" spans="1:46" x14ac:dyDescent="0.25">
      <c r="A46">
        <v>45</v>
      </c>
      <c r="B46" s="59" t="s">
        <v>247</v>
      </c>
      <c r="C46" s="117" t="str">
        <f>IFERROR(VLOOKUP(B46,addresses!A$2:I$1997, 3, FALSE), "")</f>
        <v>5700 S.W. 34Th Street</v>
      </c>
      <c r="D46" s="117" t="str">
        <f>IFERROR(VLOOKUP(B46,addresses!A$2:I$1997, 5, FALSE), "")</f>
        <v>Gainesville</v>
      </c>
      <c r="E46" s="117" t="str">
        <f>IFERROR(VLOOKUP(B46,addresses!A$2:I$1997, 7, FALSE),"")</f>
        <v>FL</v>
      </c>
      <c r="F46" s="117" t="str">
        <f>IFERROR(VLOOKUP(B46,addresses!A$2:I$1997, 8, FALSE),"")</f>
        <v>32608-5330</v>
      </c>
      <c r="G46" s="117" t="str">
        <f>IFERROR(VLOOKUP(B46,addresses!A$2:I$1997, 9, FALSE),"")</f>
        <v>352-374-1555</v>
      </c>
      <c r="H46" s="117" t="str">
        <f>IFERROR(VLOOKUP(B46,addresses!A$2:J$1997, 10, FALSE), "")</f>
        <v>http://www.floridafarmbureau.com</v>
      </c>
      <c r="I46" s="117" t="str">
        <f>VLOOKUP(IFERROR(VLOOKUP(B46, Weiss!A$1:C$399,3,FALSE),"NR"), RatingsLU!A$5:B$30, 2, FALSE)</f>
        <v>B-</v>
      </c>
      <c r="J46" s="117">
        <f>VLOOKUP(I46,RatingsLU!B$5:C$30,2,)</f>
        <v>6</v>
      </c>
      <c r="K46" s="117" t="str">
        <f>VLOOKUP(IFERROR(VLOOKUP(B46,#REF!, 6,FALSE), "NR"), RatingsLU!K$5:M$30, 2, FALSE)</f>
        <v>NR</v>
      </c>
      <c r="L46" s="117">
        <f>VLOOKUP(K46,RatingsLU!L$5:M$30,2,)</f>
        <v>7</v>
      </c>
      <c r="M46" s="117" t="str">
        <f>VLOOKUP(IFERROR(VLOOKUP(B46, AMBest!A$1:L$399,3,FALSE),"NR"), RatingsLU!F$5:G$100, 2, FALSE)</f>
        <v>A</v>
      </c>
      <c r="N46" s="117">
        <f>VLOOKUP(M46, RatingsLU!G$5:H$100, 2, FALSE)</f>
        <v>5</v>
      </c>
      <c r="O46" s="117">
        <f>IFERROR(VLOOKUP(B46, '2017q4'!A$1:C$400,3,),0)</f>
        <v>41587</v>
      </c>
      <c r="P46" t="str">
        <f t="shared" si="2"/>
        <v>41,587</v>
      </c>
      <c r="Q46">
        <f>IFERROR(VLOOKUP(B46, '2013q4'!A$1:C$399,3,),0)</f>
        <v>45330</v>
      </c>
      <c r="R46">
        <f>IFERROR(VLOOKUP(B46, '2014q1'!A$1:C$399,3,),0)</f>
        <v>44849</v>
      </c>
      <c r="S46">
        <f>IFERROR(VLOOKUP(B46, '2014q2'!A$1:C$399,3,),0)</f>
        <v>44410</v>
      </c>
      <c r="T46">
        <f>IFERROR(VLOOKUP(B46, '2014q3'!A$1:C$399,3,),0)</f>
        <v>43975</v>
      </c>
      <c r="U46">
        <f>IFERROR(VLOOKUP(B46, '2014q1'!A$1:C$399,3,),0)</f>
        <v>44849</v>
      </c>
      <c r="V46">
        <f>IFERROR(VLOOKUP(B46, '2014q2'!A$1:C$399,3,),0)</f>
        <v>44410</v>
      </c>
      <c r="W46">
        <f>IFERROR(VLOOKUP(B46, '2015q2'!A$1:C$399,3,),0)</f>
        <v>42889</v>
      </c>
      <c r="X46" s="59">
        <f>IFERROR(VLOOKUP(B46, '2015q3'!A$1:C$399,3,),0)</f>
        <v>42526</v>
      </c>
      <c r="Y46" s="59">
        <f>IFERROR(VLOOKUP(B46, '2015q4'!A$1:C$399,3,),0)</f>
        <v>42313</v>
      </c>
      <c r="Z46" s="117">
        <f>IFERROR(VLOOKUP(B46, '2016q1'!A$1:C$399,3,),0)</f>
        <v>42179</v>
      </c>
      <c r="AA46" s="117">
        <f>IFERROR(VLOOKUP(B46, '2016q2'!A$1:C$399,3,),0)</f>
        <v>42042</v>
      </c>
      <c r="AB46" s="117">
        <f>IFERROR(VLOOKUP(B46, '2016q3'!A$1:C$399,3,),0)</f>
        <v>41884</v>
      </c>
      <c r="AC46" s="117">
        <f>IFERROR(VLOOKUP(B46, '2016q4'!A$1:C$399,3,),0)</f>
        <v>41800</v>
      </c>
      <c r="AD46" s="117">
        <f>IFERROR(VLOOKUP(B46, '2017q1'!A$1:C$399,3,),0)</f>
        <v>41739</v>
      </c>
      <c r="AE46" s="117">
        <f>IFERROR(VLOOKUP(B46, '2017q2'!A$1:C$399,3,),0)</f>
        <v>41673</v>
      </c>
      <c r="AF46" s="117">
        <f>IFERROR(VLOOKUP(B46, '2017q3'!A$1:C$399,3,),0)</f>
        <v>41607</v>
      </c>
      <c r="AG46" s="117">
        <f>IFERROR(VLOOKUP(B46, '2017q4'!A$1:C$399,3,),0)</f>
        <v>41587</v>
      </c>
      <c r="AH46" t="str">
        <f t="shared" si="3"/>
        <v>67</v>
      </c>
      <c r="AI46" s="117">
        <f>IFERROR(VLOOKUP(B46, 'c2013q4'!A$1:E$399,4,),0) + IFERROR(VLOOKUP(B46, 'c2014q1'!A$1:E$399,4,),0) + IFERROR(VLOOKUP(B46, 'c2014q2'!A$1:E$399,4,),0) + IFERROR(VLOOKUP(B46, 'c2014q3'!A$1:E$399,4,),0) + IFERROR(VLOOKUP(B46, 'c2014q4'!A$1:E$399,4,),0)+ IFERROR(VLOOKUP(B46, 'c2015q1'!A$1:E$399,4,),0) + IFERROR(VLOOKUP(B46, 'c2015q2'!A$1:E$399,4,),0) + IFERROR(VLOOKUP(B46, 'c2015q3'!A$1:E$399,4,),0) + IFERROR(VLOOKUP(B46, 'c2015q4'!A$1:E$399,4,),0) + IFERROR(VLOOKUP(B46, 'c2016q1'!A$1:E$399,4,),0) + IFERROR(VLOOKUP(B46, 'c2016q2'!A$1:E$399,4,),0) + IFERROR(VLOOKUP(B46, 'c2016q3'!A$1:E$399,4,),0) + IFERROR(VLOOKUP(B46, 'c2016q4'!A$1:E$399,4,),0)+ IFERROR(VLOOKUP(B46, 'c2017q1'!A$1:E$399,4,),0)+ IFERROR(VLOOKUP(B46, 'c2017q2'!A$1:E$399,4,),0)</f>
        <v>67</v>
      </c>
      <c r="AJ46">
        <f>IFERROR(VLOOKUP(B46, 'c2013q4'!A$1:E$399,4,),0)</f>
        <v>30</v>
      </c>
      <c r="AK46">
        <f>IFERROR(VLOOKUP(B46, 'c2014q1'!A$1:E$399,4,),0) + IFERROR(VLOOKUP(B46, 'c2014q2'!A$1:E$399,4,),0) + IFERROR(VLOOKUP(B46, 'c2014q3'!A$1:E$399,4,),0) + IFERROR(VLOOKUP(B46, 'c2014q4'!A$1:E$399,4,),0)</f>
        <v>14</v>
      </c>
      <c r="AL46" s="59">
        <f>IFERROR(VLOOKUP(B46, 'c2015q1'!A$1:E$399,4,),0) + IFERROR(VLOOKUP(B46, 'c2015q2'!A$1:E$399,4,),0) + IFERROR(VLOOKUP(B46, 'c2015q3'!A$1:E$399,4,),0) + IFERROR(VLOOKUP(B46, 'c2015q4'!A$1:E$399,4,),0)</f>
        <v>8</v>
      </c>
      <c r="AM46" s="117">
        <f>IFERROR(VLOOKUP(B46, 'c2016q1'!A$1:E$399,4,),0) + IFERROR(VLOOKUP(B46, 'c2016q2'!A$1:E$399,4,),0) + IFERROR(VLOOKUP(B46, 'c2016q3'!A$1:E$399,4,),0) + IFERROR(VLOOKUP(B46, 'c2016q4'!A$1:E$399,4,),0)</f>
        <v>8</v>
      </c>
      <c r="AN46" s="117">
        <f>IFERROR(VLOOKUP(B46, 'c2017q1'!A$1:E$399,4,),0) + IFERROR(VLOOKUP(B46, 'c2017q2'!A$1:E$399,4,),0)</f>
        <v>7</v>
      </c>
      <c r="AO46">
        <f t="shared" si="6"/>
        <v>16.100000000000001</v>
      </c>
      <c r="AP46">
        <f t="shared" si="7"/>
        <v>45</v>
      </c>
      <c r="AQ46" s="59">
        <f t="shared" si="4"/>
        <v>2</v>
      </c>
      <c r="AR46" t="str">
        <f t="shared" si="5"/>
        <v>f</v>
      </c>
      <c r="AS46" s="117" t="str">
        <f>IFERROR(VLOOKUP(B46, loss!$A$1:$F$300, 4, FALSE), "")</f>
        <v>77.2%</v>
      </c>
      <c r="AT46" s="117" t="str">
        <f>IFERROR(VLOOKUP(B46, loss!$A$1:$F$300, 5, FALSE), "")</f>
        <v>73.6%</v>
      </c>
    </row>
    <row r="47" spans="1:46" x14ac:dyDescent="0.25">
      <c r="A47">
        <v>46</v>
      </c>
      <c r="B47" s="59" t="s">
        <v>3552</v>
      </c>
      <c r="C47" s="117" t="str">
        <f>IFERROR(VLOOKUP(B47,addresses!A$2:I$1997, 3, FALSE), "")</f>
        <v>200 2nd Ave. South</v>
      </c>
      <c r="D47" s="117" t="str">
        <f>IFERROR(VLOOKUP(B47,addresses!A$2:I$1997, 5, FALSE), "")</f>
        <v>St. Petersburg</v>
      </c>
      <c r="E47" s="117" t="str">
        <f>IFERROR(VLOOKUP(B47,addresses!A$2:I$1997, 7, FALSE),"")</f>
        <v>FL</v>
      </c>
      <c r="F47" s="117">
        <f>IFERROR(VLOOKUP(B47,addresses!A$2:I$1997, 8, FALSE),"")</f>
        <v>33701</v>
      </c>
      <c r="G47" s="117" t="str">
        <f>IFERROR(VLOOKUP(B47,addresses!A$2:I$1997, 9, FALSE),"")</f>
        <v>(727) 895-7737</v>
      </c>
      <c r="H47" s="117" t="str">
        <f>IFERROR(VLOOKUP(B47,addresses!A$2:J$1997, 10, FALSE), "")</f>
        <v>http://www.familysecurityins.com/</v>
      </c>
      <c r="I47" s="117" t="str">
        <f>VLOOKUP(IFERROR(VLOOKUP(B47, Weiss!A$1:C$399,3,FALSE),"NR"), RatingsLU!A$5:B$30, 2, FALSE)</f>
        <v>NR</v>
      </c>
      <c r="J47" s="117">
        <f>VLOOKUP(I47,RatingsLU!B$5:C$30,2,)</f>
        <v>16</v>
      </c>
      <c r="K47" s="117" t="str">
        <f>VLOOKUP(IFERROR(VLOOKUP(B47,#REF!, 6,FALSE), "NR"), RatingsLU!K$5:M$30, 2, FALSE)</f>
        <v>NR</v>
      </c>
      <c r="L47" s="117">
        <f>VLOOKUP(K47,RatingsLU!L$5:M$30,2,)</f>
        <v>7</v>
      </c>
      <c r="M47" s="117" t="str">
        <f>VLOOKUP(IFERROR(VLOOKUP(B47, AMBest!A$1:L$399,3,FALSE),"NR"), RatingsLU!F$5:G$100, 2, FALSE)</f>
        <v>NR</v>
      </c>
      <c r="N47" s="117">
        <f>VLOOKUP(M47, RatingsLU!G$5:H$100, 2, FALSE)</f>
        <v>33</v>
      </c>
      <c r="O47" s="117">
        <f>IFERROR(VLOOKUP(B47, '2017q4'!A$1:C$400,3,),0)</f>
        <v>40864</v>
      </c>
      <c r="P47" t="str">
        <f t="shared" si="2"/>
        <v>40,864</v>
      </c>
      <c r="Q47">
        <f>IFERROR(VLOOKUP(B47, '2013q4'!A$1:C$399,3,),0)</f>
        <v>0</v>
      </c>
      <c r="R47">
        <f>IFERROR(VLOOKUP(B47, '2014q1'!A$1:C$399,3,),0)</f>
        <v>0</v>
      </c>
      <c r="S47">
        <f>IFERROR(VLOOKUP(B47, '2014q2'!A$1:C$399,3,),0)</f>
        <v>0</v>
      </c>
      <c r="T47">
        <f>IFERROR(VLOOKUP(B47, '2014q3'!A$1:C$399,3,),0)</f>
        <v>0</v>
      </c>
      <c r="U47">
        <f>IFERROR(VLOOKUP(B47, '2014q1'!A$1:C$399,3,),0)</f>
        <v>0</v>
      </c>
      <c r="V47">
        <f>IFERROR(VLOOKUP(B47, '2014q2'!A$1:C$399,3,),0)</f>
        <v>0</v>
      </c>
      <c r="W47">
        <f>IFERROR(VLOOKUP(B47, '2015q2'!A$1:C$399,3,),0)</f>
        <v>0</v>
      </c>
      <c r="X47" s="59">
        <f>IFERROR(VLOOKUP(B47, '2015q3'!A$1:C$399,3,),0)</f>
        <v>0</v>
      </c>
      <c r="Y47" s="59">
        <f>IFERROR(VLOOKUP(B47, '2015q4'!A$1:C$399,3,),0)</f>
        <v>0</v>
      </c>
      <c r="Z47" s="117">
        <f>IFERROR(VLOOKUP(B47, '2016q1'!A$1:C$399,3,),0)</f>
        <v>0</v>
      </c>
      <c r="AA47" s="117">
        <f>IFERROR(VLOOKUP(B47, '2016q2'!A$1:C$399,3,),0)</f>
        <v>0</v>
      </c>
      <c r="AB47" s="117">
        <f>IFERROR(VLOOKUP(B47, '2016q3'!A$1:C$399,3,),0)</f>
        <v>0</v>
      </c>
      <c r="AC47" s="117">
        <f>IFERROR(VLOOKUP(B47, '2016q4'!A$1:C$399,3,),0)</f>
        <v>0</v>
      </c>
      <c r="AD47" s="117">
        <f>IFERROR(VLOOKUP(B47, '2017q1'!A$1:C$399,3,),0)</f>
        <v>1471</v>
      </c>
      <c r="AE47" s="117">
        <f>IFERROR(VLOOKUP(B47, '2017q2'!A$1:C$399,3,),0)</f>
        <v>13792</v>
      </c>
      <c r="AF47" s="117">
        <f>IFERROR(VLOOKUP(B47, '2017q3'!A$1:C$399,3,),0)</f>
        <v>28093</v>
      </c>
      <c r="AG47" s="117">
        <f>IFERROR(VLOOKUP(B47, '2017q4'!A$1:C$399,3,),0)</f>
        <v>40864</v>
      </c>
      <c r="AH47" t="str">
        <f t="shared" si="3"/>
        <v>0</v>
      </c>
      <c r="AI47" s="117">
        <f>IFERROR(VLOOKUP(B47, 'c2013q4'!A$1:E$399,4,),0) + IFERROR(VLOOKUP(B47, 'c2014q1'!A$1:E$399,4,),0) + IFERROR(VLOOKUP(B47, 'c2014q2'!A$1:E$399,4,),0) + IFERROR(VLOOKUP(B47, 'c2014q3'!A$1:E$399,4,),0) + IFERROR(VLOOKUP(B47, 'c2014q4'!A$1:E$399,4,),0)+ IFERROR(VLOOKUP(B47, 'c2015q1'!A$1:E$399,4,),0) + IFERROR(VLOOKUP(B47, 'c2015q2'!A$1:E$399,4,),0) + IFERROR(VLOOKUP(B47, 'c2015q3'!A$1:E$399,4,),0) + IFERROR(VLOOKUP(B47, 'c2015q4'!A$1:E$399,4,),0) + IFERROR(VLOOKUP(B47, 'c2016q1'!A$1:E$399,4,),0) + IFERROR(VLOOKUP(B47, 'c2016q2'!A$1:E$399,4,),0) + IFERROR(VLOOKUP(B47, 'c2016q3'!A$1:E$399,4,),0) + IFERROR(VLOOKUP(B47, 'c2016q4'!A$1:E$399,4,),0)+ IFERROR(VLOOKUP(B47, 'c2017q1'!A$1:E$399,4,),0)+ IFERROR(VLOOKUP(B47, 'c2017q2'!A$1:E$399,4,),0)</f>
        <v>0</v>
      </c>
      <c r="AJ47">
        <f>IFERROR(VLOOKUP(B47, 'c2013q4'!A$1:E$399,4,),0)</f>
        <v>0</v>
      </c>
      <c r="AK47">
        <f>IFERROR(VLOOKUP(B47, 'c2014q1'!A$1:E$399,4,),0) + IFERROR(VLOOKUP(B47, 'c2014q2'!A$1:E$399,4,),0) + IFERROR(VLOOKUP(B47, 'c2014q3'!A$1:E$399,4,),0) + IFERROR(VLOOKUP(B47, 'c2014q4'!A$1:E$399,4,),0)</f>
        <v>0</v>
      </c>
      <c r="AL47" s="59">
        <f>IFERROR(VLOOKUP(B47, 'c2015q1'!A$1:E$399,4,),0) + IFERROR(VLOOKUP(B47, 'c2015q2'!A$1:E$399,4,),0) + IFERROR(VLOOKUP(B47, 'c2015q3'!A$1:E$399,4,),0) + IFERROR(VLOOKUP(B47, 'c2015q4'!A$1:E$399,4,),0)</f>
        <v>0</v>
      </c>
      <c r="AM47" s="117">
        <f>IFERROR(VLOOKUP(B47, 'c2016q1'!A$1:E$399,4,),0) + IFERROR(VLOOKUP(B47, 'c2016q2'!A$1:E$399,4,),0) + IFERROR(VLOOKUP(B47, 'c2016q3'!A$1:E$399,4,),0) + IFERROR(VLOOKUP(B47, 'c2016q4'!A$1:E$399,4,),0)</f>
        <v>0</v>
      </c>
      <c r="AN47" s="117">
        <f>IFERROR(VLOOKUP(B47, 'c2017q1'!A$1:E$399,4,),0) + IFERROR(VLOOKUP(B47, 'c2017q2'!A$1:E$399,4,),0)</f>
        <v>0</v>
      </c>
      <c r="AO47">
        <f t="shared" si="6"/>
        <v>0</v>
      </c>
      <c r="AP47">
        <f t="shared" si="7"/>
        <v>0</v>
      </c>
      <c r="AQ47" s="59">
        <f t="shared" si="4"/>
        <v>1</v>
      </c>
      <c r="AR47" t="str">
        <f t="shared" si="5"/>
        <v>f</v>
      </c>
      <c r="AS47" s="117" t="str">
        <f>IFERROR(VLOOKUP(B47, loss!$A$1:$F$300, 4, FALSE), "")</f>
        <v/>
      </c>
      <c r="AT47" s="117" t="str">
        <f>IFERROR(VLOOKUP(B47, loss!$A$1:$F$300, 5, FALSE), "")</f>
        <v/>
      </c>
    </row>
    <row r="48" spans="1:46" x14ac:dyDescent="0.25">
      <c r="A48">
        <v>47</v>
      </c>
      <c r="B48" s="59" t="s">
        <v>260</v>
      </c>
      <c r="C48" s="117" t="str">
        <f>IFERROR(VLOOKUP(B48,addresses!A$2:I$1997, 3, FALSE), "")</f>
        <v>5959 Central Ave. Suite 200</v>
      </c>
      <c r="D48" s="117" t="str">
        <f>IFERROR(VLOOKUP(B48,addresses!A$2:I$1997, 5, FALSE), "")</f>
        <v>St. Petersburg</v>
      </c>
      <c r="E48" s="117" t="str">
        <f>IFERROR(VLOOKUP(B48,addresses!A$2:I$1997, 7, FALSE),"")</f>
        <v>FL</v>
      </c>
      <c r="F48" s="117">
        <f>IFERROR(VLOOKUP(B48,addresses!A$2:I$1997, 8, FALSE),"")</f>
        <v>33710</v>
      </c>
      <c r="G48" s="117" t="str">
        <f>IFERROR(VLOOKUP(B48,addresses!A$2:I$1997, 9, FALSE),"")</f>
        <v>(727) 853-6670</v>
      </c>
      <c r="H48" s="117" t="str">
        <f>IFERROR(VLOOKUP(B48,addresses!A$2:J$1997, 10, FALSE), "")</f>
        <v>http://www.relyonanchor.com</v>
      </c>
      <c r="I48" s="117" t="str">
        <f>VLOOKUP(IFERROR(VLOOKUP(B48, Weiss!A$1:C$399,3,FALSE),"NR"), RatingsLU!A$5:B$30, 2, FALSE)</f>
        <v>D</v>
      </c>
      <c r="J48" s="117">
        <f>VLOOKUP(I48,RatingsLU!B$5:C$30,2,)</f>
        <v>11</v>
      </c>
      <c r="K48" s="117" t="str">
        <f>VLOOKUP(IFERROR(VLOOKUP(B48,#REF!, 6,FALSE), "NR"), RatingsLU!K$5:M$30, 2, FALSE)</f>
        <v>NR</v>
      </c>
      <c r="L48" s="117">
        <f>VLOOKUP(K48,RatingsLU!L$5:M$30,2,)</f>
        <v>7</v>
      </c>
      <c r="M48" s="117" t="str">
        <f>VLOOKUP(IFERROR(VLOOKUP(B48, AMBest!A$1:L$399,3,FALSE),"NR"), RatingsLU!F$5:G$100, 2, FALSE)</f>
        <v>NR</v>
      </c>
      <c r="N48" s="117">
        <f>VLOOKUP(M48, RatingsLU!G$5:H$100, 2, FALSE)</f>
        <v>33</v>
      </c>
      <c r="O48" s="117">
        <f>IFERROR(VLOOKUP(B48, '2017q4'!A$1:C$400,3,),0)</f>
        <v>40178</v>
      </c>
      <c r="P48" t="str">
        <f t="shared" si="2"/>
        <v>40,178</v>
      </c>
      <c r="Q48">
        <f>IFERROR(VLOOKUP(B48, '2013q4'!A$1:C$399,3,),0)</f>
        <v>0</v>
      </c>
      <c r="R48">
        <f>IFERROR(VLOOKUP(B48, '2014q1'!A$1:C$399,3,),0)</f>
        <v>0</v>
      </c>
      <c r="S48">
        <f>IFERROR(VLOOKUP(B48, '2014q2'!A$1:C$399,3,),0)</f>
        <v>0</v>
      </c>
      <c r="T48">
        <f>IFERROR(VLOOKUP(B48, '2014q3'!A$1:C$399,3,),0)</f>
        <v>0</v>
      </c>
      <c r="U48">
        <f>IFERROR(VLOOKUP(B48, '2014q1'!A$1:C$399,3,),0)</f>
        <v>0</v>
      </c>
      <c r="V48">
        <f>IFERROR(VLOOKUP(B48, '2014q2'!A$1:C$399,3,),0)</f>
        <v>0</v>
      </c>
      <c r="W48">
        <f>IFERROR(VLOOKUP(B48, '2015q2'!A$1:C$399,3,),0)</f>
        <v>22348</v>
      </c>
      <c r="X48" s="59">
        <f>IFERROR(VLOOKUP(B48, '2015q3'!A$1:C$399,3,),0)</f>
        <v>22268</v>
      </c>
      <c r="Y48" s="59">
        <f>IFERROR(VLOOKUP(B48, '2015q4'!A$1:C$399,3,),0)</f>
        <v>33801</v>
      </c>
      <c r="Z48" s="117">
        <f>IFERROR(VLOOKUP(B48, '2016q1'!A$1:C$399,3,),0)</f>
        <v>34350</v>
      </c>
      <c r="AA48" s="117">
        <f>IFERROR(VLOOKUP(B48, '2016q2'!A$1:C$399,3,),0)</f>
        <v>36624</v>
      </c>
      <c r="AB48" s="117">
        <f>IFERROR(VLOOKUP(B48, '2016q3'!A$1:C$399,3,),0)</f>
        <v>36776</v>
      </c>
      <c r="AC48" s="117">
        <f>IFERROR(VLOOKUP(B48, '2016q4'!A$1:C$399,3,),0)</f>
        <v>36700</v>
      </c>
      <c r="AD48" s="117">
        <f>IFERROR(VLOOKUP(B48, '2017q1'!A$1:C$399,3,),0)</f>
        <v>37431</v>
      </c>
      <c r="AE48" s="117">
        <f>IFERROR(VLOOKUP(B48, '2017q2'!A$1:C$399,3,),0)</f>
        <v>38771</v>
      </c>
      <c r="AF48" s="117">
        <f>IFERROR(VLOOKUP(B48, '2017q3'!A$1:C$399,3,),0)</f>
        <v>40136</v>
      </c>
      <c r="AG48" s="117">
        <f>IFERROR(VLOOKUP(B48, '2017q4'!A$1:C$399,3,),0)</f>
        <v>40178</v>
      </c>
      <c r="AH48" t="str">
        <f t="shared" si="3"/>
        <v>34</v>
      </c>
      <c r="AI48" s="117">
        <f>IFERROR(VLOOKUP(B48, 'c2013q4'!A$1:E$399,4,),0) + IFERROR(VLOOKUP(B48, 'c2014q1'!A$1:E$399,4,),0) + IFERROR(VLOOKUP(B48, 'c2014q2'!A$1:E$399,4,),0) + IFERROR(VLOOKUP(B48, 'c2014q3'!A$1:E$399,4,),0) + IFERROR(VLOOKUP(B48, 'c2014q4'!A$1:E$399,4,),0)+ IFERROR(VLOOKUP(B48, 'c2015q1'!A$1:E$399,4,),0) + IFERROR(VLOOKUP(B48, 'c2015q2'!A$1:E$399,4,),0) + IFERROR(VLOOKUP(B48, 'c2015q3'!A$1:E$399,4,),0) + IFERROR(VLOOKUP(B48, 'c2015q4'!A$1:E$399,4,),0) + IFERROR(VLOOKUP(B48, 'c2016q1'!A$1:E$399,4,),0) + IFERROR(VLOOKUP(B48, 'c2016q2'!A$1:E$399,4,),0) + IFERROR(VLOOKUP(B48, 'c2016q3'!A$1:E$399,4,),0) + IFERROR(VLOOKUP(B48, 'c2016q4'!A$1:E$399,4,),0)+ IFERROR(VLOOKUP(B48, 'c2017q1'!A$1:E$399,4,),0)+ IFERROR(VLOOKUP(B48, 'c2017q2'!A$1:E$399,4,),0)</f>
        <v>34</v>
      </c>
      <c r="AJ48">
        <f>IFERROR(VLOOKUP(B48, 'c2013q4'!A$1:E$399,4,),0)</f>
        <v>0</v>
      </c>
      <c r="AK48">
        <f>IFERROR(VLOOKUP(B48, 'c2014q1'!A$1:E$399,4,),0) + IFERROR(VLOOKUP(B48, 'c2014q2'!A$1:E$399,4,),0) + IFERROR(VLOOKUP(B48, 'c2014q3'!A$1:E$399,4,),0) + IFERROR(VLOOKUP(B48, 'c2014q4'!A$1:E$399,4,),0)</f>
        <v>0</v>
      </c>
      <c r="AL48" s="59">
        <f>IFERROR(VLOOKUP(B48, 'c2015q1'!A$1:E$399,4,),0) + IFERROR(VLOOKUP(B48, 'c2015q2'!A$1:E$399,4,),0) + IFERROR(VLOOKUP(B48, 'c2015q3'!A$1:E$399,4,),0) + IFERROR(VLOOKUP(B48, 'c2015q4'!A$1:E$399,4,),0)</f>
        <v>5</v>
      </c>
      <c r="AM48" s="117">
        <f>IFERROR(VLOOKUP(B48, 'c2016q1'!A$1:E$399,4,),0) + IFERROR(VLOOKUP(B48, 'c2016q2'!A$1:E$399,4,),0) + IFERROR(VLOOKUP(B48, 'c2016q3'!A$1:E$399,4,),0) + IFERROR(VLOOKUP(B48, 'c2016q4'!A$1:E$399,4,),0)</f>
        <v>5</v>
      </c>
      <c r="AN48" s="117">
        <f>IFERROR(VLOOKUP(B48, 'c2017q1'!A$1:E$399,4,),0) + IFERROR(VLOOKUP(B48, 'c2017q2'!A$1:E$399,4,),0)</f>
        <v>24</v>
      </c>
      <c r="AO48">
        <f t="shared" si="6"/>
        <v>8.5</v>
      </c>
      <c r="AP48">
        <f t="shared" si="7"/>
        <v>30</v>
      </c>
      <c r="AQ48" s="59">
        <f t="shared" si="4"/>
        <v>1</v>
      </c>
      <c r="AR48" t="str">
        <f t="shared" si="5"/>
        <v>f</v>
      </c>
      <c r="AS48" s="117" t="str">
        <f>IFERROR(VLOOKUP(B48, loss!$A$1:$F$300, 4, FALSE), "")</f>
        <v>65.7%</v>
      </c>
      <c r="AT48" s="117" t="str">
        <f>IFERROR(VLOOKUP(B48, loss!$A$1:$F$300, 5, FALSE), "")</f>
        <v>59.9%</v>
      </c>
    </row>
    <row r="49" spans="1:46" x14ac:dyDescent="0.25">
      <c r="A49">
        <v>48</v>
      </c>
      <c r="B49" s="59" t="s">
        <v>251</v>
      </c>
      <c r="C49" s="117" t="str">
        <f>IFERROR(VLOOKUP(B49,addresses!A$2:I$1997, 3, FALSE), "")</f>
        <v>P.O. Box 2450</v>
      </c>
      <c r="D49" s="117" t="str">
        <f>IFERROR(VLOOKUP(B49,addresses!A$2:I$1997, 5, FALSE), "")</f>
        <v>Grand Rapids</v>
      </c>
      <c r="E49" s="117" t="str">
        <f>IFERROR(VLOOKUP(B49,addresses!A$2:I$1997, 7, FALSE),"")</f>
        <v>MI</v>
      </c>
      <c r="F49" s="117" t="str">
        <f>IFERROR(VLOOKUP(B49,addresses!A$2:I$1997, 8, FALSE),"")</f>
        <v>49501-2450</v>
      </c>
      <c r="G49" s="117" t="str">
        <f>IFERROR(VLOOKUP(B49,addresses!A$2:I$1997, 9, FALSE),"")</f>
        <v>818-965-0433</v>
      </c>
      <c r="H49" s="117" t="str">
        <f>IFERROR(VLOOKUP(B49,addresses!A$2:J$1997, 10, FALSE), "")</f>
        <v>http://www.foremost.com</v>
      </c>
      <c r="I49" s="117" t="str">
        <f>VLOOKUP(IFERROR(VLOOKUP(B49, Weiss!A$1:C$399,3,FALSE),"NR"), RatingsLU!A$5:B$30, 2, FALSE)</f>
        <v>B</v>
      </c>
      <c r="J49" s="117">
        <f>VLOOKUP(I49,RatingsLU!B$5:C$30,2,)</f>
        <v>5</v>
      </c>
      <c r="K49" s="117" t="str">
        <f>VLOOKUP(IFERROR(VLOOKUP(B49,#REF!, 6,FALSE), "NR"), RatingsLU!K$5:M$30, 2, FALSE)</f>
        <v>NR</v>
      </c>
      <c r="L49" s="117">
        <f>VLOOKUP(K49,RatingsLU!L$5:M$30,2,)</f>
        <v>7</v>
      </c>
      <c r="M49" s="117" t="str">
        <f>VLOOKUP(IFERROR(VLOOKUP(B49, AMBest!A$1:L$399,3,FALSE),"NR"), RatingsLU!F$5:G$100, 2, FALSE)</f>
        <v>A</v>
      </c>
      <c r="N49" s="117">
        <f>VLOOKUP(M49, RatingsLU!G$5:H$100, 2, FALSE)</f>
        <v>5</v>
      </c>
      <c r="O49" s="117">
        <f>IFERROR(VLOOKUP(B49, '2017q4'!A$1:C$400,3,),0)</f>
        <v>40099</v>
      </c>
      <c r="P49" t="str">
        <f t="shared" si="2"/>
        <v>40,099</v>
      </c>
      <c r="Q49">
        <f>IFERROR(VLOOKUP(B49, '2013q4'!A$1:C$399,3,),0)</f>
        <v>37155</v>
      </c>
      <c r="R49">
        <f>IFERROR(VLOOKUP(B49, '2014q1'!A$1:C$399,3,),0)</f>
        <v>36121</v>
      </c>
      <c r="S49">
        <f>IFERROR(VLOOKUP(B49, '2014q2'!A$1:C$399,3,),0)</f>
        <v>35582</v>
      </c>
      <c r="T49">
        <f>IFERROR(VLOOKUP(B49, '2014q3'!A$1:C$399,3,),0)</f>
        <v>35320</v>
      </c>
      <c r="U49">
        <f>IFERROR(VLOOKUP(B49, '2014q1'!A$1:C$399,3,),0)</f>
        <v>36121</v>
      </c>
      <c r="V49">
        <f>IFERROR(VLOOKUP(B49, '2014q2'!A$1:C$399,3,),0)</f>
        <v>35582</v>
      </c>
      <c r="W49">
        <f>IFERROR(VLOOKUP(B49, '2015q2'!A$1:C$399,3,),0)</f>
        <v>35388</v>
      </c>
      <c r="X49" s="59">
        <f>IFERROR(VLOOKUP(B49, '2015q3'!A$1:C$399,3,),0)</f>
        <v>35632</v>
      </c>
      <c r="Y49" s="59">
        <f>IFERROR(VLOOKUP(B49, '2015q4'!A$1:C$399,3,),0)</f>
        <v>35714</v>
      </c>
      <c r="Z49" s="117">
        <f>IFERROR(VLOOKUP(B49, '2016q1'!A$1:C$399,3,),0)</f>
        <v>35956</v>
      </c>
      <c r="AA49" s="117">
        <f>IFERROR(VLOOKUP(B49, '2016q2'!A$1:C$399,3,),0)</f>
        <v>36993</v>
      </c>
      <c r="AB49" s="117">
        <f>IFERROR(VLOOKUP(B49, '2016q3'!A$1:C$399,3,),0)</f>
        <v>37918</v>
      </c>
      <c r="AC49" s="117">
        <f>IFERROR(VLOOKUP(B49, '2016q4'!A$1:C$399,3,),0)</f>
        <v>38540</v>
      </c>
      <c r="AD49" s="117">
        <f>IFERROR(VLOOKUP(B49, '2017q1'!A$1:C$399,3,),0)</f>
        <v>39191</v>
      </c>
      <c r="AE49" s="117">
        <f>IFERROR(VLOOKUP(B49, '2017q2'!A$1:C$399,3,),0)</f>
        <v>40449</v>
      </c>
      <c r="AF49" s="117">
        <f>IFERROR(VLOOKUP(B49, '2017q3'!A$1:C$399,3,),0)</f>
        <v>40837</v>
      </c>
      <c r="AG49" s="117">
        <f>IFERROR(VLOOKUP(B49, '2017q4'!A$1:C$399,3,),0)</f>
        <v>40099</v>
      </c>
      <c r="AH49" t="str">
        <f t="shared" si="3"/>
        <v>56</v>
      </c>
      <c r="AI49" s="117">
        <f>IFERROR(VLOOKUP(B49, 'c2013q4'!A$1:E$399,4,),0) + IFERROR(VLOOKUP(B49, 'c2014q1'!A$1:E$399,4,),0) + IFERROR(VLOOKUP(B49, 'c2014q2'!A$1:E$399,4,),0) + IFERROR(VLOOKUP(B49, 'c2014q3'!A$1:E$399,4,),0) + IFERROR(VLOOKUP(B49, 'c2014q4'!A$1:E$399,4,),0)+ IFERROR(VLOOKUP(B49, 'c2015q1'!A$1:E$399,4,),0) + IFERROR(VLOOKUP(B49, 'c2015q2'!A$1:E$399,4,),0) + IFERROR(VLOOKUP(B49, 'c2015q3'!A$1:E$399,4,),0) + IFERROR(VLOOKUP(B49, 'c2015q4'!A$1:E$399,4,),0) + IFERROR(VLOOKUP(B49, 'c2016q1'!A$1:E$399,4,),0) + IFERROR(VLOOKUP(B49, 'c2016q2'!A$1:E$399,4,),0) + IFERROR(VLOOKUP(B49, 'c2016q3'!A$1:E$399,4,),0) + IFERROR(VLOOKUP(B49, 'c2016q4'!A$1:E$399,4,),0)+ IFERROR(VLOOKUP(B49, 'c2017q1'!A$1:E$399,4,),0)+ IFERROR(VLOOKUP(B49, 'c2017q2'!A$1:E$399,4,),0)</f>
        <v>56</v>
      </c>
      <c r="AJ49">
        <f>IFERROR(VLOOKUP(B49, 'c2013q4'!A$1:E$399,4,),0)</f>
        <v>28</v>
      </c>
      <c r="AK49">
        <f>IFERROR(VLOOKUP(B49, 'c2014q1'!A$1:E$399,4,),0) + IFERROR(VLOOKUP(B49, 'c2014q2'!A$1:E$399,4,),0) + IFERROR(VLOOKUP(B49, 'c2014q3'!A$1:E$399,4,),0) + IFERROR(VLOOKUP(B49, 'c2014q4'!A$1:E$399,4,),0)</f>
        <v>13</v>
      </c>
      <c r="AL49" s="59">
        <f>IFERROR(VLOOKUP(B49, 'c2015q1'!A$1:E$399,4,),0) + IFERROR(VLOOKUP(B49, 'c2015q2'!A$1:E$399,4,),0) + IFERROR(VLOOKUP(B49, 'c2015q3'!A$1:E$399,4,),0) + IFERROR(VLOOKUP(B49, 'c2015q4'!A$1:E$399,4,),0)</f>
        <v>5</v>
      </c>
      <c r="AM49" s="117">
        <f>IFERROR(VLOOKUP(B49, 'c2016q1'!A$1:E$399,4,),0) + IFERROR(VLOOKUP(B49, 'c2016q2'!A$1:E$399,4,),0) + IFERROR(VLOOKUP(B49, 'c2016q3'!A$1:E$399,4,),0) + IFERROR(VLOOKUP(B49, 'c2016q4'!A$1:E$399,4,),0)</f>
        <v>5</v>
      </c>
      <c r="AN49" s="117">
        <f>IFERROR(VLOOKUP(B49, 'c2017q1'!A$1:E$399,4,),0) + IFERROR(VLOOKUP(B49, 'c2017q2'!A$1:E$399,4,),0)</f>
        <v>5</v>
      </c>
      <c r="AO49">
        <f t="shared" si="6"/>
        <v>14</v>
      </c>
      <c r="AP49">
        <f t="shared" si="7"/>
        <v>42</v>
      </c>
      <c r="AQ49" s="59">
        <f t="shared" si="4"/>
        <v>2</v>
      </c>
      <c r="AR49" t="str">
        <f t="shared" si="5"/>
        <v>f</v>
      </c>
      <c r="AS49" s="117" t="str">
        <f>IFERROR(VLOOKUP(B49, loss!$A$1:$F$300, 4, FALSE), "")</f>
        <v/>
      </c>
      <c r="AT49" s="117" t="str">
        <f>IFERROR(VLOOKUP(B49, loss!$A$1:$F$300, 5, FALSE), "")</f>
        <v/>
      </c>
    </row>
    <row r="50" spans="1:46" x14ac:dyDescent="0.25">
      <c r="A50">
        <v>49</v>
      </c>
      <c r="B50" s="59" t="s">
        <v>248</v>
      </c>
      <c r="C50" s="117" t="str">
        <f>IFERROR(VLOOKUP(B50,addresses!A$2:I$1997, 3, FALSE), "")</f>
        <v>5700 S.W. 34Th Street</v>
      </c>
      <c r="D50" s="117" t="str">
        <f>IFERROR(VLOOKUP(B50,addresses!A$2:I$1997, 5, FALSE), "")</f>
        <v>Gainesville</v>
      </c>
      <c r="E50" s="117" t="str">
        <f>IFERROR(VLOOKUP(B50,addresses!A$2:I$1997, 7, FALSE),"")</f>
        <v>FL</v>
      </c>
      <c r="F50" s="117" t="str">
        <f>IFERROR(VLOOKUP(B50,addresses!A$2:I$1997, 8, FALSE),"")</f>
        <v>32608-5330</v>
      </c>
      <c r="G50" s="117" t="str">
        <f>IFERROR(VLOOKUP(B50,addresses!A$2:I$1997, 9, FALSE),"")</f>
        <v>352-374-1555</v>
      </c>
      <c r="H50" s="117" t="str">
        <f>IFERROR(VLOOKUP(B50,addresses!A$2:J$1997, 10, FALSE), "")</f>
        <v>http://www.floridafarmbureau.com</v>
      </c>
      <c r="I50" s="117" t="str">
        <f>VLOOKUP(IFERROR(VLOOKUP(B50, Weiss!A$1:C$399,3,FALSE),"NR"), RatingsLU!A$5:B$30, 2, FALSE)</f>
        <v>B</v>
      </c>
      <c r="J50" s="117">
        <f>VLOOKUP(I50,RatingsLU!B$5:C$30,2,)</f>
        <v>5</v>
      </c>
      <c r="K50" s="117" t="str">
        <f>VLOOKUP(IFERROR(VLOOKUP(B50,#REF!, 6,FALSE), "NR"), RatingsLU!K$5:M$30, 2, FALSE)</f>
        <v>NR</v>
      </c>
      <c r="L50" s="117">
        <f>VLOOKUP(K50,RatingsLU!L$5:M$30,2,)</f>
        <v>7</v>
      </c>
      <c r="M50" s="117" t="str">
        <f>VLOOKUP(IFERROR(VLOOKUP(B50, AMBest!A$1:L$399,3,FALSE),"NR"), RatingsLU!F$5:G$100, 2, FALSE)</f>
        <v>A</v>
      </c>
      <c r="N50" s="117">
        <f>VLOOKUP(M50, RatingsLU!G$5:H$100, 2, FALSE)</f>
        <v>5</v>
      </c>
      <c r="O50" s="117">
        <f>IFERROR(VLOOKUP(B50, '2017q4'!A$1:C$400,3,),0)</f>
        <v>39508</v>
      </c>
      <c r="P50" t="str">
        <f t="shared" si="2"/>
        <v>39,508</v>
      </c>
      <c r="Q50">
        <f>IFERROR(VLOOKUP(B50, '2013q4'!A$1:C$399,3,),0)</f>
        <v>42790</v>
      </c>
      <c r="R50">
        <f>IFERROR(VLOOKUP(B50, '2014q1'!A$1:C$399,3,),0)</f>
        <v>42575</v>
      </c>
      <c r="S50">
        <f>IFERROR(VLOOKUP(B50, '2014q2'!A$1:C$399,3,),0)</f>
        <v>42361</v>
      </c>
      <c r="T50">
        <f>IFERROR(VLOOKUP(B50, '2014q3'!A$1:C$399,3,),0)</f>
        <v>42206</v>
      </c>
      <c r="U50">
        <f>IFERROR(VLOOKUP(B50, '2014q1'!A$1:C$399,3,),0)</f>
        <v>42575</v>
      </c>
      <c r="V50">
        <f>IFERROR(VLOOKUP(B50, '2014q2'!A$1:C$399,3,),0)</f>
        <v>42361</v>
      </c>
      <c r="W50">
        <f>IFERROR(VLOOKUP(B50, '2015q2'!A$1:C$399,3,),0)</f>
        <v>41628</v>
      </c>
      <c r="X50" s="59">
        <f>IFERROR(VLOOKUP(B50, '2015q3'!A$1:C$399,3,),0)</f>
        <v>41399</v>
      </c>
      <c r="Y50" s="59">
        <f>IFERROR(VLOOKUP(B50, '2015q4'!A$1:C$399,3,),0)</f>
        <v>41168</v>
      </c>
      <c r="Z50" s="117">
        <f>IFERROR(VLOOKUP(B50, '2016q1'!A$1:C$399,3,),0)</f>
        <v>40888</v>
      </c>
      <c r="AA50" s="117">
        <f>IFERROR(VLOOKUP(B50, '2016q2'!A$1:C$399,3,),0)</f>
        <v>40734</v>
      </c>
      <c r="AB50" s="117">
        <f>IFERROR(VLOOKUP(B50, '2016q3'!A$1:C$399,3,),0)</f>
        <v>40498</v>
      </c>
      <c r="AC50" s="117">
        <f>IFERROR(VLOOKUP(B50, '2016q4'!A$1:C$399,3,),0)</f>
        <v>40324</v>
      </c>
      <c r="AD50" s="117">
        <f>IFERROR(VLOOKUP(B50, '2017q1'!A$1:C$399,3,),0)</f>
        <v>40156</v>
      </c>
      <c r="AE50" s="117">
        <f>IFERROR(VLOOKUP(B50, '2017q2'!A$1:C$399,3,),0)</f>
        <v>39922</v>
      </c>
      <c r="AF50" s="117">
        <f>IFERROR(VLOOKUP(B50, '2017q3'!A$1:C$399,3,),0)</f>
        <v>39687</v>
      </c>
      <c r="AG50" s="117">
        <f>IFERROR(VLOOKUP(B50, '2017q4'!A$1:C$399,3,),0)</f>
        <v>39508</v>
      </c>
      <c r="AH50" t="str">
        <f t="shared" si="3"/>
        <v>70</v>
      </c>
      <c r="AI50" s="117">
        <f>IFERROR(VLOOKUP(B50, 'c2013q4'!A$1:E$399,4,),0) + IFERROR(VLOOKUP(B50, 'c2014q1'!A$1:E$399,4,),0) + IFERROR(VLOOKUP(B50, 'c2014q2'!A$1:E$399,4,),0) + IFERROR(VLOOKUP(B50, 'c2014q3'!A$1:E$399,4,),0) + IFERROR(VLOOKUP(B50, 'c2014q4'!A$1:E$399,4,),0)+ IFERROR(VLOOKUP(B50, 'c2015q1'!A$1:E$399,4,),0) + IFERROR(VLOOKUP(B50, 'c2015q2'!A$1:E$399,4,),0) + IFERROR(VLOOKUP(B50, 'c2015q3'!A$1:E$399,4,),0) + IFERROR(VLOOKUP(B50, 'c2015q4'!A$1:E$399,4,),0) + IFERROR(VLOOKUP(B50, 'c2016q1'!A$1:E$399,4,),0) + IFERROR(VLOOKUP(B50, 'c2016q2'!A$1:E$399,4,),0) + IFERROR(VLOOKUP(B50, 'c2016q3'!A$1:E$399,4,),0) + IFERROR(VLOOKUP(B50, 'c2016q4'!A$1:E$399,4,),0)+ IFERROR(VLOOKUP(B50, 'c2017q1'!A$1:E$399,4,),0)+ IFERROR(VLOOKUP(B50, 'c2017q2'!A$1:E$399,4,),0)</f>
        <v>70</v>
      </c>
      <c r="AJ50">
        <f>IFERROR(VLOOKUP(B50, 'c2013q4'!A$1:E$399,4,),0)</f>
        <v>26</v>
      </c>
      <c r="AK50">
        <f>IFERROR(VLOOKUP(B50, 'c2014q1'!A$1:E$399,4,),0) + IFERROR(VLOOKUP(B50, 'c2014q2'!A$1:E$399,4,),0) + IFERROR(VLOOKUP(B50, 'c2014q3'!A$1:E$399,4,),0) + IFERROR(VLOOKUP(B50, 'c2014q4'!A$1:E$399,4,),0)</f>
        <v>12</v>
      </c>
      <c r="AL50" s="59">
        <f>IFERROR(VLOOKUP(B50, 'c2015q1'!A$1:E$399,4,),0) + IFERROR(VLOOKUP(B50, 'c2015q2'!A$1:E$399,4,),0) + IFERROR(VLOOKUP(B50, 'c2015q3'!A$1:E$399,4,),0) + IFERROR(VLOOKUP(B50, 'c2015q4'!A$1:E$399,4,),0)</f>
        <v>12</v>
      </c>
      <c r="AM50" s="117">
        <f>IFERROR(VLOOKUP(B50, 'c2016q1'!A$1:E$399,4,),0) + IFERROR(VLOOKUP(B50, 'c2016q2'!A$1:E$399,4,),0) + IFERROR(VLOOKUP(B50, 'c2016q3'!A$1:E$399,4,),0) + IFERROR(VLOOKUP(B50, 'c2016q4'!A$1:E$399,4,),0)</f>
        <v>12</v>
      </c>
      <c r="AN50" s="117">
        <f>IFERROR(VLOOKUP(B50, 'c2017q1'!A$1:E$399,4,),0) + IFERROR(VLOOKUP(B50, 'c2017q2'!A$1:E$399,4,),0)</f>
        <v>8</v>
      </c>
      <c r="AO50">
        <f t="shared" si="6"/>
        <v>17.7</v>
      </c>
      <c r="AP50">
        <f t="shared" si="7"/>
        <v>47</v>
      </c>
      <c r="AQ50" s="59">
        <f t="shared" si="4"/>
        <v>2</v>
      </c>
      <c r="AR50" t="str">
        <f t="shared" si="5"/>
        <v>f</v>
      </c>
      <c r="AS50" s="117" t="str">
        <f>IFERROR(VLOOKUP(B50, loss!$A$1:$F$300, 4, FALSE), "")</f>
        <v/>
      </c>
      <c r="AT50" s="117" t="str">
        <f>IFERROR(VLOOKUP(B50, loss!$A$1:$F$300, 5, FALSE), "")</f>
        <v/>
      </c>
    </row>
    <row r="51" spans="1:46" x14ac:dyDescent="0.25">
      <c r="A51">
        <v>50</v>
      </c>
      <c r="B51" s="59" t="s">
        <v>276</v>
      </c>
      <c r="C51" s="117" t="str">
        <f>IFERROR(VLOOKUP(B51,addresses!A$2:I$1997, 3, FALSE), "")</f>
        <v>One Federal Street, Suite 400</v>
      </c>
      <c r="D51" s="117" t="str">
        <f>IFERROR(VLOOKUP(B51,addresses!A$2:I$1997, 5, FALSE), "")</f>
        <v>Boston</v>
      </c>
      <c r="E51" s="117" t="str">
        <f>IFERROR(VLOOKUP(B51,addresses!A$2:I$1997, 7, FALSE),"")</f>
        <v>MA</v>
      </c>
      <c r="F51" s="117" t="str">
        <f>IFERROR(VLOOKUP(B51,addresses!A$2:I$1997, 8, FALSE),"")</f>
        <v>02110-2003</v>
      </c>
      <c r="G51" s="117" t="str">
        <f>IFERROR(VLOOKUP(B51,addresses!A$2:I$1997, 9, FALSE),"")</f>
        <v>330-777-7102</v>
      </c>
      <c r="H51" s="117" t="str">
        <f>IFERROR(VLOOKUP(B51,addresses!A$2:J$1997, 10, FALSE), "")</f>
        <v>http://www.homesite.com</v>
      </c>
      <c r="I51" s="117" t="str">
        <f>VLOOKUP(IFERROR(VLOOKUP(B51, Weiss!A$1:C$399,3,FALSE),"NR"), RatingsLU!A$5:B$30, 2, FALSE)</f>
        <v>C</v>
      </c>
      <c r="J51" s="117">
        <f>VLOOKUP(I51,RatingsLU!B$5:C$30,2,)</f>
        <v>8</v>
      </c>
      <c r="K51" s="117" t="str">
        <f>VLOOKUP(IFERROR(VLOOKUP(B51,#REF!, 6,FALSE), "NR"), RatingsLU!K$5:M$30, 2, FALSE)</f>
        <v>NR</v>
      </c>
      <c r="L51" s="117">
        <f>VLOOKUP(K51,RatingsLU!L$5:M$30,2,)</f>
        <v>7</v>
      </c>
      <c r="M51" s="117" t="str">
        <f>VLOOKUP(IFERROR(VLOOKUP(B51, AMBest!A$1:L$399,3,FALSE),"NR"), RatingsLU!F$5:G$100, 2, FALSE)</f>
        <v>A</v>
      </c>
      <c r="N51" s="117">
        <f>VLOOKUP(M51, RatingsLU!G$5:H$100, 2, FALSE)</f>
        <v>5</v>
      </c>
      <c r="O51" s="117">
        <f>IFERROR(VLOOKUP(B51, '2017q4'!A$1:C$400,3,),0)</f>
        <v>35369</v>
      </c>
      <c r="P51" t="str">
        <f t="shared" si="2"/>
        <v>35,369</v>
      </c>
      <c r="Q51">
        <f>IFERROR(VLOOKUP(B51, '2013q4'!A$1:C$399,3,),0)</f>
        <v>0</v>
      </c>
      <c r="R51">
        <f>IFERROR(VLOOKUP(B51, '2014q1'!A$1:C$399,3,),0)</f>
        <v>0</v>
      </c>
      <c r="S51">
        <f>IFERROR(VLOOKUP(B51, '2014q2'!A$1:C$399,3,),0)</f>
        <v>0</v>
      </c>
      <c r="T51">
        <f>IFERROR(VLOOKUP(B51, '2014q3'!A$1:C$399,3,),0)</f>
        <v>0</v>
      </c>
      <c r="U51">
        <f>IFERROR(VLOOKUP(B51, '2014q1'!A$1:C$399,3,),0)</f>
        <v>0</v>
      </c>
      <c r="V51">
        <f>IFERROR(VLOOKUP(B51, '2014q2'!A$1:C$399,3,),0)</f>
        <v>0</v>
      </c>
      <c r="W51">
        <f>IFERROR(VLOOKUP(B51, '2015q2'!A$1:C$399,3,),0)</f>
        <v>5353</v>
      </c>
      <c r="X51" s="59">
        <f>IFERROR(VLOOKUP(B51, '2015q3'!A$1:C$399,3,),0)</f>
        <v>8961</v>
      </c>
      <c r="Y51" s="59">
        <f>IFERROR(VLOOKUP(B51, '2015q4'!A$1:C$399,3,),0)</f>
        <v>10423</v>
      </c>
      <c r="Z51" s="117">
        <f>IFERROR(VLOOKUP(B51, '2016q1'!A$1:C$399,3,),0)</f>
        <v>12546</v>
      </c>
      <c r="AA51" s="117">
        <f>IFERROR(VLOOKUP(B51, '2016q2'!A$1:C$399,3,),0)</f>
        <v>14795</v>
      </c>
      <c r="AB51" s="117">
        <f>IFERROR(VLOOKUP(B51, '2016q3'!A$1:C$399,3,),0)</f>
        <v>18016</v>
      </c>
      <c r="AC51" s="117">
        <f>IFERROR(VLOOKUP(B51, '2016q4'!A$1:C$399,3,),0)</f>
        <v>20578</v>
      </c>
      <c r="AD51" s="117">
        <f>IFERROR(VLOOKUP(B51, '2017q1'!A$1:C$399,3,),0)</f>
        <v>22674</v>
      </c>
      <c r="AE51" s="117">
        <f>IFERROR(VLOOKUP(B51, '2017q2'!A$1:C$399,3,),0)</f>
        <v>24997</v>
      </c>
      <c r="AF51" s="117">
        <f>IFERROR(VLOOKUP(B51, '2017q3'!A$1:C$399,3,),0)</f>
        <v>35598</v>
      </c>
      <c r="AG51" s="117">
        <f>IFERROR(VLOOKUP(B51, '2017q4'!A$1:C$399,3,),0)</f>
        <v>35369</v>
      </c>
      <c r="AH51" t="str">
        <f t="shared" si="3"/>
        <v>3</v>
      </c>
      <c r="AI51" s="117">
        <f>IFERROR(VLOOKUP(B51, 'c2013q4'!A$1:E$399,4,),0) + IFERROR(VLOOKUP(B51, 'c2014q1'!A$1:E$399,4,),0) + IFERROR(VLOOKUP(B51, 'c2014q2'!A$1:E$399,4,),0) + IFERROR(VLOOKUP(B51, 'c2014q3'!A$1:E$399,4,),0) + IFERROR(VLOOKUP(B51, 'c2014q4'!A$1:E$399,4,),0)+ IFERROR(VLOOKUP(B51, 'c2015q1'!A$1:E$399,4,),0) + IFERROR(VLOOKUP(B51, 'c2015q2'!A$1:E$399,4,),0) + IFERROR(VLOOKUP(B51, 'c2015q3'!A$1:E$399,4,),0) + IFERROR(VLOOKUP(B51, 'c2015q4'!A$1:E$399,4,),0) + IFERROR(VLOOKUP(B51, 'c2016q1'!A$1:E$399,4,),0) + IFERROR(VLOOKUP(B51, 'c2016q2'!A$1:E$399,4,),0) + IFERROR(VLOOKUP(B51, 'c2016q3'!A$1:E$399,4,),0) + IFERROR(VLOOKUP(B51, 'c2016q4'!A$1:E$399,4,),0)+ IFERROR(VLOOKUP(B51, 'c2017q1'!A$1:E$399,4,),0)+ IFERROR(VLOOKUP(B51, 'c2017q2'!A$1:E$399,4,),0)</f>
        <v>3</v>
      </c>
      <c r="AJ51">
        <f>IFERROR(VLOOKUP(B51, 'c2013q4'!A$1:E$399,4,),0)</f>
        <v>0</v>
      </c>
      <c r="AK51">
        <f>IFERROR(VLOOKUP(B51, 'c2014q1'!A$1:E$399,4,),0) + IFERROR(VLOOKUP(B51, 'c2014q2'!A$1:E$399,4,),0) + IFERROR(VLOOKUP(B51, 'c2014q3'!A$1:E$399,4,),0) + IFERROR(VLOOKUP(B51, 'c2014q4'!A$1:E$399,4,),0)</f>
        <v>0</v>
      </c>
      <c r="AL51" s="59">
        <f>IFERROR(VLOOKUP(B51, 'c2015q1'!A$1:E$399,4,),0) + IFERROR(VLOOKUP(B51, 'c2015q2'!A$1:E$399,4,),0) + IFERROR(VLOOKUP(B51, 'c2015q3'!A$1:E$399,4,),0) + IFERROR(VLOOKUP(B51, 'c2015q4'!A$1:E$399,4,),0)</f>
        <v>1</v>
      </c>
      <c r="AM51" s="117">
        <f>IFERROR(VLOOKUP(B51, 'c2016q1'!A$1:E$399,4,),0) + IFERROR(VLOOKUP(B51, 'c2016q2'!A$1:E$399,4,),0) + IFERROR(VLOOKUP(B51, 'c2016q3'!A$1:E$399,4,),0) + IFERROR(VLOOKUP(B51, 'c2016q4'!A$1:E$399,4,),0)</f>
        <v>1</v>
      </c>
      <c r="AN51" s="117">
        <f>IFERROR(VLOOKUP(B51, 'c2017q1'!A$1:E$399,4,),0) + IFERROR(VLOOKUP(B51, 'c2017q2'!A$1:E$399,4,),0)</f>
        <v>1</v>
      </c>
      <c r="AO51">
        <f t="shared" si="6"/>
        <v>0.8</v>
      </c>
      <c r="AP51">
        <f t="shared" si="7"/>
        <v>10</v>
      </c>
      <c r="AQ51" s="59">
        <f t="shared" si="4"/>
        <v>1</v>
      </c>
      <c r="AR51" t="str">
        <f t="shared" si="5"/>
        <v>f</v>
      </c>
      <c r="AS51" s="117" t="str">
        <f>IFERROR(VLOOKUP(B51, loss!$A$1:$F$300, 4, FALSE), "")</f>
        <v/>
      </c>
      <c r="AT51" s="117" t="str">
        <f>IFERROR(VLOOKUP(B51, loss!$A$1:$F$300, 5, FALSE), "")</f>
        <v/>
      </c>
    </row>
    <row r="52" spans="1:46" x14ac:dyDescent="0.25">
      <c r="A52">
        <v>51</v>
      </c>
      <c r="B52" s="59" t="s">
        <v>253</v>
      </c>
      <c r="C52" s="117" t="str">
        <f>IFERROR(VLOOKUP(B52,addresses!A$2:I$1997, 3, FALSE), "")</f>
        <v>202 Hall'S Mill Road</v>
      </c>
      <c r="D52" s="117" t="str">
        <f>IFERROR(VLOOKUP(B52,addresses!A$2:I$1997, 5, FALSE), "")</f>
        <v>Whitehous</v>
      </c>
      <c r="E52" s="117" t="str">
        <f>IFERROR(VLOOKUP(B52,addresses!A$2:I$1997, 7, FALSE),"")</f>
        <v>NJ</v>
      </c>
      <c r="F52" s="117" t="str">
        <f>IFERROR(VLOOKUP(B52,addresses!A$2:I$1997, 8, FALSE),"")</f>
        <v>08889</v>
      </c>
      <c r="G52" s="117" t="str">
        <f>IFERROR(VLOOKUP(B52,addresses!A$2:I$1997, 9, FALSE),"")</f>
        <v>908-572-5343</v>
      </c>
      <c r="H52" s="117" t="str">
        <f>IFERROR(VLOOKUP(B52,addresses!A$2:J$1997, 10, FALSE), "")</f>
        <v>http://www.chubb.com</v>
      </c>
      <c r="I52" s="117" t="str">
        <f>VLOOKUP(IFERROR(VLOOKUP(B52, Weiss!A$1:C$399,3,FALSE),"NR"), RatingsLU!A$5:B$30, 2, FALSE)</f>
        <v>B-</v>
      </c>
      <c r="J52" s="117">
        <f>VLOOKUP(I52,RatingsLU!B$5:C$30,2,)</f>
        <v>6</v>
      </c>
      <c r="K52" s="117" t="str">
        <f>VLOOKUP(IFERROR(VLOOKUP(B52,#REF!, 6,FALSE), "NR"), RatingsLU!K$5:M$30, 2, FALSE)</f>
        <v>NR</v>
      </c>
      <c r="L52" s="117">
        <f>VLOOKUP(K52,RatingsLU!L$5:M$30,2,)</f>
        <v>7</v>
      </c>
      <c r="M52" s="117" t="str">
        <f>VLOOKUP(IFERROR(VLOOKUP(B52, AMBest!A$1:L$399,3,FALSE),"NR"), RatingsLU!F$5:G$100, 2, FALSE)</f>
        <v>A++</v>
      </c>
      <c r="N52" s="117">
        <f>VLOOKUP(M52, RatingsLU!G$5:H$100, 2, FALSE)</f>
        <v>1</v>
      </c>
      <c r="O52" s="117">
        <f>IFERROR(VLOOKUP(B52, '2017q4'!A$1:C$400,3,),0)</f>
        <v>33564</v>
      </c>
      <c r="P52" t="str">
        <f t="shared" si="2"/>
        <v>33,564</v>
      </c>
      <c r="Q52">
        <f>IFERROR(VLOOKUP(B52, '2013q4'!A$1:C$399,3,),0)</f>
        <v>31598</v>
      </c>
      <c r="R52">
        <f>IFERROR(VLOOKUP(B52, '2014q1'!A$1:C$399,3,),0)</f>
        <v>31707</v>
      </c>
      <c r="S52">
        <f>IFERROR(VLOOKUP(B52, '2014q2'!A$1:C$399,3,),0)</f>
        <v>31938</v>
      </c>
      <c r="T52">
        <f>IFERROR(VLOOKUP(B52, '2014q3'!A$1:C$399,3,),0)</f>
        <v>31977</v>
      </c>
      <c r="U52">
        <f>IFERROR(VLOOKUP(B52, '2014q1'!A$1:C$399,3,),0)</f>
        <v>31707</v>
      </c>
      <c r="V52">
        <f>IFERROR(VLOOKUP(B52, '2014q2'!A$1:C$399,3,),0)</f>
        <v>31938</v>
      </c>
      <c r="W52">
        <f>IFERROR(VLOOKUP(B52, '2015q2'!A$1:C$399,3,),0)</f>
        <v>32380</v>
      </c>
      <c r="X52" s="59">
        <f>IFERROR(VLOOKUP(B52, '2015q3'!A$1:C$399,3,),0)</f>
        <v>32456</v>
      </c>
      <c r="Y52" s="59">
        <f>IFERROR(VLOOKUP(B52, '2015q4'!A$1:C$399,3,),0)</f>
        <v>32653</v>
      </c>
      <c r="Z52" s="117">
        <f>IFERROR(VLOOKUP(B52, '2016q1'!A$1:C$399,3,),0)</f>
        <v>32875</v>
      </c>
      <c r="AA52" s="117">
        <f>IFERROR(VLOOKUP(B52, '2016q2'!A$1:C$399,3,),0)</f>
        <v>33014</v>
      </c>
      <c r="AB52" s="117">
        <f>IFERROR(VLOOKUP(B52, '2016q3'!A$1:C$399,3,),0)</f>
        <v>33102</v>
      </c>
      <c r="AC52" s="117">
        <f>IFERROR(VLOOKUP(B52, '2016q4'!A$1:C$399,3,),0)</f>
        <v>33309</v>
      </c>
      <c r="AD52" s="117">
        <f>IFERROR(VLOOKUP(B52, '2017q1'!A$1:C$399,3,),0)</f>
        <v>33505</v>
      </c>
      <c r="AE52" s="117">
        <f>IFERROR(VLOOKUP(B52, '2017q2'!A$1:C$399,3,),0)</f>
        <v>33536</v>
      </c>
      <c r="AF52" s="117">
        <f>IFERROR(VLOOKUP(B52, '2017q3'!A$1:C$399,3,),0)</f>
        <v>33494</v>
      </c>
      <c r="AG52" s="117">
        <f>IFERROR(VLOOKUP(B52, '2017q4'!A$1:C$399,3,),0)</f>
        <v>33564</v>
      </c>
      <c r="AH52" t="str">
        <f t="shared" si="3"/>
        <v>13</v>
      </c>
      <c r="AI52" s="117">
        <f>IFERROR(VLOOKUP(B52, 'c2013q4'!A$1:E$399,4,),0) + IFERROR(VLOOKUP(B52, 'c2014q1'!A$1:E$399,4,),0) + IFERROR(VLOOKUP(B52, 'c2014q2'!A$1:E$399,4,),0) + IFERROR(VLOOKUP(B52, 'c2014q3'!A$1:E$399,4,),0) + IFERROR(VLOOKUP(B52, 'c2014q4'!A$1:E$399,4,),0)+ IFERROR(VLOOKUP(B52, 'c2015q1'!A$1:E$399,4,),0) + IFERROR(VLOOKUP(B52, 'c2015q2'!A$1:E$399,4,),0) + IFERROR(VLOOKUP(B52, 'c2015q3'!A$1:E$399,4,),0) + IFERROR(VLOOKUP(B52, 'c2015q4'!A$1:E$399,4,),0) + IFERROR(VLOOKUP(B52, 'c2016q1'!A$1:E$399,4,),0) + IFERROR(VLOOKUP(B52, 'c2016q2'!A$1:E$399,4,),0) + IFERROR(VLOOKUP(B52, 'c2016q3'!A$1:E$399,4,),0) + IFERROR(VLOOKUP(B52, 'c2016q4'!A$1:E$399,4,),0)+ IFERROR(VLOOKUP(B52, 'c2017q1'!A$1:E$399,4,),0)+ IFERROR(VLOOKUP(B52, 'c2017q2'!A$1:E$399,4,),0)</f>
        <v>13</v>
      </c>
      <c r="AJ52">
        <f>IFERROR(VLOOKUP(B52, 'c2013q4'!A$1:E$399,4,),0)</f>
        <v>4</v>
      </c>
      <c r="AK52">
        <f>IFERROR(VLOOKUP(B52, 'c2014q1'!A$1:E$399,4,),0) + IFERROR(VLOOKUP(B52, 'c2014q2'!A$1:E$399,4,),0) + IFERROR(VLOOKUP(B52, 'c2014q3'!A$1:E$399,4,),0) + IFERROR(VLOOKUP(B52, 'c2014q4'!A$1:E$399,4,),0)</f>
        <v>6</v>
      </c>
      <c r="AL52" s="59">
        <f>IFERROR(VLOOKUP(B52, 'c2015q1'!A$1:E$399,4,),0) + IFERROR(VLOOKUP(B52, 'c2015q2'!A$1:E$399,4,),0) + IFERROR(VLOOKUP(B52, 'c2015q3'!A$1:E$399,4,),0) + IFERROR(VLOOKUP(B52, 'c2015q4'!A$1:E$399,4,),0)</f>
        <v>0</v>
      </c>
      <c r="AM52" s="117">
        <f>IFERROR(VLOOKUP(B52, 'c2016q1'!A$1:E$399,4,),0) + IFERROR(VLOOKUP(B52, 'c2016q2'!A$1:E$399,4,),0) + IFERROR(VLOOKUP(B52, 'c2016q3'!A$1:E$399,4,),0) + IFERROR(VLOOKUP(B52, 'c2016q4'!A$1:E$399,4,),0)</f>
        <v>0</v>
      </c>
      <c r="AN52" s="117">
        <f>IFERROR(VLOOKUP(B52, 'c2017q1'!A$1:E$399,4,),0) + IFERROR(VLOOKUP(B52, 'c2017q2'!A$1:E$399,4,),0)</f>
        <v>3</v>
      </c>
      <c r="AO52">
        <f t="shared" si="6"/>
        <v>3.9</v>
      </c>
      <c r="AP52">
        <f t="shared" si="7"/>
        <v>20</v>
      </c>
      <c r="AQ52" s="59">
        <f t="shared" si="4"/>
        <v>1</v>
      </c>
      <c r="AR52" t="str">
        <f t="shared" si="5"/>
        <v>f</v>
      </c>
      <c r="AS52" s="117" t="str">
        <f>IFERROR(VLOOKUP(B52, loss!$A$1:$F$300, 4, FALSE), "")</f>
        <v>39.5%</v>
      </c>
      <c r="AT52" s="117" t="str">
        <f>IFERROR(VLOOKUP(B52, loss!$A$1:$F$300, 5, FALSE), "")</f>
        <v>35.8%</v>
      </c>
    </row>
    <row r="53" spans="1:46" x14ac:dyDescent="0.25">
      <c r="A53">
        <v>52</v>
      </c>
      <c r="B53" s="59" t="s">
        <v>249</v>
      </c>
      <c r="C53" s="117" t="str">
        <f>IFERROR(VLOOKUP(B53,addresses!A$2:I$1997, 3, FALSE), "")</f>
        <v>175 Berkeley Street</v>
      </c>
      <c r="D53" s="117" t="str">
        <f>IFERROR(VLOOKUP(B53,addresses!A$2:I$1997, 5, FALSE), "")</f>
        <v>Boston</v>
      </c>
      <c r="E53" s="117" t="str">
        <f>IFERROR(VLOOKUP(B53,addresses!A$2:I$1997, 7, FALSE),"")</f>
        <v>MA</v>
      </c>
      <c r="F53" s="117" t="str">
        <f>IFERROR(VLOOKUP(B53,addresses!A$2:I$1997, 8, FALSE),"")</f>
        <v>02116</v>
      </c>
      <c r="G53" s="117" t="str">
        <f>IFERROR(VLOOKUP(B53,addresses!A$2:I$1997, 9, FALSE),"")</f>
        <v>617-357-9500</v>
      </c>
      <c r="H53" s="117" t="str">
        <f>IFERROR(VLOOKUP(B53,addresses!A$2:J$1997, 10, FALSE), "")</f>
        <v>http://www.libertymutualgroup.com</v>
      </c>
      <c r="I53" s="117" t="str">
        <f>VLOOKUP(IFERROR(VLOOKUP(B53, Weiss!A$1:C$399,3,FALSE),"NR"), RatingsLU!A$5:B$30, 2, FALSE)</f>
        <v>B-</v>
      </c>
      <c r="J53" s="117">
        <f>VLOOKUP(I53,RatingsLU!B$5:C$30,2,)</f>
        <v>6</v>
      </c>
      <c r="K53" s="117" t="str">
        <f>VLOOKUP(IFERROR(VLOOKUP(B53,#REF!, 6,FALSE), "NR"), RatingsLU!K$5:M$30, 2, FALSE)</f>
        <v>NR</v>
      </c>
      <c r="L53" s="117">
        <f>VLOOKUP(K53,RatingsLU!L$5:M$30,2,)</f>
        <v>7</v>
      </c>
      <c r="M53" s="117" t="str">
        <f>VLOOKUP(IFERROR(VLOOKUP(B53, AMBest!A$1:L$399,3,FALSE),"NR"), RatingsLU!F$5:G$100, 2, FALSE)</f>
        <v>A</v>
      </c>
      <c r="N53" s="117">
        <f>VLOOKUP(M53, RatingsLU!G$5:H$100, 2, FALSE)</f>
        <v>5</v>
      </c>
      <c r="O53" s="117">
        <f>IFERROR(VLOOKUP(B53, '2017q4'!A$1:C$400,3,),0)</f>
        <v>32842</v>
      </c>
      <c r="P53" t="str">
        <f t="shared" si="2"/>
        <v>32,842</v>
      </c>
      <c r="Q53">
        <f>IFERROR(VLOOKUP(B53, '2013q4'!A$1:C$399,3,),0)</f>
        <v>41377</v>
      </c>
      <c r="R53">
        <f>IFERROR(VLOOKUP(B53, '2014q1'!A$1:C$399,3,),0)</f>
        <v>40272</v>
      </c>
      <c r="S53">
        <f>IFERROR(VLOOKUP(B53, '2014q2'!A$1:C$399,3,),0)</f>
        <v>39259</v>
      </c>
      <c r="T53">
        <f>IFERROR(VLOOKUP(B53, '2014q3'!A$1:C$399,3,),0)</f>
        <v>38387</v>
      </c>
      <c r="U53">
        <f>IFERROR(VLOOKUP(B53, '2014q1'!A$1:C$399,3,),0)</f>
        <v>40272</v>
      </c>
      <c r="V53">
        <f>IFERROR(VLOOKUP(B53, '2014q2'!A$1:C$399,3,),0)</f>
        <v>39259</v>
      </c>
      <c r="W53">
        <f>IFERROR(VLOOKUP(B53, '2015q2'!A$1:C$399,3,),0)</f>
        <v>36727</v>
      </c>
      <c r="X53" s="59">
        <f>IFERROR(VLOOKUP(B53, '2015q3'!A$1:C$399,3,),0)</f>
        <v>36289</v>
      </c>
      <c r="Y53" s="59">
        <f>IFERROR(VLOOKUP(B53, '2015q4'!A$1:C$399,3,),0)</f>
        <v>35798</v>
      </c>
      <c r="Z53" s="117">
        <f>IFERROR(VLOOKUP(B53, '2016q1'!A$1:C$399,3,),0)</f>
        <v>35541</v>
      </c>
      <c r="AA53" s="117">
        <f>IFERROR(VLOOKUP(B53, '2016q2'!A$1:C$399,3,),0)</f>
        <v>35167</v>
      </c>
      <c r="AB53" s="117">
        <f>IFERROR(VLOOKUP(B53, '2016q3'!A$1:C$399,3,),0)</f>
        <v>34832</v>
      </c>
      <c r="AC53" s="117">
        <f>IFERROR(VLOOKUP(B53, '2016q4'!A$1:C$399,3,),0)</f>
        <v>34531</v>
      </c>
      <c r="AD53" s="117">
        <f>IFERROR(VLOOKUP(B53, '2017q1'!A$1:C$399,3,),0)</f>
        <v>34155</v>
      </c>
      <c r="AE53" s="117">
        <f>IFERROR(VLOOKUP(B53, '2017q2'!A$1:C$399,3,),0)</f>
        <v>33486</v>
      </c>
      <c r="AF53" s="117">
        <f>IFERROR(VLOOKUP(B53, '2017q3'!A$1:C$399,3,),0)</f>
        <v>33491</v>
      </c>
      <c r="AG53" s="117">
        <f>IFERROR(VLOOKUP(B53, '2017q4'!A$1:C$399,3,),0)</f>
        <v>32842</v>
      </c>
      <c r="AH53" t="str">
        <f t="shared" si="3"/>
        <v>114</v>
      </c>
      <c r="AI53" s="117">
        <f>IFERROR(VLOOKUP(B53, 'c2013q4'!A$1:E$399,4,),0) + IFERROR(VLOOKUP(B53, 'c2014q1'!A$1:E$399,4,),0) + IFERROR(VLOOKUP(B53, 'c2014q2'!A$1:E$399,4,),0) + IFERROR(VLOOKUP(B53, 'c2014q3'!A$1:E$399,4,),0) + IFERROR(VLOOKUP(B53, 'c2014q4'!A$1:E$399,4,),0)+ IFERROR(VLOOKUP(B53, 'c2015q1'!A$1:E$399,4,),0) + IFERROR(VLOOKUP(B53, 'c2015q2'!A$1:E$399,4,),0) + IFERROR(VLOOKUP(B53, 'c2015q3'!A$1:E$399,4,),0) + IFERROR(VLOOKUP(B53, 'c2015q4'!A$1:E$399,4,),0) + IFERROR(VLOOKUP(B53, 'c2016q1'!A$1:E$399,4,),0) + IFERROR(VLOOKUP(B53, 'c2016q2'!A$1:E$399,4,),0) + IFERROR(VLOOKUP(B53, 'c2016q3'!A$1:E$399,4,),0) + IFERROR(VLOOKUP(B53, 'c2016q4'!A$1:E$399,4,),0)+ IFERROR(VLOOKUP(B53, 'c2017q1'!A$1:E$399,4,),0)+ IFERROR(VLOOKUP(B53, 'c2017q2'!A$1:E$399,4,),0)</f>
        <v>114</v>
      </c>
      <c r="AJ53">
        <f>IFERROR(VLOOKUP(B53, 'c2013q4'!A$1:E$399,4,),0)</f>
        <v>69</v>
      </c>
      <c r="AK53">
        <f>IFERROR(VLOOKUP(B53, 'c2014q1'!A$1:E$399,4,),0) + IFERROR(VLOOKUP(B53, 'c2014q2'!A$1:E$399,4,),0) + IFERROR(VLOOKUP(B53, 'c2014q3'!A$1:E$399,4,),0) + IFERROR(VLOOKUP(B53, 'c2014q4'!A$1:E$399,4,),0)</f>
        <v>26</v>
      </c>
      <c r="AL53" s="59">
        <f>IFERROR(VLOOKUP(B53, 'c2015q1'!A$1:E$399,4,),0) + IFERROR(VLOOKUP(B53, 'c2015q2'!A$1:E$399,4,),0) + IFERROR(VLOOKUP(B53, 'c2015q3'!A$1:E$399,4,),0) + IFERROR(VLOOKUP(B53, 'c2015q4'!A$1:E$399,4,),0)</f>
        <v>5</v>
      </c>
      <c r="AM53" s="117">
        <f>IFERROR(VLOOKUP(B53, 'c2016q1'!A$1:E$399,4,),0) + IFERROR(VLOOKUP(B53, 'c2016q2'!A$1:E$399,4,),0) + IFERROR(VLOOKUP(B53, 'c2016q3'!A$1:E$399,4,),0) + IFERROR(VLOOKUP(B53, 'c2016q4'!A$1:E$399,4,),0)</f>
        <v>5</v>
      </c>
      <c r="AN53" s="117">
        <f>IFERROR(VLOOKUP(B53, 'c2017q1'!A$1:E$399,4,),0) + IFERROR(VLOOKUP(B53, 'c2017q2'!A$1:E$399,4,),0)</f>
        <v>9</v>
      </c>
      <c r="AO53">
        <f t="shared" si="6"/>
        <v>34.700000000000003</v>
      </c>
      <c r="AP53">
        <f t="shared" si="7"/>
        <v>78</v>
      </c>
      <c r="AQ53" s="59">
        <f t="shared" si="4"/>
        <v>3</v>
      </c>
      <c r="AR53" t="str">
        <f t="shared" si="5"/>
        <v>f</v>
      </c>
      <c r="AS53" s="117" t="str">
        <f>IFERROR(VLOOKUP(B53, loss!$A$1:$F$300, 4, FALSE), "")</f>
        <v>56.6%</v>
      </c>
      <c r="AT53" s="117" t="str">
        <f>IFERROR(VLOOKUP(B53, loss!$A$1:$F$300, 5, FALSE), "")</f>
        <v>61.7%</v>
      </c>
    </row>
    <row r="54" spans="1:46" x14ac:dyDescent="0.25">
      <c r="A54">
        <v>53</v>
      </c>
      <c r="B54" s="59" t="s">
        <v>374</v>
      </c>
      <c r="C54" s="117" t="str">
        <f>IFERROR(VLOOKUP(B54,addresses!A$2:I$1997, 3, FALSE), "")</f>
        <v>9800 Fredericksburg Road</v>
      </c>
      <c r="D54" s="117" t="str">
        <f>IFERROR(VLOOKUP(B54,addresses!A$2:I$1997, 5, FALSE), "")</f>
        <v>San Antonio</v>
      </c>
      <c r="E54" s="117" t="str">
        <f>IFERROR(VLOOKUP(B54,addresses!A$2:I$1997, 7, FALSE),"")</f>
        <v>TX</v>
      </c>
      <c r="F54" s="117">
        <f>IFERROR(VLOOKUP(B54,addresses!A$2:I$1997, 8, FALSE),"")</f>
        <v>78288</v>
      </c>
      <c r="G54" s="117" t="str">
        <f>IFERROR(VLOOKUP(B54,addresses!A$2:I$1997, 9, FALSE),"")</f>
        <v>800-531-8111</v>
      </c>
      <c r="H54" s="117" t="str">
        <f>IFERROR(VLOOKUP(B54,addresses!A$2:J$1997, 10, FALSE), "")</f>
        <v>http://www.usaa.com</v>
      </c>
      <c r="I54" s="117" t="str">
        <f>VLOOKUP(IFERROR(VLOOKUP(B54, Weiss!A$1:C$399,3,FALSE),"NR"), RatingsLU!A$5:B$30, 2, FALSE)</f>
        <v>B+</v>
      </c>
      <c r="J54" s="117">
        <f>VLOOKUP(I54,RatingsLU!B$5:C$30,2,)</f>
        <v>4</v>
      </c>
      <c r="K54" s="117" t="str">
        <f>VLOOKUP(IFERROR(VLOOKUP(B54,#REF!, 6,FALSE), "NR"), RatingsLU!K$5:M$30, 2, FALSE)</f>
        <v>NR</v>
      </c>
      <c r="L54" s="117">
        <f>VLOOKUP(K54,RatingsLU!L$5:M$30,2,)</f>
        <v>7</v>
      </c>
      <c r="M54" s="117" t="str">
        <f>VLOOKUP(IFERROR(VLOOKUP(B54, AMBest!A$1:L$399,3,FALSE),"NR"), RatingsLU!F$5:G$100, 2, FALSE)</f>
        <v>A++</v>
      </c>
      <c r="N54" s="117">
        <f>VLOOKUP(M54, RatingsLU!G$5:H$100, 2, FALSE)</f>
        <v>1</v>
      </c>
      <c r="O54" s="117">
        <f>IFERROR(VLOOKUP(B54, '2017q4'!A$1:C$400,3,),0)</f>
        <v>32628</v>
      </c>
      <c r="P54" t="str">
        <f t="shared" si="2"/>
        <v>32,628</v>
      </c>
      <c r="Q54">
        <f>IFERROR(VLOOKUP(B54, '2013q4'!A$1:C$399,3,),0)</f>
        <v>7483</v>
      </c>
      <c r="R54">
        <f>IFERROR(VLOOKUP(B54, '2014q1'!A$1:C$399,3,),0)</f>
        <v>8086</v>
      </c>
      <c r="S54">
        <f>IFERROR(VLOOKUP(B54, '2014q2'!A$1:C$399,3,),0)</f>
        <v>9202</v>
      </c>
      <c r="T54">
        <f>IFERROR(VLOOKUP(B54, '2014q3'!A$1:C$399,3,),0)</f>
        <v>10717</v>
      </c>
      <c r="U54">
        <f>IFERROR(VLOOKUP(B54, '2014q1'!A$1:C$399,3,),0)</f>
        <v>8086</v>
      </c>
      <c r="V54">
        <f>IFERROR(VLOOKUP(B54, '2014q2'!A$1:C$399,3,),0)</f>
        <v>9202</v>
      </c>
      <c r="W54">
        <f>IFERROR(VLOOKUP(B54, '2015q2'!A$1:C$399,3,),0)</f>
        <v>16151</v>
      </c>
      <c r="X54" s="59">
        <f>IFERROR(VLOOKUP(B54, '2015q3'!A$1:C$399,3,),0)</f>
        <v>18639</v>
      </c>
      <c r="Y54" s="59">
        <f>IFERROR(VLOOKUP(B54, '2015q4'!A$1:C$399,3,),0)</f>
        <v>20458</v>
      </c>
      <c r="Z54" s="117">
        <f>IFERROR(VLOOKUP(B54, '2016q1'!A$1:C$399,3,),0)</f>
        <v>22088</v>
      </c>
      <c r="AA54" s="117">
        <f>IFERROR(VLOOKUP(B54, '2016q2'!A$1:C$399,3,),0)</f>
        <v>23817</v>
      </c>
      <c r="AB54" s="117">
        <f>IFERROR(VLOOKUP(B54, '2016q3'!A$1:C$399,3,),0)</f>
        <v>25567</v>
      </c>
      <c r="AC54" s="117">
        <f>IFERROR(VLOOKUP(B54, '2016q4'!A$1:C$399,3,),0)</f>
        <v>27009</v>
      </c>
      <c r="AD54" s="117">
        <f>IFERROR(VLOOKUP(B54, '2017q1'!A$1:C$399,3,),0)</f>
        <v>28334</v>
      </c>
      <c r="AE54" s="117">
        <f>IFERROR(VLOOKUP(B54, '2017q2'!A$1:C$399,3,),0)</f>
        <v>29329</v>
      </c>
      <c r="AF54" s="117">
        <f>IFERROR(VLOOKUP(B54, '2017q3'!A$1:C$399,3,),0)</f>
        <v>31276</v>
      </c>
      <c r="AG54" s="117">
        <f>IFERROR(VLOOKUP(B54, '2017q4'!A$1:C$399,3,),0)</f>
        <v>32628</v>
      </c>
      <c r="AH54" t="str">
        <f t="shared" si="3"/>
        <v>15</v>
      </c>
      <c r="AI54" s="117">
        <f>IFERROR(VLOOKUP(B54, 'c2013q4'!A$1:E$399,4,),0) + IFERROR(VLOOKUP(B54, 'c2014q1'!A$1:E$399,4,),0) + IFERROR(VLOOKUP(B54, 'c2014q2'!A$1:E$399,4,),0) + IFERROR(VLOOKUP(B54, 'c2014q3'!A$1:E$399,4,),0) + IFERROR(VLOOKUP(B54, 'c2014q4'!A$1:E$399,4,),0)+ IFERROR(VLOOKUP(B54, 'c2015q1'!A$1:E$399,4,),0) + IFERROR(VLOOKUP(B54, 'c2015q2'!A$1:E$399,4,),0) + IFERROR(VLOOKUP(B54, 'c2015q3'!A$1:E$399,4,),0) + IFERROR(VLOOKUP(B54, 'c2015q4'!A$1:E$399,4,),0) + IFERROR(VLOOKUP(B54, 'c2016q1'!A$1:E$399,4,),0) + IFERROR(VLOOKUP(B54, 'c2016q2'!A$1:E$399,4,),0) + IFERROR(VLOOKUP(B54, 'c2016q3'!A$1:E$399,4,),0) + IFERROR(VLOOKUP(B54, 'c2016q4'!A$1:E$399,4,),0)+ IFERROR(VLOOKUP(B54, 'c2017q1'!A$1:E$399,4,),0)+ IFERROR(VLOOKUP(B54, 'c2017q2'!A$1:E$399,4,),0)</f>
        <v>15</v>
      </c>
      <c r="AJ54">
        <f>IFERROR(VLOOKUP(B54, 'c2013q4'!A$1:E$399,4,),0)</f>
        <v>4</v>
      </c>
      <c r="AK54">
        <f>IFERROR(VLOOKUP(B54, 'c2014q1'!A$1:E$399,4,),0) + IFERROR(VLOOKUP(B54, 'c2014q2'!A$1:E$399,4,),0) + IFERROR(VLOOKUP(B54, 'c2014q3'!A$1:E$399,4,),0) + IFERROR(VLOOKUP(B54, 'c2014q4'!A$1:E$399,4,),0)</f>
        <v>4</v>
      </c>
      <c r="AL54" s="59">
        <f>IFERROR(VLOOKUP(B54, 'c2015q1'!A$1:E$399,4,),0) + IFERROR(VLOOKUP(B54, 'c2015q2'!A$1:E$399,4,),0) + IFERROR(VLOOKUP(B54, 'c2015q3'!A$1:E$399,4,),0) + IFERROR(VLOOKUP(B54, 'c2015q4'!A$1:E$399,4,),0)</f>
        <v>2</v>
      </c>
      <c r="AM54" s="117">
        <f>IFERROR(VLOOKUP(B54, 'c2016q1'!A$1:E$399,4,),0) + IFERROR(VLOOKUP(B54, 'c2016q2'!A$1:E$399,4,),0) + IFERROR(VLOOKUP(B54, 'c2016q3'!A$1:E$399,4,),0) + IFERROR(VLOOKUP(B54, 'c2016q4'!A$1:E$399,4,),0)</f>
        <v>2</v>
      </c>
      <c r="AN54" s="117">
        <f>IFERROR(VLOOKUP(B54, 'c2017q1'!A$1:E$399,4,),0) + IFERROR(VLOOKUP(B54, 'c2017q2'!A$1:E$399,4,),0)</f>
        <v>3</v>
      </c>
      <c r="AO54">
        <f t="shared" si="6"/>
        <v>4.5999999999999996</v>
      </c>
      <c r="AP54">
        <f t="shared" si="7"/>
        <v>24</v>
      </c>
      <c r="AQ54" s="59">
        <f t="shared" si="4"/>
        <v>1</v>
      </c>
      <c r="AR54" t="str">
        <f t="shared" si="5"/>
        <v>f</v>
      </c>
      <c r="AS54" s="117" t="str">
        <f>IFERROR(VLOOKUP(B54, loss!$A$1:$F$300, 4, FALSE), "")</f>
        <v>83.1%</v>
      </c>
      <c r="AT54" s="117" t="str">
        <f>IFERROR(VLOOKUP(B54, loss!$A$1:$F$300, 5, FALSE), "")</f>
        <v>77.5%</v>
      </c>
    </row>
    <row r="55" spans="1:46" x14ac:dyDescent="0.25">
      <c r="A55">
        <v>54</v>
      </c>
      <c r="B55" s="59" t="s">
        <v>252</v>
      </c>
      <c r="C55" s="117" t="str">
        <f>IFERROR(VLOOKUP(B55,addresses!A$2:I$1997, 3, FALSE), "")</f>
        <v>One West Nationwide Blvd., 3-04-101</v>
      </c>
      <c r="D55" s="117" t="str">
        <f>IFERROR(VLOOKUP(B55,addresses!A$2:I$1997, 5, FALSE), "")</f>
        <v>Columbus</v>
      </c>
      <c r="E55" s="117" t="str">
        <f>IFERROR(VLOOKUP(B55,addresses!A$2:I$1997, 7, FALSE),"")</f>
        <v>OH</v>
      </c>
      <c r="F55" s="117" t="str">
        <f>IFERROR(VLOOKUP(B55,addresses!A$2:I$1997, 8, FALSE),"")</f>
        <v>43215-2220</v>
      </c>
      <c r="G55" s="117" t="str">
        <f>IFERROR(VLOOKUP(B55,addresses!A$2:I$1997, 9, FALSE),"")</f>
        <v>800-882-2822</v>
      </c>
      <c r="H55" s="117" t="str">
        <f>IFERROR(VLOOKUP(B55,addresses!A$2:J$1997, 10, FALSE), "")</f>
        <v>http://www.nationwide.com</v>
      </c>
      <c r="I55" s="117" t="str">
        <f>VLOOKUP(IFERROR(VLOOKUP(B55, Weiss!A$1:C$399,3,FALSE),"NR"), RatingsLU!A$5:B$30, 2, FALSE)</f>
        <v>B-</v>
      </c>
      <c r="J55" s="117">
        <f>VLOOKUP(I55,RatingsLU!B$5:C$30,2,)</f>
        <v>6</v>
      </c>
      <c r="K55" s="117" t="str">
        <f>VLOOKUP(IFERROR(VLOOKUP(B55,#REF!, 6,FALSE), "NR"), RatingsLU!K$5:M$30, 2, FALSE)</f>
        <v>NR</v>
      </c>
      <c r="L55" s="117">
        <f>VLOOKUP(K55,RatingsLU!L$5:M$30,2,)</f>
        <v>7</v>
      </c>
      <c r="M55" s="117" t="str">
        <f>VLOOKUP(IFERROR(VLOOKUP(B55, AMBest!A$1:L$399,3,FALSE),"NR"), RatingsLU!F$5:G$100, 2, FALSE)</f>
        <v>A+</v>
      </c>
      <c r="N55" s="117">
        <f>VLOOKUP(M55, RatingsLU!G$5:H$100, 2, FALSE)</f>
        <v>3</v>
      </c>
      <c r="O55" s="117">
        <f>IFERROR(VLOOKUP(B55, '2017q4'!A$1:C$400,3,),0)</f>
        <v>32194</v>
      </c>
      <c r="P55" t="str">
        <f t="shared" si="2"/>
        <v>32,194</v>
      </c>
      <c r="Q55">
        <f>IFERROR(VLOOKUP(B55, '2013q4'!A$1:C$399,3,),0)</f>
        <v>36931</v>
      </c>
      <c r="R55">
        <f>IFERROR(VLOOKUP(B55, '2014q1'!A$1:C$399,3,),0)</f>
        <v>36095</v>
      </c>
      <c r="S55">
        <f>IFERROR(VLOOKUP(B55, '2014q2'!A$1:C$399,3,),0)</f>
        <v>35134</v>
      </c>
      <c r="T55">
        <f>IFERROR(VLOOKUP(B55, '2014q3'!A$1:C$399,3,),0)</f>
        <v>34360</v>
      </c>
      <c r="U55">
        <f>IFERROR(VLOOKUP(B55, '2014q1'!A$1:C$399,3,),0)</f>
        <v>36095</v>
      </c>
      <c r="V55">
        <f>IFERROR(VLOOKUP(B55, '2014q2'!A$1:C$399,3,),0)</f>
        <v>35134</v>
      </c>
      <c r="W55">
        <f>IFERROR(VLOOKUP(B55, '2015q2'!A$1:C$399,3,),0)</f>
        <v>32690</v>
      </c>
      <c r="X55" s="59">
        <f>IFERROR(VLOOKUP(B55, '2015q3'!A$1:C$399,3,),0)</f>
        <v>32382</v>
      </c>
      <c r="Y55" s="59">
        <f>IFERROR(VLOOKUP(B55, '2015q4'!A$1:C$399,3,),0)</f>
        <v>32042</v>
      </c>
      <c r="Z55" s="117">
        <f>IFERROR(VLOOKUP(B55, '2016q1'!A$1:C$399,3,),0)</f>
        <v>31976</v>
      </c>
      <c r="AA55" s="117">
        <f>IFERROR(VLOOKUP(B55, '2016q2'!A$1:C$399,3,),0)</f>
        <v>31949</v>
      </c>
      <c r="AB55" s="117">
        <f>IFERROR(VLOOKUP(B55, '2016q3'!A$1:C$399,3,),0)</f>
        <v>32008</v>
      </c>
      <c r="AC55" s="117">
        <f>IFERROR(VLOOKUP(B55, '2016q4'!A$1:C$399,3,),0)</f>
        <v>31886</v>
      </c>
      <c r="AD55" s="117">
        <f>IFERROR(VLOOKUP(B55, '2017q1'!A$1:C$399,3,),0)</f>
        <v>31965</v>
      </c>
      <c r="AE55" s="117">
        <f>IFERROR(VLOOKUP(B55, '2017q2'!A$1:C$399,3,),0)</f>
        <v>32090</v>
      </c>
      <c r="AF55" s="117">
        <f>IFERROR(VLOOKUP(B55, '2017q3'!A$1:C$399,3,),0)</f>
        <v>32293</v>
      </c>
      <c r="AG55" s="117">
        <f>IFERROR(VLOOKUP(B55, '2017q4'!A$1:C$399,3,),0)</f>
        <v>32194</v>
      </c>
      <c r="AH55" t="str">
        <f t="shared" si="3"/>
        <v>118</v>
      </c>
      <c r="AI55" s="117">
        <f>IFERROR(VLOOKUP(B55, 'c2013q4'!A$1:E$399,4,),0) + IFERROR(VLOOKUP(B55, 'c2014q1'!A$1:E$399,4,),0) + IFERROR(VLOOKUP(B55, 'c2014q2'!A$1:E$399,4,),0) + IFERROR(VLOOKUP(B55, 'c2014q3'!A$1:E$399,4,),0) + IFERROR(VLOOKUP(B55, 'c2014q4'!A$1:E$399,4,),0)+ IFERROR(VLOOKUP(B55, 'c2015q1'!A$1:E$399,4,),0) + IFERROR(VLOOKUP(B55, 'c2015q2'!A$1:E$399,4,),0) + IFERROR(VLOOKUP(B55, 'c2015q3'!A$1:E$399,4,),0) + IFERROR(VLOOKUP(B55, 'c2015q4'!A$1:E$399,4,),0) + IFERROR(VLOOKUP(B55, 'c2016q1'!A$1:E$399,4,),0) + IFERROR(VLOOKUP(B55, 'c2016q2'!A$1:E$399,4,),0) + IFERROR(VLOOKUP(B55, 'c2016q3'!A$1:E$399,4,),0) + IFERROR(VLOOKUP(B55, 'c2016q4'!A$1:E$399,4,),0)+ IFERROR(VLOOKUP(B55, 'c2017q1'!A$1:E$399,4,),0)+ IFERROR(VLOOKUP(B55, 'c2017q2'!A$1:E$399,4,),0)</f>
        <v>118</v>
      </c>
      <c r="AJ55">
        <f>IFERROR(VLOOKUP(B55, 'c2013q4'!A$1:E$399,4,),0)</f>
        <v>63</v>
      </c>
      <c r="AK55">
        <f>IFERROR(VLOOKUP(B55, 'c2014q1'!A$1:E$399,4,),0) + IFERROR(VLOOKUP(B55, 'c2014q2'!A$1:E$399,4,),0) + IFERROR(VLOOKUP(B55, 'c2014q3'!A$1:E$399,4,),0) + IFERROR(VLOOKUP(B55, 'c2014q4'!A$1:E$399,4,),0)</f>
        <v>25</v>
      </c>
      <c r="AL55" s="59">
        <f>IFERROR(VLOOKUP(B55, 'c2015q1'!A$1:E$399,4,),0) + IFERROR(VLOOKUP(B55, 'c2015q2'!A$1:E$399,4,),0) + IFERROR(VLOOKUP(B55, 'c2015q3'!A$1:E$399,4,),0) + IFERROR(VLOOKUP(B55, 'c2015q4'!A$1:E$399,4,),0)</f>
        <v>13</v>
      </c>
      <c r="AM55" s="117">
        <f>IFERROR(VLOOKUP(B55, 'c2016q1'!A$1:E$399,4,),0) + IFERROR(VLOOKUP(B55, 'c2016q2'!A$1:E$399,4,),0) + IFERROR(VLOOKUP(B55, 'c2016q3'!A$1:E$399,4,),0) + IFERROR(VLOOKUP(B55, 'c2016q4'!A$1:E$399,4,),0)</f>
        <v>13</v>
      </c>
      <c r="AN55" s="117">
        <f>IFERROR(VLOOKUP(B55, 'c2017q1'!A$1:E$399,4,),0) + IFERROR(VLOOKUP(B55, 'c2017q2'!A$1:E$399,4,),0)</f>
        <v>4</v>
      </c>
      <c r="AO55">
        <f t="shared" si="6"/>
        <v>36.700000000000003</v>
      </c>
      <c r="AP55">
        <f t="shared" si="7"/>
        <v>80</v>
      </c>
      <c r="AQ55" s="59">
        <f t="shared" si="4"/>
        <v>3</v>
      </c>
      <c r="AR55" t="str">
        <f t="shared" si="5"/>
        <v>f</v>
      </c>
      <c r="AS55" s="117" t="str">
        <f>IFERROR(VLOOKUP(B55, loss!$A$1:$F$300, 4, FALSE), "")</f>
        <v/>
      </c>
      <c r="AT55" s="117" t="str">
        <f>IFERROR(VLOOKUP(B55, loss!$A$1:$F$300, 5, FALSE), "")</f>
        <v/>
      </c>
    </row>
    <row r="56" spans="1:46" x14ac:dyDescent="0.25">
      <c r="A56">
        <v>55</v>
      </c>
      <c r="B56" s="59" t="s">
        <v>254</v>
      </c>
      <c r="C56" s="117" t="str">
        <f>IFERROR(VLOOKUP(B56,addresses!A$2:I$1997, 3, FALSE), "")</f>
        <v>1715 N Westshore Blvd Suite 930</v>
      </c>
      <c r="D56" s="117" t="str">
        <f>IFERROR(VLOOKUP(B56,addresses!A$2:I$1997, 5, FALSE), "")</f>
        <v>Tampa</v>
      </c>
      <c r="E56" s="117" t="str">
        <f>IFERROR(VLOOKUP(B56,addresses!A$2:I$1997, 7, FALSE),"")</f>
        <v>FL</v>
      </c>
      <c r="F56" s="117">
        <f>IFERROR(VLOOKUP(B56,addresses!A$2:I$1997, 8, FALSE),"")</f>
        <v>33607</v>
      </c>
      <c r="G56" s="117" t="str">
        <f>IFERROR(VLOOKUP(B56,addresses!A$2:I$1997, 9, FALSE),"")</f>
        <v>813-286-3733</v>
      </c>
      <c r="H56" s="117" t="str">
        <f>IFERROR(VLOOKUP(B56,addresses!A$2:J$1997, 10, FALSE), "")</f>
        <v>http://www.preparedins.com</v>
      </c>
      <c r="I56" s="117" t="str">
        <f>VLOOKUP(IFERROR(VLOOKUP(B56, Weiss!A$1:C$399,3,FALSE),"NR"), RatingsLU!A$5:B$30, 2, FALSE)</f>
        <v>D</v>
      </c>
      <c r="J56" s="117">
        <f>VLOOKUP(I56,RatingsLU!B$5:C$30,2,)</f>
        <v>11</v>
      </c>
      <c r="K56" s="117" t="str">
        <f>VLOOKUP(IFERROR(VLOOKUP(B56,#REF!, 6,FALSE), "NR"), RatingsLU!K$5:M$30, 2, FALSE)</f>
        <v>NR</v>
      </c>
      <c r="L56" s="117">
        <f>VLOOKUP(K56,RatingsLU!L$5:M$30,2,)</f>
        <v>7</v>
      </c>
      <c r="M56" s="117" t="str">
        <f>VLOOKUP(IFERROR(VLOOKUP(B56, AMBest!A$1:L$399,3,FALSE),"NR"), RatingsLU!F$5:G$100, 2, FALSE)</f>
        <v>NR</v>
      </c>
      <c r="N56" s="117">
        <f>VLOOKUP(M56, RatingsLU!G$5:H$100, 2, FALSE)</f>
        <v>33</v>
      </c>
      <c r="O56" s="117">
        <f>IFERROR(VLOOKUP(B56, '2017q4'!A$1:C$400,3,),0)</f>
        <v>29070</v>
      </c>
      <c r="P56" t="str">
        <f t="shared" si="2"/>
        <v>29,070</v>
      </c>
      <c r="Q56">
        <f>IFERROR(VLOOKUP(B56, '2013q4'!A$1:C$399,3,),0)</f>
        <v>19754</v>
      </c>
      <c r="R56">
        <f>IFERROR(VLOOKUP(B56, '2014q1'!A$1:C$399,3,),0)</f>
        <v>20588</v>
      </c>
      <c r="S56">
        <f>IFERROR(VLOOKUP(B56, '2014q2'!A$1:C$399,3,),0)</f>
        <v>21547</v>
      </c>
      <c r="T56">
        <f>IFERROR(VLOOKUP(B56, '2014q3'!A$1:C$399,3,),0)</f>
        <v>22488</v>
      </c>
      <c r="U56">
        <f>IFERROR(VLOOKUP(B56, '2014q1'!A$1:C$399,3,),0)</f>
        <v>20588</v>
      </c>
      <c r="V56">
        <f>IFERROR(VLOOKUP(B56, '2014q2'!A$1:C$399,3,),0)</f>
        <v>21547</v>
      </c>
      <c r="W56">
        <f>IFERROR(VLOOKUP(B56, '2015q2'!A$1:C$399,3,),0)</f>
        <v>31432</v>
      </c>
      <c r="X56" s="59">
        <f>IFERROR(VLOOKUP(B56, '2015q3'!A$1:C$399,3,),0)</f>
        <v>32935</v>
      </c>
      <c r="Y56" s="59">
        <f>IFERROR(VLOOKUP(B56, '2015q4'!A$1:C$399,3,),0)</f>
        <v>34126</v>
      </c>
      <c r="Z56" s="117">
        <f>IFERROR(VLOOKUP(B56, '2016q1'!A$1:C$399,3,),0)</f>
        <v>35219</v>
      </c>
      <c r="AA56" s="117">
        <f>IFERROR(VLOOKUP(B56, '2016q2'!A$1:C$399,3,),0)</f>
        <v>34863</v>
      </c>
      <c r="AB56" s="117">
        <f>IFERROR(VLOOKUP(B56, '2016q3'!A$1:C$399,3,),0)</f>
        <v>33611</v>
      </c>
      <c r="AC56" s="117">
        <f>IFERROR(VLOOKUP(B56, '2016q4'!A$1:C$399,3,),0)</f>
        <v>32119</v>
      </c>
      <c r="AD56" s="117">
        <f>IFERROR(VLOOKUP(B56, '2017q1'!A$1:C$399,3,),0)</f>
        <v>30749</v>
      </c>
      <c r="AE56" s="117">
        <f>IFERROR(VLOOKUP(B56, '2017q2'!A$1:C$399,3,),0)</f>
        <v>28930</v>
      </c>
      <c r="AF56" s="117">
        <f>IFERROR(VLOOKUP(B56, '2017q3'!A$1:C$399,3,),0)</f>
        <v>28674</v>
      </c>
      <c r="AG56" s="117">
        <f>IFERROR(VLOOKUP(B56, '2017q4'!A$1:C$399,3,),0)</f>
        <v>29070</v>
      </c>
      <c r="AH56" t="str">
        <f t="shared" si="3"/>
        <v>107</v>
      </c>
      <c r="AI56" s="117">
        <f>IFERROR(VLOOKUP(B56, 'c2013q4'!A$1:E$399,4,),0) + IFERROR(VLOOKUP(B56, 'c2014q1'!A$1:E$399,4,),0) + IFERROR(VLOOKUP(B56, 'c2014q2'!A$1:E$399,4,),0) + IFERROR(VLOOKUP(B56, 'c2014q3'!A$1:E$399,4,),0) + IFERROR(VLOOKUP(B56, 'c2014q4'!A$1:E$399,4,),0)+ IFERROR(VLOOKUP(B56, 'c2015q1'!A$1:E$399,4,),0) + IFERROR(VLOOKUP(B56, 'c2015q2'!A$1:E$399,4,),0) + IFERROR(VLOOKUP(B56, 'c2015q3'!A$1:E$399,4,),0) + IFERROR(VLOOKUP(B56, 'c2015q4'!A$1:E$399,4,),0) + IFERROR(VLOOKUP(B56, 'c2016q1'!A$1:E$399,4,),0) + IFERROR(VLOOKUP(B56, 'c2016q2'!A$1:E$399,4,),0) + IFERROR(VLOOKUP(B56, 'c2016q3'!A$1:E$399,4,),0) + IFERROR(VLOOKUP(B56, 'c2016q4'!A$1:E$399,4,),0)+ IFERROR(VLOOKUP(B56, 'c2017q1'!A$1:E$399,4,),0)+ IFERROR(VLOOKUP(B56, 'c2017q2'!A$1:E$399,4,),0)</f>
        <v>107</v>
      </c>
      <c r="AJ56">
        <f>IFERROR(VLOOKUP(B56, 'c2013q4'!A$1:E$399,4,),0)</f>
        <v>34</v>
      </c>
      <c r="AK56">
        <f>IFERROR(VLOOKUP(B56, 'c2014q1'!A$1:E$399,4,),0) + IFERROR(VLOOKUP(B56, 'c2014q2'!A$1:E$399,4,),0) + IFERROR(VLOOKUP(B56, 'c2014q3'!A$1:E$399,4,),0) + IFERROR(VLOOKUP(B56, 'c2014q4'!A$1:E$399,4,),0)</f>
        <v>22</v>
      </c>
      <c r="AL56" s="59">
        <f>IFERROR(VLOOKUP(B56, 'c2015q1'!A$1:E$399,4,),0) + IFERROR(VLOOKUP(B56, 'c2015q2'!A$1:E$399,4,),0) + IFERROR(VLOOKUP(B56, 'c2015q3'!A$1:E$399,4,),0) + IFERROR(VLOOKUP(B56, 'c2015q4'!A$1:E$399,4,),0)</f>
        <v>19</v>
      </c>
      <c r="AM56" s="117">
        <f>IFERROR(VLOOKUP(B56, 'c2016q1'!A$1:E$399,4,),0) + IFERROR(VLOOKUP(B56, 'c2016q2'!A$1:E$399,4,),0) + IFERROR(VLOOKUP(B56, 'c2016q3'!A$1:E$399,4,),0) + IFERROR(VLOOKUP(B56, 'c2016q4'!A$1:E$399,4,),0)</f>
        <v>19</v>
      </c>
      <c r="AN56" s="117">
        <f>IFERROR(VLOOKUP(B56, 'c2017q1'!A$1:E$399,4,),0) + IFERROR(VLOOKUP(B56, 'c2017q2'!A$1:E$399,4,),0)</f>
        <v>13</v>
      </c>
      <c r="AO56">
        <f t="shared" si="6"/>
        <v>36.799999999999997</v>
      </c>
      <c r="AP56">
        <f t="shared" si="7"/>
        <v>81</v>
      </c>
      <c r="AQ56" s="59">
        <f t="shared" si="4"/>
        <v>3</v>
      </c>
      <c r="AR56" t="str">
        <f t="shared" si="5"/>
        <v>f</v>
      </c>
      <c r="AS56" s="117" t="str">
        <f>IFERROR(VLOOKUP(B56, loss!$A$1:$F$300, 4, FALSE), "")</f>
        <v>67.6%</v>
      </c>
      <c r="AT56" s="117" t="str">
        <f>IFERROR(VLOOKUP(B56, loss!$A$1:$F$300, 5, FALSE), "")</f>
        <v>29.3%</v>
      </c>
    </row>
    <row r="57" spans="1:46" x14ac:dyDescent="0.25">
      <c r="A57">
        <v>56</v>
      </c>
      <c r="B57" s="59" t="s">
        <v>262</v>
      </c>
      <c r="C57" s="117" t="str">
        <f>IFERROR(VLOOKUP(B57,addresses!A$2:I$1997, 3, FALSE), "")</f>
        <v>175 Berkeley Street</v>
      </c>
      <c r="D57" s="117" t="str">
        <f>IFERROR(VLOOKUP(B57,addresses!A$2:I$1997, 5, FALSE), "")</f>
        <v>Boston</v>
      </c>
      <c r="E57" s="117" t="str">
        <f>IFERROR(VLOOKUP(B57,addresses!A$2:I$1997, 7, FALSE),"")</f>
        <v>MA</v>
      </c>
      <c r="F57" s="117" t="str">
        <f>IFERROR(VLOOKUP(B57,addresses!A$2:I$1997, 8, FALSE),"")</f>
        <v>02116</v>
      </c>
      <c r="G57" s="117" t="str">
        <f>IFERROR(VLOOKUP(B57,addresses!A$2:I$1997, 9, FALSE),"")</f>
        <v>617-357-9500</v>
      </c>
      <c r="H57" s="117" t="str">
        <f>IFERROR(VLOOKUP(B57,addresses!A$2:J$1997, 10, FALSE), "")</f>
        <v>http://www.libertymutualgroup.com</v>
      </c>
      <c r="I57" s="117" t="str">
        <f>VLOOKUP(IFERROR(VLOOKUP(B57, Weiss!A$1:C$399,3,FALSE),"NR"), RatingsLU!A$5:B$30, 2, FALSE)</f>
        <v>C+</v>
      </c>
      <c r="J57" s="117">
        <f>VLOOKUP(I57,RatingsLU!B$5:C$30,2,)</f>
        <v>7</v>
      </c>
      <c r="K57" s="117" t="str">
        <f>VLOOKUP(IFERROR(VLOOKUP(B57,#REF!, 6,FALSE), "NR"), RatingsLU!K$5:M$30, 2, FALSE)</f>
        <v>NR</v>
      </c>
      <c r="L57" s="117">
        <f>VLOOKUP(K57,RatingsLU!L$5:M$30,2,)</f>
        <v>7</v>
      </c>
      <c r="M57" s="117" t="str">
        <f>VLOOKUP(IFERROR(VLOOKUP(B57, AMBest!A$1:L$399,3,FALSE),"NR"), RatingsLU!F$5:G$100, 2, FALSE)</f>
        <v>A</v>
      </c>
      <c r="N57" s="117">
        <f>VLOOKUP(M57, RatingsLU!G$5:H$100, 2, FALSE)</f>
        <v>5</v>
      </c>
      <c r="O57" s="117">
        <f>IFERROR(VLOOKUP(B57, '2017q4'!A$1:C$400,3,),0)</f>
        <v>25058</v>
      </c>
      <c r="P57" t="str">
        <f t="shared" si="2"/>
        <v>25,058</v>
      </c>
      <c r="Q57">
        <f>IFERROR(VLOOKUP(B57, '2013q4'!A$1:C$399,3,),0)</f>
        <v>21240</v>
      </c>
      <c r="R57">
        <f>IFERROR(VLOOKUP(B57, '2014q1'!A$1:C$399,3,),0)</f>
        <v>21077</v>
      </c>
      <c r="S57">
        <f>IFERROR(VLOOKUP(B57, '2014q2'!A$1:C$399,3,),0)</f>
        <v>20961</v>
      </c>
      <c r="T57">
        <f>IFERROR(VLOOKUP(B57, '2014q3'!A$1:C$399,3,),0)</f>
        <v>21154</v>
      </c>
      <c r="U57">
        <f>IFERROR(VLOOKUP(B57, '2014q1'!A$1:C$399,3,),0)</f>
        <v>21077</v>
      </c>
      <c r="V57">
        <f>IFERROR(VLOOKUP(B57, '2014q2'!A$1:C$399,3,),0)</f>
        <v>20961</v>
      </c>
      <c r="W57">
        <f>IFERROR(VLOOKUP(B57, '2015q2'!A$1:C$399,3,),0)</f>
        <v>21685</v>
      </c>
      <c r="X57" s="59">
        <f>IFERROR(VLOOKUP(B57, '2015q3'!A$1:C$399,3,),0)</f>
        <v>22197</v>
      </c>
      <c r="Y57" s="59">
        <f>IFERROR(VLOOKUP(B57, '2015q4'!A$1:C$399,3,),0)</f>
        <v>22443</v>
      </c>
      <c r="Z57" s="117">
        <f>IFERROR(VLOOKUP(B57, '2016q1'!A$1:C$399,3,),0)</f>
        <v>23118</v>
      </c>
      <c r="AA57" s="117">
        <f>IFERROR(VLOOKUP(B57, '2016q2'!A$1:C$399,3,),0)</f>
        <v>23655</v>
      </c>
      <c r="AB57" s="117">
        <f>IFERROR(VLOOKUP(B57, '2016q3'!A$1:C$399,3,),0)</f>
        <v>24069</v>
      </c>
      <c r="AC57" s="117">
        <f>IFERROR(VLOOKUP(B57, '2016q4'!A$1:C$399,3,),0)</f>
        <v>24216</v>
      </c>
      <c r="AD57" s="117">
        <f>IFERROR(VLOOKUP(B57, '2017q1'!A$1:C$399,3,),0)</f>
        <v>24565</v>
      </c>
      <c r="AE57" s="117">
        <f>IFERROR(VLOOKUP(B57, '2017q2'!A$1:C$399,3,),0)</f>
        <v>24700</v>
      </c>
      <c r="AF57" s="117">
        <f>IFERROR(VLOOKUP(B57, '2017q3'!A$1:C$399,3,),0)</f>
        <v>25367</v>
      </c>
      <c r="AG57" s="117">
        <f>IFERROR(VLOOKUP(B57, '2017q4'!A$1:C$399,3,),0)</f>
        <v>25058</v>
      </c>
      <c r="AH57" t="str">
        <f t="shared" si="3"/>
        <v>34</v>
      </c>
      <c r="AI57" s="117">
        <f>IFERROR(VLOOKUP(B57, 'c2013q4'!A$1:E$399,4,),0) + IFERROR(VLOOKUP(B57, 'c2014q1'!A$1:E$399,4,),0) + IFERROR(VLOOKUP(B57, 'c2014q2'!A$1:E$399,4,),0) + IFERROR(VLOOKUP(B57, 'c2014q3'!A$1:E$399,4,),0) + IFERROR(VLOOKUP(B57, 'c2014q4'!A$1:E$399,4,),0)+ IFERROR(VLOOKUP(B57, 'c2015q1'!A$1:E$399,4,),0) + IFERROR(VLOOKUP(B57, 'c2015q2'!A$1:E$399,4,),0) + IFERROR(VLOOKUP(B57, 'c2015q3'!A$1:E$399,4,),0) + IFERROR(VLOOKUP(B57, 'c2015q4'!A$1:E$399,4,),0) + IFERROR(VLOOKUP(B57, 'c2016q1'!A$1:E$399,4,),0) + IFERROR(VLOOKUP(B57, 'c2016q2'!A$1:E$399,4,),0) + IFERROR(VLOOKUP(B57, 'c2016q3'!A$1:E$399,4,),0) + IFERROR(VLOOKUP(B57, 'c2016q4'!A$1:E$399,4,),0)+ IFERROR(VLOOKUP(B57, 'c2017q1'!A$1:E$399,4,),0)+ IFERROR(VLOOKUP(B57, 'c2017q2'!A$1:E$399,4,),0)</f>
        <v>34</v>
      </c>
      <c r="AJ57">
        <f>IFERROR(VLOOKUP(B57, 'c2013q4'!A$1:E$399,4,),0)</f>
        <v>13</v>
      </c>
      <c r="AK57">
        <f>IFERROR(VLOOKUP(B57, 'c2014q1'!A$1:E$399,4,),0) + IFERROR(VLOOKUP(B57, 'c2014q2'!A$1:E$399,4,),0) + IFERROR(VLOOKUP(B57, 'c2014q3'!A$1:E$399,4,),0) + IFERROR(VLOOKUP(B57, 'c2014q4'!A$1:E$399,4,),0)</f>
        <v>7</v>
      </c>
      <c r="AL57" s="59">
        <f>IFERROR(VLOOKUP(B57, 'c2015q1'!A$1:E$399,4,),0) + IFERROR(VLOOKUP(B57, 'c2015q2'!A$1:E$399,4,),0) + IFERROR(VLOOKUP(B57, 'c2015q3'!A$1:E$399,4,),0) + IFERROR(VLOOKUP(B57, 'c2015q4'!A$1:E$399,4,),0)</f>
        <v>2</v>
      </c>
      <c r="AM57" s="117">
        <f>IFERROR(VLOOKUP(B57, 'c2016q1'!A$1:E$399,4,),0) + IFERROR(VLOOKUP(B57, 'c2016q2'!A$1:E$399,4,),0) + IFERROR(VLOOKUP(B57, 'c2016q3'!A$1:E$399,4,),0) + IFERROR(VLOOKUP(B57, 'c2016q4'!A$1:E$399,4,),0)</f>
        <v>2</v>
      </c>
      <c r="AN57" s="117">
        <f>IFERROR(VLOOKUP(B57, 'c2017q1'!A$1:E$399,4,),0) + IFERROR(VLOOKUP(B57, 'c2017q2'!A$1:E$399,4,),0)</f>
        <v>10</v>
      </c>
      <c r="AO57">
        <f t="shared" si="6"/>
        <v>13.6</v>
      </c>
      <c r="AP57">
        <f t="shared" si="7"/>
        <v>39</v>
      </c>
      <c r="AQ57" s="59">
        <f t="shared" si="4"/>
        <v>2</v>
      </c>
      <c r="AR57" t="str">
        <f t="shared" si="5"/>
        <v>f</v>
      </c>
      <c r="AS57" s="117" t="str">
        <f>IFERROR(VLOOKUP(B57, loss!$A$1:$F$300, 4, FALSE), "")</f>
        <v/>
      </c>
      <c r="AT57" s="117" t="str">
        <f>IFERROR(VLOOKUP(B57, loss!$A$1:$F$300, 5, FALSE), "")</f>
        <v/>
      </c>
    </row>
    <row r="58" spans="1:46" x14ac:dyDescent="0.25">
      <c r="A58">
        <v>57</v>
      </c>
      <c r="B58" s="59" t="s">
        <v>267</v>
      </c>
      <c r="C58" s="117" t="str">
        <f>IFERROR(VLOOKUP(B58,addresses!A$2:I$1997, 3, FALSE), "")</f>
        <v>One General Drive</v>
      </c>
      <c r="D58" s="117" t="str">
        <f>IFERROR(VLOOKUP(B58,addresses!A$2:I$1997, 5, FALSE), "")</f>
        <v>Sun Prairie</v>
      </c>
      <c r="E58" s="117" t="str">
        <f>IFERROR(VLOOKUP(B58,addresses!A$2:I$1997, 7, FALSE),"")</f>
        <v>WI</v>
      </c>
      <c r="F58" s="117">
        <f>IFERROR(VLOOKUP(B58,addresses!A$2:I$1997, 8, FALSE),"")</f>
        <v>53596</v>
      </c>
      <c r="G58" s="117" t="str">
        <f>IFERROR(VLOOKUP(B58,addresses!A$2:I$1997, 9, FALSE),"")</f>
        <v>212-805-9700-8851</v>
      </c>
      <c r="H58" s="117" t="str">
        <f>IFERROR(VLOOKUP(B58,addresses!A$2:J$1997, 10, FALSE), "")</f>
        <v>http://www.qbena.com</v>
      </c>
      <c r="I58" s="117" t="str">
        <f>VLOOKUP(IFERROR(VLOOKUP(B58, Weiss!A$1:C$399,3,FALSE),"NR"), RatingsLU!A$5:B$30, 2, FALSE)</f>
        <v>C</v>
      </c>
      <c r="J58" s="117">
        <f>VLOOKUP(I58,RatingsLU!B$5:C$30,2,)</f>
        <v>8</v>
      </c>
      <c r="K58" s="117" t="str">
        <f>VLOOKUP(IFERROR(VLOOKUP(B58,#REF!, 6,FALSE), "NR"), RatingsLU!K$5:M$30, 2, FALSE)</f>
        <v>NR</v>
      </c>
      <c r="L58" s="117">
        <f>VLOOKUP(K58,RatingsLU!L$5:M$30,2,)</f>
        <v>7</v>
      </c>
      <c r="M58" s="117" t="str">
        <f>VLOOKUP(IFERROR(VLOOKUP(B58, AMBest!A$1:L$399,3,FALSE),"NR"), RatingsLU!F$5:G$100, 2, FALSE)</f>
        <v>A</v>
      </c>
      <c r="N58" s="117">
        <f>VLOOKUP(M58, RatingsLU!G$5:H$100, 2, FALSE)</f>
        <v>5</v>
      </c>
      <c r="O58" s="117">
        <f>IFERROR(VLOOKUP(B58, '2017q4'!A$1:C$400,3,),0)</f>
        <v>24254</v>
      </c>
      <c r="P58" t="str">
        <f t="shared" si="2"/>
        <v>24,254</v>
      </c>
      <c r="Q58">
        <f>IFERROR(VLOOKUP(B58, '2013q4'!A$1:C$399,3,),0)</f>
        <v>1989</v>
      </c>
      <c r="R58">
        <f>IFERROR(VLOOKUP(B58, '2014q1'!A$1:C$399,3,),0)</f>
        <v>2866</v>
      </c>
      <c r="S58">
        <f>IFERROR(VLOOKUP(B58, '2014q2'!A$1:C$399,3,),0)</f>
        <v>3957</v>
      </c>
      <c r="T58">
        <f>IFERROR(VLOOKUP(B58, '2014q3'!A$1:C$399,3,),0)</f>
        <v>7196</v>
      </c>
      <c r="U58">
        <f>IFERROR(VLOOKUP(B58, '2014q1'!A$1:C$399,3,),0)</f>
        <v>2866</v>
      </c>
      <c r="V58">
        <f>IFERROR(VLOOKUP(B58, '2014q2'!A$1:C$399,3,),0)</f>
        <v>3957</v>
      </c>
      <c r="W58">
        <f>IFERROR(VLOOKUP(B58, '2015q2'!A$1:C$399,3,),0)</f>
        <v>14653</v>
      </c>
      <c r="X58" s="59">
        <f>IFERROR(VLOOKUP(B58, '2015q3'!A$1:C$399,3,),0)</f>
        <v>19595</v>
      </c>
      <c r="Y58" s="59">
        <f>IFERROR(VLOOKUP(B58, '2015q4'!A$1:C$399,3,),0)</f>
        <v>23123</v>
      </c>
      <c r="Z58" s="117">
        <f>IFERROR(VLOOKUP(B58, '2016q1'!A$1:C$399,3,),0)</f>
        <v>24634</v>
      </c>
      <c r="AA58" s="117">
        <f>IFERROR(VLOOKUP(B58, '2016q2'!A$1:C$399,3,),0)</f>
        <v>24673</v>
      </c>
      <c r="AB58" s="117">
        <f>IFERROR(VLOOKUP(B58, '2016q3'!A$1:C$399,3,),0)</f>
        <v>25244</v>
      </c>
      <c r="AC58" s="117">
        <f>IFERROR(VLOOKUP(B58, '2016q4'!A$1:C$399,3,),0)</f>
        <v>24578</v>
      </c>
      <c r="AD58" s="117">
        <f>IFERROR(VLOOKUP(B58, '2017q1'!A$1:C$399,3,),0)</f>
        <v>24210</v>
      </c>
      <c r="AE58" s="117">
        <f>IFERROR(VLOOKUP(B58, '2017q2'!A$1:C$399,3,),0)</f>
        <v>24313</v>
      </c>
      <c r="AF58" s="117">
        <f>IFERROR(VLOOKUP(B58, '2017q3'!A$1:C$399,3,),0)</f>
        <v>24615</v>
      </c>
      <c r="AG58" s="117">
        <f>IFERROR(VLOOKUP(B58, '2017q4'!A$1:C$399,3,),0)</f>
        <v>24254</v>
      </c>
      <c r="AH58" t="str">
        <f t="shared" si="3"/>
        <v>10</v>
      </c>
      <c r="AI58" s="117">
        <f>IFERROR(VLOOKUP(B58, 'c2013q4'!A$1:E$399,4,),0) + IFERROR(VLOOKUP(B58, 'c2014q1'!A$1:E$399,4,),0) + IFERROR(VLOOKUP(B58, 'c2014q2'!A$1:E$399,4,),0) + IFERROR(VLOOKUP(B58, 'c2014q3'!A$1:E$399,4,),0) + IFERROR(VLOOKUP(B58, 'c2014q4'!A$1:E$399,4,),0)+ IFERROR(VLOOKUP(B58, 'c2015q1'!A$1:E$399,4,),0) + IFERROR(VLOOKUP(B58, 'c2015q2'!A$1:E$399,4,),0) + IFERROR(VLOOKUP(B58, 'c2015q3'!A$1:E$399,4,),0) + IFERROR(VLOOKUP(B58, 'c2015q4'!A$1:E$399,4,),0) + IFERROR(VLOOKUP(B58, 'c2016q1'!A$1:E$399,4,),0) + IFERROR(VLOOKUP(B58, 'c2016q2'!A$1:E$399,4,),0) + IFERROR(VLOOKUP(B58, 'c2016q3'!A$1:E$399,4,),0) + IFERROR(VLOOKUP(B58, 'c2016q4'!A$1:E$399,4,),0)+ IFERROR(VLOOKUP(B58, 'c2017q1'!A$1:E$399,4,),0)+ IFERROR(VLOOKUP(B58, 'c2017q2'!A$1:E$399,4,),0)</f>
        <v>10</v>
      </c>
      <c r="AJ58">
        <f>IFERROR(VLOOKUP(B58, 'c2013q4'!A$1:E$399,4,),0)</f>
        <v>0</v>
      </c>
      <c r="AK58">
        <f>IFERROR(VLOOKUP(B58, 'c2014q1'!A$1:E$399,4,),0) + IFERROR(VLOOKUP(B58, 'c2014q2'!A$1:E$399,4,),0) + IFERROR(VLOOKUP(B58, 'c2014q3'!A$1:E$399,4,),0) + IFERROR(VLOOKUP(B58, 'c2014q4'!A$1:E$399,4,),0)</f>
        <v>0</v>
      </c>
      <c r="AL58" s="59">
        <f>IFERROR(VLOOKUP(B58, 'c2015q1'!A$1:E$399,4,),0) + IFERROR(VLOOKUP(B58, 'c2015q2'!A$1:E$399,4,),0) + IFERROR(VLOOKUP(B58, 'c2015q3'!A$1:E$399,4,),0) + IFERROR(VLOOKUP(B58, 'c2015q4'!A$1:E$399,4,),0)</f>
        <v>1</v>
      </c>
      <c r="AM58" s="117">
        <f>IFERROR(VLOOKUP(B58, 'c2016q1'!A$1:E$399,4,),0) + IFERROR(VLOOKUP(B58, 'c2016q2'!A$1:E$399,4,),0) + IFERROR(VLOOKUP(B58, 'c2016q3'!A$1:E$399,4,),0) + IFERROR(VLOOKUP(B58, 'c2016q4'!A$1:E$399,4,),0)</f>
        <v>1</v>
      </c>
      <c r="AN58" s="117">
        <f>IFERROR(VLOOKUP(B58, 'c2017q1'!A$1:E$399,4,),0) + IFERROR(VLOOKUP(B58, 'c2017q2'!A$1:E$399,4,),0)</f>
        <v>8</v>
      </c>
      <c r="AO58">
        <f t="shared" si="6"/>
        <v>4.0999999999999996</v>
      </c>
      <c r="AP58">
        <f t="shared" si="7"/>
        <v>21</v>
      </c>
      <c r="AQ58" s="59">
        <f t="shared" si="4"/>
        <v>1</v>
      </c>
      <c r="AR58" t="str">
        <f t="shared" si="5"/>
        <v>f</v>
      </c>
      <c r="AS58" s="117" t="str">
        <f>IFERROR(VLOOKUP(B58, loss!$A$1:$F$300, 4, FALSE), "")</f>
        <v>49.8%</v>
      </c>
      <c r="AT58" s="117" t="str">
        <f>IFERROR(VLOOKUP(B58, loss!$A$1:$F$300, 5, FALSE), "")</f>
        <v>51.8%</v>
      </c>
    </row>
    <row r="59" spans="1:46" x14ac:dyDescent="0.25">
      <c r="A59">
        <v>58</v>
      </c>
      <c r="B59" s="59" t="s">
        <v>261</v>
      </c>
      <c r="C59" s="117" t="str">
        <f>IFERROR(VLOOKUP(B59,addresses!A$2:I$1997, 3, FALSE), "")</f>
        <v>100 Amica Way</v>
      </c>
      <c r="D59" s="117" t="str">
        <f>IFERROR(VLOOKUP(B59,addresses!A$2:I$1997, 5, FALSE), "")</f>
        <v>Lincoln</v>
      </c>
      <c r="E59" s="117" t="str">
        <f>IFERROR(VLOOKUP(B59,addresses!A$2:I$1997, 7, FALSE),"")</f>
        <v>RI</v>
      </c>
      <c r="F59" s="117" t="str">
        <f>IFERROR(VLOOKUP(B59,addresses!A$2:I$1997, 8, FALSE),"")</f>
        <v>02865-1156</v>
      </c>
      <c r="G59" s="117" t="str">
        <f>IFERROR(VLOOKUP(B59,addresses!A$2:I$1997, 9, FALSE),"")</f>
        <v>800-652-6422-24145</v>
      </c>
      <c r="H59" s="117" t="str">
        <f>IFERROR(VLOOKUP(B59,addresses!A$2:J$1997, 10, FALSE), "")</f>
        <v>http://www.amica.com</v>
      </c>
      <c r="I59" s="117" t="str">
        <f>VLOOKUP(IFERROR(VLOOKUP(B59, Weiss!A$1:C$399,3,FALSE),"NR"), RatingsLU!A$5:B$30, 2, FALSE)</f>
        <v>B+</v>
      </c>
      <c r="J59" s="117">
        <f>VLOOKUP(I59,RatingsLU!B$5:C$30,2,)</f>
        <v>4</v>
      </c>
      <c r="K59" s="117" t="str">
        <f>VLOOKUP(IFERROR(VLOOKUP(B59,#REF!, 6,FALSE), "NR"), RatingsLU!K$5:M$30, 2, FALSE)</f>
        <v>NR</v>
      </c>
      <c r="L59" s="117">
        <f>VLOOKUP(K59,RatingsLU!L$5:M$30,2,)</f>
        <v>7</v>
      </c>
      <c r="M59" s="117" t="str">
        <f>VLOOKUP(IFERROR(VLOOKUP(B59, AMBest!A$1:L$399,3,FALSE),"NR"), RatingsLU!F$5:G$100, 2, FALSE)</f>
        <v>A+</v>
      </c>
      <c r="N59" s="117">
        <f>VLOOKUP(M59, RatingsLU!G$5:H$100, 2, FALSE)</f>
        <v>3</v>
      </c>
      <c r="O59" s="117">
        <f>IFERROR(VLOOKUP(B59, '2017q4'!A$1:C$400,3,),0)</f>
        <v>24126</v>
      </c>
      <c r="P59" t="str">
        <f t="shared" si="2"/>
        <v>24,126</v>
      </c>
      <c r="Q59">
        <f>IFERROR(VLOOKUP(B59, '2013q4'!A$1:C$399,3,),0)</f>
        <v>22009</v>
      </c>
      <c r="R59">
        <f>IFERROR(VLOOKUP(B59, '2014q1'!A$1:C$399,3,),0)</f>
        <v>21990</v>
      </c>
      <c r="S59">
        <f>IFERROR(VLOOKUP(B59, '2014q2'!A$1:C$399,3,),0)</f>
        <v>21985</v>
      </c>
      <c r="T59">
        <f>IFERROR(VLOOKUP(B59, '2014q3'!A$1:C$399,3,),0)</f>
        <v>22118</v>
      </c>
      <c r="U59">
        <f>IFERROR(VLOOKUP(B59, '2014q1'!A$1:C$399,3,),0)</f>
        <v>21990</v>
      </c>
      <c r="V59">
        <f>IFERROR(VLOOKUP(B59, '2014q2'!A$1:C$399,3,),0)</f>
        <v>21985</v>
      </c>
      <c r="W59">
        <f>IFERROR(VLOOKUP(B59, '2015q2'!A$1:C$399,3,),0)</f>
        <v>22131</v>
      </c>
      <c r="X59" s="59">
        <f>IFERROR(VLOOKUP(B59, '2015q3'!A$1:C$399,3,),0)</f>
        <v>22216</v>
      </c>
      <c r="Y59" s="59">
        <f>IFERROR(VLOOKUP(B59, '2015q4'!A$1:C$399,3,),0)</f>
        <v>22274</v>
      </c>
      <c r="Z59" s="117">
        <f>IFERROR(VLOOKUP(B59, '2016q1'!A$1:C$399,3,),0)</f>
        <v>22421</v>
      </c>
      <c r="AA59" s="117">
        <f>IFERROR(VLOOKUP(B59, '2016q2'!A$1:C$399,3,),0)</f>
        <v>22735</v>
      </c>
      <c r="AB59" s="117">
        <f>IFERROR(VLOOKUP(B59, '2016q3'!A$1:C$399,3,),0)</f>
        <v>22980</v>
      </c>
      <c r="AC59" s="117">
        <f>IFERROR(VLOOKUP(B59, '2016q4'!A$1:C$399,3,),0)</f>
        <v>23097</v>
      </c>
      <c r="AD59" s="117">
        <f>IFERROR(VLOOKUP(B59, '2017q1'!A$1:C$399,3,),0)</f>
        <v>23255</v>
      </c>
      <c r="AE59" s="117">
        <f>IFERROR(VLOOKUP(B59, '2017q2'!A$1:C$399,3,),0)</f>
        <v>23435</v>
      </c>
      <c r="AF59" s="117">
        <f>IFERROR(VLOOKUP(B59, '2017q3'!A$1:C$399,3,),0)</f>
        <v>23793</v>
      </c>
      <c r="AG59" s="117">
        <f>IFERROR(VLOOKUP(B59, '2017q4'!A$1:C$399,3,),0)</f>
        <v>24126</v>
      </c>
      <c r="AH59" t="str">
        <f t="shared" si="3"/>
        <v>34</v>
      </c>
      <c r="AI59" s="117">
        <f>IFERROR(VLOOKUP(B59, 'c2013q4'!A$1:E$399,4,),0) + IFERROR(VLOOKUP(B59, 'c2014q1'!A$1:E$399,4,),0) + IFERROR(VLOOKUP(B59, 'c2014q2'!A$1:E$399,4,),0) + IFERROR(VLOOKUP(B59, 'c2014q3'!A$1:E$399,4,),0) + IFERROR(VLOOKUP(B59, 'c2014q4'!A$1:E$399,4,),0)+ IFERROR(VLOOKUP(B59, 'c2015q1'!A$1:E$399,4,),0) + IFERROR(VLOOKUP(B59, 'c2015q2'!A$1:E$399,4,),0) + IFERROR(VLOOKUP(B59, 'c2015q3'!A$1:E$399,4,),0) + IFERROR(VLOOKUP(B59, 'c2015q4'!A$1:E$399,4,),0) + IFERROR(VLOOKUP(B59, 'c2016q1'!A$1:E$399,4,),0) + IFERROR(VLOOKUP(B59, 'c2016q2'!A$1:E$399,4,),0) + IFERROR(VLOOKUP(B59, 'c2016q3'!A$1:E$399,4,),0) + IFERROR(VLOOKUP(B59, 'c2016q4'!A$1:E$399,4,),0)+ IFERROR(VLOOKUP(B59, 'c2017q1'!A$1:E$399,4,),0)+ IFERROR(VLOOKUP(B59, 'c2017q2'!A$1:E$399,4,),0)</f>
        <v>34</v>
      </c>
      <c r="AJ59">
        <f>IFERROR(VLOOKUP(B59, 'c2013q4'!A$1:E$399,4,),0)</f>
        <v>12</v>
      </c>
      <c r="AK59">
        <f>IFERROR(VLOOKUP(B59, 'c2014q1'!A$1:E$399,4,),0) + IFERROR(VLOOKUP(B59, 'c2014q2'!A$1:E$399,4,),0) + IFERROR(VLOOKUP(B59, 'c2014q3'!A$1:E$399,4,),0) + IFERROR(VLOOKUP(B59, 'c2014q4'!A$1:E$399,4,),0)</f>
        <v>11</v>
      </c>
      <c r="AL59" s="59">
        <f>IFERROR(VLOOKUP(B59, 'c2015q1'!A$1:E$399,4,),0) + IFERROR(VLOOKUP(B59, 'c2015q2'!A$1:E$399,4,),0) + IFERROR(VLOOKUP(B59, 'c2015q3'!A$1:E$399,4,),0) + IFERROR(VLOOKUP(B59, 'c2015q4'!A$1:E$399,4,),0)</f>
        <v>4</v>
      </c>
      <c r="AM59" s="117">
        <f>IFERROR(VLOOKUP(B59, 'c2016q1'!A$1:E$399,4,),0) + IFERROR(VLOOKUP(B59, 'c2016q2'!A$1:E$399,4,),0) + IFERROR(VLOOKUP(B59, 'c2016q3'!A$1:E$399,4,),0) + IFERROR(VLOOKUP(B59, 'c2016q4'!A$1:E$399,4,),0)</f>
        <v>4</v>
      </c>
      <c r="AN59" s="117">
        <f>IFERROR(VLOOKUP(B59, 'c2017q1'!A$1:E$399,4,),0) + IFERROR(VLOOKUP(B59, 'c2017q2'!A$1:E$399,4,),0)</f>
        <v>3</v>
      </c>
      <c r="AO59">
        <f t="shared" si="6"/>
        <v>14.1</v>
      </c>
      <c r="AP59">
        <f t="shared" si="7"/>
        <v>43</v>
      </c>
      <c r="AQ59" s="59">
        <f t="shared" si="4"/>
        <v>2</v>
      </c>
      <c r="AR59" t="str">
        <f t="shared" si="5"/>
        <v>f</v>
      </c>
      <c r="AS59" s="117" t="str">
        <f>IFERROR(VLOOKUP(B59, loss!$A$1:$F$300, 4, FALSE), "")</f>
        <v>67.3%</v>
      </c>
      <c r="AT59" s="117" t="str">
        <f>IFERROR(VLOOKUP(B59, loss!$A$1:$F$300, 5, FALSE), "")</f>
        <v>68.8%</v>
      </c>
    </row>
    <row r="60" spans="1:46" x14ac:dyDescent="0.25">
      <c r="A60">
        <v>59</v>
      </c>
      <c r="B60" s="59" t="s">
        <v>255</v>
      </c>
      <c r="C60" s="117" t="str">
        <f>IFERROR(VLOOKUP(B60,addresses!A$2:I$1997, 3, FALSE), "")</f>
        <v>11101 Roosevelt Blvd. N</v>
      </c>
      <c r="D60" s="117" t="str">
        <f>IFERROR(VLOOKUP(B60,addresses!A$2:I$1997, 5, FALSE), "")</f>
        <v>St. Petersburg</v>
      </c>
      <c r="E60" s="117" t="str">
        <f>IFERROR(VLOOKUP(B60,addresses!A$2:I$1997, 7, FALSE),"")</f>
        <v>FL</v>
      </c>
      <c r="F60" s="117">
        <f>IFERROR(VLOOKUP(B60,addresses!A$2:I$1997, 8, FALSE),"")</f>
        <v>33716</v>
      </c>
      <c r="G60" s="117" t="str">
        <f>IFERROR(VLOOKUP(B60,addresses!A$2:I$1997, 9, FALSE),"")</f>
        <v>727-823-4000-4112</v>
      </c>
      <c r="H60" s="117" t="str">
        <f>IFERROR(VLOOKUP(B60,addresses!A$2:J$1997, 10, FALSE), "")</f>
        <v>http://www.bankersinsurance.com</v>
      </c>
      <c r="I60" s="117" t="str">
        <f>VLOOKUP(IFERROR(VLOOKUP(B60, Weiss!A$1:C$399,3,FALSE),"NR"), RatingsLU!A$5:B$30, 2, FALSE)</f>
        <v>C</v>
      </c>
      <c r="J60" s="117">
        <f>VLOOKUP(I60,RatingsLU!B$5:C$30,2,)</f>
        <v>8</v>
      </c>
      <c r="K60" s="117" t="str">
        <f>VLOOKUP(IFERROR(VLOOKUP(B60,#REF!, 6,FALSE), "NR"), RatingsLU!K$5:M$30, 2, FALSE)</f>
        <v>NR</v>
      </c>
      <c r="L60" s="117">
        <f>VLOOKUP(K60,RatingsLU!L$5:M$30,2,)</f>
        <v>7</v>
      </c>
      <c r="M60" s="117" t="str">
        <f>VLOOKUP(IFERROR(VLOOKUP(B60, AMBest!A$1:L$399,3,FALSE),"NR"), RatingsLU!F$5:G$100, 2, FALSE)</f>
        <v>B+</v>
      </c>
      <c r="N60" s="117">
        <f>VLOOKUP(M60, RatingsLU!G$5:H$100, 2, FALSE)</f>
        <v>11</v>
      </c>
      <c r="O60" s="117">
        <f>IFERROR(VLOOKUP(B60, '2017q4'!A$1:C$400,3,),0)</f>
        <v>23471</v>
      </c>
      <c r="P60" t="str">
        <f t="shared" si="2"/>
        <v>23,471</v>
      </c>
      <c r="Q60">
        <f>IFERROR(VLOOKUP(B60, '2013q4'!A$1:C$399,3,),0)</f>
        <v>33084</v>
      </c>
      <c r="R60">
        <f>IFERROR(VLOOKUP(B60, '2014q1'!A$1:C$399,3,),0)</f>
        <v>37029</v>
      </c>
      <c r="S60">
        <f>IFERROR(VLOOKUP(B60, '2014q2'!A$1:C$399,3,),0)</f>
        <v>34769</v>
      </c>
      <c r="T60">
        <f>IFERROR(VLOOKUP(B60, '2014q3'!A$1:C$399,3,),0)</f>
        <v>33757</v>
      </c>
      <c r="U60">
        <f>IFERROR(VLOOKUP(B60, '2014q1'!A$1:C$399,3,),0)</f>
        <v>37029</v>
      </c>
      <c r="V60">
        <f>IFERROR(VLOOKUP(B60, '2014q2'!A$1:C$399,3,),0)</f>
        <v>34769</v>
      </c>
      <c r="W60">
        <f>IFERROR(VLOOKUP(B60, '2015q2'!A$1:C$399,3,),0)</f>
        <v>30383</v>
      </c>
      <c r="X60" s="59">
        <f>IFERROR(VLOOKUP(B60, '2015q3'!A$1:C$399,3,),0)</f>
        <v>29005</v>
      </c>
      <c r="Y60" s="59">
        <f>IFERROR(VLOOKUP(B60, '2015q4'!A$1:C$399,3,),0)</f>
        <v>27483</v>
      </c>
      <c r="Z60" s="117">
        <f>IFERROR(VLOOKUP(B60, '2016q1'!A$1:C$399,3,),0)</f>
        <v>26399</v>
      </c>
      <c r="AA60" s="117">
        <f>IFERROR(VLOOKUP(B60, '2016q2'!A$1:C$399,3,),0)</f>
        <v>25121</v>
      </c>
      <c r="AB60" s="117">
        <f>IFERROR(VLOOKUP(B60, '2016q3'!A$1:C$399,3,),0)</f>
        <v>24897</v>
      </c>
      <c r="AC60" s="117">
        <f>IFERROR(VLOOKUP(B60, '2016q4'!A$1:C$399,3,),0)</f>
        <v>24473</v>
      </c>
      <c r="AD60" s="117">
        <f>IFERROR(VLOOKUP(B60, '2017q1'!A$1:C$399,3,),0)</f>
        <v>24427</v>
      </c>
      <c r="AE60" s="117">
        <f>IFERROR(VLOOKUP(B60, '2017q2'!A$1:C$399,3,),0)</f>
        <v>24094</v>
      </c>
      <c r="AF60" s="117">
        <f>IFERROR(VLOOKUP(B60, '2017q3'!A$1:C$399,3,),0)</f>
        <v>23922</v>
      </c>
      <c r="AG60" s="117">
        <f>IFERROR(VLOOKUP(B60, '2017q4'!A$1:C$399,3,),0)</f>
        <v>23471</v>
      </c>
      <c r="AH60" t="str">
        <f t="shared" si="3"/>
        <v>71</v>
      </c>
      <c r="AI60" s="117">
        <f>IFERROR(VLOOKUP(B60, 'c2013q4'!A$1:E$399,4,),0) + IFERROR(VLOOKUP(B60, 'c2014q1'!A$1:E$399,4,),0) + IFERROR(VLOOKUP(B60, 'c2014q2'!A$1:E$399,4,),0) + IFERROR(VLOOKUP(B60, 'c2014q3'!A$1:E$399,4,),0) + IFERROR(VLOOKUP(B60, 'c2014q4'!A$1:E$399,4,),0)+ IFERROR(VLOOKUP(B60, 'c2015q1'!A$1:E$399,4,),0) + IFERROR(VLOOKUP(B60, 'c2015q2'!A$1:E$399,4,),0) + IFERROR(VLOOKUP(B60, 'c2015q3'!A$1:E$399,4,),0) + IFERROR(VLOOKUP(B60, 'c2015q4'!A$1:E$399,4,),0) + IFERROR(VLOOKUP(B60, 'c2016q1'!A$1:E$399,4,),0) + IFERROR(VLOOKUP(B60, 'c2016q2'!A$1:E$399,4,),0) + IFERROR(VLOOKUP(B60, 'c2016q3'!A$1:E$399,4,),0) + IFERROR(VLOOKUP(B60, 'c2016q4'!A$1:E$399,4,),0)+ IFERROR(VLOOKUP(B60, 'c2017q1'!A$1:E$399,4,),0)+ IFERROR(VLOOKUP(B60, 'c2017q2'!A$1:E$399,4,),0)</f>
        <v>71</v>
      </c>
      <c r="AJ60">
        <f>IFERROR(VLOOKUP(B60, 'c2013q4'!A$1:E$399,4,),0)</f>
        <v>24</v>
      </c>
      <c r="AK60">
        <f>IFERROR(VLOOKUP(B60, 'c2014q1'!A$1:E$399,4,),0) + IFERROR(VLOOKUP(B60, 'c2014q2'!A$1:E$399,4,),0) + IFERROR(VLOOKUP(B60, 'c2014q3'!A$1:E$399,4,),0) + IFERROR(VLOOKUP(B60, 'c2014q4'!A$1:E$399,4,),0)</f>
        <v>17</v>
      </c>
      <c r="AL60" s="59">
        <f>IFERROR(VLOOKUP(B60, 'c2015q1'!A$1:E$399,4,),0) + IFERROR(VLOOKUP(B60, 'c2015q2'!A$1:E$399,4,),0) + IFERROR(VLOOKUP(B60, 'c2015q3'!A$1:E$399,4,),0) + IFERROR(VLOOKUP(B60, 'c2015q4'!A$1:E$399,4,),0)</f>
        <v>9</v>
      </c>
      <c r="AM60" s="117">
        <f>IFERROR(VLOOKUP(B60, 'c2016q1'!A$1:E$399,4,),0) + IFERROR(VLOOKUP(B60, 'c2016q2'!A$1:E$399,4,),0) + IFERROR(VLOOKUP(B60, 'c2016q3'!A$1:E$399,4,),0) + IFERROR(VLOOKUP(B60, 'c2016q4'!A$1:E$399,4,),0)</f>
        <v>9</v>
      </c>
      <c r="AN60" s="117">
        <f>IFERROR(VLOOKUP(B60, 'c2017q1'!A$1:E$399,4,),0) + IFERROR(VLOOKUP(B60, 'c2017q2'!A$1:E$399,4,),0)</f>
        <v>12</v>
      </c>
      <c r="AO60">
        <f t="shared" si="6"/>
        <v>30.3</v>
      </c>
      <c r="AP60">
        <f t="shared" si="7"/>
        <v>73</v>
      </c>
      <c r="AQ60" s="59">
        <f t="shared" si="4"/>
        <v>3</v>
      </c>
      <c r="AR60" t="str">
        <f t="shared" si="5"/>
        <v>f</v>
      </c>
      <c r="AS60" s="117" t="str">
        <f>IFERROR(VLOOKUP(B60, loss!$A$1:$F$300, 4, FALSE), "")</f>
        <v>48.4%</v>
      </c>
      <c r="AT60" s="117" t="str">
        <f>IFERROR(VLOOKUP(B60, loss!$A$1:$F$300, 5, FALSE), "")</f>
        <v>40.4%</v>
      </c>
    </row>
    <row r="61" spans="1:46" x14ac:dyDescent="0.25">
      <c r="A61">
        <v>60</v>
      </c>
      <c r="B61" s="59" t="s">
        <v>259</v>
      </c>
      <c r="C61" s="117" t="str">
        <f>IFERROR(VLOOKUP(B61,addresses!A$2:I$1997, 3, FALSE), "")</f>
        <v>P.O.Box 14-2057</v>
      </c>
      <c r="D61" s="117" t="str">
        <f>IFERROR(VLOOKUP(B61,addresses!A$2:I$1997, 5, FALSE), "")</f>
        <v>Coral Gables</v>
      </c>
      <c r="E61" s="117" t="str">
        <f>IFERROR(VLOOKUP(B61,addresses!A$2:I$1997, 7, FALSE),"")</f>
        <v>FL</v>
      </c>
      <c r="F61" s="117" t="str">
        <f>IFERROR(VLOOKUP(B61,addresses!A$2:I$1997, 8, FALSE),"")</f>
        <v>33114-2057</v>
      </c>
      <c r="G61" s="117" t="str">
        <f>IFERROR(VLOOKUP(B61,addresses!A$2:I$1997, 9, FALSE),"")</f>
        <v>888-800-5002-1009</v>
      </c>
      <c r="H61" s="117" t="str">
        <f>IFERROR(VLOOKUP(B61,addresses!A$2:J$1997, 10, FALSE), "")</f>
        <v>http://www.weston-ins.com</v>
      </c>
      <c r="I61" s="117" t="str">
        <f>VLOOKUP(IFERROR(VLOOKUP(B61, Weiss!A$1:C$399,3,FALSE),"NR"), RatingsLU!A$5:B$30, 2, FALSE)</f>
        <v>C</v>
      </c>
      <c r="J61" s="117">
        <f>VLOOKUP(I61,RatingsLU!B$5:C$30,2,)</f>
        <v>8</v>
      </c>
      <c r="K61" s="117" t="str">
        <f>VLOOKUP(IFERROR(VLOOKUP(B61,#REF!, 6,FALSE), "NR"), RatingsLU!K$5:M$30, 2, FALSE)</f>
        <v>NR</v>
      </c>
      <c r="L61" s="117">
        <f>VLOOKUP(K61,RatingsLU!L$5:M$30,2,)</f>
        <v>7</v>
      </c>
      <c r="M61" s="117" t="str">
        <f>VLOOKUP(IFERROR(VLOOKUP(B61, AMBest!A$1:L$399,3,FALSE),"NR"), RatingsLU!F$5:G$100, 2, FALSE)</f>
        <v>B</v>
      </c>
      <c r="N61" s="117">
        <f>VLOOKUP(M61, RatingsLU!G$5:H$100, 2, FALSE)</f>
        <v>13</v>
      </c>
      <c r="O61" s="117">
        <f>IFERROR(VLOOKUP(B61, '2017q4'!A$1:C$400,3,),0)</f>
        <v>19577</v>
      </c>
      <c r="P61" t="str">
        <f t="shared" si="2"/>
        <v>19,577</v>
      </c>
      <c r="Q61">
        <f>IFERROR(VLOOKUP(B61, '2013q4'!A$1:C$399,3,),0)</f>
        <v>17070</v>
      </c>
      <c r="R61">
        <f>IFERROR(VLOOKUP(B61, '2014q1'!A$1:C$399,3,),0)</f>
        <v>16540</v>
      </c>
      <c r="S61">
        <f>IFERROR(VLOOKUP(B61, '2014q2'!A$1:C$399,3,),0)</f>
        <v>16036</v>
      </c>
      <c r="T61">
        <f>IFERROR(VLOOKUP(B61, '2014q3'!A$1:C$399,3,),0)</f>
        <v>15479</v>
      </c>
      <c r="U61">
        <f>IFERROR(VLOOKUP(B61, '2014q1'!A$1:C$399,3,),0)</f>
        <v>16540</v>
      </c>
      <c r="V61">
        <f>IFERROR(VLOOKUP(B61, '2014q2'!A$1:C$399,3,),0)</f>
        <v>16036</v>
      </c>
      <c r="W61">
        <f>IFERROR(VLOOKUP(B61, '2015q2'!A$1:C$399,3,),0)</f>
        <v>25726</v>
      </c>
      <c r="X61" s="59">
        <f>IFERROR(VLOOKUP(B61, '2015q3'!A$1:C$399,3,),0)</f>
        <v>24517</v>
      </c>
      <c r="Y61" s="59">
        <f>IFERROR(VLOOKUP(B61, '2015q4'!A$1:C$399,3,),0)</f>
        <v>25942</v>
      </c>
      <c r="Z61" s="117">
        <f>IFERROR(VLOOKUP(B61, '2016q1'!A$1:C$399,3,),0)</f>
        <v>25811</v>
      </c>
      <c r="AA61" s="117">
        <f>IFERROR(VLOOKUP(B61, '2016q2'!A$1:C$399,3,),0)</f>
        <v>24274</v>
      </c>
      <c r="AB61" s="117">
        <f>IFERROR(VLOOKUP(B61, '2016q3'!A$1:C$399,3,),0)</f>
        <v>23110</v>
      </c>
      <c r="AC61" s="117">
        <f>IFERROR(VLOOKUP(B61, '2016q4'!A$1:C$399,3,),0)</f>
        <v>22369</v>
      </c>
      <c r="AD61" s="117">
        <f>IFERROR(VLOOKUP(B61, '2017q1'!A$1:C$399,3,),0)</f>
        <v>21482</v>
      </c>
      <c r="AE61" s="117">
        <f>IFERROR(VLOOKUP(B61, '2017q2'!A$1:C$399,3,),0)</f>
        <v>20871</v>
      </c>
      <c r="AF61" s="117">
        <f>IFERROR(VLOOKUP(B61, '2017q3'!A$1:C$399,3,),0)</f>
        <v>20223</v>
      </c>
      <c r="AG61" s="117">
        <f>IFERROR(VLOOKUP(B61, '2017q4'!A$1:C$399,3,),0)</f>
        <v>19577</v>
      </c>
      <c r="AH61" t="str">
        <f t="shared" si="3"/>
        <v>23</v>
      </c>
      <c r="AI61" s="117">
        <f>IFERROR(VLOOKUP(B61, 'c2013q4'!A$1:E$399,4,),0) + IFERROR(VLOOKUP(B61, 'c2014q1'!A$1:E$399,4,),0) + IFERROR(VLOOKUP(B61, 'c2014q2'!A$1:E$399,4,),0) + IFERROR(VLOOKUP(B61, 'c2014q3'!A$1:E$399,4,),0) + IFERROR(VLOOKUP(B61, 'c2014q4'!A$1:E$399,4,),0)+ IFERROR(VLOOKUP(B61, 'c2015q1'!A$1:E$399,4,),0) + IFERROR(VLOOKUP(B61, 'c2015q2'!A$1:E$399,4,),0) + IFERROR(VLOOKUP(B61, 'c2015q3'!A$1:E$399,4,),0) + IFERROR(VLOOKUP(B61, 'c2015q4'!A$1:E$399,4,),0) + IFERROR(VLOOKUP(B61, 'c2016q1'!A$1:E$399,4,),0) + IFERROR(VLOOKUP(B61, 'c2016q2'!A$1:E$399,4,),0) + IFERROR(VLOOKUP(B61, 'c2016q3'!A$1:E$399,4,),0) + IFERROR(VLOOKUP(B61, 'c2016q4'!A$1:E$399,4,),0)+ IFERROR(VLOOKUP(B61, 'c2017q1'!A$1:E$399,4,),0)+ IFERROR(VLOOKUP(B61, 'c2017q2'!A$1:E$399,4,),0)</f>
        <v>23</v>
      </c>
      <c r="AJ61">
        <f>IFERROR(VLOOKUP(B61, 'c2013q4'!A$1:E$399,4,),0)</f>
        <v>3</v>
      </c>
      <c r="AK61">
        <f>IFERROR(VLOOKUP(B61, 'c2014q1'!A$1:E$399,4,),0) + IFERROR(VLOOKUP(B61, 'c2014q2'!A$1:E$399,4,),0) + IFERROR(VLOOKUP(B61, 'c2014q3'!A$1:E$399,4,),0) + IFERROR(VLOOKUP(B61, 'c2014q4'!A$1:E$399,4,),0)</f>
        <v>3</v>
      </c>
      <c r="AL61" s="59">
        <f>IFERROR(VLOOKUP(B61, 'c2015q1'!A$1:E$399,4,),0) + IFERROR(VLOOKUP(B61, 'c2015q2'!A$1:E$399,4,),0) + IFERROR(VLOOKUP(B61, 'c2015q3'!A$1:E$399,4,),0) + IFERROR(VLOOKUP(B61, 'c2015q4'!A$1:E$399,4,),0)</f>
        <v>2</v>
      </c>
      <c r="AM61" s="117">
        <f>IFERROR(VLOOKUP(B61, 'c2016q1'!A$1:E$399,4,),0) + IFERROR(VLOOKUP(B61, 'c2016q2'!A$1:E$399,4,),0) + IFERROR(VLOOKUP(B61, 'c2016q3'!A$1:E$399,4,),0) + IFERROR(VLOOKUP(B61, 'c2016q4'!A$1:E$399,4,),0)</f>
        <v>2</v>
      </c>
      <c r="AN61" s="117">
        <f>IFERROR(VLOOKUP(B61, 'c2017q1'!A$1:E$399,4,),0) + IFERROR(VLOOKUP(B61, 'c2017q2'!A$1:E$399,4,),0)</f>
        <v>13</v>
      </c>
      <c r="AO61">
        <f t="shared" si="6"/>
        <v>11.7</v>
      </c>
      <c r="AP61">
        <f t="shared" si="7"/>
        <v>36</v>
      </c>
      <c r="AQ61" s="59">
        <f t="shared" si="4"/>
        <v>2</v>
      </c>
      <c r="AR61" t="str">
        <f t="shared" si="5"/>
        <v>f</v>
      </c>
      <c r="AS61" s="117" t="str">
        <f>IFERROR(VLOOKUP(B61, loss!$A$1:$F$300, 4, FALSE), "")</f>
        <v/>
      </c>
      <c r="AT61" s="117" t="str">
        <f>IFERROR(VLOOKUP(B61, loss!$A$1:$F$300, 5, FALSE), "")</f>
        <v/>
      </c>
    </row>
    <row r="62" spans="1:46" x14ac:dyDescent="0.25">
      <c r="A62">
        <v>61</v>
      </c>
      <c r="B62" s="59" t="s">
        <v>258</v>
      </c>
      <c r="C62" s="117" t="str">
        <f>IFERROR(VLOOKUP(B62,addresses!A$2:I$1997, 3, FALSE), "")</f>
        <v>200 Hopmeadow Street</v>
      </c>
      <c r="D62" s="117" t="str">
        <f>IFERROR(VLOOKUP(B62,addresses!A$2:I$1997, 5, FALSE), "")</f>
        <v>Simsbury</v>
      </c>
      <c r="E62" s="117" t="str">
        <f>IFERROR(VLOOKUP(B62,addresses!A$2:I$1997, 7, FALSE),"")</f>
        <v>CT</v>
      </c>
      <c r="F62" s="117" t="str">
        <f>IFERROR(VLOOKUP(B62,addresses!A$2:I$1997, 8, FALSE),"")</f>
        <v>06089-9793</v>
      </c>
      <c r="G62" s="117" t="str">
        <f>IFERROR(VLOOKUP(B62,addresses!A$2:I$1997, 9, FALSE),"")</f>
        <v>800-451-6944</v>
      </c>
      <c r="H62" s="117" t="str">
        <f>IFERROR(VLOOKUP(B62,addresses!A$2:J$1997, 10, FALSE), "")</f>
        <v>http://www.thehartford.com</v>
      </c>
      <c r="I62" s="117" t="str">
        <f>VLOOKUP(IFERROR(VLOOKUP(B62, Weiss!A$1:C$399,3,FALSE),"NR"), RatingsLU!A$5:B$30, 2, FALSE)</f>
        <v>B</v>
      </c>
      <c r="J62" s="117">
        <f>VLOOKUP(I62,RatingsLU!B$5:C$30,2,)</f>
        <v>5</v>
      </c>
      <c r="K62" s="117" t="str">
        <f>VLOOKUP(IFERROR(VLOOKUP(B62,#REF!, 6,FALSE), "NR"), RatingsLU!K$5:M$30, 2, FALSE)</f>
        <v>NR</v>
      </c>
      <c r="L62" s="117">
        <f>VLOOKUP(K62,RatingsLU!L$5:M$30,2,)</f>
        <v>7</v>
      </c>
      <c r="M62" s="117" t="str">
        <f>VLOOKUP(IFERROR(VLOOKUP(B62, AMBest!A$1:L$399,3,FALSE),"NR"), RatingsLU!F$5:G$100, 2, FALSE)</f>
        <v>A+</v>
      </c>
      <c r="N62" s="117">
        <f>VLOOKUP(M62, RatingsLU!G$5:H$100, 2, FALSE)</f>
        <v>3</v>
      </c>
      <c r="O62" s="117">
        <f>IFERROR(VLOOKUP(B62, '2017q4'!A$1:C$400,3,),0)</f>
        <v>19457</v>
      </c>
      <c r="P62" t="str">
        <f t="shared" si="2"/>
        <v>19,457</v>
      </c>
      <c r="Q62">
        <f>IFERROR(VLOOKUP(B62, '2013q4'!A$1:C$399,3,),0)</f>
        <v>32503</v>
      </c>
      <c r="R62">
        <f>IFERROR(VLOOKUP(B62, '2014q1'!A$1:C$399,3,),0)</f>
        <v>31481</v>
      </c>
      <c r="S62">
        <f>IFERROR(VLOOKUP(B62, '2014q2'!A$1:C$399,3,),0)</f>
        <v>30447</v>
      </c>
      <c r="T62">
        <f>IFERROR(VLOOKUP(B62, '2014q3'!A$1:C$399,3,),0)</f>
        <v>29481</v>
      </c>
      <c r="U62">
        <f>IFERROR(VLOOKUP(B62, '2014q1'!A$1:C$399,3,),0)</f>
        <v>31481</v>
      </c>
      <c r="V62">
        <f>IFERROR(VLOOKUP(B62, '2014q2'!A$1:C$399,3,),0)</f>
        <v>30447</v>
      </c>
      <c r="W62">
        <f>IFERROR(VLOOKUP(B62, '2015q2'!A$1:C$399,3,),0)</f>
        <v>26675</v>
      </c>
      <c r="X62" s="59">
        <f>IFERROR(VLOOKUP(B62, '2015q3'!A$1:C$399,3,),0)</f>
        <v>25798</v>
      </c>
      <c r="Y62" s="59">
        <f>IFERROR(VLOOKUP(B62, '2015q4'!A$1:C$399,3,),0)</f>
        <v>24991</v>
      </c>
      <c r="Z62" s="117">
        <f>IFERROR(VLOOKUP(B62, '2016q1'!A$1:C$399,3,),0)</f>
        <v>24310</v>
      </c>
      <c r="AA62" s="117">
        <f>IFERROR(VLOOKUP(B62, '2016q2'!A$1:C$399,3,),0)</f>
        <v>23491</v>
      </c>
      <c r="AB62" s="117">
        <f>IFERROR(VLOOKUP(B62, '2016q3'!A$1:C$399,3,),0)</f>
        <v>22749</v>
      </c>
      <c r="AC62" s="117">
        <f>IFERROR(VLOOKUP(B62, '2016q4'!A$1:C$399,3,),0)</f>
        <v>22076</v>
      </c>
      <c r="AD62" s="117">
        <f>IFERROR(VLOOKUP(B62, '2017q1'!A$1:C$399,3,),0)</f>
        <v>21394</v>
      </c>
      <c r="AE62" s="117">
        <f>IFERROR(VLOOKUP(B62, '2017q2'!A$1:C$399,3,),0)</f>
        <v>20603</v>
      </c>
      <c r="AF62" s="117">
        <f>IFERROR(VLOOKUP(B62, '2017q3'!A$1:C$399,3,),0)</f>
        <v>19998</v>
      </c>
      <c r="AG62" s="117">
        <f>IFERROR(VLOOKUP(B62, '2017q4'!A$1:C$399,3,),0)</f>
        <v>19457</v>
      </c>
      <c r="AH62" t="str">
        <f t="shared" si="3"/>
        <v>95</v>
      </c>
      <c r="AI62" s="117">
        <f>IFERROR(VLOOKUP(B62, 'c2013q4'!A$1:E$399,4,),0) + IFERROR(VLOOKUP(B62, 'c2014q1'!A$1:E$399,4,),0) + IFERROR(VLOOKUP(B62, 'c2014q2'!A$1:E$399,4,),0) + IFERROR(VLOOKUP(B62, 'c2014q3'!A$1:E$399,4,),0) + IFERROR(VLOOKUP(B62, 'c2014q4'!A$1:E$399,4,),0)+ IFERROR(VLOOKUP(B62, 'c2015q1'!A$1:E$399,4,),0) + IFERROR(VLOOKUP(B62, 'c2015q2'!A$1:E$399,4,),0) + IFERROR(VLOOKUP(B62, 'c2015q3'!A$1:E$399,4,),0) + IFERROR(VLOOKUP(B62, 'c2015q4'!A$1:E$399,4,),0) + IFERROR(VLOOKUP(B62, 'c2016q1'!A$1:E$399,4,),0) + IFERROR(VLOOKUP(B62, 'c2016q2'!A$1:E$399,4,),0) + IFERROR(VLOOKUP(B62, 'c2016q3'!A$1:E$399,4,),0) + IFERROR(VLOOKUP(B62, 'c2016q4'!A$1:E$399,4,),0)+ IFERROR(VLOOKUP(B62, 'c2017q1'!A$1:E$399,4,),0)+ IFERROR(VLOOKUP(B62, 'c2017q2'!A$1:E$399,4,),0)</f>
        <v>95</v>
      </c>
      <c r="AJ62">
        <f>IFERROR(VLOOKUP(B62, 'c2013q4'!A$1:E$399,4,),0)</f>
        <v>37</v>
      </c>
      <c r="AK62">
        <f>IFERROR(VLOOKUP(B62, 'c2014q1'!A$1:E$399,4,),0) + IFERROR(VLOOKUP(B62, 'c2014q2'!A$1:E$399,4,),0) + IFERROR(VLOOKUP(B62, 'c2014q3'!A$1:E$399,4,),0) + IFERROR(VLOOKUP(B62, 'c2014q4'!A$1:E$399,4,),0)</f>
        <v>29</v>
      </c>
      <c r="AL62" s="59">
        <f>IFERROR(VLOOKUP(B62, 'c2015q1'!A$1:E$399,4,),0) + IFERROR(VLOOKUP(B62, 'c2015q2'!A$1:E$399,4,),0) + IFERROR(VLOOKUP(B62, 'c2015q3'!A$1:E$399,4,),0) + IFERROR(VLOOKUP(B62, 'c2015q4'!A$1:E$399,4,),0)</f>
        <v>5</v>
      </c>
      <c r="AM62" s="117">
        <f>IFERROR(VLOOKUP(B62, 'c2016q1'!A$1:E$399,4,),0) + IFERROR(VLOOKUP(B62, 'c2016q2'!A$1:E$399,4,),0) + IFERROR(VLOOKUP(B62, 'c2016q3'!A$1:E$399,4,),0) + IFERROR(VLOOKUP(B62, 'c2016q4'!A$1:E$399,4,),0)</f>
        <v>5</v>
      </c>
      <c r="AN62" s="117">
        <f>IFERROR(VLOOKUP(B62, 'c2017q1'!A$1:E$399,4,),0) + IFERROR(VLOOKUP(B62, 'c2017q2'!A$1:E$399,4,),0)</f>
        <v>19</v>
      </c>
      <c r="AO62">
        <f t="shared" si="6"/>
        <v>48.8</v>
      </c>
      <c r="AP62">
        <f t="shared" si="7"/>
        <v>90</v>
      </c>
      <c r="AQ62" s="59">
        <f t="shared" si="4"/>
        <v>3</v>
      </c>
      <c r="AR62" t="str">
        <f t="shared" si="5"/>
        <v>f</v>
      </c>
      <c r="AS62" s="117" t="str">
        <f>IFERROR(VLOOKUP(B62, loss!$A$1:$F$300, 4, FALSE), "")</f>
        <v>58.4%</v>
      </c>
      <c r="AT62" s="117" t="str">
        <f>IFERROR(VLOOKUP(B62, loss!$A$1:$F$300, 5, FALSE), "")</f>
        <v>58.1%</v>
      </c>
    </row>
    <row r="63" spans="1:46" x14ac:dyDescent="0.25">
      <c r="A63">
        <v>62</v>
      </c>
      <c r="B63" s="59" t="s">
        <v>287</v>
      </c>
      <c r="C63" s="117" t="str">
        <f>IFERROR(VLOOKUP(B63,addresses!A$2:I$1997, 3, FALSE), "")</f>
        <v>5391 Lakewood Ranch Blvd., Suite 303</v>
      </c>
      <c r="D63" s="117" t="str">
        <f>IFERROR(VLOOKUP(B63,addresses!A$2:I$1997, 5, FALSE), "")</f>
        <v>Sarasota</v>
      </c>
      <c r="E63" s="117" t="str">
        <f>IFERROR(VLOOKUP(B63,addresses!A$2:I$1997, 7, FALSE),"")</f>
        <v>FL</v>
      </c>
      <c r="F63" s="117">
        <f>IFERROR(VLOOKUP(B63,addresses!A$2:I$1997, 8, FALSE),"")</f>
        <v>34240</v>
      </c>
      <c r="G63" s="117" t="str">
        <f>IFERROR(VLOOKUP(B63,addresses!A$2:I$1997, 9, FALSE),"")</f>
        <v>941-870-0204-205</v>
      </c>
      <c r="H63" s="117" t="str">
        <f>IFERROR(VLOOKUP(B63,addresses!A$2:J$1997, 10, FALSE), "")</f>
        <v>http://www.centaurispecialty.com</v>
      </c>
      <c r="I63" s="117" t="str">
        <f>VLOOKUP(IFERROR(VLOOKUP(B63, Weiss!A$1:C$399,3,FALSE),"NR"), RatingsLU!A$5:B$30, 2, FALSE)</f>
        <v>C</v>
      </c>
      <c r="J63" s="117">
        <f>VLOOKUP(I63,RatingsLU!B$5:C$30,2,)</f>
        <v>8</v>
      </c>
      <c r="K63" s="117" t="str">
        <f>VLOOKUP(IFERROR(VLOOKUP(B63,#REF!, 6,FALSE), "NR"), RatingsLU!K$5:M$30, 2, FALSE)</f>
        <v>NR</v>
      </c>
      <c r="L63" s="117">
        <f>VLOOKUP(K63,RatingsLU!L$5:M$30,2,)</f>
        <v>7</v>
      </c>
      <c r="M63" s="117" t="str">
        <f>VLOOKUP(IFERROR(VLOOKUP(B63, AMBest!A$1:L$399,3,FALSE),"NR"), RatingsLU!F$5:G$100, 2, FALSE)</f>
        <v>NR</v>
      </c>
      <c r="N63" s="117">
        <f>VLOOKUP(M63, RatingsLU!G$5:H$100, 2, FALSE)</f>
        <v>33</v>
      </c>
      <c r="O63" s="117">
        <f>IFERROR(VLOOKUP(B63, '2017q4'!A$1:C$400,3,),0)</f>
        <v>19029</v>
      </c>
      <c r="P63" t="str">
        <f t="shared" si="2"/>
        <v>19,029</v>
      </c>
      <c r="Q63">
        <f>IFERROR(VLOOKUP(B63, '2013q4'!A$1:C$399,3,),0)</f>
        <v>0</v>
      </c>
      <c r="R63">
        <f>IFERROR(VLOOKUP(B63, '2014q1'!A$1:C$399,3,),0)</f>
        <v>0</v>
      </c>
      <c r="S63">
        <f>IFERROR(VLOOKUP(B63, '2014q2'!A$1:C$399,3,),0)</f>
        <v>0</v>
      </c>
      <c r="T63">
        <f>IFERROR(VLOOKUP(B63, '2014q3'!A$1:C$399,3,),0)</f>
        <v>0</v>
      </c>
      <c r="U63">
        <f>IFERROR(VLOOKUP(B63, '2014q1'!A$1:C$399,3,),0)</f>
        <v>0</v>
      </c>
      <c r="V63">
        <f>IFERROR(VLOOKUP(B63, '2014q2'!A$1:C$399,3,),0)</f>
        <v>0</v>
      </c>
      <c r="W63">
        <f>IFERROR(VLOOKUP(B63, '2015q2'!A$1:C$399,3,),0)</f>
        <v>1998</v>
      </c>
      <c r="X63" s="59">
        <f>IFERROR(VLOOKUP(B63, '2015q3'!A$1:C$399,3,),0)</f>
        <v>2959</v>
      </c>
      <c r="Y63" s="59">
        <f>IFERROR(VLOOKUP(B63, '2015q4'!A$1:C$399,3,),0)</f>
        <v>4335</v>
      </c>
      <c r="Z63" s="117">
        <f>IFERROR(VLOOKUP(B63, '2016q1'!A$1:C$399,3,),0)</f>
        <v>6186</v>
      </c>
      <c r="AA63" s="117">
        <f>IFERROR(VLOOKUP(B63, '2016q2'!A$1:C$399,3,),0)</f>
        <v>8959</v>
      </c>
      <c r="AB63" s="117">
        <f>IFERROR(VLOOKUP(B63, '2016q3'!A$1:C$399,3,),0)</f>
        <v>9838</v>
      </c>
      <c r="AC63" s="117">
        <f>IFERROR(VLOOKUP(B63, '2016q4'!A$1:C$399,3,),0)</f>
        <v>11134</v>
      </c>
      <c r="AD63" s="117">
        <f>IFERROR(VLOOKUP(B63, '2017q1'!A$1:C$399,3,),0)</f>
        <v>12919</v>
      </c>
      <c r="AE63" s="117">
        <f>IFERROR(VLOOKUP(B63, '2017q2'!A$1:C$399,3,),0)</f>
        <v>15560</v>
      </c>
      <c r="AF63" s="117">
        <f>IFERROR(VLOOKUP(B63, '2017q3'!A$1:C$399,3,),0)</f>
        <v>18096</v>
      </c>
      <c r="AG63" s="117">
        <f>IFERROR(VLOOKUP(B63, '2017q4'!A$1:C$399,3,),0)</f>
        <v>19029</v>
      </c>
      <c r="AH63" t="str">
        <f t="shared" si="3"/>
        <v>3</v>
      </c>
      <c r="AI63" s="117">
        <f>IFERROR(VLOOKUP(B63, 'c2013q4'!A$1:E$399,4,),0) + IFERROR(VLOOKUP(B63, 'c2014q1'!A$1:E$399,4,),0) + IFERROR(VLOOKUP(B63, 'c2014q2'!A$1:E$399,4,),0) + IFERROR(VLOOKUP(B63, 'c2014q3'!A$1:E$399,4,),0) + IFERROR(VLOOKUP(B63, 'c2014q4'!A$1:E$399,4,),0)+ IFERROR(VLOOKUP(B63, 'c2015q1'!A$1:E$399,4,),0) + IFERROR(VLOOKUP(B63, 'c2015q2'!A$1:E$399,4,),0) + IFERROR(VLOOKUP(B63, 'c2015q3'!A$1:E$399,4,),0) + IFERROR(VLOOKUP(B63, 'c2015q4'!A$1:E$399,4,),0) + IFERROR(VLOOKUP(B63, 'c2016q1'!A$1:E$399,4,),0) + IFERROR(VLOOKUP(B63, 'c2016q2'!A$1:E$399,4,),0) + IFERROR(VLOOKUP(B63, 'c2016q3'!A$1:E$399,4,),0) + IFERROR(VLOOKUP(B63, 'c2016q4'!A$1:E$399,4,),0)+ IFERROR(VLOOKUP(B63, 'c2017q1'!A$1:E$399,4,),0)+ IFERROR(VLOOKUP(B63, 'c2017q2'!A$1:E$399,4,),0)</f>
        <v>3</v>
      </c>
      <c r="AJ63">
        <f>IFERROR(VLOOKUP(B63, 'c2013q4'!A$1:E$399,4,),0)</f>
        <v>0</v>
      </c>
      <c r="AK63">
        <f>IFERROR(VLOOKUP(B63, 'c2014q1'!A$1:E$399,4,),0) + IFERROR(VLOOKUP(B63, 'c2014q2'!A$1:E$399,4,),0) + IFERROR(VLOOKUP(B63, 'c2014q3'!A$1:E$399,4,),0) + IFERROR(VLOOKUP(B63, 'c2014q4'!A$1:E$399,4,),0)</f>
        <v>0</v>
      </c>
      <c r="AL63" s="59">
        <f>IFERROR(VLOOKUP(B63, 'c2015q1'!A$1:E$399,4,),0) + IFERROR(VLOOKUP(B63, 'c2015q2'!A$1:E$399,4,),0) + IFERROR(VLOOKUP(B63, 'c2015q3'!A$1:E$399,4,),0) + IFERROR(VLOOKUP(B63, 'c2015q4'!A$1:E$399,4,),0)</f>
        <v>0</v>
      </c>
      <c r="AM63" s="117">
        <f>IFERROR(VLOOKUP(B63, 'c2016q1'!A$1:E$399,4,),0) + IFERROR(VLOOKUP(B63, 'c2016q2'!A$1:E$399,4,),0) + IFERROR(VLOOKUP(B63, 'c2016q3'!A$1:E$399,4,),0) + IFERROR(VLOOKUP(B63, 'c2016q4'!A$1:E$399,4,),0)</f>
        <v>0</v>
      </c>
      <c r="AN63" s="117">
        <f>IFERROR(VLOOKUP(B63, 'c2017q1'!A$1:E$399,4,),0) + IFERROR(VLOOKUP(B63, 'c2017q2'!A$1:E$399,4,),0)</f>
        <v>3</v>
      </c>
      <c r="AO63">
        <f t="shared" si="6"/>
        <v>1.6</v>
      </c>
      <c r="AP63">
        <f t="shared" si="7"/>
        <v>11</v>
      </c>
      <c r="AQ63" s="59">
        <f t="shared" si="4"/>
        <v>1</v>
      </c>
      <c r="AR63" t="str">
        <f t="shared" si="5"/>
        <v>f</v>
      </c>
      <c r="AS63" s="117" t="str">
        <f>IFERROR(VLOOKUP(B63, loss!$A$1:$F$300, 4, FALSE), "")</f>
        <v>59.6%</v>
      </c>
      <c r="AT63" s="117" t="str">
        <f>IFERROR(VLOOKUP(B63, loss!$A$1:$F$300, 5, FALSE), "")</f>
        <v>57.9%</v>
      </c>
    </row>
    <row r="64" spans="1:46" x14ac:dyDescent="0.25">
      <c r="A64">
        <v>63</v>
      </c>
      <c r="B64" s="59" t="s">
        <v>268</v>
      </c>
      <c r="C64" s="117" t="str">
        <f>IFERROR(VLOOKUP(B64,addresses!A$2:I$1997, 3, FALSE), "")</f>
        <v>4 First American Way</v>
      </c>
      <c r="D64" s="117" t="str">
        <f>IFERROR(VLOOKUP(B64,addresses!A$2:I$1997, 5, FALSE), "")</f>
        <v>Santa Ana</v>
      </c>
      <c r="E64" s="117" t="str">
        <f>IFERROR(VLOOKUP(B64,addresses!A$2:I$1997, 7, FALSE),"")</f>
        <v>CA</v>
      </c>
      <c r="F64" s="117">
        <f>IFERROR(VLOOKUP(B64,addresses!A$2:I$1997, 8, FALSE),"")</f>
        <v>92707</v>
      </c>
      <c r="G64" s="117" t="str">
        <f>IFERROR(VLOOKUP(B64,addresses!A$2:I$1997, 9, FALSE),"")</f>
        <v>714-560-7856-7826</v>
      </c>
      <c r="H64" s="117" t="str">
        <f>IFERROR(VLOOKUP(B64,addresses!A$2:J$1997, 10, FALSE), "")</f>
        <v>http://www.fapcig.com</v>
      </c>
      <c r="I64" s="117" t="str">
        <f>VLOOKUP(IFERROR(VLOOKUP(B64, Weiss!A$1:C$399,3,FALSE),"NR"), RatingsLU!A$5:B$30, 2, FALSE)</f>
        <v>C</v>
      </c>
      <c r="J64" s="117">
        <f>VLOOKUP(I64,RatingsLU!B$5:C$30,2,)</f>
        <v>8</v>
      </c>
      <c r="K64" s="117" t="str">
        <f>VLOOKUP(IFERROR(VLOOKUP(B64,#REF!, 6,FALSE), "NR"), RatingsLU!K$5:M$30, 2, FALSE)</f>
        <v>NR</v>
      </c>
      <c r="L64" s="117">
        <f>VLOOKUP(K64,RatingsLU!L$5:M$30,2,)</f>
        <v>7</v>
      </c>
      <c r="M64" s="117" t="str">
        <f>VLOOKUP(IFERROR(VLOOKUP(B64, AMBest!A$1:L$399,3,FALSE),"NR"), RatingsLU!F$5:G$100, 2, FALSE)</f>
        <v>A</v>
      </c>
      <c r="N64" s="117">
        <f>VLOOKUP(M64, RatingsLU!G$5:H$100, 2, FALSE)</f>
        <v>5</v>
      </c>
      <c r="O64" s="117">
        <f>IFERROR(VLOOKUP(B64, '2017q4'!A$1:C$400,3,),0)</f>
        <v>15388</v>
      </c>
      <c r="P64" t="str">
        <f t="shared" si="2"/>
        <v>15,388</v>
      </c>
      <c r="Q64">
        <f>IFERROR(VLOOKUP(B64, '2013q4'!A$1:C$399,3,),0)</f>
        <v>12171</v>
      </c>
      <c r="R64">
        <f>IFERROR(VLOOKUP(B64, '2014q1'!A$1:C$399,3,),0)</f>
        <v>12638</v>
      </c>
      <c r="S64">
        <f>IFERROR(VLOOKUP(B64, '2014q2'!A$1:C$399,3,),0)</f>
        <v>13012</v>
      </c>
      <c r="T64">
        <f>IFERROR(VLOOKUP(B64, '2014q3'!A$1:C$399,3,),0)</f>
        <v>13664</v>
      </c>
      <c r="U64">
        <f>IFERROR(VLOOKUP(B64, '2014q1'!A$1:C$399,3,),0)</f>
        <v>12638</v>
      </c>
      <c r="V64">
        <f>IFERROR(VLOOKUP(B64, '2014q2'!A$1:C$399,3,),0)</f>
        <v>13012</v>
      </c>
      <c r="W64">
        <f>IFERROR(VLOOKUP(B64, '2015q2'!A$1:C$399,3,),0)</f>
        <v>13580</v>
      </c>
      <c r="X64" s="59">
        <f>IFERROR(VLOOKUP(B64, '2015q3'!A$1:C$399,3,),0)</f>
        <v>13674</v>
      </c>
      <c r="Y64" s="59">
        <f>IFERROR(VLOOKUP(B64, '2015q4'!A$1:C$399,3,),0)</f>
        <v>13635</v>
      </c>
      <c r="Z64" s="117">
        <f>IFERROR(VLOOKUP(B64, '2016q1'!A$1:C$399,3,),0)</f>
        <v>14081</v>
      </c>
      <c r="AA64" s="117">
        <f>IFERROR(VLOOKUP(B64, '2016q2'!A$1:C$399,3,),0)</f>
        <v>14342</v>
      </c>
      <c r="AB64" s="117">
        <f>IFERROR(VLOOKUP(B64, '2016q3'!A$1:C$399,3,),0)</f>
        <v>14941</v>
      </c>
      <c r="AC64" s="117">
        <f>IFERROR(VLOOKUP(B64, '2016q4'!A$1:C$399,3,),0)</f>
        <v>15115</v>
      </c>
      <c r="AD64" s="117">
        <f>IFERROR(VLOOKUP(B64, '2017q1'!A$1:C$399,3,),0)</f>
        <v>16290</v>
      </c>
      <c r="AE64" s="117">
        <f>IFERROR(VLOOKUP(B64, '2017q2'!A$1:C$399,3,),0)</f>
        <v>15828</v>
      </c>
      <c r="AF64" s="117">
        <f>IFERROR(VLOOKUP(B64, '2017q3'!A$1:C$399,3,),0)</f>
        <v>15826</v>
      </c>
      <c r="AG64" s="117">
        <f>IFERROR(VLOOKUP(B64, '2017q4'!A$1:C$399,3,),0)</f>
        <v>15388</v>
      </c>
      <c r="AH64" t="str">
        <f t="shared" si="3"/>
        <v>0</v>
      </c>
      <c r="AI64" s="117">
        <f>IFERROR(VLOOKUP(B64, 'c2013q4'!A$1:E$399,4,),0) + IFERROR(VLOOKUP(B64, 'c2014q1'!A$1:E$399,4,),0) + IFERROR(VLOOKUP(B64, 'c2014q2'!A$1:E$399,4,),0) + IFERROR(VLOOKUP(B64, 'c2014q3'!A$1:E$399,4,),0) + IFERROR(VLOOKUP(B64, 'c2014q4'!A$1:E$399,4,),0)+ IFERROR(VLOOKUP(B64, 'c2015q1'!A$1:E$399,4,),0) + IFERROR(VLOOKUP(B64, 'c2015q2'!A$1:E$399,4,),0) + IFERROR(VLOOKUP(B64, 'c2015q3'!A$1:E$399,4,),0) + IFERROR(VLOOKUP(B64, 'c2015q4'!A$1:E$399,4,),0) + IFERROR(VLOOKUP(B64, 'c2016q1'!A$1:E$399,4,),0) + IFERROR(VLOOKUP(B64, 'c2016q2'!A$1:E$399,4,),0) + IFERROR(VLOOKUP(B64, 'c2016q3'!A$1:E$399,4,),0) + IFERROR(VLOOKUP(B64, 'c2016q4'!A$1:E$399,4,),0)+ IFERROR(VLOOKUP(B64, 'c2017q1'!A$1:E$399,4,),0)+ IFERROR(VLOOKUP(B64, 'c2017q2'!A$1:E$399,4,),0)</f>
        <v>0</v>
      </c>
      <c r="AJ64">
        <f>IFERROR(VLOOKUP(B64, 'c2013q4'!A$1:E$399,4,),0)</f>
        <v>0</v>
      </c>
      <c r="AK64">
        <f>IFERROR(VLOOKUP(B64, 'c2014q1'!A$1:E$399,4,),0) + IFERROR(VLOOKUP(B64, 'c2014q2'!A$1:E$399,4,),0) + IFERROR(VLOOKUP(B64, 'c2014q3'!A$1:E$399,4,),0) + IFERROR(VLOOKUP(B64, 'c2014q4'!A$1:E$399,4,),0)</f>
        <v>0</v>
      </c>
      <c r="AL64" s="59">
        <f>IFERROR(VLOOKUP(B64, 'c2015q1'!A$1:E$399,4,),0) + IFERROR(VLOOKUP(B64, 'c2015q2'!A$1:E$399,4,),0) + IFERROR(VLOOKUP(B64, 'c2015q3'!A$1:E$399,4,),0) + IFERROR(VLOOKUP(B64, 'c2015q4'!A$1:E$399,4,),0)</f>
        <v>0</v>
      </c>
      <c r="AM64" s="117">
        <f>IFERROR(VLOOKUP(B64, 'c2016q1'!A$1:E$399,4,),0) + IFERROR(VLOOKUP(B64, 'c2016q2'!A$1:E$399,4,),0) + IFERROR(VLOOKUP(B64, 'c2016q3'!A$1:E$399,4,),0) + IFERROR(VLOOKUP(B64, 'c2016q4'!A$1:E$399,4,),0)</f>
        <v>0</v>
      </c>
      <c r="AN64" s="117">
        <f>IFERROR(VLOOKUP(B64, 'c2017q1'!A$1:E$399,4,),0) + IFERROR(VLOOKUP(B64, 'c2017q2'!A$1:E$399,4,),0)</f>
        <v>0</v>
      </c>
      <c r="AO64">
        <f t="shared" si="6"/>
        <v>0</v>
      </c>
      <c r="AP64">
        <f t="shared" si="7"/>
        <v>0</v>
      </c>
      <c r="AQ64" s="59">
        <f t="shared" si="4"/>
        <v>1</v>
      </c>
      <c r="AR64" t="str">
        <f t="shared" si="5"/>
        <v>f</v>
      </c>
      <c r="AS64" s="117" t="str">
        <f>IFERROR(VLOOKUP(B64, loss!$A$1:$F$300, 4, FALSE), "")</f>
        <v>60.0%</v>
      </c>
      <c r="AT64" s="117" t="str">
        <f>IFERROR(VLOOKUP(B64, loss!$A$1:$F$300, 5, FALSE), "")</f>
        <v>65.8%</v>
      </c>
    </row>
    <row r="65" spans="1:46" x14ac:dyDescent="0.25">
      <c r="A65">
        <v>64</v>
      </c>
      <c r="B65" s="59" t="s">
        <v>3417</v>
      </c>
      <c r="C65" s="117" t="str">
        <f>IFERROR(VLOOKUP(B65,addresses!A$2:I$1997, 3, FALSE), "")</f>
        <v>1900 L. Don Dodson Dr.</v>
      </c>
      <c r="D65" s="117" t="str">
        <f>IFERROR(VLOOKUP(B65,addresses!A$2:I$1997, 5, FALSE), "")</f>
        <v>Bedford</v>
      </c>
      <c r="E65" s="117" t="str">
        <f>IFERROR(VLOOKUP(B65,addresses!A$2:I$1997, 7, FALSE),"")</f>
        <v>TX</v>
      </c>
      <c r="F65" s="117">
        <f>IFERROR(VLOOKUP(B65,addresses!A$2:I$1997, 8, FALSE),"")</f>
        <v>76021</v>
      </c>
      <c r="G65" s="117" t="str">
        <f>IFERROR(VLOOKUP(B65,addresses!A$2:I$1997, 9, FALSE),"")</f>
        <v>817-265-2000</v>
      </c>
      <c r="H65" s="117" t="str">
        <f>IFERROR(VLOOKUP(B65,addresses!A$2:J$1997, 10, FALSE), "")</f>
        <v>http://www.statenational.com</v>
      </c>
      <c r="I65" s="117" t="str">
        <f>VLOOKUP(IFERROR(VLOOKUP(B65, Weiss!A$1:C$399,3,FALSE),"NR"), RatingsLU!A$5:B$30, 2, FALSE)</f>
        <v>C+</v>
      </c>
      <c r="J65" s="117">
        <f>VLOOKUP(I65,RatingsLU!B$5:C$30,2,)</f>
        <v>7</v>
      </c>
      <c r="K65" s="117" t="str">
        <f>VLOOKUP(IFERROR(VLOOKUP(B65,#REF!, 6,FALSE), "NR"), RatingsLU!K$5:M$30, 2, FALSE)</f>
        <v>NR</v>
      </c>
      <c r="L65" s="117">
        <f>VLOOKUP(K65,RatingsLU!L$5:M$30,2,)</f>
        <v>7</v>
      </c>
      <c r="M65" s="117" t="str">
        <f>VLOOKUP(IFERROR(VLOOKUP(B65, AMBest!A$1:L$399,3,FALSE),"NR"), RatingsLU!F$5:G$100, 2, FALSE)</f>
        <v>NR</v>
      </c>
      <c r="N65" s="117">
        <f>VLOOKUP(M65, RatingsLU!G$5:H$100, 2, FALSE)</f>
        <v>33</v>
      </c>
      <c r="O65" s="117">
        <f>IFERROR(VLOOKUP(B65, '2017q4'!A$1:C$400,3,),0)</f>
        <v>15188</v>
      </c>
      <c r="P65" t="str">
        <f t="shared" si="2"/>
        <v>15,188</v>
      </c>
      <c r="Q65">
        <f>IFERROR(VLOOKUP(B65, '2013q4'!A$1:C$399,3,),0)</f>
        <v>0</v>
      </c>
      <c r="R65">
        <f>IFERROR(VLOOKUP(B65, '2014q1'!A$1:C$399,3,),0)</f>
        <v>0</v>
      </c>
      <c r="S65">
        <f>IFERROR(VLOOKUP(B65, '2014q2'!A$1:C$399,3,),0)</f>
        <v>0</v>
      </c>
      <c r="T65">
        <f>IFERROR(VLOOKUP(B65, '2014q3'!A$1:C$399,3,),0)</f>
        <v>0</v>
      </c>
      <c r="U65">
        <f>IFERROR(VLOOKUP(B65, '2014q1'!A$1:C$399,3,),0)</f>
        <v>0</v>
      </c>
      <c r="V65">
        <f>IFERROR(VLOOKUP(B65, '2014q2'!A$1:C$399,3,),0)</f>
        <v>0</v>
      </c>
      <c r="W65">
        <f>IFERROR(VLOOKUP(B65, '2015q2'!A$1:C$399,3,),0)</f>
        <v>0</v>
      </c>
      <c r="X65" s="59">
        <f>IFERROR(VLOOKUP(B65, '2015q3'!A$1:C$399,3,),0)</f>
        <v>0</v>
      </c>
      <c r="Y65" s="59">
        <f>IFERROR(VLOOKUP(B65, '2015q4'!A$1:C$399,3,),0)</f>
        <v>0</v>
      </c>
      <c r="Z65" s="117">
        <f>IFERROR(VLOOKUP(B65, '2016q1'!A$1:C$399,3,),0)</f>
        <v>1483</v>
      </c>
      <c r="AA65" s="117">
        <f>IFERROR(VLOOKUP(B65, '2016q2'!A$1:C$399,3,),0)</f>
        <v>7503</v>
      </c>
      <c r="AB65" s="117">
        <f>IFERROR(VLOOKUP(B65, '2016q3'!A$1:C$399,3,),0)</f>
        <v>5802</v>
      </c>
      <c r="AC65" s="117">
        <f>IFERROR(VLOOKUP(B65, '2016q4'!A$1:C$399,3,),0)</f>
        <v>8855</v>
      </c>
      <c r="AD65" s="117">
        <f>IFERROR(VLOOKUP(B65, '2017q1'!A$1:C$399,3,),0)</f>
        <v>8638</v>
      </c>
      <c r="AE65" s="117">
        <f>IFERROR(VLOOKUP(B65, '2017q2'!A$1:C$399,3,),0)</f>
        <v>9650</v>
      </c>
      <c r="AF65" s="117">
        <f>IFERROR(VLOOKUP(B65, '2017q3'!A$1:C$399,3,),0)</f>
        <v>12279</v>
      </c>
      <c r="AG65" s="117">
        <f>IFERROR(VLOOKUP(B65, '2017q4'!A$1:C$399,3,),0)</f>
        <v>15188</v>
      </c>
      <c r="AH65" t="str">
        <f t="shared" si="3"/>
        <v>0</v>
      </c>
      <c r="AI65" s="117">
        <f>IFERROR(VLOOKUP(B65, 'c2013q4'!A$1:E$399,4,),0) + IFERROR(VLOOKUP(B65, 'c2014q1'!A$1:E$399,4,),0) + IFERROR(VLOOKUP(B65, 'c2014q2'!A$1:E$399,4,),0) + IFERROR(VLOOKUP(B65, 'c2014q3'!A$1:E$399,4,),0) + IFERROR(VLOOKUP(B65, 'c2014q4'!A$1:E$399,4,),0)+ IFERROR(VLOOKUP(B65, 'c2015q1'!A$1:E$399,4,),0) + IFERROR(VLOOKUP(B65, 'c2015q2'!A$1:E$399,4,),0) + IFERROR(VLOOKUP(B65, 'c2015q3'!A$1:E$399,4,),0) + IFERROR(VLOOKUP(B65, 'c2015q4'!A$1:E$399,4,),0) + IFERROR(VLOOKUP(B65, 'c2016q1'!A$1:E$399,4,),0) + IFERROR(VLOOKUP(B65, 'c2016q2'!A$1:E$399,4,),0) + IFERROR(VLOOKUP(B65, 'c2016q3'!A$1:E$399,4,),0) + IFERROR(VLOOKUP(B65, 'c2016q4'!A$1:E$399,4,),0)+ IFERROR(VLOOKUP(B65, 'c2017q1'!A$1:E$399,4,),0)+ IFERROR(VLOOKUP(B65, 'c2017q2'!A$1:E$399,4,),0)</f>
        <v>0</v>
      </c>
      <c r="AJ65">
        <f>IFERROR(VLOOKUP(B65, 'c2013q4'!A$1:E$399,4,),0)</f>
        <v>0</v>
      </c>
      <c r="AK65">
        <f>IFERROR(VLOOKUP(B65, 'c2014q1'!A$1:E$399,4,),0) + IFERROR(VLOOKUP(B65, 'c2014q2'!A$1:E$399,4,),0) + IFERROR(VLOOKUP(B65, 'c2014q3'!A$1:E$399,4,),0) + IFERROR(VLOOKUP(B65, 'c2014q4'!A$1:E$399,4,),0)</f>
        <v>0</v>
      </c>
      <c r="AL65" s="59">
        <f>IFERROR(VLOOKUP(B65, 'c2015q1'!A$1:E$399,4,),0) + IFERROR(VLOOKUP(B65, 'c2015q2'!A$1:E$399,4,),0) + IFERROR(VLOOKUP(B65, 'c2015q3'!A$1:E$399,4,),0) + IFERROR(VLOOKUP(B65, 'c2015q4'!A$1:E$399,4,),0)</f>
        <v>0</v>
      </c>
      <c r="AM65" s="117">
        <f>IFERROR(VLOOKUP(B65, 'c2016q1'!A$1:E$399,4,),0) + IFERROR(VLOOKUP(B65, 'c2016q2'!A$1:E$399,4,),0) + IFERROR(VLOOKUP(B65, 'c2016q3'!A$1:E$399,4,),0) + IFERROR(VLOOKUP(B65, 'c2016q4'!A$1:E$399,4,),0)</f>
        <v>0</v>
      </c>
      <c r="AN65" s="117">
        <f>IFERROR(VLOOKUP(B65, 'c2017q1'!A$1:E$399,4,),0) + IFERROR(VLOOKUP(B65, 'c2017q2'!A$1:E$399,4,),0)</f>
        <v>0</v>
      </c>
      <c r="AO65">
        <f t="shared" si="6"/>
        <v>0</v>
      </c>
      <c r="AP65">
        <f t="shared" si="7"/>
        <v>0</v>
      </c>
      <c r="AQ65" s="59">
        <f t="shared" si="4"/>
        <v>1</v>
      </c>
      <c r="AR65" t="str">
        <f t="shared" si="5"/>
        <v>f</v>
      </c>
      <c r="AS65" s="117" t="str">
        <f>IFERROR(VLOOKUP(B65, loss!$A$1:$F$300, 4, FALSE), "")</f>
        <v>41.6%</v>
      </c>
      <c r="AT65" s="117" t="str">
        <f>IFERROR(VLOOKUP(B65, loss!$A$1:$F$300, 5, FALSE), "")</f>
        <v>51.7%</v>
      </c>
    </row>
    <row r="66" spans="1:46" x14ac:dyDescent="0.25">
      <c r="A66">
        <v>65</v>
      </c>
      <c r="B66" s="59" t="s">
        <v>375</v>
      </c>
      <c r="C66" s="117" t="str">
        <f>IFERROR(VLOOKUP(B66,addresses!A$2:I$1997, 3, FALSE), "")</f>
        <v>175 Water Street, 18Th Floor</v>
      </c>
      <c r="D66" s="117" t="str">
        <f>IFERROR(VLOOKUP(B66,addresses!A$2:I$1997, 5, FALSE), "")</f>
        <v>New York</v>
      </c>
      <c r="E66" s="117" t="str">
        <f>IFERROR(VLOOKUP(B66,addresses!A$2:I$1997, 7, FALSE),"")</f>
        <v>NY</v>
      </c>
      <c r="F66" s="117">
        <f>IFERROR(VLOOKUP(B66,addresses!A$2:I$1997, 8, FALSE),"")</f>
        <v>10038</v>
      </c>
      <c r="G66" s="117" t="str">
        <f>IFERROR(VLOOKUP(B66,addresses!A$2:I$1997, 9, FALSE),"")</f>
        <v>212-458-3732</v>
      </c>
      <c r="H66" s="117" t="str">
        <f>IFERROR(VLOOKUP(B66,addresses!A$2:J$1997, 10, FALSE), "")</f>
        <v>http://www.aig.com</v>
      </c>
      <c r="I66" s="117" t="str">
        <f>VLOOKUP(IFERROR(VLOOKUP(B66, Weiss!A$1:C$399,3,FALSE),"NR"), RatingsLU!A$5:B$30, 2, FALSE)</f>
        <v>C</v>
      </c>
      <c r="J66" s="117">
        <f>VLOOKUP(I66,RatingsLU!B$5:C$30,2,)</f>
        <v>8</v>
      </c>
      <c r="K66" s="117" t="str">
        <f>VLOOKUP(IFERROR(VLOOKUP(B66,#REF!, 6,FALSE), "NR"), RatingsLU!K$5:M$30, 2, FALSE)</f>
        <v>NR</v>
      </c>
      <c r="L66" s="117">
        <f>VLOOKUP(K66,RatingsLU!L$5:M$30,2,)</f>
        <v>7</v>
      </c>
      <c r="M66" s="117" t="str">
        <f>VLOOKUP(IFERROR(VLOOKUP(B66, AMBest!A$1:L$399,3,FALSE),"NR"), RatingsLU!F$5:G$100, 2, FALSE)</f>
        <v>A</v>
      </c>
      <c r="N66" s="117">
        <f>VLOOKUP(M66, RatingsLU!G$5:H$100, 2, FALSE)</f>
        <v>5</v>
      </c>
      <c r="O66" s="117">
        <f>IFERROR(VLOOKUP(B66, '2017q4'!A$1:C$400,3,),0)</f>
        <v>14996</v>
      </c>
      <c r="P66" t="str">
        <f t="shared" si="2"/>
        <v>14,996</v>
      </c>
      <c r="Q66">
        <f>IFERROR(VLOOKUP(B66, '2013q4'!A$1:C$399,3,),0)</f>
        <v>13521</v>
      </c>
      <c r="R66">
        <f>IFERROR(VLOOKUP(B66, '2014q1'!A$1:C$399,3,),0)</f>
        <v>13552</v>
      </c>
      <c r="S66">
        <f>IFERROR(VLOOKUP(B66, '2014q2'!A$1:C$399,3,),0)</f>
        <v>13610</v>
      </c>
      <c r="T66">
        <f>IFERROR(VLOOKUP(B66, '2014q3'!A$1:C$399,3,),0)</f>
        <v>13764</v>
      </c>
      <c r="U66">
        <f>IFERROR(VLOOKUP(B66, '2014q1'!A$1:C$399,3,),0)</f>
        <v>13552</v>
      </c>
      <c r="V66">
        <f>IFERROR(VLOOKUP(B66, '2014q2'!A$1:C$399,3,),0)</f>
        <v>13610</v>
      </c>
      <c r="W66">
        <f>IFERROR(VLOOKUP(B66, '2015q2'!A$1:C$399,3,),0)</f>
        <v>14056</v>
      </c>
      <c r="X66" s="59">
        <f>IFERROR(VLOOKUP(B66, '2015q3'!A$1:C$399,3,),0)</f>
        <v>14177</v>
      </c>
      <c r="Y66" s="59">
        <f>IFERROR(VLOOKUP(B66, '2015q4'!A$1:C$399,3,),0)</f>
        <v>14482</v>
      </c>
      <c r="Z66" s="117">
        <f>IFERROR(VLOOKUP(B66, '2016q1'!A$1:C$399,3,),0)</f>
        <v>14677</v>
      </c>
      <c r="AA66" s="117">
        <f>IFERROR(VLOOKUP(B66, '2016q2'!A$1:C$399,3,),0)</f>
        <v>14830</v>
      </c>
      <c r="AB66" s="117">
        <f>IFERROR(VLOOKUP(B66, '2016q3'!A$1:C$399,3,),0)</f>
        <v>14867</v>
      </c>
      <c r="AC66" s="117">
        <f>IFERROR(VLOOKUP(B66, '2016q4'!A$1:C$399,3,),0)</f>
        <v>14896</v>
      </c>
      <c r="AD66" s="117">
        <f>IFERROR(VLOOKUP(B66, '2017q1'!A$1:C$399,3,),0)</f>
        <v>14871</v>
      </c>
      <c r="AE66" s="117">
        <f>IFERROR(VLOOKUP(B66, '2017q2'!A$1:C$399,3,),0)</f>
        <v>14845</v>
      </c>
      <c r="AF66" s="117">
        <f>IFERROR(VLOOKUP(B66, '2017q3'!A$1:C$399,3,),0)</f>
        <v>14894</v>
      </c>
      <c r="AG66" s="117">
        <f>IFERROR(VLOOKUP(B66, '2017q4'!A$1:C$399,3,),0)</f>
        <v>14996</v>
      </c>
      <c r="AH66" t="str">
        <f t="shared" si="3"/>
        <v>8</v>
      </c>
      <c r="AI66" s="117">
        <f>IFERROR(VLOOKUP(B66, 'c2013q4'!A$1:E$399,4,),0) + IFERROR(VLOOKUP(B66, 'c2014q1'!A$1:E$399,4,),0) + IFERROR(VLOOKUP(B66, 'c2014q2'!A$1:E$399,4,),0) + IFERROR(VLOOKUP(B66, 'c2014q3'!A$1:E$399,4,),0) + IFERROR(VLOOKUP(B66, 'c2014q4'!A$1:E$399,4,),0)+ IFERROR(VLOOKUP(B66, 'c2015q1'!A$1:E$399,4,),0) + IFERROR(VLOOKUP(B66, 'c2015q2'!A$1:E$399,4,),0) + IFERROR(VLOOKUP(B66, 'c2015q3'!A$1:E$399,4,),0) + IFERROR(VLOOKUP(B66, 'c2015q4'!A$1:E$399,4,),0) + IFERROR(VLOOKUP(B66, 'c2016q1'!A$1:E$399,4,),0) + IFERROR(VLOOKUP(B66, 'c2016q2'!A$1:E$399,4,),0) + IFERROR(VLOOKUP(B66, 'c2016q3'!A$1:E$399,4,),0) + IFERROR(VLOOKUP(B66, 'c2016q4'!A$1:E$399,4,),0)+ IFERROR(VLOOKUP(B66, 'c2017q1'!A$1:E$399,4,),0)+ IFERROR(VLOOKUP(B66, 'c2017q2'!A$1:E$399,4,),0)</f>
        <v>8</v>
      </c>
      <c r="AJ66">
        <f>IFERROR(VLOOKUP(B66, 'c2013q4'!A$1:E$399,4,),0)</f>
        <v>4</v>
      </c>
      <c r="AK66">
        <f>IFERROR(VLOOKUP(B66, 'c2014q1'!A$1:E$399,4,),0) + IFERROR(VLOOKUP(B66, 'c2014q2'!A$1:E$399,4,),0) + IFERROR(VLOOKUP(B66, 'c2014q3'!A$1:E$399,4,),0) + IFERROR(VLOOKUP(B66, 'c2014q4'!A$1:E$399,4,),0)</f>
        <v>1</v>
      </c>
      <c r="AL66" s="59">
        <f>IFERROR(VLOOKUP(B66, 'c2015q1'!A$1:E$399,4,),0) + IFERROR(VLOOKUP(B66, 'c2015q2'!A$1:E$399,4,),0) + IFERROR(VLOOKUP(B66, 'c2015q3'!A$1:E$399,4,),0) + IFERROR(VLOOKUP(B66, 'c2015q4'!A$1:E$399,4,),0)</f>
        <v>1</v>
      </c>
      <c r="AM66" s="117">
        <f>IFERROR(VLOOKUP(B66, 'c2016q1'!A$1:E$399,4,),0) + IFERROR(VLOOKUP(B66, 'c2016q2'!A$1:E$399,4,),0) + IFERROR(VLOOKUP(B66, 'c2016q3'!A$1:E$399,4,),0) + IFERROR(VLOOKUP(B66, 'c2016q4'!A$1:E$399,4,),0)</f>
        <v>1</v>
      </c>
      <c r="AN66" s="117">
        <f>IFERROR(VLOOKUP(B66, 'c2017q1'!A$1:E$399,4,),0) + IFERROR(VLOOKUP(B66, 'c2017q2'!A$1:E$399,4,),0)</f>
        <v>1</v>
      </c>
      <c r="AO66">
        <f t="shared" ref="AO66:AO129" si="8">IF(O66&lt;1000, "-", ROUND((10000*AI66)/O66,1))</f>
        <v>5.3</v>
      </c>
      <c r="AP66">
        <f t="shared" ref="AP66:AP129" si="9">IF(ISERROR(_xlfn.PERCENTRANK.INC(AO$2:AO$392, AO66)), "", ROUND(100*_xlfn.PERCENTRANK.INC(AO$2:AO$392, AO66),0))</f>
        <v>27</v>
      </c>
      <c r="AQ66" s="59">
        <f t="shared" si="4"/>
        <v>1</v>
      </c>
      <c r="AR66" t="str">
        <f t="shared" si="5"/>
        <v>f</v>
      </c>
      <c r="AS66" s="117" t="str">
        <f>IFERROR(VLOOKUP(B66, loss!$A$1:$F$300, 4, FALSE), "")</f>
        <v>93.1%</v>
      </c>
      <c r="AT66" s="117" t="str">
        <f>IFERROR(VLOOKUP(B66, loss!$A$1:$F$300, 5, FALSE), "")</f>
        <v/>
      </c>
    </row>
    <row r="67" spans="1:46" x14ac:dyDescent="0.25">
      <c r="A67">
        <v>66</v>
      </c>
      <c r="B67" s="59" t="s">
        <v>266</v>
      </c>
      <c r="C67" s="117" t="str">
        <f>IFERROR(VLOOKUP(B67,addresses!A$2:I$1997, 3, FALSE), "")</f>
        <v>12115 Lackland Road</v>
      </c>
      <c r="D67" s="117" t="str">
        <f>IFERROR(VLOOKUP(B67,addresses!A$2:I$1997, 5, FALSE), "")</f>
        <v>St. Louis</v>
      </c>
      <c r="E67" s="117" t="str">
        <f>IFERROR(VLOOKUP(B67,addresses!A$2:I$1997, 7, FALSE),"")</f>
        <v>MO</v>
      </c>
      <c r="F67" s="117" t="str">
        <f>IFERROR(VLOOKUP(B67,addresses!A$2:I$1997, 8, FALSE),"")</f>
        <v>63146-4003</v>
      </c>
      <c r="G67" s="117" t="str">
        <f>IFERROR(VLOOKUP(B67,addresses!A$2:I$1997, 9, FALSE),"")</f>
        <v>800-777-8467</v>
      </c>
      <c r="H67" s="117" t="str">
        <f>IFERROR(VLOOKUP(B67,addresses!A$2:J$1997, 10, FALSE), "")</f>
        <v>http://www.kemper.com</v>
      </c>
      <c r="I67" s="117" t="str">
        <f>VLOOKUP(IFERROR(VLOOKUP(B67, Weiss!A$1:C$399,3,FALSE),"NR"), RatingsLU!A$5:B$30, 2, FALSE)</f>
        <v>B</v>
      </c>
      <c r="J67" s="117">
        <f>VLOOKUP(I67,RatingsLU!B$5:C$30,2,)</f>
        <v>5</v>
      </c>
      <c r="K67" s="117" t="str">
        <f>VLOOKUP(IFERROR(VLOOKUP(B67,#REF!, 6,FALSE), "NR"), RatingsLU!K$5:M$30, 2, FALSE)</f>
        <v>NR</v>
      </c>
      <c r="L67" s="117">
        <f>VLOOKUP(K67,RatingsLU!L$5:M$30,2,)</f>
        <v>7</v>
      </c>
      <c r="M67" s="117" t="str">
        <f>VLOOKUP(IFERROR(VLOOKUP(B67, AMBest!A$1:L$399,3,FALSE),"NR"), RatingsLU!F$5:G$100, 2, FALSE)</f>
        <v>NR</v>
      </c>
      <c r="N67" s="117">
        <f>VLOOKUP(M67, RatingsLU!G$5:H$100, 2, FALSE)</f>
        <v>33</v>
      </c>
      <c r="O67" s="117">
        <f>IFERROR(VLOOKUP(B67, '2017q4'!A$1:C$400,3,),0)</f>
        <v>14763</v>
      </c>
      <c r="P67" t="str">
        <f t="shared" si="2"/>
        <v>14,763</v>
      </c>
      <c r="Q67">
        <f>IFERROR(VLOOKUP(B67, '2013q4'!A$1:C$399,3,),0)</f>
        <v>15946</v>
      </c>
      <c r="R67">
        <f>IFERROR(VLOOKUP(B67, '2014q1'!A$1:C$399,3,),0)</f>
        <v>15749</v>
      </c>
      <c r="S67">
        <f>IFERROR(VLOOKUP(B67, '2014q2'!A$1:C$399,3,),0)</f>
        <v>15864</v>
      </c>
      <c r="T67">
        <f>IFERROR(VLOOKUP(B67, '2014q3'!A$1:C$399,3,),0)</f>
        <v>15757</v>
      </c>
      <c r="U67">
        <f>IFERROR(VLOOKUP(B67, '2014q1'!A$1:C$399,3,),0)</f>
        <v>15749</v>
      </c>
      <c r="V67">
        <f>IFERROR(VLOOKUP(B67, '2014q2'!A$1:C$399,3,),0)</f>
        <v>15864</v>
      </c>
      <c r="W67">
        <f>IFERROR(VLOOKUP(B67, '2015q2'!A$1:C$399,3,),0)</f>
        <v>15640</v>
      </c>
      <c r="X67" s="59">
        <f>IFERROR(VLOOKUP(B67, '2015q3'!A$1:C$399,3,),0)</f>
        <v>15707</v>
      </c>
      <c r="Y67" s="59">
        <f>IFERROR(VLOOKUP(B67, '2015q4'!A$1:C$399,3,),0)</f>
        <v>15478</v>
      </c>
      <c r="Z67" s="117">
        <f>IFERROR(VLOOKUP(B67, '2016q1'!A$1:C$399,3,),0)</f>
        <v>15347</v>
      </c>
      <c r="AA67" s="117">
        <f>IFERROR(VLOOKUP(B67, '2016q2'!A$1:C$399,3,),0)</f>
        <v>15469</v>
      </c>
      <c r="AB67" s="117">
        <f>IFERROR(VLOOKUP(B67, '2016q3'!A$1:C$399,3,),0)</f>
        <v>15314</v>
      </c>
      <c r="AC67" s="117">
        <f>IFERROR(VLOOKUP(B67, '2016q4'!A$1:C$399,3,),0)</f>
        <v>15163</v>
      </c>
      <c r="AD67" s="117">
        <f>IFERROR(VLOOKUP(B67, '2017q1'!A$1:C$399,3,),0)</f>
        <v>15121</v>
      </c>
      <c r="AE67" s="117">
        <f>IFERROR(VLOOKUP(B67, '2017q2'!A$1:C$399,3,),0)</f>
        <v>15080</v>
      </c>
      <c r="AF67" s="117">
        <f>IFERROR(VLOOKUP(B67, '2017q3'!A$1:C$399,3,),0)</f>
        <v>15285</v>
      </c>
      <c r="AG67" s="117">
        <f>IFERROR(VLOOKUP(B67, '2017q4'!A$1:C$399,3,),0)</f>
        <v>14763</v>
      </c>
      <c r="AH67" t="str">
        <f t="shared" ref="AH67:AH130" si="10">IF(AI67&gt;0,TEXT(AI67,"#,###,###"), "0")</f>
        <v>13</v>
      </c>
      <c r="AI67" s="117">
        <f>IFERROR(VLOOKUP(B67, 'c2013q4'!A$1:E$399,4,),0) + IFERROR(VLOOKUP(B67, 'c2014q1'!A$1:E$399,4,),0) + IFERROR(VLOOKUP(B67, 'c2014q2'!A$1:E$399,4,),0) + IFERROR(VLOOKUP(B67, 'c2014q3'!A$1:E$399,4,),0) + IFERROR(VLOOKUP(B67, 'c2014q4'!A$1:E$399,4,),0)+ IFERROR(VLOOKUP(B67, 'c2015q1'!A$1:E$399,4,),0) + IFERROR(VLOOKUP(B67, 'c2015q2'!A$1:E$399,4,),0) + IFERROR(VLOOKUP(B67, 'c2015q3'!A$1:E$399,4,),0) + IFERROR(VLOOKUP(B67, 'c2015q4'!A$1:E$399,4,),0) + IFERROR(VLOOKUP(B67, 'c2016q1'!A$1:E$399,4,),0) + IFERROR(VLOOKUP(B67, 'c2016q2'!A$1:E$399,4,),0) + IFERROR(VLOOKUP(B67, 'c2016q3'!A$1:E$399,4,),0) + IFERROR(VLOOKUP(B67, 'c2016q4'!A$1:E$399,4,),0)+ IFERROR(VLOOKUP(B67, 'c2017q1'!A$1:E$399,4,),0)+ IFERROR(VLOOKUP(B67, 'c2017q2'!A$1:E$399,4,),0)</f>
        <v>13</v>
      </c>
      <c r="AJ67">
        <f>IFERROR(VLOOKUP(B67, 'c2013q4'!A$1:E$399,4,),0)</f>
        <v>4</v>
      </c>
      <c r="AK67">
        <f>IFERROR(VLOOKUP(B67, 'c2014q1'!A$1:E$399,4,),0) + IFERROR(VLOOKUP(B67, 'c2014q2'!A$1:E$399,4,),0) + IFERROR(VLOOKUP(B67, 'c2014q3'!A$1:E$399,4,),0) + IFERROR(VLOOKUP(B67, 'c2014q4'!A$1:E$399,4,),0)</f>
        <v>2</v>
      </c>
      <c r="AL67" s="59">
        <f>IFERROR(VLOOKUP(B67, 'c2015q1'!A$1:E$399,4,),0) + IFERROR(VLOOKUP(B67, 'c2015q2'!A$1:E$399,4,),0) + IFERROR(VLOOKUP(B67, 'c2015q3'!A$1:E$399,4,),0) + IFERROR(VLOOKUP(B67, 'c2015q4'!A$1:E$399,4,),0)</f>
        <v>2</v>
      </c>
      <c r="AM67" s="117">
        <f>IFERROR(VLOOKUP(B67, 'c2016q1'!A$1:E$399,4,),0) + IFERROR(VLOOKUP(B67, 'c2016q2'!A$1:E$399,4,),0) + IFERROR(VLOOKUP(B67, 'c2016q3'!A$1:E$399,4,),0) + IFERROR(VLOOKUP(B67, 'c2016q4'!A$1:E$399,4,),0)</f>
        <v>2</v>
      </c>
      <c r="AN67" s="117">
        <f>IFERROR(VLOOKUP(B67, 'c2017q1'!A$1:E$399,4,),0) + IFERROR(VLOOKUP(B67, 'c2017q2'!A$1:E$399,4,),0)</f>
        <v>3</v>
      </c>
      <c r="AO67">
        <f t="shared" si="8"/>
        <v>8.8000000000000007</v>
      </c>
      <c r="AP67">
        <f t="shared" si="9"/>
        <v>31</v>
      </c>
      <c r="AQ67" s="59">
        <f t="shared" ref="AQ67:AQ130" si="11">IF(AP67="", 0, IF(AP67&lt;=100/3, 1, IF(AP67&lt;=200/3, 2,3)))</f>
        <v>1</v>
      </c>
      <c r="AR67" t="str">
        <f t="shared" ref="AR67:AR130" si="12">IF(AQ67="", "", "f")</f>
        <v>f</v>
      </c>
      <c r="AS67" s="117" t="str">
        <f>IFERROR(VLOOKUP(B67, loss!$A$1:$F$300, 4, FALSE), "")</f>
        <v/>
      </c>
      <c r="AT67" s="117" t="str">
        <f>IFERROR(VLOOKUP(B67, loss!$A$1:$F$300, 5, FALSE), "")</f>
        <v/>
      </c>
    </row>
    <row r="68" spans="1:46" x14ac:dyDescent="0.25">
      <c r="A68">
        <v>67</v>
      </c>
      <c r="B68" s="59" t="s">
        <v>265</v>
      </c>
      <c r="C68" s="117" t="str">
        <f>IFERROR(VLOOKUP(B68,addresses!A$2:I$1997, 3, FALSE), "")</f>
        <v>1101 Corridor Park Blvd, 0365-Tn01P1</v>
      </c>
      <c r="D68" s="117" t="str">
        <f>IFERROR(VLOOKUP(B68,addresses!A$2:I$1997, 5, FALSE), "")</f>
        <v>Knoxville</v>
      </c>
      <c r="E68" s="117" t="str">
        <f>IFERROR(VLOOKUP(B68,addresses!A$2:I$1997, 7, FALSE),"")</f>
        <v>TN</v>
      </c>
      <c r="F68" s="117">
        <f>IFERROR(VLOOKUP(B68,addresses!A$2:I$1997, 8, FALSE),"")</f>
        <v>37932</v>
      </c>
      <c r="G68" s="117" t="str">
        <f>IFERROR(VLOOKUP(B68,addresses!A$2:I$1997, 9, FALSE),"")</f>
        <v>865-777-6366</v>
      </c>
      <c r="H68" s="117" t="str">
        <f>IFERROR(VLOOKUP(B68,addresses!A$2:J$1997, 10, FALSE), "")</f>
        <v>http://www.travelersfl.com</v>
      </c>
      <c r="I68" s="117" t="str">
        <f>VLOOKUP(IFERROR(VLOOKUP(B68, Weiss!A$1:C$399,3,FALSE),"NR"), RatingsLU!A$5:B$30, 2, FALSE)</f>
        <v>B</v>
      </c>
      <c r="J68" s="117">
        <f>VLOOKUP(I68,RatingsLU!B$5:C$30,2,)</f>
        <v>5</v>
      </c>
      <c r="K68" s="117" t="str">
        <f>VLOOKUP(IFERROR(VLOOKUP(B68,#REF!, 6,FALSE), "NR"), RatingsLU!K$5:M$30, 2, FALSE)</f>
        <v>NR</v>
      </c>
      <c r="L68" s="117">
        <f>VLOOKUP(K68,RatingsLU!L$5:M$30,2,)</f>
        <v>7</v>
      </c>
      <c r="M68" s="117" t="str">
        <f>VLOOKUP(IFERROR(VLOOKUP(B68, AMBest!A$1:L$399,3,FALSE),"NR"), RatingsLU!F$5:G$100, 2, FALSE)</f>
        <v>A-</v>
      </c>
      <c r="N68" s="117">
        <f>VLOOKUP(M68, RatingsLU!G$5:H$100, 2, FALSE)</f>
        <v>7</v>
      </c>
      <c r="O68" s="117">
        <f>IFERROR(VLOOKUP(B68, '2017q4'!A$1:C$400,3,),0)</f>
        <v>14277</v>
      </c>
      <c r="P68" t="str">
        <f t="shared" ref="P68:P131" si="13">IF(O68&gt;0,TEXT(O68,"#,###,###"), "0")</f>
        <v>14,277</v>
      </c>
      <c r="Q68">
        <f>IFERROR(VLOOKUP(B68, '2013q4'!A$1:C$399,3,),0)</f>
        <v>18390</v>
      </c>
      <c r="R68">
        <f>IFERROR(VLOOKUP(B68, '2014q1'!A$1:C$399,3,),0)</f>
        <v>18048</v>
      </c>
      <c r="S68">
        <f>IFERROR(VLOOKUP(B68, '2014q2'!A$1:C$399,3,),0)</f>
        <v>17674</v>
      </c>
      <c r="T68">
        <f>IFERROR(VLOOKUP(B68, '2014q3'!A$1:C$399,3,),0)</f>
        <v>17343</v>
      </c>
      <c r="U68">
        <f>IFERROR(VLOOKUP(B68, '2014q1'!A$1:C$399,3,),0)</f>
        <v>18048</v>
      </c>
      <c r="V68">
        <f>IFERROR(VLOOKUP(B68, '2014q2'!A$1:C$399,3,),0)</f>
        <v>17674</v>
      </c>
      <c r="W68">
        <f>IFERROR(VLOOKUP(B68, '2015q2'!A$1:C$399,3,),0)</f>
        <v>16699</v>
      </c>
      <c r="X68" s="59">
        <f>IFERROR(VLOOKUP(B68, '2015q3'!A$1:C$399,3,),0)</f>
        <v>16584</v>
      </c>
      <c r="Y68" s="59">
        <f>IFERROR(VLOOKUP(B68, '2015q4'!A$1:C$399,3,),0)</f>
        <v>16476</v>
      </c>
      <c r="Z68" s="117">
        <f>IFERROR(VLOOKUP(B68, '2016q1'!A$1:C$399,3,),0)</f>
        <v>16400</v>
      </c>
      <c r="AA68" s="117">
        <f>IFERROR(VLOOKUP(B68, '2016q2'!A$1:C$399,3,),0)</f>
        <v>16066</v>
      </c>
      <c r="AB68" s="117">
        <f>IFERROR(VLOOKUP(B68, '2016q3'!A$1:C$399,3,),0)</f>
        <v>15721</v>
      </c>
      <c r="AC68" s="117">
        <f>IFERROR(VLOOKUP(B68, '2016q4'!A$1:C$399,3,),0)</f>
        <v>15449</v>
      </c>
      <c r="AD68" s="117">
        <f>IFERROR(VLOOKUP(B68, '2017q1'!A$1:C$399,3,),0)</f>
        <v>15180</v>
      </c>
      <c r="AE68" s="117">
        <f>IFERROR(VLOOKUP(B68, '2017q2'!A$1:C$399,3,),0)</f>
        <v>14849</v>
      </c>
      <c r="AF68" s="117">
        <f>IFERROR(VLOOKUP(B68, '2017q3'!A$1:C$399,3,),0)</f>
        <v>14543</v>
      </c>
      <c r="AG68" s="117">
        <f>IFERROR(VLOOKUP(B68, '2017q4'!A$1:C$399,3,),0)</f>
        <v>14277</v>
      </c>
      <c r="AH68" t="str">
        <f t="shared" si="10"/>
        <v>60</v>
      </c>
      <c r="AI68" s="117">
        <f>IFERROR(VLOOKUP(B68, 'c2013q4'!A$1:E$399,4,),0) + IFERROR(VLOOKUP(B68, 'c2014q1'!A$1:E$399,4,),0) + IFERROR(VLOOKUP(B68, 'c2014q2'!A$1:E$399,4,),0) + IFERROR(VLOOKUP(B68, 'c2014q3'!A$1:E$399,4,),0) + IFERROR(VLOOKUP(B68, 'c2014q4'!A$1:E$399,4,),0)+ IFERROR(VLOOKUP(B68, 'c2015q1'!A$1:E$399,4,),0) + IFERROR(VLOOKUP(B68, 'c2015q2'!A$1:E$399,4,),0) + IFERROR(VLOOKUP(B68, 'c2015q3'!A$1:E$399,4,),0) + IFERROR(VLOOKUP(B68, 'c2015q4'!A$1:E$399,4,),0) + IFERROR(VLOOKUP(B68, 'c2016q1'!A$1:E$399,4,),0) + IFERROR(VLOOKUP(B68, 'c2016q2'!A$1:E$399,4,),0) + IFERROR(VLOOKUP(B68, 'c2016q3'!A$1:E$399,4,),0) + IFERROR(VLOOKUP(B68, 'c2016q4'!A$1:E$399,4,),0)+ IFERROR(VLOOKUP(B68, 'c2017q1'!A$1:E$399,4,),0)+ IFERROR(VLOOKUP(B68, 'c2017q2'!A$1:E$399,4,),0)</f>
        <v>60</v>
      </c>
      <c r="AJ68">
        <f>IFERROR(VLOOKUP(B68, 'c2013q4'!A$1:E$399,4,),0)</f>
        <v>14</v>
      </c>
      <c r="AK68">
        <f>IFERROR(VLOOKUP(B68, 'c2014q1'!A$1:E$399,4,),0) + IFERROR(VLOOKUP(B68, 'c2014q2'!A$1:E$399,4,),0) + IFERROR(VLOOKUP(B68, 'c2014q3'!A$1:E$399,4,),0) + IFERROR(VLOOKUP(B68, 'c2014q4'!A$1:E$399,4,),0)</f>
        <v>13</v>
      </c>
      <c r="AL68" s="59">
        <f>IFERROR(VLOOKUP(B68, 'c2015q1'!A$1:E$399,4,),0) + IFERROR(VLOOKUP(B68, 'c2015q2'!A$1:E$399,4,),0) + IFERROR(VLOOKUP(B68, 'c2015q3'!A$1:E$399,4,),0) + IFERROR(VLOOKUP(B68, 'c2015q4'!A$1:E$399,4,),0)</f>
        <v>14</v>
      </c>
      <c r="AM68" s="117">
        <f>IFERROR(VLOOKUP(B68, 'c2016q1'!A$1:E$399,4,),0) + IFERROR(VLOOKUP(B68, 'c2016q2'!A$1:E$399,4,),0) + IFERROR(VLOOKUP(B68, 'c2016q3'!A$1:E$399,4,),0) + IFERROR(VLOOKUP(B68, 'c2016q4'!A$1:E$399,4,),0)</f>
        <v>14</v>
      </c>
      <c r="AN68" s="117">
        <f>IFERROR(VLOOKUP(B68, 'c2017q1'!A$1:E$399,4,),0) + IFERROR(VLOOKUP(B68, 'c2017q2'!A$1:E$399,4,),0)</f>
        <v>5</v>
      </c>
      <c r="AO68">
        <f t="shared" si="8"/>
        <v>42</v>
      </c>
      <c r="AP68">
        <f t="shared" si="9"/>
        <v>87</v>
      </c>
      <c r="AQ68" s="59">
        <f t="shared" si="11"/>
        <v>3</v>
      </c>
      <c r="AR68" t="str">
        <f t="shared" si="12"/>
        <v>f</v>
      </c>
      <c r="AS68" s="117" t="str">
        <f>IFERROR(VLOOKUP(B68, loss!$A$1:$F$300, 4, FALSE), "")</f>
        <v>61.3%</v>
      </c>
      <c r="AT68" s="117" t="str">
        <f>IFERROR(VLOOKUP(B68, loss!$A$1:$F$300, 5, FALSE), "")</f>
        <v>82.7%</v>
      </c>
    </row>
    <row r="69" spans="1:46" x14ac:dyDescent="0.25">
      <c r="A69">
        <v>68</v>
      </c>
      <c r="B69" s="59" t="s">
        <v>264</v>
      </c>
      <c r="C69" s="117" t="str">
        <f>IFERROR(VLOOKUP(B69,addresses!A$2:I$1997, 3, FALSE), "")</f>
        <v>P.O. Box 2450</v>
      </c>
      <c r="D69" s="117" t="str">
        <f>IFERROR(VLOOKUP(B69,addresses!A$2:I$1997, 5, FALSE), "")</f>
        <v>Grand Rapids</v>
      </c>
      <c r="E69" s="117" t="str">
        <f>IFERROR(VLOOKUP(B69,addresses!A$2:I$1997, 7, FALSE),"")</f>
        <v>MI</v>
      </c>
      <c r="F69" s="117" t="str">
        <f>IFERROR(VLOOKUP(B69,addresses!A$2:I$1997, 8, FALSE),"")</f>
        <v>49501-2450</v>
      </c>
      <c r="G69" s="117" t="str">
        <f>IFERROR(VLOOKUP(B69,addresses!A$2:I$1997, 9, FALSE),"")</f>
        <v>818-965-0433</v>
      </c>
      <c r="H69" s="117" t="str">
        <f>IFERROR(VLOOKUP(B69,addresses!A$2:J$1997, 10, FALSE), "")</f>
        <v>http://www.foremost.com</v>
      </c>
      <c r="I69" s="117" t="str">
        <f>VLOOKUP(IFERROR(VLOOKUP(B69, Weiss!A$1:C$399,3,FALSE),"NR"), RatingsLU!A$5:B$30, 2, FALSE)</f>
        <v>C+</v>
      </c>
      <c r="J69" s="117">
        <f>VLOOKUP(I69,RatingsLU!B$5:C$30,2,)</f>
        <v>7</v>
      </c>
      <c r="K69" s="117" t="str">
        <f>VLOOKUP(IFERROR(VLOOKUP(B69,#REF!, 6,FALSE), "NR"), RatingsLU!K$5:M$30, 2, FALSE)</f>
        <v>NR</v>
      </c>
      <c r="L69" s="117">
        <f>VLOOKUP(K69,RatingsLU!L$5:M$30,2,)</f>
        <v>7</v>
      </c>
      <c r="M69" s="117" t="str">
        <f>VLOOKUP(IFERROR(VLOOKUP(B69, AMBest!A$1:L$399,3,FALSE),"NR"), RatingsLU!F$5:G$100, 2, FALSE)</f>
        <v>A</v>
      </c>
      <c r="N69" s="117">
        <f>VLOOKUP(M69, RatingsLU!G$5:H$100, 2, FALSE)</f>
        <v>5</v>
      </c>
      <c r="O69" s="117">
        <f>IFERROR(VLOOKUP(B69, '2017q4'!A$1:C$400,3,),0)</f>
        <v>13807</v>
      </c>
      <c r="P69" t="str">
        <f t="shared" si="13"/>
        <v>13,807</v>
      </c>
      <c r="Q69">
        <f>IFERROR(VLOOKUP(B69, '2013q4'!A$1:C$399,3,),0)</f>
        <v>21626</v>
      </c>
      <c r="R69">
        <f>IFERROR(VLOOKUP(B69, '2014q1'!A$1:C$399,3,),0)</f>
        <v>21457</v>
      </c>
      <c r="S69">
        <f>IFERROR(VLOOKUP(B69, '2014q2'!A$1:C$399,3,),0)</f>
        <v>20878</v>
      </c>
      <c r="T69">
        <f>IFERROR(VLOOKUP(B69, '2014q3'!A$1:C$399,3,),0)</f>
        <v>20438</v>
      </c>
      <c r="U69">
        <f>IFERROR(VLOOKUP(B69, '2014q1'!A$1:C$399,3,),0)</f>
        <v>21457</v>
      </c>
      <c r="V69">
        <f>IFERROR(VLOOKUP(B69, '2014q2'!A$1:C$399,3,),0)</f>
        <v>20878</v>
      </c>
      <c r="W69">
        <f>IFERROR(VLOOKUP(B69, '2015q2'!A$1:C$399,3,),0)</f>
        <v>18367</v>
      </c>
      <c r="X69" s="59">
        <f>IFERROR(VLOOKUP(B69, '2015q3'!A$1:C$399,3,),0)</f>
        <v>17985</v>
      </c>
      <c r="Y69" s="59">
        <f>IFERROR(VLOOKUP(B69, '2015q4'!A$1:C$399,3,),0)</f>
        <v>17491</v>
      </c>
      <c r="Z69" s="117">
        <f>IFERROR(VLOOKUP(B69, '2016q1'!A$1:C$399,3,),0)</f>
        <v>16812</v>
      </c>
      <c r="AA69" s="117">
        <f>IFERROR(VLOOKUP(B69, '2016q2'!A$1:C$399,3,),0)</f>
        <v>16288</v>
      </c>
      <c r="AB69" s="117">
        <f>IFERROR(VLOOKUP(B69, '2016q3'!A$1:C$399,3,),0)</f>
        <v>15927</v>
      </c>
      <c r="AC69" s="117">
        <f>IFERROR(VLOOKUP(B69, '2016q4'!A$1:C$399,3,),0)</f>
        <v>15504</v>
      </c>
      <c r="AD69" s="117">
        <f>IFERROR(VLOOKUP(B69, '2017q1'!A$1:C$399,3,),0)</f>
        <v>14913</v>
      </c>
      <c r="AE69" s="117">
        <f>IFERROR(VLOOKUP(B69, '2017q2'!A$1:C$399,3,),0)</f>
        <v>14466</v>
      </c>
      <c r="AF69" s="117">
        <f>IFERROR(VLOOKUP(B69, '2017q3'!A$1:C$399,3,),0)</f>
        <v>14182</v>
      </c>
      <c r="AG69" s="117">
        <f>IFERROR(VLOOKUP(B69, '2017q4'!A$1:C$399,3,),0)</f>
        <v>13807</v>
      </c>
      <c r="AH69" t="str">
        <f t="shared" si="10"/>
        <v>21</v>
      </c>
      <c r="AI69" s="117">
        <f>IFERROR(VLOOKUP(B69, 'c2013q4'!A$1:E$399,4,),0) + IFERROR(VLOOKUP(B69, 'c2014q1'!A$1:E$399,4,),0) + IFERROR(VLOOKUP(B69, 'c2014q2'!A$1:E$399,4,),0) + IFERROR(VLOOKUP(B69, 'c2014q3'!A$1:E$399,4,),0) + IFERROR(VLOOKUP(B69, 'c2014q4'!A$1:E$399,4,),0)+ IFERROR(VLOOKUP(B69, 'c2015q1'!A$1:E$399,4,),0) + IFERROR(VLOOKUP(B69, 'c2015q2'!A$1:E$399,4,),0) + IFERROR(VLOOKUP(B69, 'c2015q3'!A$1:E$399,4,),0) + IFERROR(VLOOKUP(B69, 'c2015q4'!A$1:E$399,4,),0) + IFERROR(VLOOKUP(B69, 'c2016q1'!A$1:E$399,4,),0) + IFERROR(VLOOKUP(B69, 'c2016q2'!A$1:E$399,4,),0) + IFERROR(VLOOKUP(B69, 'c2016q3'!A$1:E$399,4,),0) + IFERROR(VLOOKUP(B69, 'c2016q4'!A$1:E$399,4,),0)+ IFERROR(VLOOKUP(B69, 'c2017q1'!A$1:E$399,4,),0)+ IFERROR(VLOOKUP(B69, 'c2017q2'!A$1:E$399,4,),0)</f>
        <v>21</v>
      </c>
      <c r="AJ69">
        <f>IFERROR(VLOOKUP(B69, 'c2013q4'!A$1:E$399,4,),0)</f>
        <v>10</v>
      </c>
      <c r="AK69">
        <f>IFERROR(VLOOKUP(B69, 'c2014q1'!A$1:E$399,4,),0) + IFERROR(VLOOKUP(B69, 'c2014q2'!A$1:E$399,4,),0) + IFERROR(VLOOKUP(B69, 'c2014q3'!A$1:E$399,4,),0) + IFERROR(VLOOKUP(B69, 'c2014q4'!A$1:E$399,4,),0)</f>
        <v>4</v>
      </c>
      <c r="AL69" s="59">
        <f>IFERROR(VLOOKUP(B69, 'c2015q1'!A$1:E$399,4,),0) + IFERROR(VLOOKUP(B69, 'c2015q2'!A$1:E$399,4,),0) + IFERROR(VLOOKUP(B69, 'c2015q3'!A$1:E$399,4,),0) + IFERROR(VLOOKUP(B69, 'c2015q4'!A$1:E$399,4,),0)</f>
        <v>3</v>
      </c>
      <c r="AM69" s="117">
        <f>IFERROR(VLOOKUP(B69, 'c2016q1'!A$1:E$399,4,),0) + IFERROR(VLOOKUP(B69, 'c2016q2'!A$1:E$399,4,),0) + IFERROR(VLOOKUP(B69, 'c2016q3'!A$1:E$399,4,),0) + IFERROR(VLOOKUP(B69, 'c2016q4'!A$1:E$399,4,),0)</f>
        <v>3</v>
      </c>
      <c r="AN69" s="117">
        <f>IFERROR(VLOOKUP(B69, 'c2017q1'!A$1:E$399,4,),0) + IFERROR(VLOOKUP(B69, 'c2017q2'!A$1:E$399,4,),0)</f>
        <v>1</v>
      </c>
      <c r="AO69">
        <f t="shared" si="8"/>
        <v>15.2</v>
      </c>
      <c r="AP69">
        <f t="shared" si="9"/>
        <v>44</v>
      </c>
      <c r="AQ69" s="59">
        <f t="shared" si="11"/>
        <v>2</v>
      </c>
      <c r="AR69" t="str">
        <f t="shared" si="12"/>
        <v>f</v>
      </c>
      <c r="AS69" s="117" t="str">
        <f>IFERROR(VLOOKUP(B69, loss!$A$1:$F$300, 4, FALSE), "")</f>
        <v/>
      </c>
      <c r="AT69" s="117" t="str">
        <f>IFERROR(VLOOKUP(B69, loss!$A$1:$F$300, 5, FALSE), "")</f>
        <v/>
      </c>
    </row>
    <row r="70" spans="1:46" x14ac:dyDescent="0.25">
      <c r="A70">
        <v>69</v>
      </c>
      <c r="B70" s="59" t="s">
        <v>3415</v>
      </c>
      <c r="C70" s="117" t="str">
        <f>IFERROR(VLOOKUP(B70,addresses!A$2:I$1997, 3, FALSE), "")</f>
        <v>9800 Fredericksburg Road</v>
      </c>
      <c r="D70" s="117" t="str">
        <f>IFERROR(VLOOKUP(B70,addresses!A$2:I$1997, 5, FALSE), "")</f>
        <v>San Antonio</v>
      </c>
      <c r="E70" s="117" t="str">
        <f>IFERROR(VLOOKUP(B70,addresses!A$2:I$1997, 7, FALSE),"")</f>
        <v>TX</v>
      </c>
      <c r="F70" s="117">
        <f>IFERROR(VLOOKUP(B70,addresses!A$2:I$1997, 8, FALSE),"")</f>
        <v>78288</v>
      </c>
      <c r="G70" s="117" t="str">
        <f>IFERROR(VLOOKUP(B70,addresses!A$2:I$1997, 9, FALSE),"")</f>
        <v>800-531-8111</v>
      </c>
      <c r="H70" s="117" t="str">
        <f>IFERROR(VLOOKUP(B70,addresses!A$2:J$1997, 10, FALSE), "")</f>
        <v>http://www.usaa.com</v>
      </c>
      <c r="I70" s="117" t="str">
        <f>VLOOKUP(IFERROR(VLOOKUP(B70, Weiss!A$1:C$399,3,FALSE),"NR"), RatingsLU!A$5:B$30, 2, FALSE)</f>
        <v>B</v>
      </c>
      <c r="J70" s="117">
        <f>VLOOKUP(I70,RatingsLU!B$5:C$30,2,)</f>
        <v>5</v>
      </c>
      <c r="K70" s="117" t="str">
        <f>VLOOKUP(IFERROR(VLOOKUP(B70,#REF!, 6,FALSE), "NR"), RatingsLU!K$5:M$30, 2, FALSE)</f>
        <v>NR</v>
      </c>
      <c r="L70" s="117">
        <f>VLOOKUP(K70,RatingsLU!L$5:M$30,2,)</f>
        <v>7</v>
      </c>
      <c r="M70" s="117" t="str">
        <f>VLOOKUP(IFERROR(VLOOKUP(B70, AMBest!A$1:L$399,3,FALSE),"NR"), RatingsLU!F$5:G$100, 2, FALSE)</f>
        <v>NR</v>
      </c>
      <c r="N70" s="117">
        <f>VLOOKUP(M70, RatingsLU!G$5:H$100, 2, FALSE)</f>
        <v>33</v>
      </c>
      <c r="O70" s="117">
        <f>IFERROR(VLOOKUP(B70, '2017q4'!A$1:C$400,3,),0)</f>
        <v>11024</v>
      </c>
      <c r="P70" t="str">
        <f t="shared" si="13"/>
        <v>11,024</v>
      </c>
      <c r="Q70">
        <f>IFERROR(VLOOKUP(B70, '2013q4'!A$1:C$399,3,),0)</f>
        <v>0</v>
      </c>
      <c r="R70">
        <f>IFERROR(VLOOKUP(B70, '2014q1'!A$1:C$399,3,),0)</f>
        <v>0</v>
      </c>
      <c r="S70">
        <f>IFERROR(VLOOKUP(B70, '2014q2'!A$1:C$399,3,),0)</f>
        <v>0</v>
      </c>
      <c r="T70">
        <f>IFERROR(VLOOKUP(B70, '2014q3'!A$1:C$399,3,),0)</f>
        <v>0</v>
      </c>
      <c r="U70">
        <f>IFERROR(VLOOKUP(B70, '2014q1'!A$1:C$399,3,),0)</f>
        <v>0</v>
      </c>
      <c r="V70">
        <f>IFERROR(VLOOKUP(B70, '2014q2'!A$1:C$399,3,),0)</f>
        <v>0</v>
      </c>
      <c r="W70">
        <f>IFERROR(VLOOKUP(B70, '2015q2'!A$1:C$399,3,),0)</f>
        <v>0</v>
      </c>
      <c r="X70" s="59">
        <f>IFERROR(VLOOKUP(B70, '2015q3'!A$1:C$399,3,),0)</f>
        <v>0</v>
      </c>
      <c r="Y70" s="59">
        <f>IFERROR(VLOOKUP(B70, '2015q4'!A$1:C$399,3,),0)</f>
        <v>0</v>
      </c>
      <c r="Z70" s="117">
        <f>IFERROR(VLOOKUP(B70, '2016q1'!A$1:C$399,3,),0)</f>
        <v>0</v>
      </c>
      <c r="AA70" s="117">
        <f>IFERROR(VLOOKUP(B70, '2016q2'!A$1:C$399,3,),0)</f>
        <v>0</v>
      </c>
      <c r="AB70" s="117">
        <f>IFERROR(VLOOKUP(B70, '2016q3'!A$1:C$399,3,),0)</f>
        <v>96</v>
      </c>
      <c r="AC70" s="117">
        <f>IFERROR(VLOOKUP(B70, '2016q4'!A$1:C$399,3,),0)</f>
        <v>2523</v>
      </c>
      <c r="AD70" s="117">
        <f>IFERROR(VLOOKUP(B70, '2017q1'!A$1:C$399,3,),0)</f>
        <v>4774</v>
      </c>
      <c r="AE70" s="117">
        <f>IFERROR(VLOOKUP(B70, '2017q2'!A$1:C$399,3,),0)</f>
        <v>6886</v>
      </c>
      <c r="AF70" s="117">
        <f>IFERROR(VLOOKUP(B70, '2017q3'!A$1:C$399,3,),0)</f>
        <v>9650</v>
      </c>
      <c r="AG70" s="117">
        <f>IFERROR(VLOOKUP(B70, '2017q4'!A$1:C$399,3,),0)</f>
        <v>11024</v>
      </c>
      <c r="AH70" t="str">
        <f t="shared" si="10"/>
        <v>0</v>
      </c>
      <c r="AI70" s="117">
        <f>IFERROR(VLOOKUP(B70, 'c2013q4'!A$1:E$399,4,),0) + IFERROR(VLOOKUP(B70, 'c2014q1'!A$1:E$399,4,),0) + IFERROR(VLOOKUP(B70, 'c2014q2'!A$1:E$399,4,),0) + IFERROR(VLOOKUP(B70, 'c2014q3'!A$1:E$399,4,),0) + IFERROR(VLOOKUP(B70, 'c2014q4'!A$1:E$399,4,),0)+ IFERROR(VLOOKUP(B70, 'c2015q1'!A$1:E$399,4,),0) + IFERROR(VLOOKUP(B70, 'c2015q2'!A$1:E$399,4,),0) + IFERROR(VLOOKUP(B70, 'c2015q3'!A$1:E$399,4,),0) + IFERROR(VLOOKUP(B70, 'c2015q4'!A$1:E$399,4,),0) + IFERROR(VLOOKUP(B70, 'c2016q1'!A$1:E$399,4,),0) + IFERROR(VLOOKUP(B70, 'c2016q2'!A$1:E$399,4,),0) + IFERROR(VLOOKUP(B70, 'c2016q3'!A$1:E$399,4,),0) + IFERROR(VLOOKUP(B70, 'c2016q4'!A$1:E$399,4,),0)+ IFERROR(VLOOKUP(B70, 'c2017q1'!A$1:E$399,4,),0)+ IFERROR(VLOOKUP(B70, 'c2017q2'!A$1:E$399,4,),0)</f>
        <v>0</v>
      </c>
      <c r="AJ70">
        <f>IFERROR(VLOOKUP(B70, 'c2013q4'!A$1:E$399,4,),0)</f>
        <v>0</v>
      </c>
      <c r="AK70">
        <f>IFERROR(VLOOKUP(B70, 'c2014q1'!A$1:E$399,4,),0) + IFERROR(VLOOKUP(B70, 'c2014q2'!A$1:E$399,4,),0) + IFERROR(VLOOKUP(B70, 'c2014q3'!A$1:E$399,4,),0) + IFERROR(VLOOKUP(B70, 'c2014q4'!A$1:E$399,4,),0)</f>
        <v>0</v>
      </c>
      <c r="AL70" s="59">
        <f>IFERROR(VLOOKUP(B70, 'c2015q1'!A$1:E$399,4,),0) + IFERROR(VLOOKUP(B70, 'c2015q2'!A$1:E$399,4,),0) + IFERROR(VLOOKUP(B70, 'c2015q3'!A$1:E$399,4,),0) + IFERROR(VLOOKUP(B70, 'c2015q4'!A$1:E$399,4,),0)</f>
        <v>0</v>
      </c>
      <c r="AM70" s="117">
        <f>IFERROR(VLOOKUP(B70, 'c2016q1'!A$1:E$399,4,),0) + IFERROR(VLOOKUP(B70, 'c2016q2'!A$1:E$399,4,),0) + IFERROR(VLOOKUP(B70, 'c2016q3'!A$1:E$399,4,),0) + IFERROR(VLOOKUP(B70, 'c2016q4'!A$1:E$399,4,),0)</f>
        <v>0</v>
      </c>
      <c r="AN70" s="117">
        <f>IFERROR(VLOOKUP(B70, 'c2017q1'!A$1:E$399,4,),0) + IFERROR(VLOOKUP(B70, 'c2017q2'!A$1:E$399,4,),0)</f>
        <v>0</v>
      </c>
      <c r="AO70">
        <f t="shared" si="8"/>
        <v>0</v>
      </c>
      <c r="AP70">
        <f t="shared" si="9"/>
        <v>0</v>
      </c>
      <c r="AQ70" s="59">
        <f t="shared" si="11"/>
        <v>1</v>
      </c>
      <c r="AR70" t="str">
        <f t="shared" si="12"/>
        <v>f</v>
      </c>
      <c r="AS70" s="117" t="str">
        <f>IFERROR(VLOOKUP(B70, loss!$A$1:$F$300, 4, FALSE), "")</f>
        <v>83.1%</v>
      </c>
      <c r="AT70" s="117" t="str">
        <f>IFERROR(VLOOKUP(B70, loss!$A$1:$F$300, 5, FALSE), "")</f>
        <v>77.5%</v>
      </c>
    </row>
    <row r="71" spans="1:46" x14ac:dyDescent="0.25">
      <c r="A71">
        <v>70</v>
      </c>
      <c r="B71" s="59" t="s">
        <v>273</v>
      </c>
      <c r="C71" s="117" t="str">
        <f>IFERROR(VLOOKUP(B71,addresses!A$2:I$1997, 3, FALSE), "")</f>
        <v>44 South Broadway</v>
      </c>
      <c r="D71" s="117" t="str">
        <f>IFERROR(VLOOKUP(B71,addresses!A$2:I$1997, 5, FALSE), "")</f>
        <v>White Plains</v>
      </c>
      <c r="E71" s="117" t="str">
        <f>IFERROR(VLOOKUP(B71,addresses!A$2:I$1997, 7, FALSE),"")</f>
        <v>NY</v>
      </c>
      <c r="F71" s="117" t="str">
        <f>IFERROR(VLOOKUP(B71,addresses!A$2:I$1997, 8, FALSE),"")</f>
        <v>10601-1743</v>
      </c>
      <c r="G71" s="117" t="str">
        <f>IFERROR(VLOOKUP(B71,addresses!A$2:I$1997, 9, FALSE),"")</f>
        <v>(914) 328-7388</v>
      </c>
      <c r="H71" s="117" t="str">
        <f>IFERROR(VLOOKUP(B71,addresses!A$2:J$1997, 10, FALSE), "")</f>
        <v>http://www.pureinsurance.com</v>
      </c>
      <c r="I71" s="117" t="str">
        <f>VLOOKUP(IFERROR(VLOOKUP(B71, Weiss!A$1:C$399,3,FALSE),"NR"), RatingsLU!A$5:B$30, 2, FALSE)</f>
        <v>B-</v>
      </c>
      <c r="J71" s="117">
        <f>VLOOKUP(I71,RatingsLU!B$5:C$30,2,)</f>
        <v>6</v>
      </c>
      <c r="K71" s="117" t="str">
        <f>VLOOKUP(IFERROR(VLOOKUP(B71,#REF!, 6,FALSE), "NR"), RatingsLU!K$5:M$30, 2, FALSE)</f>
        <v>NR</v>
      </c>
      <c r="L71" s="117">
        <f>VLOOKUP(K71,RatingsLU!L$5:M$30,2,)</f>
        <v>7</v>
      </c>
      <c r="M71" s="117" t="str">
        <f>VLOOKUP(IFERROR(VLOOKUP(B71, AMBest!A$1:L$399,3,FALSE),"NR"), RatingsLU!F$5:G$100, 2, FALSE)</f>
        <v>A-</v>
      </c>
      <c r="N71" s="117">
        <f>VLOOKUP(M71, RatingsLU!G$5:H$100, 2, FALSE)</f>
        <v>7</v>
      </c>
      <c r="O71" s="117">
        <f>IFERROR(VLOOKUP(B71, '2017q4'!A$1:C$400,3,),0)</f>
        <v>10476</v>
      </c>
      <c r="P71" t="str">
        <f t="shared" si="13"/>
        <v>10,476</v>
      </c>
      <c r="Q71">
        <f>IFERROR(VLOOKUP(B71, '2013q4'!A$1:C$399,3,),0)</f>
        <v>5292</v>
      </c>
      <c r="R71">
        <f>IFERROR(VLOOKUP(B71, '2014q1'!A$1:C$399,3,),0)</f>
        <v>5543</v>
      </c>
      <c r="S71">
        <f>IFERROR(VLOOKUP(B71, '2014q2'!A$1:C$399,3,),0)</f>
        <v>5809</v>
      </c>
      <c r="T71">
        <f>IFERROR(VLOOKUP(B71, '2014q3'!A$1:C$399,3,),0)</f>
        <v>6005</v>
      </c>
      <c r="U71">
        <f>IFERROR(VLOOKUP(B71, '2014q1'!A$1:C$399,3,),0)</f>
        <v>5543</v>
      </c>
      <c r="V71">
        <f>IFERROR(VLOOKUP(B71, '2014q2'!A$1:C$399,3,),0)</f>
        <v>5809</v>
      </c>
      <c r="W71">
        <f>IFERROR(VLOOKUP(B71, '2015q2'!A$1:C$399,3,),0)</f>
        <v>7074</v>
      </c>
      <c r="X71" s="59">
        <f>IFERROR(VLOOKUP(B71, '2015q3'!A$1:C$399,3,),0)</f>
        <v>7336</v>
      </c>
      <c r="Y71" s="59">
        <f>IFERROR(VLOOKUP(B71, '2015q4'!A$1:C$399,3,),0)</f>
        <v>7708</v>
      </c>
      <c r="Z71" s="117">
        <f>IFERROR(VLOOKUP(B71, '2016q1'!A$1:C$399,3,),0)</f>
        <v>7697</v>
      </c>
      <c r="AA71" s="117">
        <f>IFERROR(VLOOKUP(B71, '2016q2'!A$1:C$399,3,),0)</f>
        <v>8156</v>
      </c>
      <c r="AB71" s="117">
        <f>IFERROR(VLOOKUP(B71, '2016q3'!A$1:C$399,3,),0)</f>
        <v>8413</v>
      </c>
      <c r="AC71" s="117">
        <f>IFERROR(VLOOKUP(B71, '2016q4'!A$1:C$399,3,),0)</f>
        <v>8771</v>
      </c>
      <c r="AD71" s="117">
        <f>IFERROR(VLOOKUP(B71, '2017q1'!A$1:C$399,3,),0)</f>
        <v>9316</v>
      </c>
      <c r="AE71" s="117">
        <f>IFERROR(VLOOKUP(B71, '2017q2'!A$1:C$399,3,),0)</f>
        <v>9729</v>
      </c>
      <c r="AF71" s="117">
        <f>IFERROR(VLOOKUP(B71, '2017q3'!A$1:C$399,3,),0)</f>
        <v>10135</v>
      </c>
      <c r="AG71" s="117">
        <f>IFERROR(VLOOKUP(B71, '2017q4'!A$1:C$399,3,),0)</f>
        <v>10476</v>
      </c>
      <c r="AH71" t="str">
        <f t="shared" si="10"/>
        <v>2</v>
      </c>
      <c r="AI71" s="117">
        <f>IFERROR(VLOOKUP(B71, 'c2013q4'!A$1:E$399,4,),0) + IFERROR(VLOOKUP(B71, 'c2014q1'!A$1:E$399,4,),0) + IFERROR(VLOOKUP(B71, 'c2014q2'!A$1:E$399,4,),0) + IFERROR(VLOOKUP(B71, 'c2014q3'!A$1:E$399,4,),0) + IFERROR(VLOOKUP(B71, 'c2014q4'!A$1:E$399,4,),0)+ IFERROR(VLOOKUP(B71, 'c2015q1'!A$1:E$399,4,),0) + IFERROR(VLOOKUP(B71, 'c2015q2'!A$1:E$399,4,),0) + IFERROR(VLOOKUP(B71, 'c2015q3'!A$1:E$399,4,),0) + IFERROR(VLOOKUP(B71, 'c2015q4'!A$1:E$399,4,),0) + IFERROR(VLOOKUP(B71, 'c2016q1'!A$1:E$399,4,),0) + IFERROR(VLOOKUP(B71, 'c2016q2'!A$1:E$399,4,),0) + IFERROR(VLOOKUP(B71, 'c2016q3'!A$1:E$399,4,),0) + IFERROR(VLOOKUP(B71, 'c2016q4'!A$1:E$399,4,),0)+ IFERROR(VLOOKUP(B71, 'c2017q1'!A$1:E$399,4,),0)+ IFERROR(VLOOKUP(B71, 'c2017q2'!A$1:E$399,4,),0)</f>
        <v>2</v>
      </c>
      <c r="AJ71">
        <f>IFERROR(VLOOKUP(B71, 'c2013q4'!A$1:E$399,4,),0)</f>
        <v>0</v>
      </c>
      <c r="AK71">
        <f>IFERROR(VLOOKUP(B71, 'c2014q1'!A$1:E$399,4,),0) + IFERROR(VLOOKUP(B71, 'c2014q2'!A$1:E$399,4,),0) + IFERROR(VLOOKUP(B71, 'c2014q3'!A$1:E$399,4,),0) + IFERROR(VLOOKUP(B71, 'c2014q4'!A$1:E$399,4,),0)</f>
        <v>0</v>
      </c>
      <c r="AL71" s="59">
        <f>IFERROR(VLOOKUP(B71, 'c2015q1'!A$1:E$399,4,),0) + IFERROR(VLOOKUP(B71, 'c2015q2'!A$1:E$399,4,),0) + IFERROR(VLOOKUP(B71, 'c2015q3'!A$1:E$399,4,),0) + IFERROR(VLOOKUP(B71, 'c2015q4'!A$1:E$399,4,),0)</f>
        <v>1</v>
      </c>
      <c r="AM71" s="117">
        <f>IFERROR(VLOOKUP(B71, 'c2016q1'!A$1:E$399,4,),0) + IFERROR(VLOOKUP(B71, 'c2016q2'!A$1:E$399,4,),0) + IFERROR(VLOOKUP(B71, 'c2016q3'!A$1:E$399,4,),0) + IFERROR(VLOOKUP(B71, 'c2016q4'!A$1:E$399,4,),0)</f>
        <v>1</v>
      </c>
      <c r="AN71" s="117">
        <f>IFERROR(VLOOKUP(B71, 'c2017q1'!A$1:E$399,4,),0) + IFERROR(VLOOKUP(B71, 'c2017q2'!A$1:E$399,4,),0)</f>
        <v>0</v>
      </c>
      <c r="AO71">
        <f t="shared" si="8"/>
        <v>1.9</v>
      </c>
      <c r="AP71">
        <f t="shared" si="9"/>
        <v>12</v>
      </c>
      <c r="AQ71" s="59">
        <f t="shared" si="11"/>
        <v>1</v>
      </c>
      <c r="AR71" t="str">
        <f t="shared" si="12"/>
        <v>f</v>
      </c>
      <c r="AS71" s="117" t="str">
        <f>IFERROR(VLOOKUP(B71, loss!$A$1:$F$300, 4, FALSE), "")</f>
        <v>51.4%</v>
      </c>
      <c r="AT71" s="117" t="str">
        <f>IFERROR(VLOOKUP(B71, loss!$A$1:$F$300, 5, FALSE), "")</f>
        <v>47.1%</v>
      </c>
    </row>
    <row r="72" spans="1:46" x14ac:dyDescent="0.25">
      <c r="A72">
        <v>71</v>
      </c>
      <c r="B72" s="59" t="s">
        <v>269</v>
      </c>
      <c r="C72" s="117" t="str">
        <f>IFERROR(VLOOKUP(B72,addresses!A$2:I$1997, 3, FALSE), "")</f>
        <v>9797 Springboro Pike, Suite 201</v>
      </c>
      <c r="D72" s="117" t="str">
        <f>IFERROR(VLOOKUP(B72,addresses!A$2:I$1997, 5, FALSE), "")</f>
        <v>Dayton</v>
      </c>
      <c r="E72" s="117" t="str">
        <f>IFERROR(VLOOKUP(B72,addresses!A$2:I$1997, 7, FALSE),"")</f>
        <v>OH</v>
      </c>
      <c r="F72" s="117">
        <f>IFERROR(VLOOKUP(B72,addresses!A$2:I$1997, 8, FALSE),"")</f>
        <v>45448</v>
      </c>
      <c r="G72" s="117" t="str">
        <f>IFERROR(VLOOKUP(B72,addresses!A$2:I$1997, 9, FALSE),"")</f>
        <v>800-422-4272</v>
      </c>
      <c r="H72" s="117" t="str">
        <f>IFERROR(VLOOKUP(B72,addresses!A$2:J$1997, 10, FALSE), "")</f>
        <v>http://www.metlife.com</v>
      </c>
      <c r="I72" s="117" t="str">
        <f>VLOOKUP(IFERROR(VLOOKUP(B72, Weiss!A$1:C$399,3,FALSE),"NR"), RatingsLU!A$5:B$30, 2, FALSE)</f>
        <v>B</v>
      </c>
      <c r="J72" s="117">
        <f>VLOOKUP(I72,RatingsLU!B$5:C$30,2,)</f>
        <v>5</v>
      </c>
      <c r="K72" s="117" t="str">
        <f>VLOOKUP(IFERROR(VLOOKUP(B72,#REF!, 6,FALSE), "NR"), RatingsLU!K$5:M$30, 2, FALSE)</f>
        <v>NR</v>
      </c>
      <c r="L72" s="117">
        <f>VLOOKUP(K72,RatingsLU!L$5:M$30,2,)</f>
        <v>7</v>
      </c>
      <c r="M72" s="117" t="str">
        <f>VLOOKUP(IFERROR(VLOOKUP(B72, AMBest!A$1:L$399,3,FALSE),"NR"), RatingsLU!F$5:G$100, 2, FALSE)</f>
        <v>A</v>
      </c>
      <c r="N72" s="117">
        <f>VLOOKUP(M72, RatingsLU!G$5:H$100, 2, FALSE)</f>
        <v>5</v>
      </c>
      <c r="O72" s="117">
        <f>IFERROR(VLOOKUP(B72, '2017q4'!A$1:C$400,3,),0)</f>
        <v>9428</v>
      </c>
      <c r="P72" t="str">
        <f t="shared" si="13"/>
        <v>9,428</v>
      </c>
      <c r="Q72">
        <f>IFERROR(VLOOKUP(B72, '2013q4'!A$1:C$399,3,),0)</f>
        <v>10263</v>
      </c>
      <c r="R72">
        <f>IFERROR(VLOOKUP(B72, '2014q1'!A$1:C$399,3,),0)</f>
        <v>10049</v>
      </c>
      <c r="S72">
        <f>IFERROR(VLOOKUP(B72, '2014q2'!A$1:C$399,3,),0)</f>
        <v>9838</v>
      </c>
      <c r="T72">
        <f>IFERROR(VLOOKUP(B72, '2014q3'!A$1:C$399,3,),0)</f>
        <v>9609</v>
      </c>
      <c r="U72">
        <f>IFERROR(VLOOKUP(B72, '2014q1'!A$1:C$399,3,),0)</f>
        <v>10049</v>
      </c>
      <c r="V72">
        <f>IFERROR(VLOOKUP(B72, '2014q2'!A$1:C$399,3,),0)</f>
        <v>9838</v>
      </c>
      <c r="W72">
        <f>IFERROR(VLOOKUP(B72, '2015q2'!A$1:C$399,3,),0)</f>
        <v>9882</v>
      </c>
      <c r="X72" s="59">
        <f>IFERROR(VLOOKUP(B72, '2015q3'!A$1:C$399,3,),0)</f>
        <v>9970</v>
      </c>
      <c r="Y72" s="59">
        <f>IFERROR(VLOOKUP(B72, '2015q4'!A$1:C$399,3,),0)</f>
        <v>10100</v>
      </c>
      <c r="Z72" s="117">
        <f>IFERROR(VLOOKUP(B72, '2016q1'!A$1:C$399,3,),0)</f>
        <v>10250</v>
      </c>
      <c r="AA72" s="117">
        <f>IFERROR(VLOOKUP(B72, '2016q2'!A$1:C$399,3,),0)</f>
        <v>10353</v>
      </c>
      <c r="AB72" s="117">
        <f>IFERROR(VLOOKUP(B72, '2016q3'!A$1:C$399,3,),0)</f>
        <v>10390</v>
      </c>
      <c r="AC72" s="117">
        <f>IFERROR(VLOOKUP(B72, '2016q4'!A$1:C$399,3,),0)</f>
        <v>10251</v>
      </c>
      <c r="AD72" s="117">
        <f>IFERROR(VLOOKUP(B72, '2017q1'!A$1:C$399,3,),0)</f>
        <v>10093</v>
      </c>
      <c r="AE72" s="117">
        <f>IFERROR(VLOOKUP(B72, '2017q2'!A$1:C$399,3,),0)</f>
        <v>9878</v>
      </c>
      <c r="AF72" s="117">
        <f>IFERROR(VLOOKUP(B72, '2017q3'!A$1:C$399,3,),0)</f>
        <v>9791</v>
      </c>
      <c r="AG72" s="117">
        <f>IFERROR(VLOOKUP(B72, '2017q4'!A$1:C$399,3,),0)</f>
        <v>9428</v>
      </c>
      <c r="AH72" t="str">
        <f t="shared" si="10"/>
        <v>28</v>
      </c>
      <c r="AI72" s="117">
        <f>IFERROR(VLOOKUP(B72, 'c2013q4'!A$1:E$399,4,),0) + IFERROR(VLOOKUP(B72, 'c2014q1'!A$1:E$399,4,),0) + IFERROR(VLOOKUP(B72, 'c2014q2'!A$1:E$399,4,),0) + IFERROR(VLOOKUP(B72, 'c2014q3'!A$1:E$399,4,),0) + IFERROR(VLOOKUP(B72, 'c2014q4'!A$1:E$399,4,),0)+ IFERROR(VLOOKUP(B72, 'c2015q1'!A$1:E$399,4,),0) + IFERROR(VLOOKUP(B72, 'c2015q2'!A$1:E$399,4,),0) + IFERROR(VLOOKUP(B72, 'c2015q3'!A$1:E$399,4,),0) + IFERROR(VLOOKUP(B72, 'c2015q4'!A$1:E$399,4,),0) + IFERROR(VLOOKUP(B72, 'c2016q1'!A$1:E$399,4,),0) + IFERROR(VLOOKUP(B72, 'c2016q2'!A$1:E$399,4,),0) + IFERROR(VLOOKUP(B72, 'c2016q3'!A$1:E$399,4,),0) + IFERROR(VLOOKUP(B72, 'c2016q4'!A$1:E$399,4,),0)+ IFERROR(VLOOKUP(B72, 'c2017q1'!A$1:E$399,4,),0)+ IFERROR(VLOOKUP(B72, 'c2017q2'!A$1:E$399,4,),0)</f>
        <v>28</v>
      </c>
      <c r="AJ72">
        <f>IFERROR(VLOOKUP(B72, 'c2013q4'!A$1:E$399,4,),0)</f>
        <v>10</v>
      </c>
      <c r="AK72">
        <f>IFERROR(VLOOKUP(B72, 'c2014q1'!A$1:E$399,4,),0) + IFERROR(VLOOKUP(B72, 'c2014q2'!A$1:E$399,4,),0) + IFERROR(VLOOKUP(B72, 'c2014q3'!A$1:E$399,4,),0) + IFERROR(VLOOKUP(B72, 'c2014q4'!A$1:E$399,4,),0)</f>
        <v>4</v>
      </c>
      <c r="AL72" s="59">
        <f>IFERROR(VLOOKUP(B72, 'c2015q1'!A$1:E$399,4,),0) + IFERROR(VLOOKUP(B72, 'c2015q2'!A$1:E$399,4,),0) + IFERROR(VLOOKUP(B72, 'c2015q3'!A$1:E$399,4,),0) + IFERROR(VLOOKUP(B72, 'c2015q4'!A$1:E$399,4,),0)</f>
        <v>5</v>
      </c>
      <c r="AM72" s="117">
        <f>IFERROR(VLOOKUP(B72, 'c2016q1'!A$1:E$399,4,),0) + IFERROR(VLOOKUP(B72, 'c2016q2'!A$1:E$399,4,),0) + IFERROR(VLOOKUP(B72, 'c2016q3'!A$1:E$399,4,),0) + IFERROR(VLOOKUP(B72, 'c2016q4'!A$1:E$399,4,),0)</f>
        <v>5</v>
      </c>
      <c r="AN72" s="117">
        <f>IFERROR(VLOOKUP(B72, 'c2017q1'!A$1:E$399,4,),0) + IFERROR(VLOOKUP(B72, 'c2017q2'!A$1:E$399,4,),0)</f>
        <v>4</v>
      </c>
      <c r="AO72">
        <f t="shared" si="8"/>
        <v>29.7</v>
      </c>
      <c r="AP72">
        <f t="shared" si="9"/>
        <v>71</v>
      </c>
      <c r="AQ72" s="59">
        <f t="shared" si="11"/>
        <v>3</v>
      </c>
      <c r="AR72" t="str">
        <f t="shared" si="12"/>
        <v>f</v>
      </c>
      <c r="AS72" s="117" t="str">
        <f>IFERROR(VLOOKUP(B72, loss!$A$1:$F$300, 4, FALSE), "")</f>
        <v/>
      </c>
      <c r="AT72" s="117" t="str">
        <f>IFERROR(VLOOKUP(B72, loss!$A$1:$F$300, 5, FALSE), "")</f>
        <v/>
      </c>
    </row>
    <row r="73" spans="1:46" x14ac:dyDescent="0.25">
      <c r="A73">
        <v>72</v>
      </c>
      <c r="B73" s="59" t="s">
        <v>315</v>
      </c>
      <c r="C73" s="117" t="str">
        <f>IFERROR(VLOOKUP(B73,addresses!A$2:I$1997, 3, FALSE), "")</f>
        <v>14050 Nw 14Th Street, Suite 180</v>
      </c>
      <c r="D73" s="117" t="str">
        <f>IFERROR(VLOOKUP(B73,addresses!A$2:I$1997, 5, FALSE), "")</f>
        <v>Sunrise</v>
      </c>
      <c r="E73" s="117" t="str">
        <f>IFERROR(VLOOKUP(B73,addresses!A$2:I$1997, 7, FALSE),"")</f>
        <v>FL</v>
      </c>
      <c r="F73" s="117">
        <f>IFERROR(VLOOKUP(B73,addresses!A$2:I$1997, 8, FALSE),"")</f>
        <v>33323</v>
      </c>
      <c r="G73" s="117" t="str">
        <f>IFERROR(VLOOKUP(B73,addresses!A$2:I$1997, 9, FALSE),"")</f>
        <v>800-293-2532</v>
      </c>
      <c r="H73" s="117" t="str">
        <f>IFERROR(VLOOKUP(B73,addresses!A$2:J$1997, 10, FALSE), "")</f>
        <v>http://www.fednat.com</v>
      </c>
      <c r="I73" s="117" t="str">
        <f>VLOOKUP(IFERROR(VLOOKUP(B73, Weiss!A$1:C$399,3,FALSE),"NR"), RatingsLU!A$5:B$30, 2, FALSE)</f>
        <v>C</v>
      </c>
      <c r="J73" s="117">
        <f>VLOOKUP(I73,RatingsLU!B$5:C$30,2,)</f>
        <v>8</v>
      </c>
      <c r="K73" s="117" t="str">
        <f>VLOOKUP(IFERROR(VLOOKUP(B73,#REF!, 6,FALSE), "NR"), RatingsLU!K$5:M$30, 2, FALSE)</f>
        <v>NR</v>
      </c>
      <c r="L73" s="117">
        <f>VLOOKUP(K73,RatingsLU!L$5:M$30,2,)</f>
        <v>7</v>
      </c>
      <c r="M73" s="117" t="str">
        <f>VLOOKUP(IFERROR(VLOOKUP(B73, AMBest!A$1:L$399,3,FALSE),"NR"), RatingsLU!F$5:G$100, 2, FALSE)</f>
        <v>NR</v>
      </c>
      <c r="N73" s="117">
        <f>VLOOKUP(M73, RatingsLU!G$5:H$100, 2, FALSE)</f>
        <v>33</v>
      </c>
      <c r="O73" s="117">
        <f>IFERROR(VLOOKUP(B73, '2017q4'!A$1:C$400,3,),0)</f>
        <v>8651</v>
      </c>
      <c r="P73" t="str">
        <f t="shared" si="13"/>
        <v>8,651</v>
      </c>
      <c r="Q73">
        <f>IFERROR(VLOOKUP(B73, '2013q4'!A$1:C$399,3,),0)</f>
        <v>0</v>
      </c>
      <c r="R73">
        <f>IFERROR(VLOOKUP(B73, '2014q1'!A$1:C$399,3,),0)</f>
        <v>0</v>
      </c>
      <c r="S73">
        <f>IFERROR(VLOOKUP(B73, '2014q2'!A$1:C$399,3,),0)</f>
        <v>0</v>
      </c>
      <c r="T73">
        <f>IFERROR(VLOOKUP(B73, '2014q3'!A$1:C$399,3,),0)</f>
        <v>0</v>
      </c>
      <c r="U73">
        <f>IFERROR(VLOOKUP(B73, '2014q1'!A$1:C$399,3,),0)</f>
        <v>0</v>
      </c>
      <c r="V73">
        <f>IFERROR(VLOOKUP(B73, '2014q2'!A$1:C$399,3,),0)</f>
        <v>0</v>
      </c>
      <c r="W73">
        <f>IFERROR(VLOOKUP(B73, '2015q2'!A$1:C$399,3,),0)</f>
        <v>163</v>
      </c>
      <c r="X73" s="59">
        <f>IFERROR(VLOOKUP(B73, '2015q3'!A$1:C$399,3,),0)</f>
        <v>475</v>
      </c>
      <c r="Y73" s="59">
        <f>IFERROR(VLOOKUP(B73, '2015q4'!A$1:C$399,3,),0)</f>
        <v>779</v>
      </c>
      <c r="Z73" s="117">
        <f>IFERROR(VLOOKUP(B73, '2016q1'!A$1:C$399,3,),0)</f>
        <v>1073</v>
      </c>
      <c r="AA73" s="117">
        <f>IFERROR(VLOOKUP(B73, '2016q2'!A$1:C$399,3,),0)</f>
        <v>2406</v>
      </c>
      <c r="AB73" s="117">
        <f>IFERROR(VLOOKUP(B73, '2016q3'!A$1:C$399,3,),0)</f>
        <v>4403</v>
      </c>
      <c r="AC73" s="117">
        <f>IFERROR(VLOOKUP(B73, '2016q4'!A$1:C$399,3,),0)</f>
        <v>6846</v>
      </c>
      <c r="AD73" s="117">
        <f>IFERROR(VLOOKUP(B73, '2017q1'!A$1:C$399,3,),0)</f>
        <v>7403</v>
      </c>
      <c r="AE73" s="117">
        <f>IFERROR(VLOOKUP(B73, '2017q2'!A$1:C$399,3,),0)</f>
        <v>7803</v>
      </c>
      <c r="AF73" s="117">
        <f>IFERROR(VLOOKUP(B73, '2017q3'!A$1:C$399,3,),0)</f>
        <v>8161</v>
      </c>
      <c r="AG73" s="117">
        <f>IFERROR(VLOOKUP(B73, '2017q4'!A$1:C$399,3,),0)</f>
        <v>8651</v>
      </c>
      <c r="AH73" t="str">
        <f t="shared" si="10"/>
        <v>2</v>
      </c>
      <c r="AI73" s="117">
        <f>IFERROR(VLOOKUP(B73, 'c2013q4'!A$1:E$399,4,),0) + IFERROR(VLOOKUP(B73, 'c2014q1'!A$1:E$399,4,),0) + IFERROR(VLOOKUP(B73, 'c2014q2'!A$1:E$399,4,),0) + IFERROR(VLOOKUP(B73, 'c2014q3'!A$1:E$399,4,),0) + IFERROR(VLOOKUP(B73, 'c2014q4'!A$1:E$399,4,),0)+ IFERROR(VLOOKUP(B73, 'c2015q1'!A$1:E$399,4,),0) + IFERROR(VLOOKUP(B73, 'c2015q2'!A$1:E$399,4,),0) + IFERROR(VLOOKUP(B73, 'c2015q3'!A$1:E$399,4,),0) + IFERROR(VLOOKUP(B73, 'c2015q4'!A$1:E$399,4,),0) + IFERROR(VLOOKUP(B73, 'c2016q1'!A$1:E$399,4,),0) + IFERROR(VLOOKUP(B73, 'c2016q2'!A$1:E$399,4,),0) + IFERROR(VLOOKUP(B73, 'c2016q3'!A$1:E$399,4,),0) + IFERROR(VLOOKUP(B73, 'c2016q4'!A$1:E$399,4,),0)+ IFERROR(VLOOKUP(B73, 'c2017q1'!A$1:E$399,4,),0)+ IFERROR(VLOOKUP(B73, 'c2017q2'!A$1:E$399,4,),0)</f>
        <v>2</v>
      </c>
      <c r="AJ73">
        <f>IFERROR(VLOOKUP(B73, 'c2013q4'!A$1:E$399,4,),0)</f>
        <v>0</v>
      </c>
      <c r="AK73">
        <f>IFERROR(VLOOKUP(B73, 'c2014q1'!A$1:E$399,4,),0) + IFERROR(VLOOKUP(B73, 'c2014q2'!A$1:E$399,4,),0) + IFERROR(VLOOKUP(B73, 'c2014q3'!A$1:E$399,4,),0) + IFERROR(VLOOKUP(B73, 'c2014q4'!A$1:E$399,4,),0)</f>
        <v>0</v>
      </c>
      <c r="AL73" s="59">
        <f>IFERROR(VLOOKUP(B73, 'c2015q1'!A$1:E$399,4,),0) + IFERROR(VLOOKUP(B73, 'c2015q2'!A$1:E$399,4,),0) + IFERROR(VLOOKUP(B73, 'c2015q3'!A$1:E$399,4,),0) + IFERROR(VLOOKUP(B73, 'c2015q4'!A$1:E$399,4,),0)</f>
        <v>0</v>
      </c>
      <c r="AM73" s="117">
        <f>IFERROR(VLOOKUP(B73, 'c2016q1'!A$1:E$399,4,),0) + IFERROR(VLOOKUP(B73, 'c2016q2'!A$1:E$399,4,),0) + IFERROR(VLOOKUP(B73, 'c2016q3'!A$1:E$399,4,),0) + IFERROR(VLOOKUP(B73, 'c2016q4'!A$1:E$399,4,),0)</f>
        <v>0</v>
      </c>
      <c r="AN73" s="117">
        <f>IFERROR(VLOOKUP(B73, 'c2017q1'!A$1:E$399,4,),0) + IFERROR(VLOOKUP(B73, 'c2017q2'!A$1:E$399,4,),0)</f>
        <v>2</v>
      </c>
      <c r="AO73">
        <f t="shared" si="8"/>
        <v>2.2999999999999998</v>
      </c>
      <c r="AP73">
        <f t="shared" si="9"/>
        <v>16</v>
      </c>
      <c r="AQ73" s="59">
        <f t="shared" si="11"/>
        <v>1</v>
      </c>
      <c r="AR73" t="str">
        <f t="shared" si="12"/>
        <v>f</v>
      </c>
      <c r="AS73" s="117" t="str">
        <f>IFERROR(VLOOKUP(B73, loss!$A$1:$F$300, 4, FALSE), "")</f>
        <v>43.4%</v>
      </c>
      <c r="AT73" s="117" t="str">
        <f>IFERROR(VLOOKUP(B73, loss!$A$1:$F$300, 5, FALSE), "")</f>
        <v>56.2%</v>
      </c>
    </row>
    <row r="74" spans="1:46" x14ac:dyDescent="0.25">
      <c r="A74">
        <v>73</v>
      </c>
      <c r="B74" s="59" t="s">
        <v>271</v>
      </c>
      <c r="C74" s="117" t="str">
        <f>IFERROR(VLOOKUP(B74,addresses!A$2:I$1997, 3, FALSE), "")</f>
        <v>6101 Anacapri Boulevard</v>
      </c>
      <c r="D74" s="117" t="str">
        <f>IFERROR(VLOOKUP(B74,addresses!A$2:I$1997, 5, FALSE), "")</f>
        <v>Lansing</v>
      </c>
      <c r="E74" s="117" t="str">
        <f>IFERROR(VLOOKUP(B74,addresses!A$2:I$1997, 7, FALSE),"")</f>
        <v>MI</v>
      </c>
      <c r="F74" s="117" t="str">
        <f>IFERROR(VLOOKUP(B74,addresses!A$2:I$1997, 8, FALSE),"")</f>
        <v>48917-3968</v>
      </c>
      <c r="G74" s="117" t="str">
        <f>IFERROR(VLOOKUP(B74,addresses!A$2:I$1997, 9, FALSE),"")</f>
        <v>517-323-1200</v>
      </c>
      <c r="H74" s="117" t="str">
        <f>IFERROR(VLOOKUP(B74,addresses!A$2:J$1997, 10, FALSE), "")</f>
        <v>http://www.auto-owners.com</v>
      </c>
      <c r="I74" s="117" t="str">
        <f>VLOOKUP(IFERROR(VLOOKUP(B74, Weiss!A$1:C$399,3,FALSE),"NR"), RatingsLU!A$5:B$30, 2, FALSE)</f>
        <v>A-</v>
      </c>
      <c r="J74" s="117">
        <f>VLOOKUP(I74,RatingsLU!B$5:C$30,2,)</f>
        <v>3</v>
      </c>
      <c r="K74" s="117" t="str">
        <f>VLOOKUP(IFERROR(VLOOKUP(B74,#REF!, 6,FALSE), "NR"), RatingsLU!K$5:M$30, 2, FALSE)</f>
        <v>NR</v>
      </c>
      <c r="L74" s="117">
        <f>VLOOKUP(K74,RatingsLU!L$5:M$30,2,)</f>
        <v>7</v>
      </c>
      <c r="M74" s="117" t="str">
        <f>VLOOKUP(IFERROR(VLOOKUP(B74, AMBest!A$1:L$399,3,FALSE),"NR"), RatingsLU!F$5:G$100, 2, FALSE)</f>
        <v>A++</v>
      </c>
      <c r="N74" s="117">
        <f>VLOOKUP(M74, RatingsLU!G$5:H$100, 2, FALSE)</f>
        <v>1</v>
      </c>
      <c r="O74" s="117">
        <f>IFERROR(VLOOKUP(B74, '2017q4'!A$1:C$400,3,),0)</f>
        <v>8543</v>
      </c>
      <c r="P74" t="str">
        <f t="shared" si="13"/>
        <v>8,543</v>
      </c>
      <c r="Q74">
        <f>IFERROR(VLOOKUP(B74, '2013q4'!A$1:C$399,3,),0)</f>
        <v>8535</v>
      </c>
      <c r="R74">
        <f>IFERROR(VLOOKUP(B74, '2014q1'!A$1:C$399,3,),0)</f>
        <v>8558</v>
      </c>
      <c r="S74">
        <f>IFERROR(VLOOKUP(B74, '2014q2'!A$1:C$399,3,),0)</f>
        <v>8628</v>
      </c>
      <c r="T74">
        <f>IFERROR(VLOOKUP(B74, '2014q3'!A$1:C$399,3,),0)</f>
        <v>8696</v>
      </c>
      <c r="U74">
        <f>IFERROR(VLOOKUP(B74, '2014q1'!A$1:C$399,3,),0)</f>
        <v>8558</v>
      </c>
      <c r="V74">
        <f>IFERROR(VLOOKUP(B74, '2014q2'!A$1:C$399,3,),0)</f>
        <v>8628</v>
      </c>
      <c r="W74">
        <f>IFERROR(VLOOKUP(B74, '2015q2'!A$1:C$399,3,),0)</f>
        <v>8863</v>
      </c>
      <c r="X74" s="59">
        <f>IFERROR(VLOOKUP(B74, '2015q3'!A$1:C$399,3,),0)</f>
        <v>8932</v>
      </c>
      <c r="Y74" s="59">
        <f>IFERROR(VLOOKUP(B74, '2015q4'!A$1:C$399,3,),0)</f>
        <v>8889</v>
      </c>
      <c r="Z74" s="117">
        <f>IFERROR(VLOOKUP(B74, '2016q1'!A$1:C$399,3,),0)</f>
        <v>8785</v>
      </c>
      <c r="AA74" s="117">
        <f>IFERROR(VLOOKUP(B74, '2016q2'!A$1:C$399,3,),0)</f>
        <v>8657</v>
      </c>
      <c r="AB74" s="117">
        <f>IFERROR(VLOOKUP(B74, '2016q3'!A$1:C$399,3,),0)</f>
        <v>8594</v>
      </c>
      <c r="AC74" s="117">
        <f>IFERROR(VLOOKUP(B74, '2016q4'!A$1:C$399,3,),0)</f>
        <v>8578</v>
      </c>
      <c r="AD74" s="117">
        <f>IFERROR(VLOOKUP(B74, '2017q1'!A$1:C$399,3,),0)</f>
        <v>8505</v>
      </c>
      <c r="AE74" s="117">
        <f>IFERROR(VLOOKUP(B74, '2017q2'!A$1:C$399,3,),0)</f>
        <v>8447</v>
      </c>
      <c r="AF74" s="117">
        <f>IFERROR(VLOOKUP(B74, '2017q3'!A$1:C$399,3,),0)</f>
        <v>8590</v>
      </c>
      <c r="AG74" s="117">
        <f>IFERROR(VLOOKUP(B74, '2017q4'!A$1:C$399,3,),0)</f>
        <v>8543</v>
      </c>
      <c r="AH74" t="str">
        <f t="shared" si="10"/>
        <v>11</v>
      </c>
      <c r="AI74" s="117">
        <f>IFERROR(VLOOKUP(B74, 'c2013q4'!A$1:E$399,4,),0) + IFERROR(VLOOKUP(B74, 'c2014q1'!A$1:E$399,4,),0) + IFERROR(VLOOKUP(B74, 'c2014q2'!A$1:E$399,4,),0) + IFERROR(VLOOKUP(B74, 'c2014q3'!A$1:E$399,4,),0) + IFERROR(VLOOKUP(B74, 'c2014q4'!A$1:E$399,4,),0)+ IFERROR(VLOOKUP(B74, 'c2015q1'!A$1:E$399,4,),0) + IFERROR(VLOOKUP(B74, 'c2015q2'!A$1:E$399,4,),0) + IFERROR(VLOOKUP(B74, 'c2015q3'!A$1:E$399,4,),0) + IFERROR(VLOOKUP(B74, 'c2015q4'!A$1:E$399,4,),0) + IFERROR(VLOOKUP(B74, 'c2016q1'!A$1:E$399,4,),0) + IFERROR(VLOOKUP(B74, 'c2016q2'!A$1:E$399,4,),0) + IFERROR(VLOOKUP(B74, 'c2016q3'!A$1:E$399,4,),0) + IFERROR(VLOOKUP(B74, 'c2016q4'!A$1:E$399,4,),0)+ IFERROR(VLOOKUP(B74, 'c2017q1'!A$1:E$399,4,),0)+ IFERROR(VLOOKUP(B74, 'c2017q2'!A$1:E$399,4,),0)</f>
        <v>11</v>
      </c>
      <c r="AJ74">
        <f>IFERROR(VLOOKUP(B74, 'c2013q4'!A$1:E$399,4,),0)</f>
        <v>5</v>
      </c>
      <c r="AK74">
        <f>IFERROR(VLOOKUP(B74, 'c2014q1'!A$1:E$399,4,),0) + IFERROR(VLOOKUP(B74, 'c2014q2'!A$1:E$399,4,),0) + IFERROR(VLOOKUP(B74, 'c2014q3'!A$1:E$399,4,),0) + IFERROR(VLOOKUP(B74, 'c2014q4'!A$1:E$399,4,),0)</f>
        <v>4</v>
      </c>
      <c r="AL74" s="59">
        <f>IFERROR(VLOOKUP(B74, 'c2015q1'!A$1:E$399,4,),0) + IFERROR(VLOOKUP(B74, 'c2015q2'!A$1:E$399,4,),0) + IFERROR(VLOOKUP(B74, 'c2015q3'!A$1:E$399,4,),0) + IFERROR(VLOOKUP(B74, 'c2015q4'!A$1:E$399,4,),0)</f>
        <v>0</v>
      </c>
      <c r="AM74" s="117">
        <f>IFERROR(VLOOKUP(B74, 'c2016q1'!A$1:E$399,4,),0) + IFERROR(VLOOKUP(B74, 'c2016q2'!A$1:E$399,4,),0) + IFERROR(VLOOKUP(B74, 'c2016q3'!A$1:E$399,4,),0) + IFERROR(VLOOKUP(B74, 'c2016q4'!A$1:E$399,4,),0)</f>
        <v>0</v>
      </c>
      <c r="AN74" s="117">
        <f>IFERROR(VLOOKUP(B74, 'c2017q1'!A$1:E$399,4,),0) + IFERROR(VLOOKUP(B74, 'c2017q2'!A$1:E$399,4,),0)</f>
        <v>2</v>
      </c>
      <c r="AO74">
        <f t="shared" si="8"/>
        <v>12.9</v>
      </c>
      <c r="AP74">
        <f t="shared" si="9"/>
        <v>38</v>
      </c>
      <c r="AQ74" s="59">
        <f t="shared" si="11"/>
        <v>2</v>
      </c>
      <c r="AR74" t="str">
        <f t="shared" si="12"/>
        <v>f</v>
      </c>
      <c r="AS74" s="117" t="str">
        <f>IFERROR(VLOOKUP(B74, loss!$A$1:$F$300, 4, FALSE), "")</f>
        <v>54.8%</v>
      </c>
      <c r="AT74" s="117" t="str">
        <f>IFERROR(VLOOKUP(B74, loss!$A$1:$F$300, 5, FALSE), "")</f>
        <v>55.2%</v>
      </c>
    </row>
    <row r="75" spans="1:46" x14ac:dyDescent="0.25">
      <c r="A75">
        <v>74</v>
      </c>
      <c r="B75" s="59" t="s">
        <v>283</v>
      </c>
      <c r="C75" s="117" t="str">
        <f>IFERROR(VLOOKUP(B75,addresses!A$2:I$1997, 3, FALSE), "")</f>
        <v>Judith M. Calihan, 436 Walnut Street,            P</v>
      </c>
      <c r="D75" s="117" t="str">
        <f>IFERROR(VLOOKUP(B75,addresses!A$2:I$1997, 5, FALSE), "")</f>
        <v>Philadelphia</v>
      </c>
      <c r="E75" s="117" t="str">
        <f>IFERROR(VLOOKUP(B75,addresses!A$2:I$1997, 7, FALSE),"")</f>
        <v>PA</v>
      </c>
      <c r="F75" s="117">
        <f>IFERROR(VLOOKUP(B75,addresses!A$2:I$1997, 8, FALSE),"")</f>
        <v>19106</v>
      </c>
      <c r="G75" s="117" t="str">
        <f>IFERROR(VLOOKUP(B75,addresses!A$2:I$1997, 9, FALSE),"")</f>
        <v>215-640-4555</v>
      </c>
      <c r="H75" s="117" t="str">
        <f>IFERROR(VLOOKUP(B75,addresses!A$2:J$1997, 10, FALSE), "")</f>
        <v>http://www.acegroup.com</v>
      </c>
      <c r="I75" s="117" t="str">
        <f>VLOOKUP(IFERROR(VLOOKUP(B75, Weiss!A$1:C$399,3,FALSE),"NR"), RatingsLU!A$5:B$30, 2, FALSE)</f>
        <v>C</v>
      </c>
      <c r="J75" s="117">
        <f>VLOOKUP(I75,RatingsLU!B$5:C$30,2,)</f>
        <v>8</v>
      </c>
      <c r="K75" s="117" t="str">
        <f>VLOOKUP(IFERROR(VLOOKUP(B75,#REF!, 6,FALSE), "NR"), RatingsLU!K$5:M$30, 2, FALSE)</f>
        <v>NR</v>
      </c>
      <c r="L75" s="117">
        <f>VLOOKUP(K75,RatingsLU!L$5:M$30,2,)</f>
        <v>7</v>
      </c>
      <c r="M75" s="117" t="str">
        <f>VLOOKUP(IFERROR(VLOOKUP(B75, AMBest!A$1:L$399,3,FALSE),"NR"), RatingsLU!F$5:G$100, 2, FALSE)</f>
        <v>A++</v>
      </c>
      <c r="N75" s="117">
        <f>VLOOKUP(M75, RatingsLU!G$5:H$100, 2, FALSE)</f>
        <v>1</v>
      </c>
      <c r="O75" s="117">
        <f>IFERROR(VLOOKUP(B75, '2017q4'!A$1:C$400,3,),0)</f>
        <v>8331</v>
      </c>
      <c r="P75" t="str">
        <f t="shared" si="13"/>
        <v>8,331</v>
      </c>
      <c r="Q75">
        <f>IFERROR(VLOOKUP(B75, '2013q4'!A$1:C$399,3,),0)</f>
        <v>2335</v>
      </c>
      <c r="R75">
        <f>IFERROR(VLOOKUP(B75, '2014q1'!A$1:C$399,3,),0)</f>
        <v>2351</v>
      </c>
      <c r="S75">
        <f>IFERROR(VLOOKUP(B75, '2014q2'!A$1:C$399,3,),0)</f>
        <v>2390</v>
      </c>
      <c r="T75">
        <f>IFERROR(VLOOKUP(B75, '2014q3'!A$1:C$399,3,),0)</f>
        <v>2421</v>
      </c>
      <c r="U75">
        <f>IFERROR(VLOOKUP(B75, '2014q1'!A$1:C$399,3,),0)</f>
        <v>2351</v>
      </c>
      <c r="V75">
        <f>IFERROR(VLOOKUP(B75, '2014q2'!A$1:C$399,3,),0)</f>
        <v>2390</v>
      </c>
      <c r="W75">
        <f>IFERROR(VLOOKUP(B75, '2015q2'!A$1:C$399,3,),0)</f>
        <v>2596</v>
      </c>
      <c r="X75" s="59">
        <f>IFERROR(VLOOKUP(B75, '2015q3'!A$1:C$399,3,),0)</f>
        <v>2765</v>
      </c>
      <c r="Y75" s="59">
        <f>IFERROR(VLOOKUP(B75, '2015q4'!A$1:C$399,3,),0)</f>
        <v>4553</v>
      </c>
      <c r="Z75" s="117">
        <f>IFERROR(VLOOKUP(B75, '2016q1'!A$1:C$399,3,),0)</f>
        <v>6119</v>
      </c>
      <c r="AA75" s="117">
        <f>IFERROR(VLOOKUP(B75, '2016q2'!A$1:C$399,3,),0)</f>
        <v>7797</v>
      </c>
      <c r="AB75" s="117">
        <f>IFERROR(VLOOKUP(B75, '2016q3'!A$1:C$399,3,),0)</f>
        <v>9055</v>
      </c>
      <c r="AC75" s="117">
        <f>IFERROR(VLOOKUP(B75, '2016q4'!A$1:C$399,3,),0)</f>
        <v>8871</v>
      </c>
      <c r="AD75" s="117">
        <f>IFERROR(VLOOKUP(B75, '2017q1'!A$1:C$399,3,),0)</f>
        <v>8725</v>
      </c>
      <c r="AE75" s="117">
        <f>IFERROR(VLOOKUP(B75, '2017q2'!A$1:C$399,3,),0)</f>
        <v>8545</v>
      </c>
      <c r="AF75" s="117">
        <f>IFERROR(VLOOKUP(B75, '2017q3'!A$1:C$399,3,),0)</f>
        <v>8429</v>
      </c>
      <c r="AG75" s="117">
        <f>IFERROR(VLOOKUP(B75, '2017q4'!A$1:C$399,3,),0)</f>
        <v>8331</v>
      </c>
      <c r="AH75" t="str">
        <f t="shared" si="10"/>
        <v>2</v>
      </c>
      <c r="AI75" s="117">
        <f>IFERROR(VLOOKUP(B75, 'c2013q4'!A$1:E$399,4,),0) + IFERROR(VLOOKUP(B75, 'c2014q1'!A$1:E$399,4,),0) + IFERROR(VLOOKUP(B75, 'c2014q2'!A$1:E$399,4,),0) + IFERROR(VLOOKUP(B75, 'c2014q3'!A$1:E$399,4,),0) + IFERROR(VLOOKUP(B75, 'c2014q4'!A$1:E$399,4,),0)+ IFERROR(VLOOKUP(B75, 'c2015q1'!A$1:E$399,4,),0) + IFERROR(VLOOKUP(B75, 'c2015q2'!A$1:E$399,4,),0) + IFERROR(VLOOKUP(B75, 'c2015q3'!A$1:E$399,4,),0) + IFERROR(VLOOKUP(B75, 'c2015q4'!A$1:E$399,4,),0) + IFERROR(VLOOKUP(B75, 'c2016q1'!A$1:E$399,4,),0) + IFERROR(VLOOKUP(B75, 'c2016q2'!A$1:E$399,4,),0) + IFERROR(VLOOKUP(B75, 'c2016q3'!A$1:E$399,4,),0) + IFERROR(VLOOKUP(B75, 'c2016q4'!A$1:E$399,4,),0)+ IFERROR(VLOOKUP(B75, 'c2017q1'!A$1:E$399,4,),0)+ IFERROR(VLOOKUP(B75, 'c2017q2'!A$1:E$399,4,),0)</f>
        <v>2</v>
      </c>
      <c r="AJ75">
        <f>IFERROR(VLOOKUP(B75, 'c2013q4'!A$1:E$399,4,),0)</f>
        <v>0</v>
      </c>
      <c r="AK75">
        <f>IFERROR(VLOOKUP(B75, 'c2014q1'!A$1:E$399,4,),0) + IFERROR(VLOOKUP(B75, 'c2014q2'!A$1:E$399,4,),0) + IFERROR(VLOOKUP(B75, 'c2014q3'!A$1:E$399,4,),0) + IFERROR(VLOOKUP(B75, 'c2014q4'!A$1:E$399,4,),0)</f>
        <v>0</v>
      </c>
      <c r="AL75" s="59">
        <f>IFERROR(VLOOKUP(B75, 'c2015q1'!A$1:E$399,4,),0) + IFERROR(VLOOKUP(B75, 'c2015q2'!A$1:E$399,4,),0) + IFERROR(VLOOKUP(B75, 'c2015q3'!A$1:E$399,4,),0) + IFERROR(VLOOKUP(B75, 'c2015q4'!A$1:E$399,4,),0)</f>
        <v>1</v>
      </c>
      <c r="AM75" s="117">
        <f>IFERROR(VLOOKUP(B75, 'c2016q1'!A$1:E$399,4,),0) + IFERROR(VLOOKUP(B75, 'c2016q2'!A$1:E$399,4,),0) + IFERROR(VLOOKUP(B75, 'c2016q3'!A$1:E$399,4,),0) + IFERROR(VLOOKUP(B75, 'c2016q4'!A$1:E$399,4,),0)</f>
        <v>1</v>
      </c>
      <c r="AN75" s="117">
        <f>IFERROR(VLOOKUP(B75, 'c2017q1'!A$1:E$399,4,),0) + IFERROR(VLOOKUP(B75, 'c2017q2'!A$1:E$399,4,),0)</f>
        <v>0</v>
      </c>
      <c r="AO75">
        <f t="shared" si="8"/>
        <v>2.4</v>
      </c>
      <c r="AP75">
        <f t="shared" si="9"/>
        <v>17</v>
      </c>
      <c r="AQ75" s="59">
        <f t="shared" si="11"/>
        <v>1</v>
      </c>
      <c r="AR75" t="str">
        <f t="shared" si="12"/>
        <v>f</v>
      </c>
      <c r="AS75" s="117" t="str">
        <f>IFERROR(VLOOKUP(B75, loss!$A$1:$F$300, 4, FALSE), "")</f>
        <v/>
      </c>
      <c r="AT75" s="117" t="str">
        <f>IFERROR(VLOOKUP(B75, loss!$A$1:$F$300, 5, FALSE), "")</f>
        <v/>
      </c>
    </row>
    <row r="76" spans="1:46" x14ac:dyDescent="0.25">
      <c r="A76">
        <v>75</v>
      </c>
      <c r="B76" s="59" t="s">
        <v>272</v>
      </c>
      <c r="C76" s="117" t="str">
        <f>IFERROR(VLOOKUP(B76,addresses!A$2:I$1997, 3, FALSE), "")</f>
        <v>3 Bala Plaza East, Suite 300</v>
      </c>
      <c r="D76" s="117" t="str">
        <f>IFERROR(VLOOKUP(B76,addresses!A$2:I$1997, 5, FALSE), "")</f>
        <v>Bala Cynwyd</v>
      </c>
      <c r="E76" s="117" t="str">
        <f>IFERROR(VLOOKUP(B76,addresses!A$2:I$1997, 7, FALSE),"")</f>
        <v>PA</v>
      </c>
      <c r="F76" s="117" t="str">
        <f>IFERROR(VLOOKUP(B76,addresses!A$2:I$1997, 8, FALSE),"")</f>
        <v>19004-3406</v>
      </c>
      <c r="G76" s="117" t="str">
        <f>IFERROR(VLOOKUP(B76,addresses!A$2:I$1997, 9, FALSE),"")</f>
        <v>610-664-1500</v>
      </c>
      <c r="H76" s="117" t="str">
        <f>IFERROR(VLOOKUP(B76,addresses!A$2:J$1997, 10, FALSE), "")</f>
        <v>http://www.globalindemnity.ie</v>
      </c>
      <c r="I76" s="117" t="str">
        <f>VLOOKUP(IFERROR(VLOOKUP(B76, Weiss!A$1:C$399,3,FALSE),"NR"), RatingsLU!A$5:B$30, 2, FALSE)</f>
        <v>NR</v>
      </c>
      <c r="J76" s="117">
        <f>VLOOKUP(I76,RatingsLU!B$5:C$30,2,)</f>
        <v>16</v>
      </c>
      <c r="K76" s="117" t="str">
        <f>VLOOKUP(IFERROR(VLOOKUP(B76,#REF!, 6,FALSE), "NR"), RatingsLU!K$5:M$30, 2, FALSE)</f>
        <v>NR</v>
      </c>
      <c r="L76" s="117">
        <f>VLOOKUP(K76,RatingsLU!L$5:M$30,2,)</f>
        <v>7</v>
      </c>
      <c r="M76" s="117" t="str">
        <f>VLOOKUP(IFERROR(VLOOKUP(B76, AMBest!A$1:L$399,3,FALSE),"NR"), RatingsLU!F$5:G$100, 2, FALSE)</f>
        <v>A</v>
      </c>
      <c r="N76" s="117">
        <f>VLOOKUP(M76, RatingsLU!G$5:H$100, 2, FALSE)</f>
        <v>5</v>
      </c>
      <c r="O76" s="117">
        <f>IFERROR(VLOOKUP(B76, '2017q4'!A$1:C$400,3,),0)</f>
        <v>7631</v>
      </c>
      <c r="P76" t="str">
        <f t="shared" si="13"/>
        <v>7,631</v>
      </c>
      <c r="Q76">
        <f>IFERROR(VLOOKUP(B76, '2013q4'!A$1:C$399,3,),0)</f>
        <v>6212</v>
      </c>
      <c r="R76">
        <f>IFERROR(VLOOKUP(B76, '2014q1'!A$1:C$399,3,),0)</f>
        <v>6563</v>
      </c>
      <c r="S76">
        <f>IFERROR(VLOOKUP(B76, '2014q2'!A$1:C$399,3,),0)</f>
        <v>6888</v>
      </c>
      <c r="T76">
        <f>IFERROR(VLOOKUP(B76, '2014q3'!A$1:C$399,3,),0)</f>
        <v>7094</v>
      </c>
      <c r="U76">
        <f>IFERROR(VLOOKUP(B76, '2014q1'!A$1:C$399,3,),0)</f>
        <v>6563</v>
      </c>
      <c r="V76">
        <f>IFERROR(VLOOKUP(B76, '2014q2'!A$1:C$399,3,),0)</f>
        <v>6888</v>
      </c>
      <c r="W76">
        <f>IFERROR(VLOOKUP(B76, '2015q2'!A$1:C$399,3,),0)</f>
        <v>7099</v>
      </c>
      <c r="X76" s="59">
        <f>IFERROR(VLOOKUP(B76, '2015q3'!A$1:C$399,3,),0)</f>
        <v>7167</v>
      </c>
      <c r="Y76" s="59">
        <f>IFERROR(VLOOKUP(B76, '2015q4'!A$1:C$399,3,),0)</f>
        <v>7211</v>
      </c>
      <c r="Z76" s="117">
        <f>IFERROR(VLOOKUP(B76, '2016q1'!A$1:C$399,3,),0)</f>
        <v>7106</v>
      </c>
      <c r="AA76" s="117">
        <f>IFERROR(VLOOKUP(B76, '2016q2'!A$1:C$399,3,),0)</f>
        <v>7208</v>
      </c>
      <c r="AB76" s="117">
        <f>IFERROR(VLOOKUP(B76, '2016q3'!A$1:C$399,3,),0)</f>
        <v>7282</v>
      </c>
      <c r="AC76" s="117">
        <f>IFERROR(VLOOKUP(B76, '2016q4'!A$1:C$399,3,),0)</f>
        <v>7213</v>
      </c>
      <c r="AD76" s="117">
        <f>IFERROR(VLOOKUP(B76, '2017q1'!A$1:C$399,3,),0)</f>
        <v>7158</v>
      </c>
      <c r="AE76" s="117">
        <f>IFERROR(VLOOKUP(B76, '2017q2'!A$1:C$399,3,),0)</f>
        <v>7282</v>
      </c>
      <c r="AF76" s="117">
        <f>IFERROR(VLOOKUP(B76, '2017q3'!A$1:C$399,3,),0)</f>
        <v>7485</v>
      </c>
      <c r="AG76" s="117">
        <f>IFERROR(VLOOKUP(B76, '2017q4'!A$1:C$399,3,),0)</f>
        <v>7631</v>
      </c>
      <c r="AH76" t="str">
        <f t="shared" si="10"/>
        <v>14</v>
      </c>
      <c r="AI76" s="117">
        <f>IFERROR(VLOOKUP(B76, 'c2013q4'!A$1:E$399,4,),0) + IFERROR(VLOOKUP(B76, 'c2014q1'!A$1:E$399,4,),0) + IFERROR(VLOOKUP(B76, 'c2014q2'!A$1:E$399,4,),0) + IFERROR(VLOOKUP(B76, 'c2014q3'!A$1:E$399,4,),0) + IFERROR(VLOOKUP(B76, 'c2014q4'!A$1:E$399,4,),0)+ IFERROR(VLOOKUP(B76, 'c2015q1'!A$1:E$399,4,),0) + IFERROR(VLOOKUP(B76, 'c2015q2'!A$1:E$399,4,),0) + IFERROR(VLOOKUP(B76, 'c2015q3'!A$1:E$399,4,),0) + IFERROR(VLOOKUP(B76, 'c2015q4'!A$1:E$399,4,),0) + IFERROR(VLOOKUP(B76, 'c2016q1'!A$1:E$399,4,),0) + IFERROR(VLOOKUP(B76, 'c2016q2'!A$1:E$399,4,),0) + IFERROR(VLOOKUP(B76, 'c2016q3'!A$1:E$399,4,),0) + IFERROR(VLOOKUP(B76, 'c2016q4'!A$1:E$399,4,),0)+ IFERROR(VLOOKUP(B76, 'c2017q1'!A$1:E$399,4,),0)+ IFERROR(VLOOKUP(B76, 'c2017q2'!A$1:E$399,4,),0)</f>
        <v>14</v>
      </c>
      <c r="AJ76">
        <f>IFERROR(VLOOKUP(B76, 'c2013q4'!A$1:E$399,4,),0)</f>
        <v>5</v>
      </c>
      <c r="AK76">
        <f>IFERROR(VLOOKUP(B76, 'c2014q1'!A$1:E$399,4,),0) + IFERROR(VLOOKUP(B76, 'c2014q2'!A$1:E$399,4,),0) + IFERROR(VLOOKUP(B76, 'c2014q3'!A$1:E$399,4,),0) + IFERROR(VLOOKUP(B76, 'c2014q4'!A$1:E$399,4,),0)</f>
        <v>5</v>
      </c>
      <c r="AL76" s="59">
        <f>IFERROR(VLOOKUP(B76, 'c2015q1'!A$1:E$399,4,),0) + IFERROR(VLOOKUP(B76, 'c2015q2'!A$1:E$399,4,),0) + IFERROR(VLOOKUP(B76, 'c2015q3'!A$1:E$399,4,),0) + IFERROR(VLOOKUP(B76, 'c2015q4'!A$1:E$399,4,),0)</f>
        <v>1</v>
      </c>
      <c r="AM76" s="117">
        <f>IFERROR(VLOOKUP(B76, 'c2016q1'!A$1:E$399,4,),0) + IFERROR(VLOOKUP(B76, 'c2016q2'!A$1:E$399,4,),0) + IFERROR(VLOOKUP(B76, 'c2016q3'!A$1:E$399,4,),0) + IFERROR(VLOOKUP(B76, 'c2016q4'!A$1:E$399,4,),0)</f>
        <v>1</v>
      </c>
      <c r="AN76" s="117">
        <f>IFERROR(VLOOKUP(B76, 'c2017q1'!A$1:E$399,4,),0) + IFERROR(VLOOKUP(B76, 'c2017q2'!A$1:E$399,4,),0)</f>
        <v>2</v>
      </c>
      <c r="AO76">
        <f t="shared" si="8"/>
        <v>18.3</v>
      </c>
      <c r="AP76">
        <f t="shared" si="9"/>
        <v>49</v>
      </c>
      <c r="AQ76" s="59">
        <f t="shared" si="11"/>
        <v>2</v>
      </c>
      <c r="AR76" t="str">
        <f t="shared" si="12"/>
        <v>f</v>
      </c>
      <c r="AS76" s="117" t="str">
        <f>IFERROR(VLOOKUP(B76, loss!$A$1:$F$300, 4, FALSE), "")</f>
        <v/>
      </c>
      <c r="AT76" s="117" t="str">
        <f>IFERROR(VLOOKUP(B76, loss!$A$1:$F$300, 5, FALSE), "")</f>
        <v/>
      </c>
    </row>
    <row r="77" spans="1:46" x14ac:dyDescent="0.25">
      <c r="A77">
        <v>76</v>
      </c>
      <c r="B77" s="59" t="s">
        <v>3418</v>
      </c>
      <c r="C77" s="117" t="str">
        <f>IFERROR(VLOOKUP(B77,addresses!A$2:I$1997, 3, FALSE), "")</f>
        <v>5300 W. Cypress St, Suite 100</v>
      </c>
      <c r="D77" s="117" t="str">
        <f>IFERROR(VLOOKUP(B77,addresses!A$2:I$1997, 5, FALSE), "")</f>
        <v xml:space="preserve">Tampa </v>
      </c>
      <c r="E77" s="117" t="str">
        <f>IFERROR(VLOOKUP(B77,addresses!A$2:I$1997, 7, FALSE),"")</f>
        <v>FL</v>
      </c>
      <c r="F77" s="117">
        <f>IFERROR(VLOOKUP(B77,addresses!A$2:I$1997, 8, FALSE),"")</f>
        <v>33607</v>
      </c>
      <c r="G77" s="117" t="str">
        <f>IFERROR(VLOOKUP(B77,addresses!A$2:I$1997, 9, FALSE),"")</f>
        <v>(813) 405-3200</v>
      </c>
      <c r="H77" s="117" t="str">
        <f>IFERROR(VLOOKUP(B77,addresses!A$2:J$1997, 10, FALSE), "")</f>
        <v>https://www.typtap.com/</v>
      </c>
      <c r="I77" s="117" t="str">
        <f>VLOOKUP(IFERROR(VLOOKUP(B77, Weiss!A$1:C$399,3,FALSE),"NR"), RatingsLU!A$5:B$30, 2, FALSE)</f>
        <v>NR</v>
      </c>
      <c r="J77" s="117">
        <f>VLOOKUP(I77,RatingsLU!B$5:C$30,2,)</f>
        <v>16</v>
      </c>
      <c r="K77" s="117" t="str">
        <f>VLOOKUP(IFERROR(VLOOKUP(B77,#REF!, 6,FALSE), "NR"), RatingsLU!K$5:M$30, 2, FALSE)</f>
        <v>NR</v>
      </c>
      <c r="L77" s="117">
        <f>VLOOKUP(K77,RatingsLU!L$5:M$30,2,)</f>
        <v>7</v>
      </c>
      <c r="M77" s="117" t="str">
        <f>VLOOKUP(IFERROR(VLOOKUP(B77, AMBest!A$1:L$399,3,FALSE),"NR"), RatingsLU!F$5:G$100, 2, FALSE)</f>
        <v>NR</v>
      </c>
      <c r="N77" s="117">
        <f>VLOOKUP(M77, RatingsLU!G$5:H$100, 2, FALSE)</f>
        <v>33</v>
      </c>
      <c r="O77" s="117">
        <f>IFERROR(VLOOKUP(B77, '2017q4'!A$1:C$400,3,),0)</f>
        <v>6668</v>
      </c>
      <c r="P77" t="str">
        <f t="shared" si="13"/>
        <v>6,668</v>
      </c>
      <c r="Q77">
        <f>IFERROR(VLOOKUP(B77, '2013q4'!A$1:C$399,3,),0)</f>
        <v>0</v>
      </c>
      <c r="R77">
        <f>IFERROR(VLOOKUP(B77, '2014q1'!A$1:C$399,3,),0)</f>
        <v>0</v>
      </c>
      <c r="S77">
        <f>IFERROR(VLOOKUP(B77, '2014q2'!A$1:C$399,3,),0)</f>
        <v>0</v>
      </c>
      <c r="T77">
        <f>IFERROR(VLOOKUP(B77, '2014q3'!A$1:C$399,3,),0)</f>
        <v>0</v>
      </c>
      <c r="U77">
        <f>IFERROR(VLOOKUP(B77, '2014q1'!A$1:C$399,3,),0)</f>
        <v>0</v>
      </c>
      <c r="V77">
        <f>IFERROR(VLOOKUP(B77, '2014q2'!A$1:C$399,3,),0)</f>
        <v>0</v>
      </c>
      <c r="W77">
        <f>IFERROR(VLOOKUP(B77, '2015q2'!A$1:C$399,3,),0)</f>
        <v>0</v>
      </c>
      <c r="X77" s="59">
        <f>IFERROR(VLOOKUP(B77, '2015q3'!A$1:C$399,3,),0)</f>
        <v>0</v>
      </c>
      <c r="Y77" s="59">
        <f>IFERROR(VLOOKUP(B77, '2015q4'!A$1:C$399,3,),0)</f>
        <v>0</v>
      </c>
      <c r="Z77" s="117">
        <f>IFERROR(VLOOKUP(B77, '2016q1'!A$1:C$399,3,),0)</f>
        <v>24</v>
      </c>
      <c r="AA77" s="117">
        <f>IFERROR(VLOOKUP(B77, '2016q2'!A$1:C$399,3,),0)</f>
        <v>370</v>
      </c>
      <c r="AB77" s="117">
        <f>IFERROR(VLOOKUP(B77, '2016q3'!A$1:C$399,3,),0)</f>
        <v>1077</v>
      </c>
      <c r="AC77" s="117">
        <f>IFERROR(VLOOKUP(B77, '2016q4'!A$1:C$399,3,),0)</f>
        <v>1855</v>
      </c>
      <c r="AD77" s="117">
        <f>IFERROR(VLOOKUP(B77, '2017q1'!A$1:C$399,3,),0)</f>
        <v>2683</v>
      </c>
      <c r="AE77" s="117">
        <f>IFERROR(VLOOKUP(B77, '2017q2'!A$1:C$399,3,),0)</f>
        <v>4039</v>
      </c>
      <c r="AF77" s="117">
        <f>IFERROR(VLOOKUP(B77, '2017q3'!A$1:C$399,3,),0)</f>
        <v>5981</v>
      </c>
      <c r="AG77" s="117">
        <f>IFERROR(VLOOKUP(B77, '2017q4'!A$1:C$399,3,),0)</f>
        <v>6668</v>
      </c>
      <c r="AH77" t="str">
        <f t="shared" si="10"/>
        <v>0</v>
      </c>
      <c r="AI77" s="117">
        <f>IFERROR(VLOOKUP(B77, 'c2013q4'!A$1:E$399,4,),0) + IFERROR(VLOOKUP(B77, 'c2014q1'!A$1:E$399,4,),0) + IFERROR(VLOOKUP(B77, 'c2014q2'!A$1:E$399,4,),0) + IFERROR(VLOOKUP(B77, 'c2014q3'!A$1:E$399,4,),0) + IFERROR(VLOOKUP(B77, 'c2014q4'!A$1:E$399,4,),0)+ IFERROR(VLOOKUP(B77, 'c2015q1'!A$1:E$399,4,),0) + IFERROR(VLOOKUP(B77, 'c2015q2'!A$1:E$399,4,),0) + IFERROR(VLOOKUP(B77, 'c2015q3'!A$1:E$399,4,),0) + IFERROR(VLOOKUP(B77, 'c2015q4'!A$1:E$399,4,),0) + IFERROR(VLOOKUP(B77, 'c2016q1'!A$1:E$399,4,),0) + IFERROR(VLOOKUP(B77, 'c2016q2'!A$1:E$399,4,),0) + IFERROR(VLOOKUP(B77, 'c2016q3'!A$1:E$399,4,),0) + IFERROR(VLOOKUP(B77, 'c2016q4'!A$1:E$399,4,),0)+ IFERROR(VLOOKUP(B77, 'c2017q1'!A$1:E$399,4,),0)+ IFERROR(VLOOKUP(B77, 'c2017q2'!A$1:E$399,4,),0)</f>
        <v>0</v>
      </c>
      <c r="AJ77">
        <f>IFERROR(VLOOKUP(B77, 'c2013q4'!A$1:E$399,4,),0)</f>
        <v>0</v>
      </c>
      <c r="AK77">
        <f>IFERROR(VLOOKUP(B77, 'c2014q1'!A$1:E$399,4,),0) + IFERROR(VLOOKUP(B77, 'c2014q2'!A$1:E$399,4,),0) + IFERROR(VLOOKUP(B77, 'c2014q3'!A$1:E$399,4,),0) + IFERROR(VLOOKUP(B77, 'c2014q4'!A$1:E$399,4,),0)</f>
        <v>0</v>
      </c>
      <c r="AL77" s="59">
        <f>IFERROR(VLOOKUP(B77, 'c2015q1'!A$1:E$399,4,),0) + IFERROR(VLOOKUP(B77, 'c2015q2'!A$1:E$399,4,),0) + IFERROR(VLOOKUP(B77, 'c2015q3'!A$1:E$399,4,),0) + IFERROR(VLOOKUP(B77, 'c2015q4'!A$1:E$399,4,),0)</f>
        <v>0</v>
      </c>
      <c r="AM77" s="117">
        <f>IFERROR(VLOOKUP(B77, 'c2016q1'!A$1:E$399,4,),0) + IFERROR(VLOOKUP(B77, 'c2016q2'!A$1:E$399,4,),0) + IFERROR(VLOOKUP(B77, 'c2016q3'!A$1:E$399,4,),0) + IFERROR(VLOOKUP(B77, 'c2016q4'!A$1:E$399,4,),0)</f>
        <v>0</v>
      </c>
      <c r="AN77" s="117">
        <f>IFERROR(VLOOKUP(B77, 'c2017q1'!A$1:E$399,4,),0) + IFERROR(VLOOKUP(B77, 'c2017q2'!A$1:E$399,4,),0)</f>
        <v>0</v>
      </c>
      <c r="AO77">
        <f t="shared" si="8"/>
        <v>0</v>
      </c>
      <c r="AP77">
        <f t="shared" si="9"/>
        <v>0</v>
      </c>
      <c r="AQ77" s="59">
        <f t="shared" si="11"/>
        <v>1</v>
      </c>
      <c r="AR77" t="str">
        <f t="shared" si="12"/>
        <v>f</v>
      </c>
      <c r="AS77" s="117" t="str">
        <f>IFERROR(VLOOKUP(B77, loss!$A$1:$F$300, 4, FALSE), "")</f>
        <v/>
      </c>
      <c r="AT77" s="117" t="str">
        <f>IFERROR(VLOOKUP(B77, loss!$A$1:$F$300, 5, FALSE), "")</f>
        <v/>
      </c>
    </row>
    <row r="78" spans="1:46" x14ac:dyDescent="0.25">
      <c r="A78">
        <v>77</v>
      </c>
      <c r="B78" s="59" t="s">
        <v>3396</v>
      </c>
      <c r="C78" s="117" t="str">
        <f>IFERROR(VLOOKUP(B78,addresses!A$2:I$1997, 3, FALSE), "")</f>
        <v>301 NW 138th Terrace</v>
      </c>
      <c r="D78" s="117" t="str">
        <f>IFERROR(VLOOKUP(B78,addresses!A$2:I$1997, 5, FALSE), "")</f>
        <v>Jonesville</v>
      </c>
      <c r="E78" s="117" t="str">
        <f>IFERROR(VLOOKUP(B78,addresses!A$2:I$1997, 7, FALSE),"")</f>
        <v>FL</v>
      </c>
      <c r="F78" s="117">
        <f>IFERROR(VLOOKUP(B78,addresses!A$2:I$1997, 8, FALSE),"")</f>
        <v>32669</v>
      </c>
      <c r="G78" s="117" t="str">
        <f>IFERROR(VLOOKUP(B78,addresses!A$2:I$1997, 9, FALSE),"")</f>
        <v>(866) 896-7233</v>
      </c>
      <c r="H78" s="117" t="str">
        <f>IFERROR(VLOOKUP(B78,addresses!A$2:J$1997, 10, FALSE), "")</f>
        <v>http://www.uscoastalpc.com/</v>
      </c>
      <c r="I78" s="117" t="str">
        <f>VLOOKUP(IFERROR(VLOOKUP(B78, Weiss!A$1:C$399,3,FALSE),"NR"), RatingsLU!A$5:B$30, 2, FALSE)</f>
        <v>C+</v>
      </c>
      <c r="J78" s="117">
        <f>VLOOKUP(I78,RatingsLU!B$5:C$30,2,)</f>
        <v>7</v>
      </c>
      <c r="K78" s="117" t="str">
        <f>VLOOKUP(IFERROR(VLOOKUP(B78,#REF!, 6,FALSE), "NR"), RatingsLU!K$5:M$30, 2, FALSE)</f>
        <v>NR</v>
      </c>
      <c r="L78" s="117">
        <f>VLOOKUP(K78,RatingsLU!L$5:M$30,2,)</f>
        <v>7</v>
      </c>
      <c r="M78" s="117" t="str">
        <f>VLOOKUP(IFERROR(VLOOKUP(B78, AMBest!A$1:L$399,3,FALSE),"NR"), RatingsLU!F$5:G$100, 2, FALSE)</f>
        <v>NR</v>
      </c>
      <c r="N78" s="117">
        <f>VLOOKUP(M78, RatingsLU!G$5:H$100, 2, FALSE)</f>
        <v>33</v>
      </c>
      <c r="O78" s="117">
        <f>IFERROR(VLOOKUP(B78, '2017q4'!A$1:C$400,3,),0)</f>
        <v>6651</v>
      </c>
      <c r="P78" t="str">
        <f t="shared" si="13"/>
        <v>6,651</v>
      </c>
      <c r="Q78">
        <f>IFERROR(VLOOKUP(B78, '2013q4'!A$1:C$399,3,),0)</f>
        <v>0</v>
      </c>
      <c r="R78">
        <f>IFERROR(VLOOKUP(B78, '2014q1'!A$1:C$399,3,),0)</f>
        <v>0</v>
      </c>
      <c r="S78">
        <f>IFERROR(VLOOKUP(B78, '2014q2'!A$1:C$399,3,),0)</f>
        <v>0</v>
      </c>
      <c r="T78">
        <f>IFERROR(VLOOKUP(B78, '2014q3'!A$1:C$399,3,),0)</f>
        <v>0</v>
      </c>
      <c r="U78">
        <f>IFERROR(VLOOKUP(B78, '2014q1'!A$1:C$399,3,),0)</f>
        <v>0</v>
      </c>
      <c r="V78">
        <f>IFERROR(VLOOKUP(B78, '2014q2'!A$1:C$399,3,),0)</f>
        <v>0</v>
      </c>
      <c r="W78">
        <f>IFERROR(VLOOKUP(B78, '2015q2'!A$1:C$399,3,),0)</f>
        <v>0</v>
      </c>
      <c r="X78" s="59">
        <f>IFERROR(VLOOKUP(B78, '2015q3'!A$1:C$399,3,),0)</f>
        <v>0</v>
      </c>
      <c r="Y78" s="59">
        <f>IFERROR(VLOOKUP(B78, '2015q4'!A$1:C$399,3,),0)</f>
        <v>0</v>
      </c>
      <c r="Z78" s="117">
        <f>IFERROR(VLOOKUP(B78, '2016q1'!A$1:C$399,3,),0)</f>
        <v>0</v>
      </c>
      <c r="AA78" s="117">
        <f>IFERROR(VLOOKUP(B78, '2016q2'!A$1:C$399,3,),0)</f>
        <v>290</v>
      </c>
      <c r="AB78" s="117">
        <f>IFERROR(VLOOKUP(B78, '2016q3'!A$1:C$399,3,),0)</f>
        <v>808</v>
      </c>
      <c r="AC78" s="117">
        <f>IFERROR(VLOOKUP(B78, '2016q4'!A$1:C$399,3,),0)</f>
        <v>1662</v>
      </c>
      <c r="AD78" s="117">
        <f>IFERROR(VLOOKUP(B78, '2017q1'!A$1:C$399,3,),0)</f>
        <v>3017</v>
      </c>
      <c r="AE78" s="117">
        <f>IFERROR(VLOOKUP(B78, '2017q2'!A$1:C$399,3,),0)</f>
        <v>4402</v>
      </c>
      <c r="AF78" s="117">
        <f>IFERROR(VLOOKUP(B78, '2017q3'!A$1:C$399,3,),0)</f>
        <v>5721</v>
      </c>
      <c r="AG78" s="117">
        <f>IFERROR(VLOOKUP(B78, '2017q4'!A$1:C$399,3,),0)</f>
        <v>6651</v>
      </c>
      <c r="AH78" t="str">
        <f t="shared" si="10"/>
        <v>0</v>
      </c>
      <c r="AI78" s="117">
        <f>IFERROR(VLOOKUP(B78, 'c2013q4'!A$1:E$399,4,),0) + IFERROR(VLOOKUP(B78, 'c2014q1'!A$1:E$399,4,),0) + IFERROR(VLOOKUP(B78, 'c2014q2'!A$1:E$399,4,),0) + IFERROR(VLOOKUP(B78, 'c2014q3'!A$1:E$399,4,),0) + IFERROR(VLOOKUP(B78, 'c2014q4'!A$1:E$399,4,),0)+ IFERROR(VLOOKUP(B78, 'c2015q1'!A$1:E$399,4,),0) + IFERROR(VLOOKUP(B78, 'c2015q2'!A$1:E$399,4,),0) + IFERROR(VLOOKUP(B78, 'c2015q3'!A$1:E$399,4,),0) + IFERROR(VLOOKUP(B78, 'c2015q4'!A$1:E$399,4,),0) + IFERROR(VLOOKUP(B78, 'c2016q1'!A$1:E$399,4,),0) + IFERROR(VLOOKUP(B78, 'c2016q2'!A$1:E$399,4,),0) + IFERROR(VLOOKUP(B78, 'c2016q3'!A$1:E$399,4,),0) + IFERROR(VLOOKUP(B78, 'c2016q4'!A$1:E$399,4,),0)+ IFERROR(VLOOKUP(B78, 'c2017q1'!A$1:E$399,4,),0)+ IFERROR(VLOOKUP(B78, 'c2017q2'!A$1:E$399,4,),0)</f>
        <v>0</v>
      </c>
      <c r="AJ78">
        <f>IFERROR(VLOOKUP(B78, 'c2013q4'!A$1:E$399,4,),0)</f>
        <v>0</v>
      </c>
      <c r="AK78">
        <f>IFERROR(VLOOKUP(B78, 'c2014q1'!A$1:E$399,4,),0) + IFERROR(VLOOKUP(B78, 'c2014q2'!A$1:E$399,4,),0) + IFERROR(VLOOKUP(B78, 'c2014q3'!A$1:E$399,4,),0) + IFERROR(VLOOKUP(B78, 'c2014q4'!A$1:E$399,4,),0)</f>
        <v>0</v>
      </c>
      <c r="AL78" s="59">
        <f>IFERROR(VLOOKUP(B78, 'c2015q1'!A$1:E$399,4,),0) + IFERROR(VLOOKUP(B78, 'c2015q2'!A$1:E$399,4,),0) + IFERROR(VLOOKUP(B78, 'c2015q3'!A$1:E$399,4,),0) + IFERROR(VLOOKUP(B78, 'c2015q4'!A$1:E$399,4,),0)</f>
        <v>0</v>
      </c>
      <c r="AM78" s="117">
        <f>IFERROR(VLOOKUP(B78, 'c2016q1'!A$1:E$399,4,),0) + IFERROR(VLOOKUP(B78, 'c2016q2'!A$1:E$399,4,),0) + IFERROR(VLOOKUP(B78, 'c2016q3'!A$1:E$399,4,),0) + IFERROR(VLOOKUP(B78, 'c2016q4'!A$1:E$399,4,),0)</f>
        <v>0</v>
      </c>
      <c r="AN78" s="117">
        <f>IFERROR(VLOOKUP(B78, 'c2017q1'!A$1:E$399,4,),0) + IFERROR(VLOOKUP(B78, 'c2017q2'!A$1:E$399,4,),0)</f>
        <v>0</v>
      </c>
      <c r="AO78">
        <f t="shared" si="8"/>
        <v>0</v>
      </c>
      <c r="AP78">
        <f t="shared" si="9"/>
        <v>0</v>
      </c>
      <c r="AQ78" s="59">
        <f t="shared" si="11"/>
        <v>1</v>
      </c>
      <c r="AR78" t="str">
        <f t="shared" si="12"/>
        <v>f</v>
      </c>
      <c r="AS78" s="117" t="str">
        <f>IFERROR(VLOOKUP(B78, loss!$A$1:$F$300, 4, FALSE), "")</f>
        <v>49.9%</v>
      </c>
      <c r="AT78" s="117" t="str">
        <f>IFERROR(VLOOKUP(B78, loss!$A$1:$F$300, 5, FALSE), "")</f>
        <v>69.6%</v>
      </c>
    </row>
    <row r="79" spans="1:46" x14ac:dyDescent="0.25">
      <c r="A79">
        <v>78</v>
      </c>
      <c r="B79" s="59" t="s">
        <v>270</v>
      </c>
      <c r="C79" s="117" t="str">
        <f>IFERROR(VLOOKUP(B79,addresses!A$2:I$1997, 3, FALSE), "")</f>
        <v>P. O. Box 45126</v>
      </c>
      <c r="D79" s="117" t="str">
        <f>IFERROR(VLOOKUP(B79,addresses!A$2:I$1997, 5, FALSE), "")</f>
        <v>Jacksonville</v>
      </c>
      <c r="E79" s="117" t="str">
        <f>IFERROR(VLOOKUP(B79,addresses!A$2:I$1997, 7, FALSE),"")</f>
        <v>FL</v>
      </c>
      <c r="F79" s="117" t="str">
        <f>IFERROR(VLOOKUP(B79,addresses!A$2:I$1997, 8, FALSE),"")</f>
        <v>32232-5126</v>
      </c>
      <c r="G79" s="117" t="str">
        <f>IFERROR(VLOOKUP(B79,addresses!A$2:I$1997, 9, FALSE),"")</f>
        <v>904-997-7310-</v>
      </c>
      <c r="H79" s="117" t="str">
        <f>IFERROR(VLOOKUP(B79,addresses!A$2:J$1997, 10, FALSE), "")</f>
        <v>http://www.stillwaterinsurance.com</v>
      </c>
      <c r="I79" s="117" t="str">
        <f>VLOOKUP(IFERROR(VLOOKUP(B79, Weiss!A$1:C$399,3,FALSE),"NR"), RatingsLU!A$5:B$30, 2, FALSE)</f>
        <v>C+</v>
      </c>
      <c r="J79" s="117">
        <f>VLOOKUP(I79,RatingsLU!B$5:C$30,2,)</f>
        <v>7</v>
      </c>
      <c r="K79" s="117" t="str">
        <f>VLOOKUP(IFERROR(VLOOKUP(B79,#REF!, 6,FALSE), "NR"), RatingsLU!K$5:M$30, 2, FALSE)</f>
        <v>NR</v>
      </c>
      <c r="L79" s="117">
        <f>VLOOKUP(K79,RatingsLU!L$5:M$30,2,)</f>
        <v>7</v>
      </c>
      <c r="M79" s="117" t="str">
        <f>VLOOKUP(IFERROR(VLOOKUP(B79, AMBest!A$1:L$399,3,FALSE),"NR"), RatingsLU!F$5:G$100, 2, FALSE)</f>
        <v>A-</v>
      </c>
      <c r="N79" s="117">
        <f>VLOOKUP(M79, RatingsLU!G$5:H$100, 2, FALSE)</f>
        <v>7</v>
      </c>
      <c r="O79" s="117">
        <f>IFERROR(VLOOKUP(B79, '2017q4'!A$1:C$400,3,),0)</f>
        <v>6558</v>
      </c>
      <c r="P79" t="str">
        <f t="shared" si="13"/>
        <v>6,558</v>
      </c>
      <c r="Q79">
        <f>IFERROR(VLOOKUP(B79, '2013q4'!A$1:C$399,3,),0)</f>
        <v>10843</v>
      </c>
      <c r="R79">
        <f>IFERROR(VLOOKUP(B79, '2014q1'!A$1:C$399,3,),0)</f>
        <v>10418</v>
      </c>
      <c r="S79">
        <f>IFERROR(VLOOKUP(B79, '2014q2'!A$1:C$399,3,),0)</f>
        <v>10044</v>
      </c>
      <c r="T79">
        <f>IFERROR(VLOOKUP(B79, '2014q3'!A$1:C$399,3,),0)</f>
        <v>9727</v>
      </c>
      <c r="U79">
        <f>IFERROR(VLOOKUP(B79, '2014q1'!A$1:C$399,3,),0)</f>
        <v>10418</v>
      </c>
      <c r="V79">
        <f>IFERROR(VLOOKUP(B79, '2014q2'!A$1:C$399,3,),0)</f>
        <v>10044</v>
      </c>
      <c r="W79">
        <f>IFERROR(VLOOKUP(B79, '2015q2'!A$1:C$399,3,),0)</f>
        <v>8986</v>
      </c>
      <c r="X79" s="59">
        <f>IFERROR(VLOOKUP(B79, '2015q3'!A$1:C$399,3,),0)</f>
        <v>8760</v>
      </c>
      <c r="Y79" s="59">
        <f>IFERROR(VLOOKUP(B79, '2015q4'!A$1:C$399,3,),0)</f>
        <v>8531</v>
      </c>
      <c r="Z79" s="117">
        <f>IFERROR(VLOOKUP(B79, '2016q1'!A$1:C$399,3,),0)</f>
        <v>8284</v>
      </c>
      <c r="AA79" s="117">
        <f>IFERROR(VLOOKUP(B79, '2016q2'!A$1:C$399,3,),0)</f>
        <v>7926</v>
      </c>
      <c r="AB79" s="117">
        <f>IFERROR(VLOOKUP(B79, '2016q3'!A$1:C$399,3,),0)</f>
        <v>7638</v>
      </c>
      <c r="AC79" s="117">
        <f>IFERROR(VLOOKUP(B79, '2016q4'!A$1:C$399,3,),0)</f>
        <v>7428</v>
      </c>
      <c r="AD79" s="117">
        <f>IFERROR(VLOOKUP(B79, '2017q1'!A$1:C$399,3,),0)</f>
        <v>7220</v>
      </c>
      <c r="AE79" s="117">
        <f>IFERROR(VLOOKUP(B79, '2017q2'!A$1:C$399,3,),0)</f>
        <v>6947</v>
      </c>
      <c r="AF79" s="117">
        <f>IFERROR(VLOOKUP(B79, '2017q3'!A$1:C$399,3,),0)</f>
        <v>6781</v>
      </c>
      <c r="AG79" s="117">
        <f>IFERROR(VLOOKUP(B79, '2017q4'!A$1:C$399,3,),0)</f>
        <v>6558</v>
      </c>
      <c r="AH79" t="str">
        <f t="shared" si="10"/>
        <v>30</v>
      </c>
      <c r="AI79" s="117">
        <f>IFERROR(VLOOKUP(B79, 'c2013q4'!A$1:E$399,4,),0) + IFERROR(VLOOKUP(B79, 'c2014q1'!A$1:E$399,4,),0) + IFERROR(VLOOKUP(B79, 'c2014q2'!A$1:E$399,4,),0) + IFERROR(VLOOKUP(B79, 'c2014q3'!A$1:E$399,4,),0) + IFERROR(VLOOKUP(B79, 'c2014q4'!A$1:E$399,4,),0)+ IFERROR(VLOOKUP(B79, 'c2015q1'!A$1:E$399,4,),0) + IFERROR(VLOOKUP(B79, 'c2015q2'!A$1:E$399,4,),0) + IFERROR(VLOOKUP(B79, 'c2015q3'!A$1:E$399,4,),0) + IFERROR(VLOOKUP(B79, 'c2015q4'!A$1:E$399,4,),0) + IFERROR(VLOOKUP(B79, 'c2016q1'!A$1:E$399,4,),0) + IFERROR(VLOOKUP(B79, 'c2016q2'!A$1:E$399,4,),0) + IFERROR(VLOOKUP(B79, 'c2016q3'!A$1:E$399,4,),0) + IFERROR(VLOOKUP(B79, 'c2016q4'!A$1:E$399,4,),0)+ IFERROR(VLOOKUP(B79, 'c2017q1'!A$1:E$399,4,),0)+ IFERROR(VLOOKUP(B79, 'c2017q2'!A$1:E$399,4,),0)</f>
        <v>30</v>
      </c>
      <c r="AJ79">
        <f>IFERROR(VLOOKUP(B79, 'c2013q4'!A$1:E$399,4,),0)</f>
        <v>12</v>
      </c>
      <c r="AK79">
        <f>IFERROR(VLOOKUP(B79, 'c2014q1'!A$1:E$399,4,),0) + IFERROR(VLOOKUP(B79, 'c2014q2'!A$1:E$399,4,),0) + IFERROR(VLOOKUP(B79, 'c2014q3'!A$1:E$399,4,),0) + IFERROR(VLOOKUP(B79, 'c2014q4'!A$1:E$399,4,),0)</f>
        <v>6</v>
      </c>
      <c r="AL79" s="59">
        <f>IFERROR(VLOOKUP(B79, 'c2015q1'!A$1:E$399,4,),0) + IFERROR(VLOOKUP(B79, 'c2015q2'!A$1:E$399,4,),0) + IFERROR(VLOOKUP(B79, 'c2015q3'!A$1:E$399,4,),0) + IFERROR(VLOOKUP(B79, 'c2015q4'!A$1:E$399,4,),0)</f>
        <v>6</v>
      </c>
      <c r="AM79" s="117">
        <f>IFERROR(VLOOKUP(B79, 'c2016q1'!A$1:E$399,4,),0) + IFERROR(VLOOKUP(B79, 'c2016q2'!A$1:E$399,4,),0) + IFERROR(VLOOKUP(B79, 'c2016q3'!A$1:E$399,4,),0) + IFERROR(VLOOKUP(B79, 'c2016q4'!A$1:E$399,4,),0)</f>
        <v>6</v>
      </c>
      <c r="AN79" s="117">
        <f>IFERROR(VLOOKUP(B79, 'c2017q1'!A$1:E$399,4,),0) + IFERROR(VLOOKUP(B79, 'c2017q2'!A$1:E$399,4,),0)</f>
        <v>0</v>
      </c>
      <c r="AO79">
        <f t="shared" si="8"/>
        <v>45.7</v>
      </c>
      <c r="AP79">
        <f t="shared" si="9"/>
        <v>88</v>
      </c>
      <c r="AQ79" s="59">
        <f t="shared" si="11"/>
        <v>3</v>
      </c>
      <c r="AR79" t="str">
        <f t="shared" si="12"/>
        <v>f</v>
      </c>
      <c r="AS79" s="117" t="str">
        <f>IFERROR(VLOOKUP(B79, loss!$A$1:$F$300, 4, FALSE), "")</f>
        <v/>
      </c>
      <c r="AT79" s="117" t="str">
        <f>IFERROR(VLOOKUP(B79, loss!$A$1:$F$300, 5, FALSE), "")</f>
        <v/>
      </c>
    </row>
    <row r="80" spans="1:46" x14ac:dyDescent="0.25">
      <c r="A80">
        <v>79</v>
      </c>
      <c r="B80" s="59" t="s">
        <v>277</v>
      </c>
      <c r="C80" s="117" t="str">
        <f>IFERROR(VLOOKUP(B80,addresses!A$2:I$1997, 3, FALSE), "")</f>
        <v>1300 Sawgrass Corporate Parkway Suite 144</v>
      </c>
      <c r="D80" s="117" t="str">
        <f>IFERROR(VLOOKUP(B80,addresses!A$2:I$1997, 5, FALSE), "")</f>
        <v>Sunrise</v>
      </c>
      <c r="E80" s="117" t="str">
        <f>IFERROR(VLOOKUP(B80,addresses!A$2:I$1997, 7, FALSE),"")</f>
        <v>FL</v>
      </c>
      <c r="F80" s="117">
        <f>IFERROR(VLOOKUP(B80,addresses!A$2:I$1997, 8, FALSE),"")</f>
        <v>33323</v>
      </c>
      <c r="G80" s="117" t="str">
        <f>IFERROR(VLOOKUP(B80,addresses!A$2:I$1997, 9, FALSE),"")</f>
        <v>954-889-3384-</v>
      </c>
      <c r="H80" s="117" t="str">
        <f>IFERROR(VLOOKUP(B80,addresses!A$2:J$1997, 10, FALSE), "")</f>
        <v>http://www.amcoastal.com</v>
      </c>
      <c r="I80" s="117" t="str">
        <f>VLOOKUP(IFERROR(VLOOKUP(B80, Weiss!A$1:C$399,3,FALSE),"NR"), RatingsLU!A$5:B$30, 2, FALSE)</f>
        <v>NR</v>
      </c>
      <c r="J80" s="117">
        <f>VLOOKUP(I80,RatingsLU!B$5:C$30,2,)</f>
        <v>16</v>
      </c>
      <c r="K80" s="117" t="str">
        <f>VLOOKUP(IFERROR(VLOOKUP(B80,#REF!, 6,FALSE), "NR"), RatingsLU!K$5:M$30, 2, FALSE)</f>
        <v>NR</v>
      </c>
      <c r="L80" s="117">
        <f>VLOOKUP(K80,RatingsLU!L$5:M$30,2,)</f>
        <v>7</v>
      </c>
      <c r="M80" s="117" t="str">
        <f>VLOOKUP(IFERROR(VLOOKUP(B80, AMBest!A$1:L$399,3,FALSE),"NR"), RatingsLU!F$5:G$100, 2, FALSE)</f>
        <v>NR</v>
      </c>
      <c r="N80" s="117">
        <f>VLOOKUP(M80, RatingsLU!G$5:H$100, 2, FALSE)</f>
        <v>33</v>
      </c>
      <c r="O80" s="117">
        <f>IFERROR(VLOOKUP(B80, '2017q4'!A$1:C$400,3,),0)</f>
        <v>4812</v>
      </c>
      <c r="P80" t="str">
        <f t="shared" si="13"/>
        <v>4,812</v>
      </c>
      <c r="Q80">
        <f>IFERROR(VLOOKUP(B80, '2013q4'!A$1:C$399,3,),0)</f>
        <v>4105</v>
      </c>
      <c r="R80">
        <f>IFERROR(VLOOKUP(B80, '2014q1'!A$1:C$399,3,),0)</f>
        <v>4169</v>
      </c>
      <c r="S80">
        <f>IFERROR(VLOOKUP(B80, '2014q2'!A$1:C$399,3,),0)</f>
        <v>4225</v>
      </c>
      <c r="T80">
        <f>IFERROR(VLOOKUP(B80, '2014q3'!A$1:C$399,3,),0)</f>
        <v>4294</v>
      </c>
      <c r="U80">
        <f>IFERROR(VLOOKUP(B80, '2014q1'!A$1:C$399,3,),0)</f>
        <v>4169</v>
      </c>
      <c r="V80">
        <f>IFERROR(VLOOKUP(B80, '2014q2'!A$1:C$399,3,),0)</f>
        <v>4225</v>
      </c>
      <c r="W80">
        <f>IFERROR(VLOOKUP(B80, '2015q2'!A$1:C$399,3,),0)</f>
        <v>4591</v>
      </c>
      <c r="X80" s="59">
        <f>IFERROR(VLOOKUP(B80, '2015q3'!A$1:C$399,3,),0)</f>
        <v>4653</v>
      </c>
      <c r="Y80" s="59">
        <f>IFERROR(VLOOKUP(B80, '2015q4'!A$1:C$399,3,),0)</f>
        <v>4631</v>
      </c>
      <c r="Z80" s="117">
        <f>IFERROR(VLOOKUP(B80, '2016q1'!A$1:C$399,3,),0)</f>
        <v>4629</v>
      </c>
      <c r="AA80" s="117">
        <f>IFERROR(VLOOKUP(B80, '2016q2'!A$1:C$399,3,),0)</f>
        <v>4496</v>
      </c>
      <c r="AB80" s="117">
        <f>IFERROR(VLOOKUP(B80, '2016q3'!A$1:C$399,3,),0)</f>
        <v>4469</v>
      </c>
      <c r="AC80" s="117">
        <f>IFERROR(VLOOKUP(B80, '2016q4'!A$1:C$399,3,),0)</f>
        <v>4363</v>
      </c>
      <c r="AD80" s="117">
        <f>IFERROR(VLOOKUP(B80, '2017q1'!A$1:C$399,3,),0)</f>
        <v>4366</v>
      </c>
      <c r="AE80" s="117">
        <f>IFERROR(VLOOKUP(B80, '2017q2'!A$1:C$399,3,),0)</f>
        <v>4487</v>
      </c>
      <c r="AF80" s="117">
        <f>IFERROR(VLOOKUP(B80, '2017q3'!A$1:C$399,3,),0)</f>
        <v>4541</v>
      </c>
      <c r="AG80" s="117">
        <f>IFERROR(VLOOKUP(B80, '2017q4'!A$1:C$399,3,),0)</f>
        <v>4812</v>
      </c>
      <c r="AH80" t="str">
        <f t="shared" si="10"/>
        <v>4</v>
      </c>
      <c r="AI80" s="117">
        <f>IFERROR(VLOOKUP(B80, 'c2013q4'!A$1:E$399,4,),0) + IFERROR(VLOOKUP(B80, 'c2014q1'!A$1:E$399,4,),0) + IFERROR(VLOOKUP(B80, 'c2014q2'!A$1:E$399,4,),0) + IFERROR(VLOOKUP(B80, 'c2014q3'!A$1:E$399,4,),0) + IFERROR(VLOOKUP(B80, 'c2014q4'!A$1:E$399,4,),0)+ IFERROR(VLOOKUP(B80, 'c2015q1'!A$1:E$399,4,),0) + IFERROR(VLOOKUP(B80, 'c2015q2'!A$1:E$399,4,),0) + IFERROR(VLOOKUP(B80, 'c2015q3'!A$1:E$399,4,),0) + IFERROR(VLOOKUP(B80, 'c2015q4'!A$1:E$399,4,),0) + IFERROR(VLOOKUP(B80, 'c2016q1'!A$1:E$399,4,),0) + IFERROR(VLOOKUP(B80, 'c2016q2'!A$1:E$399,4,),0) + IFERROR(VLOOKUP(B80, 'c2016q3'!A$1:E$399,4,),0) + IFERROR(VLOOKUP(B80, 'c2016q4'!A$1:E$399,4,),0)+ IFERROR(VLOOKUP(B80, 'c2017q1'!A$1:E$399,4,),0)+ IFERROR(VLOOKUP(B80, 'c2017q2'!A$1:E$399,4,),0)</f>
        <v>4</v>
      </c>
      <c r="AJ80">
        <f>IFERROR(VLOOKUP(B80, 'c2013q4'!A$1:E$399,4,),0)</f>
        <v>0</v>
      </c>
      <c r="AK80">
        <f>IFERROR(VLOOKUP(B80, 'c2014q1'!A$1:E$399,4,),0) + IFERROR(VLOOKUP(B80, 'c2014q2'!A$1:E$399,4,),0) + IFERROR(VLOOKUP(B80, 'c2014q3'!A$1:E$399,4,),0) + IFERROR(VLOOKUP(B80, 'c2014q4'!A$1:E$399,4,),0)</f>
        <v>0</v>
      </c>
      <c r="AL80" s="59">
        <f>IFERROR(VLOOKUP(B80, 'c2015q1'!A$1:E$399,4,),0) + IFERROR(VLOOKUP(B80, 'c2015q2'!A$1:E$399,4,),0) + IFERROR(VLOOKUP(B80, 'c2015q3'!A$1:E$399,4,),0) + IFERROR(VLOOKUP(B80, 'c2015q4'!A$1:E$399,4,),0)</f>
        <v>2</v>
      </c>
      <c r="AM80" s="117">
        <f>IFERROR(VLOOKUP(B80, 'c2016q1'!A$1:E$399,4,),0) + IFERROR(VLOOKUP(B80, 'c2016q2'!A$1:E$399,4,),0) + IFERROR(VLOOKUP(B80, 'c2016q3'!A$1:E$399,4,),0) + IFERROR(VLOOKUP(B80, 'c2016q4'!A$1:E$399,4,),0)</f>
        <v>2</v>
      </c>
      <c r="AN80" s="117">
        <f>IFERROR(VLOOKUP(B80, 'c2017q1'!A$1:E$399,4,),0) + IFERROR(VLOOKUP(B80, 'c2017q2'!A$1:E$399,4,),0)</f>
        <v>0</v>
      </c>
      <c r="AO80">
        <f t="shared" si="8"/>
        <v>8.3000000000000007</v>
      </c>
      <c r="AP80">
        <f t="shared" si="9"/>
        <v>29</v>
      </c>
      <c r="AQ80" s="59">
        <f t="shared" si="11"/>
        <v>1</v>
      </c>
      <c r="AR80" t="str">
        <f t="shared" si="12"/>
        <v>f</v>
      </c>
      <c r="AS80" s="117" t="str">
        <f>IFERROR(VLOOKUP(B80, loss!$A$1:$F$300, 4, FALSE), "")</f>
        <v/>
      </c>
      <c r="AT80" s="117" t="str">
        <f>IFERROR(VLOOKUP(B80, loss!$A$1:$F$300, 5, FALSE), "")</f>
        <v/>
      </c>
    </row>
    <row r="81" spans="1:46" x14ac:dyDescent="0.25">
      <c r="A81">
        <v>80</v>
      </c>
      <c r="B81" s="59" t="s">
        <v>274</v>
      </c>
      <c r="C81" s="117" t="str">
        <f>IFERROR(VLOOKUP(B81,addresses!A$2:I$1997, 3, FALSE), "")</f>
        <v>7000 Midland Blvd.</v>
      </c>
      <c r="D81" s="117" t="str">
        <f>IFERROR(VLOOKUP(B81,addresses!A$2:I$1997, 5, FALSE), "")</f>
        <v>Amelia</v>
      </c>
      <c r="E81" s="117" t="str">
        <f>IFERROR(VLOOKUP(B81,addresses!A$2:I$1997, 7, FALSE),"")</f>
        <v>OH</v>
      </c>
      <c r="F81" s="117" t="str">
        <f>IFERROR(VLOOKUP(B81,addresses!A$2:I$1997, 8, FALSE),"")</f>
        <v>45102-2607</v>
      </c>
      <c r="G81" s="117" t="str">
        <f>IFERROR(VLOOKUP(B81,addresses!A$2:I$1997, 9, FALSE),"")</f>
        <v>800-543-2644-6771</v>
      </c>
      <c r="H81" s="117" t="str">
        <f>IFERROR(VLOOKUP(B81,addresses!A$2:J$1997, 10, FALSE), "")</f>
        <v>http://www.amig.com</v>
      </c>
      <c r="I81" s="117" t="str">
        <f>VLOOKUP(IFERROR(VLOOKUP(B81, Weiss!A$1:C$399,3,FALSE),"NR"), RatingsLU!A$5:B$30, 2, FALSE)</f>
        <v>C</v>
      </c>
      <c r="J81" s="117">
        <f>VLOOKUP(I81,RatingsLU!B$5:C$30,2,)</f>
        <v>8</v>
      </c>
      <c r="K81" s="117" t="str">
        <f>VLOOKUP(IFERROR(VLOOKUP(B81,#REF!, 6,FALSE), "NR"), RatingsLU!K$5:M$30, 2, FALSE)</f>
        <v>NR</v>
      </c>
      <c r="L81" s="117">
        <f>VLOOKUP(K81,RatingsLU!L$5:M$30,2,)</f>
        <v>7</v>
      </c>
      <c r="M81" s="117" t="str">
        <f>VLOOKUP(IFERROR(VLOOKUP(B81, AMBest!A$1:L$399,3,FALSE),"NR"), RatingsLU!F$5:G$100, 2, FALSE)</f>
        <v>A+</v>
      </c>
      <c r="N81" s="117">
        <f>VLOOKUP(M81, RatingsLU!G$5:H$100, 2, FALSE)</f>
        <v>3</v>
      </c>
      <c r="O81" s="117">
        <f>IFERROR(VLOOKUP(B81, '2017q4'!A$1:C$400,3,),0)</f>
        <v>4712</v>
      </c>
      <c r="P81" t="str">
        <f t="shared" si="13"/>
        <v>4,712</v>
      </c>
      <c r="Q81">
        <f>IFERROR(VLOOKUP(B81, '2013q4'!A$1:C$399,3,),0)</f>
        <v>9699</v>
      </c>
      <c r="R81">
        <f>IFERROR(VLOOKUP(B81, '2014q1'!A$1:C$399,3,),0)</f>
        <v>9097</v>
      </c>
      <c r="S81">
        <f>IFERROR(VLOOKUP(B81, '2014q2'!A$1:C$399,3,),0)</f>
        <v>8377</v>
      </c>
      <c r="T81">
        <f>IFERROR(VLOOKUP(B81, '2014q3'!A$1:C$399,3,),0)</f>
        <v>6579</v>
      </c>
      <c r="U81">
        <f>IFERROR(VLOOKUP(B81, '2014q1'!A$1:C$399,3,),0)</f>
        <v>9097</v>
      </c>
      <c r="V81">
        <f>IFERROR(VLOOKUP(B81, '2014q2'!A$1:C$399,3,),0)</f>
        <v>8377</v>
      </c>
      <c r="W81">
        <f>IFERROR(VLOOKUP(B81, '2015q2'!A$1:C$399,3,),0)</f>
        <v>6045</v>
      </c>
      <c r="X81" s="59">
        <f>IFERROR(VLOOKUP(B81, '2015q3'!A$1:C$399,3,),0)</f>
        <v>5955</v>
      </c>
      <c r="Y81" s="59">
        <f>IFERROR(VLOOKUP(B81, '2015q4'!A$1:C$399,3,),0)</f>
        <v>5852</v>
      </c>
      <c r="Z81" s="117">
        <f>IFERROR(VLOOKUP(B81, '2016q1'!A$1:C$399,3,),0)</f>
        <v>5784</v>
      </c>
      <c r="AA81" s="117">
        <f>IFERROR(VLOOKUP(B81, '2016q2'!A$1:C$399,3,),0)</f>
        <v>5640</v>
      </c>
      <c r="AB81" s="117">
        <f>IFERROR(VLOOKUP(B81, '2016q3'!A$1:C$399,3,),0)</f>
        <v>5543</v>
      </c>
      <c r="AC81" s="117">
        <f>IFERROR(VLOOKUP(B81, '2016q4'!A$1:C$399,3,),0)</f>
        <v>5410</v>
      </c>
      <c r="AD81" s="117">
        <f>IFERROR(VLOOKUP(B81, '2017q1'!A$1:C$399,3,),0)</f>
        <v>5362</v>
      </c>
      <c r="AE81" s="117">
        <f>IFERROR(VLOOKUP(B81, '2017q2'!A$1:C$399,3,),0)</f>
        <v>4950</v>
      </c>
      <c r="AF81" s="117">
        <f>IFERROR(VLOOKUP(B81, '2017q3'!A$1:C$399,3,),0)</f>
        <v>4903</v>
      </c>
      <c r="AG81" s="117">
        <f>IFERROR(VLOOKUP(B81, '2017q4'!A$1:C$399,3,),0)</f>
        <v>4712</v>
      </c>
      <c r="AH81" t="str">
        <f t="shared" si="10"/>
        <v>15</v>
      </c>
      <c r="AI81" s="117">
        <f>IFERROR(VLOOKUP(B81, 'c2013q4'!A$1:E$399,4,),0) + IFERROR(VLOOKUP(B81, 'c2014q1'!A$1:E$399,4,),0) + IFERROR(VLOOKUP(B81, 'c2014q2'!A$1:E$399,4,),0) + IFERROR(VLOOKUP(B81, 'c2014q3'!A$1:E$399,4,),0) + IFERROR(VLOOKUP(B81, 'c2014q4'!A$1:E$399,4,),0)+ IFERROR(VLOOKUP(B81, 'c2015q1'!A$1:E$399,4,),0) + IFERROR(VLOOKUP(B81, 'c2015q2'!A$1:E$399,4,),0) + IFERROR(VLOOKUP(B81, 'c2015q3'!A$1:E$399,4,),0) + IFERROR(VLOOKUP(B81, 'c2015q4'!A$1:E$399,4,),0) + IFERROR(VLOOKUP(B81, 'c2016q1'!A$1:E$399,4,),0) + IFERROR(VLOOKUP(B81, 'c2016q2'!A$1:E$399,4,),0) + IFERROR(VLOOKUP(B81, 'c2016q3'!A$1:E$399,4,),0) + IFERROR(VLOOKUP(B81, 'c2016q4'!A$1:E$399,4,),0)+ IFERROR(VLOOKUP(B81, 'c2017q1'!A$1:E$399,4,),0)+ IFERROR(VLOOKUP(B81, 'c2017q2'!A$1:E$399,4,),0)</f>
        <v>15</v>
      </c>
      <c r="AJ81">
        <f>IFERROR(VLOOKUP(B81, 'c2013q4'!A$1:E$399,4,),0)</f>
        <v>10</v>
      </c>
      <c r="AK81">
        <f>IFERROR(VLOOKUP(B81, 'c2014q1'!A$1:E$399,4,),0) + IFERROR(VLOOKUP(B81, 'c2014q2'!A$1:E$399,4,),0) + IFERROR(VLOOKUP(B81, 'c2014q3'!A$1:E$399,4,),0) + IFERROR(VLOOKUP(B81, 'c2014q4'!A$1:E$399,4,),0)</f>
        <v>2</v>
      </c>
      <c r="AL81" s="59">
        <f>IFERROR(VLOOKUP(B81, 'c2015q1'!A$1:E$399,4,),0) + IFERROR(VLOOKUP(B81, 'c2015q2'!A$1:E$399,4,),0) + IFERROR(VLOOKUP(B81, 'c2015q3'!A$1:E$399,4,),0) + IFERROR(VLOOKUP(B81, 'c2015q4'!A$1:E$399,4,),0)</f>
        <v>0</v>
      </c>
      <c r="AM81" s="117">
        <f>IFERROR(VLOOKUP(B81, 'c2016q1'!A$1:E$399,4,),0) + IFERROR(VLOOKUP(B81, 'c2016q2'!A$1:E$399,4,),0) + IFERROR(VLOOKUP(B81, 'c2016q3'!A$1:E$399,4,),0) + IFERROR(VLOOKUP(B81, 'c2016q4'!A$1:E$399,4,),0)</f>
        <v>0</v>
      </c>
      <c r="AN81" s="117">
        <f>IFERROR(VLOOKUP(B81, 'c2017q1'!A$1:E$399,4,),0) + IFERROR(VLOOKUP(B81, 'c2017q2'!A$1:E$399,4,),0)</f>
        <v>3</v>
      </c>
      <c r="AO81">
        <f t="shared" si="8"/>
        <v>31.8</v>
      </c>
      <c r="AP81">
        <f t="shared" si="9"/>
        <v>74</v>
      </c>
      <c r="AQ81" s="59">
        <f t="shared" si="11"/>
        <v>3</v>
      </c>
      <c r="AR81" t="str">
        <f t="shared" si="12"/>
        <v>f</v>
      </c>
      <c r="AS81" s="117" t="str">
        <f>IFERROR(VLOOKUP(B81, loss!$A$1:$F$300, 4, FALSE), "")</f>
        <v>48.8%</v>
      </c>
      <c r="AT81" s="117" t="str">
        <f>IFERROR(VLOOKUP(B81, loss!$A$1:$F$300, 5, FALSE), "")</f>
        <v>48.8%</v>
      </c>
    </row>
    <row r="82" spans="1:46" x14ac:dyDescent="0.25">
      <c r="A82">
        <v>81</v>
      </c>
      <c r="B82" s="59" t="s">
        <v>3684</v>
      </c>
      <c r="C82" s="117" t="str">
        <f>IFERROR(VLOOKUP(B82,addresses!A$2:I$1997, 3, FALSE), "")</f>
        <v>9100 Bluebonnet Centre Blvd., Suite 50</v>
      </c>
      <c r="D82" s="117" t="str">
        <f>IFERROR(VLOOKUP(B82,addresses!A$2:I$1997, 5, FALSE), "")</f>
        <v>Baton Rouge</v>
      </c>
      <c r="E82" s="117" t="str">
        <f>IFERROR(VLOOKUP(B82,addresses!A$2:I$1997, 7, FALSE),"")</f>
        <v>LA</v>
      </c>
      <c r="F82" s="117">
        <f>IFERROR(VLOOKUP(B82,addresses!A$2:I$1997, 8, FALSE),"")</f>
        <v>70809</v>
      </c>
      <c r="G82" s="117" t="str">
        <f>IFERROR(VLOOKUP(B82,addresses!A$2:I$1997, 9, FALSE),"")</f>
        <v>(225) 361-8747</v>
      </c>
      <c r="H82" s="117" t="str">
        <f>IFERROR(VLOOKUP(B82,addresses!A$2:J$1997, 10, FALSE), "")</f>
        <v>http://maisonins.com/</v>
      </c>
      <c r="I82" s="117" t="str">
        <f>VLOOKUP(IFERROR(VLOOKUP(B82, Weiss!A$1:C$399,3,FALSE),"NR"), RatingsLU!A$5:B$30, 2, FALSE)</f>
        <v>NR</v>
      </c>
      <c r="J82" s="117">
        <f>VLOOKUP(I82,RatingsLU!B$5:C$30,2,)</f>
        <v>16</v>
      </c>
      <c r="K82" s="117" t="str">
        <f>VLOOKUP(IFERROR(VLOOKUP(B82,#REF!, 6,FALSE), "NR"), RatingsLU!K$5:M$30, 2, FALSE)</f>
        <v>NR</v>
      </c>
      <c r="L82" s="117">
        <f>VLOOKUP(K82,RatingsLU!L$5:M$30,2,)</f>
        <v>7</v>
      </c>
      <c r="M82" s="117" t="str">
        <f>VLOOKUP(IFERROR(VLOOKUP(B82, AMBest!A$1:L$399,3,FALSE),"NR"), RatingsLU!F$5:G$100, 2, FALSE)</f>
        <v>NR</v>
      </c>
      <c r="N82" s="117">
        <f>VLOOKUP(M82, RatingsLU!G$5:H$100, 2, FALSE)</f>
        <v>33</v>
      </c>
      <c r="O82" s="117">
        <f>IFERROR(VLOOKUP(B82, '2017q4'!A$1:C$400,3,),0)</f>
        <v>3444</v>
      </c>
      <c r="P82" t="str">
        <f t="shared" si="13"/>
        <v>3,444</v>
      </c>
      <c r="Q82">
        <f>IFERROR(VLOOKUP(B82, '2013q4'!A$1:C$399,3,),0)</f>
        <v>0</v>
      </c>
      <c r="R82">
        <f>IFERROR(VLOOKUP(B82, '2014q1'!A$1:C$399,3,),0)</f>
        <v>0</v>
      </c>
      <c r="S82">
        <f>IFERROR(VLOOKUP(B82, '2014q2'!A$1:C$399,3,),0)</f>
        <v>0</v>
      </c>
      <c r="T82">
        <f>IFERROR(VLOOKUP(B82, '2014q3'!A$1:C$399,3,),0)</f>
        <v>0</v>
      </c>
      <c r="U82">
        <f>IFERROR(VLOOKUP(B82, '2014q1'!A$1:C$399,3,),0)</f>
        <v>0</v>
      </c>
      <c r="V82">
        <f>IFERROR(VLOOKUP(B82, '2014q2'!A$1:C$399,3,),0)</f>
        <v>0</v>
      </c>
      <c r="W82">
        <f>IFERROR(VLOOKUP(B82, '2015q2'!A$1:C$399,3,),0)</f>
        <v>0</v>
      </c>
      <c r="X82" s="59">
        <f>IFERROR(VLOOKUP(B82, '2015q3'!A$1:C$399,3,),0)</f>
        <v>0</v>
      </c>
      <c r="Y82" s="59">
        <f>IFERROR(VLOOKUP(B82, '2015q4'!A$1:C$399,3,),0)</f>
        <v>0</v>
      </c>
      <c r="Z82" s="117">
        <f>IFERROR(VLOOKUP(B82, '2016q1'!A$1:C$399,3,),0)</f>
        <v>0</v>
      </c>
      <c r="AA82" s="117">
        <f>IFERROR(VLOOKUP(B82, '2016q2'!A$1:C$399,3,),0)</f>
        <v>0</v>
      </c>
      <c r="AB82" s="117">
        <f>IFERROR(VLOOKUP(B82, '2016q3'!A$1:C$399,3,),0)</f>
        <v>0</v>
      </c>
      <c r="AC82" s="117">
        <f>IFERROR(VLOOKUP(B82, '2016q4'!A$1:C$399,3,),0)</f>
        <v>0</v>
      </c>
      <c r="AD82" s="117">
        <f>IFERROR(VLOOKUP(B82, '2017q1'!A$1:C$399,3,),0)</f>
        <v>0</v>
      </c>
      <c r="AE82" s="117">
        <f>IFERROR(VLOOKUP(B82, '2017q2'!A$1:C$399,3,),0)</f>
        <v>0</v>
      </c>
      <c r="AF82" s="117">
        <f>IFERROR(VLOOKUP(B82, '2017q3'!A$1:C$399,3,),0)</f>
        <v>0</v>
      </c>
      <c r="AG82" s="117">
        <f>IFERROR(VLOOKUP(B82, '2017q4'!A$1:C$399,3,),0)</f>
        <v>3444</v>
      </c>
      <c r="AH82" t="str">
        <f t="shared" si="10"/>
        <v>0</v>
      </c>
      <c r="AI82" s="117">
        <f>IFERROR(VLOOKUP(B82, 'c2013q4'!A$1:E$399,4,),0) + IFERROR(VLOOKUP(B82, 'c2014q1'!A$1:E$399,4,),0) + IFERROR(VLOOKUP(B82, 'c2014q2'!A$1:E$399,4,),0) + IFERROR(VLOOKUP(B82, 'c2014q3'!A$1:E$399,4,),0) + IFERROR(VLOOKUP(B82, 'c2014q4'!A$1:E$399,4,),0)+ IFERROR(VLOOKUP(B82, 'c2015q1'!A$1:E$399,4,),0) + IFERROR(VLOOKUP(B82, 'c2015q2'!A$1:E$399,4,),0) + IFERROR(VLOOKUP(B82, 'c2015q3'!A$1:E$399,4,),0) + IFERROR(VLOOKUP(B82, 'c2015q4'!A$1:E$399,4,),0) + IFERROR(VLOOKUP(B82, 'c2016q1'!A$1:E$399,4,),0) + IFERROR(VLOOKUP(B82, 'c2016q2'!A$1:E$399,4,),0) + IFERROR(VLOOKUP(B82, 'c2016q3'!A$1:E$399,4,),0) + IFERROR(VLOOKUP(B82, 'c2016q4'!A$1:E$399,4,),0)+ IFERROR(VLOOKUP(B82, 'c2017q1'!A$1:E$399,4,),0)+ IFERROR(VLOOKUP(B82, 'c2017q2'!A$1:E$399,4,),0)</f>
        <v>0</v>
      </c>
      <c r="AJ82">
        <f>IFERROR(VLOOKUP(B82, 'c2013q4'!A$1:E$399,4,),0)</f>
        <v>0</v>
      </c>
      <c r="AK82">
        <f>IFERROR(VLOOKUP(B82, 'c2014q1'!A$1:E$399,4,),0) + IFERROR(VLOOKUP(B82, 'c2014q2'!A$1:E$399,4,),0) + IFERROR(VLOOKUP(B82, 'c2014q3'!A$1:E$399,4,),0) + IFERROR(VLOOKUP(B82, 'c2014q4'!A$1:E$399,4,),0)</f>
        <v>0</v>
      </c>
      <c r="AL82" s="59">
        <f>IFERROR(VLOOKUP(B82, 'c2015q1'!A$1:E$399,4,),0) + IFERROR(VLOOKUP(B82, 'c2015q2'!A$1:E$399,4,),0) + IFERROR(VLOOKUP(B82, 'c2015q3'!A$1:E$399,4,),0) + IFERROR(VLOOKUP(B82, 'c2015q4'!A$1:E$399,4,),0)</f>
        <v>0</v>
      </c>
      <c r="AM82" s="117">
        <f>IFERROR(VLOOKUP(B82, 'c2016q1'!A$1:E$399,4,),0) + IFERROR(VLOOKUP(B82, 'c2016q2'!A$1:E$399,4,),0) + IFERROR(VLOOKUP(B82, 'c2016q3'!A$1:E$399,4,),0) + IFERROR(VLOOKUP(B82, 'c2016q4'!A$1:E$399,4,),0)</f>
        <v>0</v>
      </c>
      <c r="AN82" s="117">
        <f>IFERROR(VLOOKUP(B82, 'c2017q1'!A$1:E$399,4,),0) + IFERROR(VLOOKUP(B82, 'c2017q2'!A$1:E$399,4,),0)</f>
        <v>0</v>
      </c>
      <c r="AO82">
        <f t="shared" si="8"/>
        <v>0</v>
      </c>
      <c r="AP82">
        <f t="shared" si="9"/>
        <v>0</v>
      </c>
      <c r="AQ82" s="59">
        <f t="shared" si="11"/>
        <v>1</v>
      </c>
      <c r="AR82" t="str">
        <f t="shared" si="12"/>
        <v>f</v>
      </c>
      <c r="AS82" s="117" t="str">
        <f>IFERROR(VLOOKUP(B82, loss!$A$1:$F$300, 4, FALSE), "")</f>
        <v/>
      </c>
      <c r="AT82" s="117" t="str">
        <f>IFERROR(VLOOKUP(B82, loss!$A$1:$F$300, 5, FALSE), "")</f>
        <v/>
      </c>
    </row>
    <row r="83" spans="1:46" x14ac:dyDescent="0.25">
      <c r="A83">
        <v>82</v>
      </c>
      <c r="B83" s="59" t="s">
        <v>3553</v>
      </c>
      <c r="C83" s="117" t="str">
        <f>IFERROR(VLOOKUP(B83,addresses!A$2:I$1997, 3, FALSE), "")</f>
        <v>209 Georgian Place</v>
      </c>
      <c r="D83" s="117" t="str">
        <f>IFERROR(VLOOKUP(B83,addresses!A$2:I$1997, 5, FALSE), "")</f>
        <v>Somerset</v>
      </c>
      <c r="E83" s="117" t="str">
        <f>IFERROR(VLOOKUP(B83,addresses!A$2:I$1997, 7, FALSE),"")</f>
        <v>PA</v>
      </c>
      <c r="F83" s="117">
        <f>IFERROR(VLOOKUP(B83,addresses!A$2:I$1997, 8, FALSE),"")</f>
        <v>15501</v>
      </c>
      <c r="G83" s="117" t="str">
        <f>IFERROR(VLOOKUP(B83,addresses!A$2:I$1997, 9, FALSE),"")</f>
        <v>814-445-6242</v>
      </c>
      <c r="H83" s="117" t="str">
        <f>IFERROR(VLOOKUP(B83,addresses!A$2:J$1997, 10, FALSE), "")</f>
        <v>http://www.midcontinentinsurance.com</v>
      </c>
      <c r="I83" s="117" t="str">
        <f>VLOOKUP(IFERROR(VLOOKUP(B83, Weiss!A$1:C$399,3,FALSE),"NR"), RatingsLU!A$5:B$30, 2, FALSE)</f>
        <v>D+</v>
      </c>
      <c r="J83" s="117">
        <f>VLOOKUP(I83,RatingsLU!B$5:C$30,2,)</f>
        <v>10</v>
      </c>
      <c r="K83" s="117" t="str">
        <f>VLOOKUP(IFERROR(VLOOKUP(B83,#REF!, 6,FALSE), "NR"), RatingsLU!K$5:M$30, 2, FALSE)</f>
        <v>NR</v>
      </c>
      <c r="L83" s="117">
        <f>VLOOKUP(K83,RatingsLU!L$5:M$30,2,)</f>
        <v>7</v>
      </c>
      <c r="M83" s="117" t="str">
        <f>VLOOKUP(IFERROR(VLOOKUP(B83, AMBest!A$1:L$399,3,FALSE),"NR"), RatingsLU!F$5:G$100, 2, FALSE)</f>
        <v>NR</v>
      </c>
      <c r="N83" s="117">
        <f>VLOOKUP(M83, RatingsLU!G$5:H$100, 2, FALSE)</f>
        <v>33</v>
      </c>
      <c r="O83" s="117">
        <f>IFERROR(VLOOKUP(B83, '2017q4'!A$1:C$400,3,),0)</f>
        <v>3346</v>
      </c>
      <c r="P83" t="str">
        <f t="shared" si="13"/>
        <v>3,346</v>
      </c>
      <c r="Q83">
        <f>IFERROR(VLOOKUP(B83, '2013q4'!A$1:C$399,3,),0)</f>
        <v>0</v>
      </c>
      <c r="R83">
        <f>IFERROR(VLOOKUP(B83, '2014q1'!A$1:C$399,3,),0)</f>
        <v>0</v>
      </c>
      <c r="S83">
        <f>IFERROR(VLOOKUP(B83, '2014q2'!A$1:C$399,3,),0)</f>
        <v>0</v>
      </c>
      <c r="T83">
        <f>IFERROR(VLOOKUP(B83, '2014q3'!A$1:C$399,3,),0)</f>
        <v>0</v>
      </c>
      <c r="U83">
        <f>IFERROR(VLOOKUP(B83, '2014q1'!A$1:C$399,3,),0)</f>
        <v>0</v>
      </c>
      <c r="V83">
        <f>IFERROR(VLOOKUP(B83, '2014q2'!A$1:C$399,3,),0)</f>
        <v>0</v>
      </c>
      <c r="W83">
        <f>IFERROR(VLOOKUP(B83, '2015q2'!A$1:C$399,3,),0)</f>
        <v>0</v>
      </c>
      <c r="X83" s="59">
        <f>IFERROR(VLOOKUP(B83, '2015q3'!A$1:C$399,3,),0)</f>
        <v>0</v>
      </c>
      <c r="Y83" s="59">
        <f>IFERROR(VLOOKUP(B83, '2015q4'!A$1:C$399,3,),0)</f>
        <v>0</v>
      </c>
      <c r="Z83" s="117">
        <f>IFERROR(VLOOKUP(B83, '2016q1'!A$1:C$399,3,),0)</f>
        <v>0</v>
      </c>
      <c r="AA83" s="117">
        <f>IFERROR(VLOOKUP(B83, '2016q2'!A$1:C$399,3,),0)</f>
        <v>0</v>
      </c>
      <c r="AB83" s="117">
        <f>IFERROR(VLOOKUP(B83, '2016q3'!A$1:C$399,3,),0)</f>
        <v>0</v>
      </c>
      <c r="AC83" s="117">
        <f>IFERROR(VLOOKUP(B83, '2016q4'!A$1:C$399,3,),0)</f>
        <v>4199</v>
      </c>
      <c r="AD83" s="117">
        <f>IFERROR(VLOOKUP(B83, '2017q1'!A$1:C$399,3,),0)</f>
        <v>4040</v>
      </c>
      <c r="AE83" s="117">
        <f>IFERROR(VLOOKUP(B83, '2017q2'!A$1:C$399,3,),0)</f>
        <v>3818</v>
      </c>
      <c r="AF83" s="117">
        <f>IFERROR(VLOOKUP(B83, '2017q3'!A$1:C$399,3,),0)</f>
        <v>3623</v>
      </c>
      <c r="AG83" s="117">
        <f>IFERROR(VLOOKUP(B83, '2017q4'!A$1:C$399,3,),0)</f>
        <v>3346</v>
      </c>
      <c r="AH83" t="str">
        <f t="shared" si="10"/>
        <v>1</v>
      </c>
      <c r="AI83" s="117">
        <f>IFERROR(VLOOKUP(B83, 'c2013q4'!A$1:E$399,4,),0) + IFERROR(VLOOKUP(B83, 'c2014q1'!A$1:E$399,4,),0) + IFERROR(VLOOKUP(B83, 'c2014q2'!A$1:E$399,4,),0) + IFERROR(VLOOKUP(B83, 'c2014q3'!A$1:E$399,4,),0) + IFERROR(VLOOKUP(B83, 'c2014q4'!A$1:E$399,4,),0)+ IFERROR(VLOOKUP(B83, 'c2015q1'!A$1:E$399,4,),0) + IFERROR(VLOOKUP(B83, 'c2015q2'!A$1:E$399,4,),0) + IFERROR(VLOOKUP(B83, 'c2015q3'!A$1:E$399,4,),0) + IFERROR(VLOOKUP(B83, 'c2015q4'!A$1:E$399,4,),0) + IFERROR(VLOOKUP(B83, 'c2016q1'!A$1:E$399,4,),0) + IFERROR(VLOOKUP(B83, 'c2016q2'!A$1:E$399,4,),0) + IFERROR(VLOOKUP(B83, 'c2016q3'!A$1:E$399,4,),0) + IFERROR(VLOOKUP(B83, 'c2016q4'!A$1:E$399,4,),0)+ IFERROR(VLOOKUP(B83, 'c2017q1'!A$1:E$399,4,),0)+ IFERROR(VLOOKUP(B83, 'c2017q2'!A$1:E$399,4,),0)</f>
        <v>1</v>
      </c>
      <c r="AJ83">
        <f>IFERROR(VLOOKUP(B83, 'c2013q4'!A$1:E$399,4,),0)</f>
        <v>0</v>
      </c>
      <c r="AK83">
        <f>IFERROR(VLOOKUP(B83, 'c2014q1'!A$1:E$399,4,),0) + IFERROR(VLOOKUP(B83, 'c2014q2'!A$1:E$399,4,),0) + IFERROR(VLOOKUP(B83, 'c2014q3'!A$1:E$399,4,),0) + IFERROR(VLOOKUP(B83, 'c2014q4'!A$1:E$399,4,),0)</f>
        <v>0</v>
      </c>
      <c r="AL83" s="59">
        <f>IFERROR(VLOOKUP(B83, 'c2015q1'!A$1:E$399,4,),0) + IFERROR(VLOOKUP(B83, 'c2015q2'!A$1:E$399,4,),0) + IFERROR(VLOOKUP(B83, 'c2015q3'!A$1:E$399,4,),0) + IFERROR(VLOOKUP(B83, 'c2015q4'!A$1:E$399,4,),0)</f>
        <v>0</v>
      </c>
      <c r="AM83" s="117">
        <f>IFERROR(VLOOKUP(B83, 'c2016q1'!A$1:E$399,4,),0) + IFERROR(VLOOKUP(B83, 'c2016q2'!A$1:E$399,4,),0) + IFERROR(VLOOKUP(B83, 'c2016q3'!A$1:E$399,4,),0) + IFERROR(VLOOKUP(B83, 'c2016q4'!A$1:E$399,4,),0)</f>
        <v>0</v>
      </c>
      <c r="AN83" s="117">
        <f>IFERROR(VLOOKUP(B83, 'c2017q1'!A$1:E$399,4,),0) + IFERROR(VLOOKUP(B83, 'c2017q2'!A$1:E$399,4,),0)</f>
        <v>1</v>
      </c>
      <c r="AO83">
        <f t="shared" si="8"/>
        <v>3</v>
      </c>
      <c r="AP83">
        <f t="shared" si="9"/>
        <v>19</v>
      </c>
      <c r="AQ83" s="59">
        <f t="shared" si="11"/>
        <v>1</v>
      </c>
      <c r="AR83" t="str">
        <f t="shared" si="12"/>
        <v>f</v>
      </c>
      <c r="AS83" s="117" t="str">
        <f>IFERROR(VLOOKUP(B83, loss!$A$1:$F$300, 4, FALSE), "")</f>
        <v>46.0%</v>
      </c>
      <c r="AT83" s="117" t="str">
        <f>IFERROR(VLOOKUP(B83, loss!$A$1:$F$300, 5, FALSE), "")</f>
        <v>46.6%</v>
      </c>
    </row>
    <row r="84" spans="1:46" x14ac:dyDescent="0.25">
      <c r="A84">
        <v>83</v>
      </c>
      <c r="B84" s="59" t="s">
        <v>275</v>
      </c>
      <c r="C84" s="117" t="str">
        <f>IFERROR(VLOOKUP(B84,addresses!A$2:I$1997, 3, FALSE), "")</f>
        <v>221 Dawson Road</v>
      </c>
      <c r="D84" s="117" t="str">
        <f>IFERROR(VLOOKUP(B84,addresses!A$2:I$1997, 5, FALSE), "")</f>
        <v>Columbia</v>
      </c>
      <c r="E84" s="117" t="str">
        <f>IFERROR(VLOOKUP(B84,addresses!A$2:I$1997, 7, FALSE),"")</f>
        <v>SC</v>
      </c>
      <c r="F84" s="117">
        <f>IFERROR(VLOOKUP(B84,addresses!A$2:I$1997, 8, FALSE),"")</f>
        <v>29223</v>
      </c>
      <c r="G84" s="117" t="str">
        <f>IFERROR(VLOOKUP(B84,addresses!A$2:I$1997, 9, FALSE),"")</f>
        <v>803-462-7461</v>
      </c>
      <c r="H84" s="117" t="str">
        <f>IFERROR(VLOOKUP(B84,addresses!A$2:J$1997, 10, FALSE), "")</f>
        <v>http://www.sussexgroup.com</v>
      </c>
      <c r="I84" s="117" t="str">
        <f>VLOOKUP(IFERROR(VLOOKUP(B84, Weiss!A$1:C$399,3,FALSE),"NR"), RatingsLU!A$5:B$30, 2, FALSE)</f>
        <v>C+</v>
      </c>
      <c r="J84" s="117">
        <f>VLOOKUP(I84,RatingsLU!B$5:C$30,2,)</f>
        <v>7</v>
      </c>
      <c r="K84" s="117" t="str">
        <f>VLOOKUP(IFERROR(VLOOKUP(B84,#REF!, 6,FALSE), "NR"), RatingsLU!K$5:M$30, 2, FALSE)</f>
        <v>NR</v>
      </c>
      <c r="L84" s="117">
        <f>VLOOKUP(K84,RatingsLU!L$5:M$30,2,)</f>
        <v>7</v>
      </c>
      <c r="M84" s="117" t="str">
        <f>VLOOKUP(IFERROR(VLOOKUP(B84, AMBest!A$1:L$399,3,FALSE),"NR"), RatingsLU!F$5:G$100, 2, FALSE)</f>
        <v>NR</v>
      </c>
      <c r="N84" s="117">
        <f>VLOOKUP(M84, RatingsLU!G$5:H$100, 2, FALSE)</f>
        <v>33</v>
      </c>
      <c r="O84" s="117">
        <f>IFERROR(VLOOKUP(B84, '2017q4'!A$1:C$400,3,),0)</f>
        <v>3318</v>
      </c>
      <c r="P84" t="str">
        <f t="shared" si="13"/>
        <v>3,318</v>
      </c>
      <c r="Q84">
        <f>IFERROR(VLOOKUP(B84, '2013q4'!A$1:C$399,3,),0)</f>
        <v>6258</v>
      </c>
      <c r="R84">
        <f>IFERROR(VLOOKUP(B84, '2014q1'!A$1:C$399,3,),0)</f>
        <v>6140</v>
      </c>
      <c r="S84">
        <f>IFERROR(VLOOKUP(B84, '2014q2'!A$1:C$399,3,),0)</f>
        <v>6060</v>
      </c>
      <c r="T84">
        <f>IFERROR(VLOOKUP(B84, '2014q3'!A$1:C$399,3,),0)</f>
        <v>5989</v>
      </c>
      <c r="U84">
        <f>IFERROR(VLOOKUP(B84, '2014q1'!A$1:C$399,3,),0)</f>
        <v>6140</v>
      </c>
      <c r="V84">
        <f>IFERROR(VLOOKUP(B84, '2014q2'!A$1:C$399,3,),0)</f>
        <v>6060</v>
      </c>
      <c r="W84">
        <f>IFERROR(VLOOKUP(B84, '2015q2'!A$1:C$399,3,),0)</f>
        <v>5530</v>
      </c>
      <c r="X84" s="59">
        <f>IFERROR(VLOOKUP(B84, '2015q3'!A$1:C$399,3,),0)</f>
        <v>5341</v>
      </c>
      <c r="Y84" s="59">
        <f>IFERROR(VLOOKUP(B84, '2015q4'!A$1:C$399,3,),0)</f>
        <v>5237</v>
      </c>
      <c r="Z84" s="117">
        <f>IFERROR(VLOOKUP(B84, '2016q1'!A$1:C$399,3,),0)</f>
        <v>4853</v>
      </c>
      <c r="AA84" s="117">
        <f>IFERROR(VLOOKUP(B84, '2016q2'!A$1:C$399,3,),0)</f>
        <v>4509</v>
      </c>
      <c r="AB84" s="117">
        <f>IFERROR(VLOOKUP(B84, '2016q3'!A$1:C$399,3,),0)</f>
        <v>4249</v>
      </c>
      <c r="AC84" s="117">
        <f>IFERROR(VLOOKUP(B84, '2016q4'!A$1:C$399,3,),0)</f>
        <v>3976</v>
      </c>
      <c r="AD84" s="117">
        <f>IFERROR(VLOOKUP(B84, '2017q1'!A$1:C$399,3,),0)</f>
        <v>3816</v>
      </c>
      <c r="AE84" s="117">
        <f>IFERROR(VLOOKUP(B84, '2017q2'!A$1:C$399,3,),0)</f>
        <v>3692</v>
      </c>
      <c r="AF84" s="117">
        <f>IFERROR(VLOOKUP(B84, '2017q3'!A$1:C$399,3,),0)</f>
        <v>3613</v>
      </c>
      <c r="AG84" s="117">
        <f>IFERROR(VLOOKUP(B84, '2017q4'!A$1:C$399,3,),0)</f>
        <v>3318</v>
      </c>
      <c r="AH84" t="str">
        <f t="shared" si="10"/>
        <v>0</v>
      </c>
      <c r="AI84" s="117">
        <f>IFERROR(VLOOKUP(B84, 'c2013q4'!A$1:E$399,4,),0) + IFERROR(VLOOKUP(B84, 'c2014q1'!A$1:E$399,4,),0) + IFERROR(VLOOKUP(B84, 'c2014q2'!A$1:E$399,4,),0) + IFERROR(VLOOKUP(B84, 'c2014q3'!A$1:E$399,4,),0) + IFERROR(VLOOKUP(B84, 'c2014q4'!A$1:E$399,4,),0)+ IFERROR(VLOOKUP(B84, 'c2015q1'!A$1:E$399,4,),0) + IFERROR(VLOOKUP(B84, 'c2015q2'!A$1:E$399,4,),0) + IFERROR(VLOOKUP(B84, 'c2015q3'!A$1:E$399,4,),0) + IFERROR(VLOOKUP(B84, 'c2015q4'!A$1:E$399,4,),0) + IFERROR(VLOOKUP(B84, 'c2016q1'!A$1:E$399,4,),0) + IFERROR(VLOOKUP(B84, 'c2016q2'!A$1:E$399,4,),0) + IFERROR(VLOOKUP(B84, 'c2016q3'!A$1:E$399,4,),0) + IFERROR(VLOOKUP(B84, 'c2016q4'!A$1:E$399,4,),0)+ IFERROR(VLOOKUP(B84, 'c2017q1'!A$1:E$399,4,),0)+ IFERROR(VLOOKUP(B84, 'c2017q2'!A$1:E$399,4,),0)</f>
        <v>0</v>
      </c>
      <c r="AJ84">
        <f>IFERROR(VLOOKUP(B84, 'c2013q4'!A$1:E$399,4,),0)</f>
        <v>0</v>
      </c>
      <c r="AK84">
        <f>IFERROR(VLOOKUP(B84, 'c2014q1'!A$1:E$399,4,),0) + IFERROR(VLOOKUP(B84, 'c2014q2'!A$1:E$399,4,),0) + IFERROR(VLOOKUP(B84, 'c2014q3'!A$1:E$399,4,),0) + IFERROR(VLOOKUP(B84, 'c2014q4'!A$1:E$399,4,),0)</f>
        <v>0</v>
      </c>
      <c r="AL84" s="59">
        <f>IFERROR(VLOOKUP(B84, 'c2015q1'!A$1:E$399,4,),0) + IFERROR(VLOOKUP(B84, 'c2015q2'!A$1:E$399,4,),0) + IFERROR(VLOOKUP(B84, 'c2015q3'!A$1:E$399,4,),0) + IFERROR(VLOOKUP(B84, 'c2015q4'!A$1:E$399,4,),0)</f>
        <v>0</v>
      </c>
      <c r="AM84" s="117">
        <f>IFERROR(VLOOKUP(B84, 'c2016q1'!A$1:E$399,4,),0) + IFERROR(VLOOKUP(B84, 'c2016q2'!A$1:E$399,4,),0) + IFERROR(VLOOKUP(B84, 'c2016q3'!A$1:E$399,4,),0) + IFERROR(VLOOKUP(B84, 'c2016q4'!A$1:E$399,4,),0)</f>
        <v>0</v>
      </c>
      <c r="AN84" s="117">
        <f>IFERROR(VLOOKUP(B84, 'c2017q1'!A$1:E$399,4,),0) + IFERROR(VLOOKUP(B84, 'c2017q2'!A$1:E$399,4,),0)</f>
        <v>0</v>
      </c>
      <c r="AO84">
        <f t="shared" si="8"/>
        <v>0</v>
      </c>
      <c r="AP84">
        <f t="shared" si="9"/>
        <v>0</v>
      </c>
      <c r="AQ84" s="59">
        <f t="shared" si="11"/>
        <v>1</v>
      </c>
      <c r="AR84" t="str">
        <f t="shared" si="12"/>
        <v>f</v>
      </c>
      <c r="AS84" s="117" t="str">
        <f>IFERROR(VLOOKUP(B84, loss!$A$1:$F$300, 4, FALSE), "")</f>
        <v>-71.8%</v>
      </c>
      <c r="AT84" s="117" t="str">
        <f>IFERROR(VLOOKUP(B84, loss!$A$1:$F$300, 5, FALSE), "")</f>
        <v>-642.8%</v>
      </c>
    </row>
    <row r="85" spans="1:46" x14ac:dyDescent="0.25">
      <c r="A85">
        <v>84</v>
      </c>
      <c r="B85" s="59" t="s">
        <v>279</v>
      </c>
      <c r="C85" s="117" t="str">
        <f>IFERROR(VLOOKUP(B85,addresses!A$2:I$1997, 3, FALSE), "")</f>
        <v>175 Water Street, 18Th Floor</v>
      </c>
      <c r="D85" s="117" t="str">
        <f>IFERROR(VLOOKUP(B85,addresses!A$2:I$1997, 5, FALSE), "")</f>
        <v>New York</v>
      </c>
      <c r="E85" s="117" t="str">
        <f>IFERROR(VLOOKUP(B85,addresses!A$2:I$1997, 7, FALSE),"")</f>
        <v>NY</v>
      </c>
      <c r="F85" s="117">
        <f>IFERROR(VLOOKUP(B85,addresses!A$2:I$1997, 8, FALSE),"")</f>
        <v>10038</v>
      </c>
      <c r="G85" s="117" t="str">
        <f>IFERROR(VLOOKUP(B85,addresses!A$2:I$1997, 9, FALSE),"")</f>
        <v>212-458-3732</v>
      </c>
      <c r="H85" s="117" t="str">
        <f>IFERROR(VLOOKUP(B85,addresses!A$2:J$1997, 10, FALSE), "")</f>
        <v>http://www.aig.com</v>
      </c>
      <c r="I85" s="117" t="str">
        <f>VLOOKUP(IFERROR(VLOOKUP(B85, Weiss!A$1:C$399,3,FALSE),"NR"), RatingsLU!A$5:B$30, 2, FALSE)</f>
        <v>C</v>
      </c>
      <c r="J85" s="117">
        <f>VLOOKUP(I85,RatingsLU!B$5:C$30,2,)</f>
        <v>8</v>
      </c>
      <c r="K85" s="117" t="str">
        <f>VLOOKUP(IFERROR(VLOOKUP(B85,#REF!, 6,FALSE), "NR"), RatingsLU!K$5:M$30, 2, FALSE)</f>
        <v>NR</v>
      </c>
      <c r="L85" s="117">
        <f>VLOOKUP(K85,RatingsLU!L$5:M$30,2,)</f>
        <v>7</v>
      </c>
      <c r="M85" s="117" t="str">
        <f>VLOOKUP(IFERROR(VLOOKUP(B85, AMBest!A$1:L$399,3,FALSE),"NR"), RatingsLU!F$5:G$100, 2, FALSE)</f>
        <v>A</v>
      </c>
      <c r="N85" s="117">
        <f>VLOOKUP(M85, RatingsLU!G$5:H$100, 2, FALSE)</f>
        <v>5</v>
      </c>
      <c r="O85" s="117">
        <f>IFERROR(VLOOKUP(B85, '2017q4'!A$1:C$400,3,),0)</f>
        <v>3175</v>
      </c>
      <c r="P85" t="str">
        <f t="shared" si="13"/>
        <v>3,175</v>
      </c>
      <c r="Q85">
        <f>IFERROR(VLOOKUP(B85, '2013q4'!A$1:C$399,3,),0)</f>
        <v>4893</v>
      </c>
      <c r="R85">
        <f>IFERROR(VLOOKUP(B85, '2014q1'!A$1:C$399,3,),0)</f>
        <v>4674</v>
      </c>
      <c r="S85">
        <f>IFERROR(VLOOKUP(B85, '2014q2'!A$1:C$399,3,),0)</f>
        <v>4467</v>
      </c>
      <c r="T85">
        <f>IFERROR(VLOOKUP(B85, '2014q3'!A$1:C$399,3,),0)</f>
        <v>4477</v>
      </c>
      <c r="U85">
        <f>IFERROR(VLOOKUP(B85, '2014q1'!A$1:C$399,3,),0)</f>
        <v>4674</v>
      </c>
      <c r="V85">
        <f>IFERROR(VLOOKUP(B85, '2014q2'!A$1:C$399,3,),0)</f>
        <v>4467</v>
      </c>
      <c r="W85">
        <f>IFERROR(VLOOKUP(B85, '2015q2'!A$1:C$399,3,),0)</f>
        <v>3930</v>
      </c>
      <c r="X85" s="59">
        <f>IFERROR(VLOOKUP(B85, '2015q3'!A$1:C$399,3,),0)</f>
        <v>3935</v>
      </c>
      <c r="Y85" s="59">
        <f>IFERROR(VLOOKUP(B85, '2015q4'!A$1:C$399,3,),0)</f>
        <v>3876</v>
      </c>
      <c r="Z85" s="117">
        <f>IFERROR(VLOOKUP(B85, '2016q1'!A$1:C$399,3,),0)</f>
        <v>3686</v>
      </c>
      <c r="AA85" s="117">
        <f>IFERROR(VLOOKUP(B85, '2016q2'!A$1:C$399,3,),0)</f>
        <v>3547</v>
      </c>
      <c r="AB85" s="117">
        <f>IFERROR(VLOOKUP(B85, '2016q3'!A$1:C$399,3,),0)</f>
        <v>3545</v>
      </c>
      <c r="AC85" s="117">
        <f>IFERROR(VLOOKUP(B85, '2016q4'!A$1:C$399,3,),0)</f>
        <v>3494</v>
      </c>
      <c r="AD85" s="117">
        <f>IFERROR(VLOOKUP(B85, '2017q1'!A$1:C$399,3,),0)</f>
        <v>3359</v>
      </c>
      <c r="AE85" s="117">
        <f>IFERROR(VLOOKUP(B85, '2017q2'!A$1:C$399,3,),0)</f>
        <v>3231</v>
      </c>
      <c r="AF85" s="117">
        <f>IFERROR(VLOOKUP(B85, '2017q3'!A$1:C$399,3,),0)</f>
        <v>3212</v>
      </c>
      <c r="AG85" s="117">
        <f>IFERROR(VLOOKUP(B85, '2017q4'!A$1:C$399,3,),0)</f>
        <v>3175</v>
      </c>
      <c r="AH85" t="str">
        <f t="shared" si="10"/>
        <v>6</v>
      </c>
      <c r="AI85" s="117">
        <f>IFERROR(VLOOKUP(B85, 'c2013q4'!A$1:E$399,4,),0) + IFERROR(VLOOKUP(B85, 'c2014q1'!A$1:E$399,4,),0) + IFERROR(VLOOKUP(B85, 'c2014q2'!A$1:E$399,4,),0) + IFERROR(VLOOKUP(B85, 'c2014q3'!A$1:E$399,4,),0) + IFERROR(VLOOKUP(B85, 'c2014q4'!A$1:E$399,4,),0)+ IFERROR(VLOOKUP(B85, 'c2015q1'!A$1:E$399,4,),0) + IFERROR(VLOOKUP(B85, 'c2015q2'!A$1:E$399,4,),0) + IFERROR(VLOOKUP(B85, 'c2015q3'!A$1:E$399,4,),0) + IFERROR(VLOOKUP(B85, 'c2015q4'!A$1:E$399,4,),0) + IFERROR(VLOOKUP(B85, 'c2016q1'!A$1:E$399,4,),0) + IFERROR(VLOOKUP(B85, 'c2016q2'!A$1:E$399,4,),0) + IFERROR(VLOOKUP(B85, 'c2016q3'!A$1:E$399,4,),0) + IFERROR(VLOOKUP(B85, 'c2016q4'!A$1:E$399,4,),0)+ IFERROR(VLOOKUP(B85, 'c2017q1'!A$1:E$399,4,),0)+ IFERROR(VLOOKUP(B85, 'c2017q2'!A$1:E$399,4,),0)</f>
        <v>6</v>
      </c>
      <c r="AJ85">
        <f>IFERROR(VLOOKUP(B85, 'c2013q4'!A$1:E$399,4,),0)</f>
        <v>2</v>
      </c>
      <c r="AK85">
        <f>IFERROR(VLOOKUP(B85, 'c2014q1'!A$1:E$399,4,),0) + IFERROR(VLOOKUP(B85, 'c2014q2'!A$1:E$399,4,),0) + IFERROR(VLOOKUP(B85, 'c2014q3'!A$1:E$399,4,),0) + IFERROR(VLOOKUP(B85, 'c2014q4'!A$1:E$399,4,),0)</f>
        <v>4</v>
      </c>
      <c r="AL85" s="59">
        <f>IFERROR(VLOOKUP(B85, 'c2015q1'!A$1:E$399,4,),0) + IFERROR(VLOOKUP(B85, 'c2015q2'!A$1:E$399,4,),0) + IFERROR(VLOOKUP(B85, 'c2015q3'!A$1:E$399,4,),0) + IFERROR(VLOOKUP(B85, 'c2015q4'!A$1:E$399,4,),0)</f>
        <v>0</v>
      </c>
      <c r="AM85" s="117">
        <f>IFERROR(VLOOKUP(B85, 'c2016q1'!A$1:E$399,4,),0) + IFERROR(VLOOKUP(B85, 'c2016q2'!A$1:E$399,4,),0) + IFERROR(VLOOKUP(B85, 'c2016q3'!A$1:E$399,4,),0) + IFERROR(VLOOKUP(B85, 'c2016q4'!A$1:E$399,4,),0)</f>
        <v>0</v>
      </c>
      <c r="AN85" s="117">
        <f>IFERROR(VLOOKUP(B85, 'c2017q1'!A$1:E$399,4,),0) + IFERROR(VLOOKUP(B85, 'c2017q2'!A$1:E$399,4,),0)</f>
        <v>0</v>
      </c>
      <c r="AO85">
        <f t="shared" si="8"/>
        <v>18.899999999999999</v>
      </c>
      <c r="AP85">
        <f t="shared" si="9"/>
        <v>52</v>
      </c>
      <c r="AQ85" s="59">
        <f t="shared" si="11"/>
        <v>2</v>
      </c>
      <c r="AR85" t="str">
        <f t="shared" si="12"/>
        <v>f</v>
      </c>
      <c r="AS85" s="117" t="str">
        <f>IFERROR(VLOOKUP(B85, loss!$A$1:$F$300, 4, FALSE), "")</f>
        <v/>
      </c>
      <c r="AT85" s="117" t="str">
        <f>IFERROR(VLOOKUP(B85, loss!$A$1:$F$300, 5, FALSE), "")</f>
        <v/>
      </c>
    </row>
    <row r="86" spans="1:46" x14ac:dyDescent="0.25">
      <c r="A86">
        <v>85</v>
      </c>
      <c r="B86" s="59" t="s">
        <v>280</v>
      </c>
      <c r="C86" s="117" t="str">
        <f>IFERROR(VLOOKUP(B86,addresses!A$2:I$1997, 3, FALSE), "")</f>
        <v>550 Eisenhower Road</v>
      </c>
      <c r="D86" s="117" t="str">
        <f>IFERROR(VLOOKUP(B86,addresses!A$2:I$1997, 5, FALSE), "")</f>
        <v>Leavenworth</v>
      </c>
      <c r="E86" s="117" t="str">
        <f>IFERROR(VLOOKUP(B86,addresses!A$2:I$1997, 7, FALSE),"")</f>
        <v>KS</v>
      </c>
      <c r="F86" s="117">
        <f>IFERROR(VLOOKUP(B86,addresses!A$2:I$1997, 8, FALSE),"")</f>
        <v>66048</v>
      </c>
      <c r="G86" s="117" t="str">
        <f>IFERROR(VLOOKUP(B86,addresses!A$2:I$1997, 9, FALSE),"")</f>
        <v>800-255-6792</v>
      </c>
      <c r="H86" s="117" t="str">
        <f>IFERROR(VLOOKUP(B86,addresses!A$2:J$1997, 10, FALSE), "")</f>
        <v>http://www.afi.org</v>
      </c>
      <c r="I86" s="117" t="str">
        <f>VLOOKUP(IFERROR(VLOOKUP(B86, Weiss!A$1:C$399,3,FALSE),"NR"), RatingsLU!A$5:B$30, 2, FALSE)</f>
        <v>B-</v>
      </c>
      <c r="J86" s="117">
        <f>VLOOKUP(I86,RatingsLU!B$5:C$30,2,)</f>
        <v>6</v>
      </c>
      <c r="K86" s="117" t="str">
        <f>VLOOKUP(IFERROR(VLOOKUP(B86,#REF!, 6,FALSE), "NR"), RatingsLU!K$5:M$30, 2, FALSE)</f>
        <v>NR</v>
      </c>
      <c r="L86" s="117">
        <f>VLOOKUP(K86,RatingsLU!L$5:M$30,2,)</f>
        <v>7</v>
      </c>
      <c r="M86" s="117" t="str">
        <f>VLOOKUP(IFERROR(VLOOKUP(B86, AMBest!A$1:L$399,3,FALSE),"NR"), RatingsLU!F$5:G$100, 2, FALSE)</f>
        <v>B++</v>
      </c>
      <c r="N86" s="117">
        <f>VLOOKUP(M86, RatingsLU!G$5:H$100, 2, FALSE)</f>
        <v>9</v>
      </c>
      <c r="O86" s="117">
        <f>IFERROR(VLOOKUP(B86, '2017q4'!A$1:C$400,3,),0)</f>
        <v>2852</v>
      </c>
      <c r="P86" t="str">
        <f t="shared" si="13"/>
        <v>2,852</v>
      </c>
      <c r="Q86">
        <f>IFERROR(VLOOKUP(B86, '2013q4'!A$1:C$399,3,),0)</f>
        <v>4065</v>
      </c>
      <c r="R86">
        <f>IFERROR(VLOOKUP(B86, '2014q1'!A$1:C$399,3,),0)</f>
        <v>3989</v>
      </c>
      <c r="S86">
        <f>IFERROR(VLOOKUP(B86, '2014q2'!A$1:C$399,3,),0)</f>
        <v>3912</v>
      </c>
      <c r="T86">
        <f>IFERROR(VLOOKUP(B86, '2014q3'!A$1:C$399,3,),0)</f>
        <v>3833</v>
      </c>
      <c r="U86">
        <f>IFERROR(VLOOKUP(B86, '2014q1'!A$1:C$399,3,),0)</f>
        <v>3989</v>
      </c>
      <c r="V86">
        <f>IFERROR(VLOOKUP(B86, '2014q2'!A$1:C$399,3,),0)</f>
        <v>3912</v>
      </c>
      <c r="W86">
        <f>IFERROR(VLOOKUP(B86, '2015q2'!A$1:C$399,3,),0)</f>
        <v>3592</v>
      </c>
      <c r="X86" s="59">
        <f>IFERROR(VLOOKUP(B86, '2015q3'!A$1:C$399,3,),0)</f>
        <v>3481</v>
      </c>
      <c r="Y86" s="59">
        <f>IFERROR(VLOOKUP(B86, '2015q4'!A$1:C$399,3,),0)</f>
        <v>3395</v>
      </c>
      <c r="Z86" s="117">
        <f>IFERROR(VLOOKUP(B86, '2016q1'!A$1:C$399,3,),0)</f>
        <v>3325</v>
      </c>
      <c r="AA86" s="117">
        <f>IFERROR(VLOOKUP(B86, '2016q2'!A$1:C$399,3,),0)</f>
        <v>3251</v>
      </c>
      <c r="AB86" s="117">
        <f>IFERROR(VLOOKUP(B86, '2016q3'!A$1:C$399,3,),0)</f>
        <v>3174</v>
      </c>
      <c r="AC86" s="117">
        <f>IFERROR(VLOOKUP(B86, '2016q4'!A$1:C$399,3,),0)</f>
        <v>3095</v>
      </c>
      <c r="AD86" s="117">
        <f>IFERROR(VLOOKUP(B86, '2017q1'!A$1:C$399,3,),0)</f>
        <v>3047</v>
      </c>
      <c r="AE86" s="117">
        <f>IFERROR(VLOOKUP(B86, '2017q2'!A$1:C$399,3,),0)</f>
        <v>2967</v>
      </c>
      <c r="AF86" s="117">
        <f>IFERROR(VLOOKUP(B86, '2017q3'!A$1:C$399,3,),0)</f>
        <v>2903</v>
      </c>
      <c r="AG86" s="117">
        <f>IFERROR(VLOOKUP(B86, '2017q4'!A$1:C$399,3,),0)</f>
        <v>2852</v>
      </c>
      <c r="AH86" t="str">
        <f t="shared" si="10"/>
        <v>7</v>
      </c>
      <c r="AI86" s="117">
        <f>IFERROR(VLOOKUP(B86, 'c2013q4'!A$1:E$399,4,),0) + IFERROR(VLOOKUP(B86, 'c2014q1'!A$1:E$399,4,),0) + IFERROR(VLOOKUP(B86, 'c2014q2'!A$1:E$399,4,),0) + IFERROR(VLOOKUP(B86, 'c2014q3'!A$1:E$399,4,),0) + IFERROR(VLOOKUP(B86, 'c2014q4'!A$1:E$399,4,),0)+ IFERROR(VLOOKUP(B86, 'c2015q1'!A$1:E$399,4,),0) + IFERROR(VLOOKUP(B86, 'c2015q2'!A$1:E$399,4,),0) + IFERROR(VLOOKUP(B86, 'c2015q3'!A$1:E$399,4,),0) + IFERROR(VLOOKUP(B86, 'c2015q4'!A$1:E$399,4,),0) + IFERROR(VLOOKUP(B86, 'c2016q1'!A$1:E$399,4,),0) + IFERROR(VLOOKUP(B86, 'c2016q2'!A$1:E$399,4,),0) + IFERROR(VLOOKUP(B86, 'c2016q3'!A$1:E$399,4,),0) + IFERROR(VLOOKUP(B86, 'c2016q4'!A$1:E$399,4,),0)+ IFERROR(VLOOKUP(B86, 'c2017q1'!A$1:E$399,4,),0)+ IFERROR(VLOOKUP(B86, 'c2017q2'!A$1:E$399,4,),0)</f>
        <v>7</v>
      </c>
      <c r="AJ86">
        <f>IFERROR(VLOOKUP(B86, 'c2013q4'!A$1:E$399,4,),0)</f>
        <v>2</v>
      </c>
      <c r="AK86">
        <f>IFERROR(VLOOKUP(B86, 'c2014q1'!A$1:E$399,4,),0) + IFERROR(VLOOKUP(B86, 'c2014q2'!A$1:E$399,4,),0) + IFERROR(VLOOKUP(B86, 'c2014q3'!A$1:E$399,4,),0) + IFERROR(VLOOKUP(B86, 'c2014q4'!A$1:E$399,4,),0)</f>
        <v>4</v>
      </c>
      <c r="AL86" s="59">
        <f>IFERROR(VLOOKUP(B86, 'c2015q1'!A$1:E$399,4,),0) + IFERROR(VLOOKUP(B86, 'c2015q2'!A$1:E$399,4,),0) + IFERROR(VLOOKUP(B86, 'c2015q3'!A$1:E$399,4,),0) + IFERROR(VLOOKUP(B86, 'c2015q4'!A$1:E$399,4,),0)</f>
        <v>0</v>
      </c>
      <c r="AM86" s="117">
        <f>IFERROR(VLOOKUP(B86, 'c2016q1'!A$1:E$399,4,),0) + IFERROR(VLOOKUP(B86, 'c2016q2'!A$1:E$399,4,),0) + IFERROR(VLOOKUP(B86, 'c2016q3'!A$1:E$399,4,),0) + IFERROR(VLOOKUP(B86, 'c2016q4'!A$1:E$399,4,),0)</f>
        <v>0</v>
      </c>
      <c r="AN86" s="117">
        <f>IFERROR(VLOOKUP(B86, 'c2017q1'!A$1:E$399,4,),0) + IFERROR(VLOOKUP(B86, 'c2017q2'!A$1:E$399,4,),0)</f>
        <v>1</v>
      </c>
      <c r="AO86">
        <f t="shared" si="8"/>
        <v>24.5</v>
      </c>
      <c r="AP86">
        <f t="shared" si="9"/>
        <v>62</v>
      </c>
      <c r="AQ86" s="59">
        <f t="shared" si="11"/>
        <v>2</v>
      </c>
      <c r="AR86" t="str">
        <f t="shared" si="12"/>
        <v>f</v>
      </c>
      <c r="AS86" s="117" t="str">
        <f>IFERROR(VLOOKUP(B86, loss!$A$1:$F$300, 4, FALSE), "")</f>
        <v>69.9%</v>
      </c>
      <c r="AT86" s="117" t="str">
        <f>IFERROR(VLOOKUP(B86, loss!$A$1:$F$300, 5, FALSE), "")</f>
        <v>64.4%</v>
      </c>
    </row>
    <row r="87" spans="1:46" x14ac:dyDescent="0.25">
      <c r="A87">
        <v>86</v>
      </c>
      <c r="B87" s="59" t="s">
        <v>286</v>
      </c>
      <c r="C87" s="117" t="str">
        <f>IFERROR(VLOOKUP(B87,addresses!A$2:I$1997, 3, FALSE), "")</f>
        <v>1 Asi Way N</v>
      </c>
      <c r="D87" s="117" t="str">
        <f>IFERROR(VLOOKUP(B87,addresses!A$2:I$1997, 5, FALSE), "")</f>
        <v>St. Petersburg</v>
      </c>
      <c r="E87" s="117" t="str">
        <f>IFERROR(VLOOKUP(B87,addresses!A$2:I$1997, 7, FALSE),"")</f>
        <v>FL</v>
      </c>
      <c r="F87" s="117">
        <f>IFERROR(VLOOKUP(B87,addresses!A$2:I$1997, 8, FALSE),"")</f>
        <v>33702</v>
      </c>
      <c r="G87" s="117" t="str">
        <f>IFERROR(VLOOKUP(B87,addresses!A$2:I$1997, 9, FALSE),"")</f>
        <v>727-821-8765</v>
      </c>
      <c r="H87" s="117" t="str">
        <f>IFERROR(VLOOKUP(B87,addresses!A$2:J$1997, 10, FALSE), "")</f>
        <v>http://www.americanstrategic.com</v>
      </c>
      <c r="I87" s="117" t="str">
        <f>VLOOKUP(IFERROR(VLOOKUP(B87, Weiss!A$1:C$399,3,FALSE),"NR"), RatingsLU!A$5:B$30, 2, FALSE)</f>
        <v>NR</v>
      </c>
      <c r="J87" s="117">
        <f>VLOOKUP(I87,RatingsLU!B$5:C$30,2,)</f>
        <v>16</v>
      </c>
      <c r="K87" s="117" t="str">
        <f>VLOOKUP(IFERROR(VLOOKUP(B87,#REF!, 6,FALSE), "NR"), RatingsLU!K$5:M$30, 2, FALSE)</f>
        <v>NR</v>
      </c>
      <c r="L87" s="117">
        <f>VLOOKUP(K87,RatingsLU!L$5:M$30,2,)</f>
        <v>7</v>
      </c>
      <c r="M87" s="117" t="str">
        <f>VLOOKUP(IFERROR(VLOOKUP(B87, AMBest!A$1:L$399,3,FALSE),"NR"), RatingsLU!F$5:G$100, 2, FALSE)</f>
        <v>NR</v>
      </c>
      <c r="N87" s="117">
        <f>VLOOKUP(M87, RatingsLU!G$5:H$100, 2, FALSE)</f>
        <v>33</v>
      </c>
      <c r="O87" s="117">
        <f>IFERROR(VLOOKUP(B87, '2017q4'!A$1:C$400,3,),0)</f>
        <v>2080</v>
      </c>
      <c r="P87" t="str">
        <f t="shared" si="13"/>
        <v>2,080</v>
      </c>
      <c r="Q87">
        <f>IFERROR(VLOOKUP(B87, '2013q4'!A$1:C$399,3,),0)</f>
        <v>0</v>
      </c>
      <c r="R87">
        <f>IFERROR(VLOOKUP(B87, '2014q1'!A$1:C$399,3,),0)</f>
        <v>0</v>
      </c>
      <c r="S87">
        <f>IFERROR(VLOOKUP(B87, '2014q2'!A$1:C$399,3,),0)</f>
        <v>0</v>
      </c>
      <c r="T87">
        <f>IFERROR(VLOOKUP(B87, '2014q3'!A$1:C$399,3,),0)</f>
        <v>0</v>
      </c>
      <c r="U87">
        <f>IFERROR(VLOOKUP(B87, '2014q1'!A$1:C$399,3,),0)</f>
        <v>0</v>
      </c>
      <c r="V87">
        <f>IFERROR(VLOOKUP(B87, '2014q2'!A$1:C$399,3,),0)</f>
        <v>0</v>
      </c>
      <c r="W87">
        <f>IFERROR(VLOOKUP(B87, '2015q2'!A$1:C$399,3,),0)</f>
        <v>2092</v>
      </c>
      <c r="X87" s="59">
        <f>IFERROR(VLOOKUP(B87, '2015q3'!A$1:C$399,3,),0)</f>
        <v>2082</v>
      </c>
      <c r="Y87" s="59">
        <f>IFERROR(VLOOKUP(B87, '2015q4'!A$1:C$399,3,),0)</f>
        <v>2091</v>
      </c>
      <c r="Z87" s="117">
        <f>IFERROR(VLOOKUP(B87, '2016q1'!A$1:C$399,3,),0)</f>
        <v>2093</v>
      </c>
      <c r="AA87" s="117">
        <f>IFERROR(VLOOKUP(B87, '2016q2'!A$1:C$399,3,),0)</f>
        <v>2092</v>
      </c>
      <c r="AB87" s="117">
        <f>IFERROR(VLOOKUP(B87, '2016q3'!A$1:C$399,3,),0)</f>
        <v>2149</v>
      </c>
      <c r="AC87" s="117">
        <f>IFERROR(VLOOKUP(B87, '2016q4'!A$1:C$399,3,),0)</f>
        <v>2074</v>
      </c>
      <c r="AD87" s="117">
        <f>IFERROR(VLOOKUP(B87, '2017q1'!A$1:C$399,3,),0)</f>
        <v>2026</v>
      </c>
      <c r="AE87" s="117">
        <f>IFERROR(VLOOKUP(B87, '2017q2'!A$1:C$399,3,),0)</f>
        <v>2042</v>
      </c>
      <c r="AF87" s="117">
        <f>IFERROR(VLOOKUP(B87, '2017q3'!A$1:C$399,3,),0)</f>
        <v>2074</v>
      </c>
      <c r="AG87" s="117">
        <f>IFERROR(VLOOKUP(B87, '2017q4'!A$1:C$399,3,),0)</f>
        <v>2080</v>
      </c>
      <c r="AH87" t="str">
        <f t="shared" si="10"/>
        <v>0</v>
      </c>
      <c r="AI87" s="117">
        <f>IFERROR(VLOOKUP(B87, 'c2013q4'!A$1:E$399,4,),0) + IFERROR(VLOOKUP(B87, 'c2014q1'!A$1:E$399,4,),0) + IFERROR(VLOOKUP(B87, 'c2014q2'!A$1:E$399,4,),0) + IFERROR(VLOOKUP(B87, 'c2014q3'!A$1:E$399,4,),0) + IFERROR(VLOOKUP(B87, 'c2014q4'!A$1:E$399,4,),0)+ IFERROR(VLOOKUP(B87, 'c2015q1'!A$1:E$399,4,),0) + IFERROR(VLOOKUP(B87, 'c2015q2'!A$1:E$399,4,),0) + IFERROR(VLOOKUP(B87, 'c2015q3'!A$1:E$399,4,),0) + IFERROR(VLOOKUP(B87, 'c2015q4'!A$1:E$399,4,),0) + IFERROR(VLOOKUP(B87, 'c2016q1'!A$1:E$399,4,),0) + IFERROR(VLOOKUP(B87, 'c2016q2'!A$1:E$399,4,),0) + IFERROR(VLOOKUP(B87, 'c2016q3'!A$1:E$399,4,),0) + IFERROR(VLOOKUP(B87, 'c2016q4'!A$1:E$399,4,),0)+ IFERROR(VLOOKUP(B87, 'c2017q1'!A$1:E$399,4,),0)+ IFERROR(VLOOKUP(B87, 'c2017q2'!A$1:E$399,4,),0)</f>
        <v>0</v>
      </c>
      <c r="AJ87">
        <f>IFERROR(VLOOKUP(B87, 'c2013q4'!A$1:E$399,4,),0)</f>
        <v>0</v>
      </c>
      <c r="AK87">
        <f>IFERROR(VLOOKUP(B87, 'c2014q1'!A$1:E$399,4,),0) + IFERROR(VLOOKUP(B87, 'c2014q2'!A$1:E$399,4,),0) + IFERROR(VLOOKUP(B87, 'c2014q3'!A$1:E$399,4,),0) + IFERROR(VLOOKUP(B87, 'c2014q4'!A$1:E$399,4,),0)</f>
        <v>0</v>
      </c>
      <c r="AL87" s="59">
        <f>IFERROR(VLOOKUP(B87, 'c2015q1'!A$1:E$399,4,),0) + IFERROR(VLOOKUP(B87, 'c2015q2'!A$1:E$399,4,),0) + IFERROR(VLOOKUP(B87, 'c2015q3'!A$1:E$399,4,),0) + IFERROR(VLOOKUP(B87, 'c2015q4'!A$1:E$399,4,),0)</f>
        <v>0</v>
      </c>
      <c r="AM87" s="117">
        <f>IFERROR(VLOOKUP(B87, 'c2016q1'!A$1:E$399,4,),0) + IFERROR(VLOOKUP(B87, 'c2016q2'!A$1:E$399,4,),0) + IFERROR(VLOOKUP(B87, 'c2016q3'!A$1:E$399,4,),0) + IFERROR(VLOOKUP(B87, 'c2016q4'!A$1:E$399,4,),0)</f>
        <v>0</v>
      </c>
      <c r="AN87" s="117">
        <f>IFERROR(VLOOKUP(B87, 'c2017q1'!A$1:E$399,4,),0) + IFERROR(VLOOKUP(B87, 'c2017q2'!A$1:E$399,4,),0)</f>
        <v>0</v>
      </c>
      <c r="AO87">
        <f t="shared" si="8"/>
        <v>0</v>
      </c>
      <c r="AP87">
        <f t="shared" si="9"/>
        <v>0</v>
      </c>
      <c r="AQ87" s="59">
        <f t="shared" si="11"/>
        <v>1</v>
      </c>
      <c r="AR87" t="str">
        <f t="shared" si="12"/>
        <v>f</v>
      </c>
      <c r="AS87" s="117" t="str">
        <f>IFERROR(VLOOKUP(B87, loss!$A$1:$F$300, 4, FALSE), "")</f>
        <v/>
      </c>
      <c r="AT87" s="117" t="str">
        <f>IFERROR(VLOOKUP(B87, loss!$A$1:$F$300, 5, FALSE), "")</f>
        <v/>
      </c>
    </row>
    <row r="88" spans="1:46" x14ac:dyDescent="0.25">
      <c r="A88">
        <v>87</v>
      </c>
      <c r="B88" s="59" t="s">
        <v>288</v>
      </c>
      <c r="C88" s="117" t="str">
        <f>IFERROR(VLOOKUP(B88,addresses!A$2:I$1997, 3, FALSE), "")</f>
        <v>75 Sam Fonzo Drive</v>
      </c>
      <c r="D88" s="117" t="str">
        <f>IFERROR(VLOOKUP(B88,addresses!A$2:I$1997, 5, FALSE), "")</f>
        <v>Beverly</v>
      </c>
      <c r="E88" s="117" t="str">
        <f>IFERROR(VLOOKUP(B88,addresses!A$2:I$1997, 7, FALSE),"")</f>
        <v>MA</v>
      </c>
      <c r="F88" s="117" t="str">
        <f>IFERROR(VLOOKUP(B88,addresses!A$2:I$1997, 8, FALSE),"")</f>
        <v>01915</v>
      </c>
      <c r="G88" s="117" t="str">
        <f>IFERROR(VLOOKUP(B88,addresses!A$2:I$1997, 9, FALSE),"")</f>
        <v>800-227-2757</v>
      </c>
      <c r="H88" s="117" t="str">
        <f>IFERROR(VLOOKUP(B88,addresses!A$2:J$1997, 10, FALSE), "")</f>
        <v>http://www.electricinsurance.com</v>
      </c>
      <c r="I88" s="117" t="str">
        <f>VLOOKUP(IFERROR(VLOOKUP(B88, Weiss!A$1:C$399,3,FALSE),"NR"), RatingsLU!A$5:B$30, 2, FALSE)</f>
        <v>C+</v>
      </c>
      <c r="J88" s="117">
        <f>VLOOKUP(I88,RatingsLU!B$5:C$30,2,)</f>
        <v>7</v>
      </c>
      <c r="K88" s="117" t="str">
        <f>VLOOKUP(IFERROR(VLOOKUP(B88,#REF!, 6,FALSE), "NR"), RatingsLU!K$5:M$30, 2, FALSE)</f>
        <v>NR</v>
      </c>
      <c r="L88" s="117">
        <f>VLOOKUP(K88,RatingsLU!L$5:M$30,2,)</f>
        <v>7</v>
      </c>
      <c r="M88" s="117" t="str">
        <f>VLOOKUP(IFERROR(VLOOKUP(B88, AMBest!A$1:L$399,3,FALSE),"NR"), RatingsLU!F$5:G$100, 2, FALSE)</f>
        <v>A</v>
      </c>
      <c r="N88" s="117">
        <f>VLOOKUP(M88, RatingsLU!G$5:H$100, 2, FALSE)</f>
        <v>5</v>
      </c>
      <c r="O88" s="117">
        <f>IFERROR(VLOOKUP(B88, '2017q4'!A$1:C$400,3,),0)</f>
        <v>1848</v>
      </c>
      <c r="P88" t="str">
        <f t="shared" si="13"/>
        <v>1,848</v>
      </c>
      <c r="Q88">
        <f>IFERROR(VLOOKUP(B88, '2013q4'!A$1:C$399,3,),0)</f>
        <v>2056</v>
      </c>
      <c r="R88">
        <f>IFERROR(VLOOKUP(B88, '2014q1'!A$1:C$399,3,),0)</f>
        <v>2036</v>
      </c>
      <c r="S88">
        <f>IFERROR(VLOOKUP(B88, '2014q2'!A$1:C$399,3,),0)</f>
        <v>2027</v>
      </c>
      <c r="T88">
        <f>IFERROR(VLOOKUP(B88, '2014q3'!A$1:C$399,3,),0)</f>
        <v>1999</v>
      </c>
      <c r="U88">
        <f>IFERROR(VLOOKUP(B88, '2014q1'!A$1:C$399,3,),0)</f>
        <v>2036</v>
      </c>
      <c r="V88">
        <f>IFERROR(VLOOKUP(B88, '2014q2'!A$1:C$399,3,),0)</f>
        <v>2027</v>
      </c>
      <c r="W88">
        <f>IFERROR(VLOOKUP(B88, '2015q2'!A$1:C$399,3,),0)</f>
        <v>1916</v>
      </c>
      <c r="X88" s="59">
        <f>IFERROR(VLOOKUP(B88, '2015q3'!A$1:C$399,3,),0)</f>
        <v>1887</v>
      </c>
      <c r="Y88" s="59">
        <f>IFERROR(VLOOKUP(B88, '2015q4'!A$1:C$399,3,),0)</f>
        <v>1865</v>
      </c>
      <c r="Z88" s="117">
        <f>IFERROR(VLOOKUP(B88, '2016q1'!A$1:C$399,3,),0)</f>
        <v>1844</v>
      </c>
      <c r="AA88" s="117">
        <f>IFERROR(VLOOKUP(B88, '2016q2'!A$1:C$399,3,),0)</f>
        <v>1840</v>
      </c>
      <c r="AB88" s="117">
        <f>IFERROR(VLOOKUP(B88, '2016q3'!A$1:C$399,3,),0)</f>
        <v>1846</v>
      </c>
      <c r="AC88" s="117">
        <f>IFERROR(VLOOKUP(B88, '2016q4'!A$1:C$399,3,),0)</f>
        <v>1849</v>
      </c>
      <c r="AD88" s="117">
        <f>IFERROR(VLOOKUP(B88, '2017q1'!A$1:C$399,3,),0)</f>
        <v>1846</v>
      </c>
      <c r="AE88" s="117">
        <f>IFERROR(VLOOKUP(B88, '2017q2'!A$1:C$399,3,),0)</f>
        <v>1843</v>
      </c>
      <c r="AF88" s="117">
        <f>IFERROR(VLOOKUP(B88, '2017q3'!A$1:C$399,3,),0)</f>
        <v>1858</v>
      </c>
      <c r="AG88" s="117">
        <f>IFERROR(VLOOKUP(B88, '2017q4'!A$1:C$399,3,),0)</f>
        <v>1848</v>
      </c>
      <c r="AH88" t="str">
        <f t="shared" si="10"/>
        <v>7</v>
      </c>
      <c r="AI88" s="117">
        <f>IFERROR(VLOOKUP(B88, 'c2013q4'!A$1:E$399,4,),0) + IFERROR(VLOOKUP(B88, 'c2014q1'!A$1:E$399,4,),0) + IFERROR(VLOOKUP(B88, 'c2014q2'!A$1:E$399,4,),0) + IFERROR(VLOOKUP(B88, 'c2014q3'!A$1:E$399,4,),0) + IFERROR(VLOOKUP(B88, 'c2014q4'!A$1:E$399,4,),0)+ IFERROR(VLOOKUP(B88, 'c2015q1'!A$1:E$399,4,),0) + IFERROR(VLOOKUP(B88, 'c2015q2'!A$1:E$399,4,),0) + IFERROR(VLOOKUP(B88, 'c2015q3'!A$1:E$399,4,),0) + IFERROR(VLOOKUP(B88, 'c2015q4'!A$1:E$399,4,),0) + IFERROR(VLOOKUP(B88, 'c2016q1'!A$1:E$399,4,),0) + IFERROR(VLOOKUP(B88, 'c2016q2'!A$1:E$399,4,),0) + IFERROR(VLOOKUP(B88, 'c2016q3'!A$1:E$399,4,),0) + IFERROR(VLOOKUP(B88, 'c2016q4'!A$1:E$399,4,),0)+ IFERROR(VLOOKUP(B88, 'c2017q1'!A$1:E$399,4,),0)+ IFERROR(VLOOKUP(B88, 'c2017q2'!A$1:E$399,4,),0)</f>
        <v>7</v>
      </c>
      <c r="AJ88">
        <f>IFERROR(VLOOKUP(B88, 'c2013q4'!A$1:E$399,4,),0)</f>
        <v>1</v>
      </c>
      <c r="AK88">
        <f>IFERROR(VLOOKUP(B88, 'c2014q1'!A$1:E$399,4,),0) + IFERROR(VLOOKUP(B88, 'c2014q2'!A$1:E$399,4,),0) + IFERROR(VLOOKUP(B88, 'c2014q3'!A$1:E$399,4,),0) + IFERROR(VLOOKUP(B88, 'c2014q4'!A$1:E$399,4,),0)</f>
        <v>3</v>
      </c>
      <c r="AL88" s="59">
        <f>IFERROR(VLOOKUP(B88, 'c2015q1'!A$1:E$399,4,),0) + IFERROR(VLOOKUP(B88, 'c2015q2'!A$1:E$399,4,),0) + IFERROR(VLOOKUP(B88, 'c2015q3'!A$1:E$399,4,),0) + IFERROR(VLOOKUP(B88, 'c2015q4'!A$1:E$399,4,),0)</f>
        <v>1</v>
      </c>
      <c r="AM88" s="117">
        <f>IFERROR(VLOOKUP(B88, 'c2016q1'!A$1:E$399,4,),0) + IFERROR(VLOOKUP(B88, 'c2016q2'!A$1:E$399,4,),0) + IFERROR(VLOOKUP(B88, 'c2016q3'!A$1:E$399,4,),0) + IFERROR(VLOOKUP(B88, 'c2016q4'!A$1:E$399,4,),0)</f>
        <v>1</v>
      </c>
      <c r="AN88" s="117">
        <f>IFERROR(VLOOKUP(B88, 'c2017q1'!A$1:E$399,4,),0) + IFERROR(VLOOKUP(B88, 'c2017q2'!A$1:E$399,4,),0)</f>
        <v>1</v>
      </c>
      <c r="AO88">
        <f t="shared" si="8"/>
        <v>37.9</v>
      </c>
      <c r="AP88">
        <f t="shared" si="9"/>
        <v>82</v>
      </c>
      <c r="AQ88" s="59">
        <f t="shared" si="11"/>
        <v>3</v>
      </c>
      <c r="AR88" t="str">
        <f t="shared" si="12"/>
        <v>f</v>
      </c>
      <c r="AS88" s="117" t="str">
        <f>IFERROR(VLOOKUP(B88, loss!$A$1:$F$300, 4, FALSE), "")</f>
        <v>50.7%</v>
      </c>
      <c r="AT88" s="117" t="str">
        <f>IFERROR(VLOOKUP(B88, loss!$A$1:$F$300, 5, FALSE), "")</f>
        <v>62.9%</v>
      </c>
    </row>
    <row r="89" spans="1:46" x14ac:dyDescent="0.25">
      <c r="A89">
        <v>88</v>
      </c>
      <c r="B89" s="59" t="s">
        <v>285</v>
      </c>
      <c r="C89" s="117" t="str">
        <f>IFERROR(VLOOKUP(B89,addresses!A$2:I$1997, 3, FALSE), "")</f>
        <v>6101 Anacapri Boulevard</v>
      </c>
      <c r="D89" s="117" t="str">
        <f>IFERROR(VLOOKUP(B89,addresses!A$2:I$1997, 5, FALSE), "")</f>
        <v>Lansing</v>
      </c>
      <c r="E89" s="117" t="str">
        <f>IFERROR(VLOOKUP(B89,addresses!A$2:I$1997, 7, FALSE),"")</f>
        <v>MI</v>
      </c>
      <c r="F89" s="117" t="str">
        <f>IFERROR(VLOOKUP(B89,addresses!A$2:I$1997, 8, FALSE),"")</f>
        <v>48917-3968</v>
      </c>
      <c r="G89" s="117" t="str">
        <f>IFERROR(VLOOKUP(B89,addresses!A$2:I$1997, 9, FALSE),"")</f>
        <v>517-323-1200</v>
      </c>
      <c r="H89" s="117" t="str">
        <f>IFERROR(VLOOKUP(B89,addresses!A$2:J$1997, 10, FALSE), "")</f>
        <v>http://www.auto-owners.com</v>
      </c>
      <c r="I89" s="117" t="str">
        <f>VLOOKUP(IFERROR(VLOOKUP(B89, Weiss!A$1:C$399,3,FALSE),"NR"), RatingsLU!A$5:B$30, 2, FALSE)</f>
        <v>NR</v>
      </c>
      <c r="J89" s="117">
        <f>VLOOKUP(I89,RatingsLU!B$5:C$30,2,)</f>
        <v>16</v>
      </c>
      <c r="K89" s="117" t="str">
        <f>VLOOKUP(IFERROR(VLOOKUP(B89,#REF!, 6,FALSE), "NR"), RatingsLU!K$5:M$30, 2, FALSE)</f>
        <v>NR</v>
      </c>
      <c r="L89" s="117">
        <f>VLOOKUP(K89,RatingsLU!L$5:M$30,2,)</f>
        <v>7</v>
      </c>
      <c r="M89" s="117" t="str">
        <f>VLOOKUP(IFERROR(VLOOKUP(B89, AMBest!A$1:L$399,3,FALSE),"NR"), RatingsLU!F$5:G$100, 2, FALSE)</f>
        <v>A++</v>
      </c>
      <c r="N89" s="117">
        <f>VLOOKUP(M89, RatingsLU!G$5:H$100, 2, FALSE)</f>
        <v>1</v>
      </c>
      <c r="O89" s="117">
        <f>IFERROR(VLOOKUP(B89, '2017q4'!A$1:C$400,3,),0)</f>
        <v>1834</v>
      </c>
      <c r="P89" t="str">
        <f t="shared" si="13"/>
        <v>1,834</v>
      </c>
      <c r="Q89">
        <f>IFERROR(VLOOKUP(B89, '2013q4'!A$1:C$399,3,),0)</f>
        <v>2644</v>
      </c>
      <c r="R89">
        <f>IFERROR(VLOOKUP(B89, '2014q1'!A$1:C$399,3,),0)</f>
        <v>2561</v>
      </c>
      <c r="S89">
        <f>IFERROR(VLOOKUP(B89, '2014q2'!A$1:C$399,3,),0)</f>
        <v>2490</v>
      </c>
      <c r="T89">
        <f>IFERROR(VLOOKUP(B89, '2014q3'!A$1:C$399,3,),0)</f>
        <v>2431</v>
      </c>
      <c r="U89">
        <f>IFERROR(VLOOKUP(B89, '2014q1'!A$1:C$399,3,),0)</f>
        <v>2561</v>
      </c>
      <c r="V89">
        <f>IFERROR(VLOOKUP(B89, '2014q2'!A$1:C$399,3,),0)</f>
        <v>2490</v>
      </c>
      <c r="W89">
        <f>IFERROR(VLOOKUP(B89, '2015q2'!A$1:C$399,3,),0)</f>
        <v>2287</v>
      </c>
      <c r="X89" s="59">
        <f>IFERROR(VLOOKUP(B89, '2015q3'!A$1:C$399,3,),0)</f>
        <v>2242</v>
      </c>
      <c r="Y89" s="59">
        <f>IFERROR(VLOOKUP(B89, '2015q4'!A$1:C$399,3,),0)</f>
        <v>2207</v>
      </c>
      <c r="Z89" s="117">
        <f>IFERROR(VLOOKUP(B89, '2016q1'!A$1:C$399,3,),0)</f>
        <v>2153</v>
      </c>
      <c r="AA89" s="117">
        <f>IFERROR(VLOOKUP(B89, '2016q2'!A$1:C$399,3,),0)</f>
        <v>2097</v>
      </c>
      <c r="AB89" s="117">
        <f>IFERROR(VLOOKUP(B89, '2016q3'!A$1:C$399,3,),0)</f>
        <v>2052</v>
      </c>
      <c r="AC89" s="117">
        <f>IFERROR(VLOOKUP(B89, '2016q4'!A$1:C$399,3,),0)</f>
        <v>2009</v>
      </c>
      <c r="AD89" s="117">
        <f>IFERROR(VLOOKUP(B89, '2017q1'!A$1:C$399,3,),0)</f>
        <v>1957</v>
      </c>
      <c r="AE89" s="117">
        <f>IFERROR(VLOOKUP(B89, '2017q2'!A$1:C$399,3,),0)</f>
        <v>1914</v>
      </c>
      <c r="AF89" s="117">
        <f>IFERROR(VLOOKUP(B89, '2017q3'!A$1:C$399,3,),0)</f>
        <v>1864</v>
      </c>
      <c r="AG89" s="117">
        <f>IFERROR(VLOOKUP(B89, '2017q4'!A$1:C$399,3,),0)</f>
        <v>1834</v>
      </c>
      <c r="AH89" t="str">
        <f t="shared" si="10"/>
        <v>2</v>
      </c>
      <c r="AI89" s="117">
        <f>IFERROR(VLOOKUP(B89, 'c2013q4'!A$1:E$399,4,),0) + IFERROR(VLOOKUP(B89, 'c2014q1'!A$1:E$399,4,),0) + IFERROR(VLOOKUP(B89, 'c2014q2'!A$1:E$399,4,),0) + IFERROR(VLOOKUP(B89, 'c2014q3'!A$1:E$399,4,),0) + IFERROR(VLOOKUP(B89, 'c2014q4'!A$1:E$399,4,),0)+ IFERROR(VLOOKUP(B89, 'c2015q1'!A$1:E$399,4,),0) + IFERROR(VLOOKUP(B89, 'c2015q2'!A$1:E$399,4,),0) + IFERROR(VLOOKUP(B89, 'c2015q3'!A$1:E$399,4,),0) + IFERROR(VLOOKUP(B89, 'c2015q4'!A$1:E$399,4,),0) + IFERROR(VLOOKUP(B89, 'c2016q1'!A$1:E$399,4,),0) + IFERROR(VLOOKUP(B89, 'c2016q2'!A$1:E$399,4,),0) + IFERROR(VLOOKUP(B89, 'c2016q3'!A$1:E$399,4,),0) + IFERROR(VLOOKUP(B89, 'c2016q4'!A$1:E$399,4,),0)+ IFERROR(VLOOKUP(B89, 'c2017q1'!A$1:E$399,4,),0)+ IFERROR(VLOOKUP(B89, 'c2017q2'!A$1:E$399,4,),0)</f>
        <v>2</v>
      </c>
      <c r="AJ89">
        <f>IFERROR(VLOOKUP(B89, 'c2013q4'!A$1:E$399,4,),0)</f>
        <v>1</v>
      </c>
      <c r="AK89">
        <f>IFERROR(VLOOKUP(B89, 'c2014q1'!A$1:E$399,4,),0) + IFERROR(VLOOKUP(B89, 'c2014q2'!A$1:E$399,4,),0) + IFERROR(VLOOKUP(B89, 'c2014q3'!A$1:E$399,4,),0) + IFERROR(VLOOKUP(B89, 'c2014q4'!A$1:E$399,4,),0)</f>
        <v>0</v>
      </c>
      <c r="AL89" s="59">
        <f>IFERROR(VLOOKUP(B89, 'c2015q1'!A$1:E$399,4,),0) + IFERROR(VLOOKUP(B89, 'c2015q2'!A$1:E$399,4,),0) + IFERROR(VLOOKUP(B89, 'c2015q3'!A$1:E$399,4,),0) + IFERROR(VLOOKUP(B89, 'c2015q4'!A$1:E$399,4,),0)</f>
        <v>0</v>
      </c>
      <c r="AM89" s="117">
        <f>IFERROR(VLOOKUP(B89, 'c2016q1'!A$1:E$399,4,),0) + IFERROR(VLOOKUP(B89, 'c2016q2'!A$1:E$399,4,),0) + IFERROR(VLOOKUP(B89, 'c2016q3'!A$1:E$399,4,),0) + IFERROR(VLOOKUP(B89, 'c2016q4'!A$1:E$399,4,),0)</f>
        <v>0</v>
      </c>
      <c r="AN89" s="117">
        <f>IFERROR(VLOOKUP(B89, 'c2017q1'!A$1:E$399,4,),0) + IFERROR(VLOOKUP(B89, 'c2017q2'!A$1:E$399,4,),0)</f>
        <v>1</v>
      </c>
      <c r="AO89">
        <f t="shared" si="8"/>
        <v>10.9</v>
      </c>
      <c r="AP89">
        <f t="shared" si="9"/>
        <v>35</v>
      </c>
      <c r="AQ89" s="59">
        <f t="shared" si="11"/>
        <v>2</v>
      </c>
      <c r="AR89" t="str">
        <f t="shared" si="12"/>
        <v>f</v>
      </c>
      <c r="AS89" s="117" t="str">
        <f>IFERROR(VLOOKUP(B89, loss!$A$1:$F$300, 4, FALSE), "")</f>
        <v/>
      </c>
      <c r="AT89" s="117" t="str">
        <f>IFERROR(VLOOKUP(B89, loss!$A$1:$F$300, 5, FALSE), "")</f>
        <v/>
      </c>
    </row>
    <row r="90" spans="1:46" x14ac:dyDescent="0.25">
      <c r="A90">
        <v>89</v>
      </c>
      <c r="B90" s="59" t="s">
        <v>376</v>
      </c>
      <c r="C90" s="117" t="str">
        <f>IFERROR(VLOOKUP(B90,addresses!A$2:I$1997, 3, FALSE), "")</f>
        <v>3500 Packerland Drive</v>
      </c>
      <c r="D90" s="117" t="str">
        <f>IFERROR(VLOOKUP(B90,addresses!A$2:I$1997, 5, FALSE), "")</f>
        <v>De Pere</v>
      </c>
      <c r="E90" s="117" t="str">
        <f>IFERROR(VLOOKUP(B90,addresses!A$2:I$1997, 7, FALSE),"")</f>
        <v>WI</v>
      </c>
      <c r="F90" s="117" t="str">
        <f>IFERROR(VLOOKUP(B90,addresses!A$2:I$1997, 8, FALSE),"")</f>
        <v>54115-9070</v>
      </c>
      <c r="G90" s="117" t="str">
        <f>IFERROR(VLOOKUP(B90,addresses!A$2:I$1997, 9, FALSE),"")</f>
        <v>920.330.5150</v>
      </c>
      <c r="H90" s="117" t="str">
        <f>IFERROR(VLOOKUP(B90,addresses!A$2:J$1997, 10, FALSE), "")</f>
        <v>http://www.ameriprise.com</v>
      </c>
      <c r="I90" s="117" t="str">
        <f>VLOOKUP(IFERROR(VLOOKUP(B90, Weiss!A$1:C$399,3,FALSE),"NR"), RatingsLU!A$5:B$30, 2, FALSE)</f>
        <v>B-</v>
      </c>
      <c r="J90" s="117">
        <f>VLOOKUP(I90,RatingsLU!B$5:C$30,2,)</f>
        <v>6</v>
      </c>
      <c r="K90" s="117" t="str">
        <f>VLOOKUP(IFERROR(VLOOKUP(B90,#REF!, 6,FALSE), "NR"), RatingsLU!K$5:M$30, 2, FALSE)</f>
        <v>NR</v>
      </c>
      <c r="L90" s="117">
        <f>VLOOKUP(K90,RatingsLU!L$5:M$30,2,)</f>
        <v>7</v>
      </c>
      <c r="M90" s="117" t="str">
        <f>VLOOKUP(IFERROR(VLOOKUP(B90, AMBest!A$1:L$399,3,FALSE),"NR"), RatingsLU!F$5:G$100, 2, FALSE)</f>
        <v>A</v>
      </c>
      <c r="N90" s="117">
        <f>VLOOKUP(M90, RatingsLU!G$5:H$100, 2, FALSE)</f>
        <v>5</v>
      </c>
      <c r="O90" s="117">
        <f>IFERROR(VLOOKUP(B90, '2017q4'!A$1:C$400,3,),0)</f>
        <v>1701</v>
      </c>
      <c r="P90" t="str">
        <f t="shared" si="13"/>
        <v>1,701</v>
      </c>
      <c r="Q90">
        <f>IFERROR(VLOOKUP(B90, '2013q4'!A$1:C$399,3,),0)</f>
        <v>2323</v>
      </c>
      <c r="R90">
        <f>IFERROR(VLOOKUP(B90, '2014q1'!A$1:C$399,3,),0)</f>
        <v>2293</v>
      </c>
      <c r="S90">
        <f>IFERROR(VLOOKUP(B90, '2014q2'!A$1:C$399,3,),0)</f>
        <v>2247</v>
      </c>
      <c r="T90">
        <f>IFERROR(VLOOKUP(B90, '2014q3'!A$1:C$399,3,),0)</f>
        <v>2208</v>
      </c>
      <c r="U90">
        <f>IFERROR(VLOOKUP(B90, '2014q1'!A$1:C$399,3,),0)</f>
        <v>2293</v>
      </c>
      <c r="V90">
        <f>IFERROR(VLOOKUP(B90, '2014q2'!A$1:C$399,3,),0)</f>
        <v>2247</v>
      </c>
      <c r="W90">
        <f>IFERROR(VLOOKUP(B90, '2015q2'!A$1:C$399,3,),0)</f>
        <v>2075</v>
      </c>
      <c r="X90" s="59">
        <f>IFERROR(VLOOKUP(B90, '2015q3'!A$1:C$399,3,),0)</f>
        <v>2041</v>
      </c>
      <c r="Y90" s="59">
        <f>IFERROR(VLOOKUP(B90, '2015q4'!A$1:C$399,3,),0)</f>
        <v>1998</v>
      </c>
      <c r="Z90" s="117">
        <f>IFERROR(VLOOKUP(B90, '2016q1'!A$1:C$399,3,),0)</f>
        <v>1964</v>
      </c>
      <c r="AA90" s="117">
        <f>IFERROR(VLOOKUP(B90, '2016q2'!A$1:C$399,3,),0)</f>
        <v>1920</v>
      </c>
      <c r="AB90" s="117">
        <f>IFERROR(VLOOKUP(B90, '2016q3'!A$1:C$399,3,),0)</f>
        <v>1874</v>
      </c>
      <c r="AC90" s="117">
        <f>IFERROR(VLOOKUP(B90, '2016q4'!A$1:C$399,3,),0)</f>
        <v>1827</v>
      </c>
      <c r="AD90" s="117">
        <f>IFERROR(VLOOKUP(B90, '2017q1'!A$1:C$399,3,),0)</f>
        <v>1801</v>
      </c>
      <c r="AE90" s="117">
        <f>IFERROR(VLOOKUP(B90, '2017q2'!A$1:C$399,3,),0)</f>
        <v>1768</v>
      </c>
      <c r="AF90" s="117">
        <f>IFERROR(VLOOKUP(B90, '2017q3'!A$1:C$399,3,),0)</f>
        <v>1728</v>
      </c>
      <c r="AG90" s="117">
        <f>IFERROR(VLOOKUP(B90, '2017q4'!A$1:C$399,3,),0)</f>
        <v>1701</v>
      </c>
      <c r="AH90" t="str">
        <f t="shared" si="10"/>
        <v>13</v>
      </c>
      <c r="AI90" s="117">
        <f>IFERROR(VLOOKUP(B90, 'c2013q4'!A$1:E$399,4,),0) + IFERROR(VLOOKUP(B90, 'c2014q1'!A$1:E$399,4,),0) + IFERROR(VLOOKUP(B90, 'c2014q2'!A$1:E$399,4,),0) + IFERROR(VLOOKUP(B90, 'c2014q3'!A$1:E$399,4,),0) + IFERROR(VLOOKUP(B90, 'c2014q4'!A$1:E$399,4,),0)+ IFERROR(VLOOKUP(B90, 'c2015q1'!A$1:E$399,4,),0) + IFERROR(VLOOKUP(B90, 'c2015q2'!A$1:E$399,4,),0) + IFERROR(VLOOKUP(B90, 'c2015q3'!A$1:E$399,4,),0) + IFERROR(VLOOKUP(B90, 'c2015q4'!A$1:E$399,4,),0) + IFERROR(VLOOKUP(B90, 'c2016q1'!A$1:E$399,4,),0) + IFERROR(VLOOKUP(B90, 'c2016q2'!A$1:E$399,4,),0) + IFERROR(VLOOKUP(B90, 'c2016q3'!A$1:E$399,4,),0) + IFERROR(VLOOKUP(B90, 'c2016q4'!A$1:E$399,4,),0)+ IFERROR(VLOOKUP(B90, 'c2017q1'!A$1:E$399,4,),0)+ IFERROR(VLOOKUP(B90, 'c2017q2'!A$1:E$399,4,),0)</f>
        <v>13</v>
      </c>
      <c r="AJ90">
        <f>IFERROR(VLOOKUP(B90, 'c2013q4'!A$1:E$399,4,),0)</f>
        <v>6</v>
      </c>
      <c r="AK90">
        <f>IFERROR(VLOOKUP(B90, 'c2014q1'!A$1:E$399,4,),0) + IFERROR(VLOOKUP(B90, 'c2014q2'!A$1:E$399,4,),0) + IFERROR(VLOOKUP(B90, 'c2014q3'!A$1:E$399,4,),0) + IFERROR(VLOOKUP(B90, 'c2014q4'!A$1:E$399,4,),0)</f>
        <v>3</v>
      </c>
      <c r="AL90" s="59">
        <f>IFERROR(VLOOKUP(B90, 'c2015q1'!A$1:E$399,4,),0) + IFERROR(VLOOKUP(B90, 'c2015q2'!A$1:E$399,4,),0) + IFERROR(VLOOKUP(B90, 'c2015q3'!A$1:E$399,4,),0) + IFERROR(VLOOKUP(B90, 'c2015q4'!A$1:E$399,4,),0)</f>
        <v>2</v>
      </c>
      <c r="AM90" s="117">
        <f>IFERROR(VLOOKUP(B90, 'c2016q1'!A$1:E$399,4,),0) + IFERROR(VLOOKUP(B90, 'c2016q2'!A$1:E$399,4,),0) + IFERROR(VLOOKUP(B90, 'c2016q3'!A$1:E$399,4,),0) + IFERROR(VLOOKUP(B90, 'c2016q4'!A$1:E$399,4,),0)</f>
        <v>2</v>
      </c>
      <c r="AN90" s="117">
        <f>IFERROR(VLOOKUP(B90, 'c2017q1'!A$1:E$399,4,),0) + IFERROR(VLOOKUP(B90, 'c2017q2'!A$1:E$399,4,),0)</f>
        <v>0</v>
      </c>
      <c r="AO90">
        <f t="shared" si="8"/>
        <v>76.400000000000006</v>
      </c>
      <c r="AP90">
        <f t="shared" si="9"/>
        <v>98</v>
      </c>
      <c r="AQ90" s="59">
        <f t="shared" si="11"/>
        <v>3</v>
      </c>
      <c r="AR90" t="str">
        <f t="shared" si="12"/>
        <v>f</v>
      </c>
      <c r="AS90" s="117" t="str">
        <f>IFERROR(VLOOKUP(B90, loss!$A$1:$F$300, 4, FALSE), "")</f>
        <v>79.7%</v>
      </c>
      <c r="AT90" s="117" t="str">
        <f>IFERROR(VLOOKUP(B90, loss!$A$1:$F$300, 5, FALSE), "")</f>
        <v>75.8%</v>
      </c>
    </row>
    <row r="91" spans="1:46" x14ac:dyDescent="0.25">
      <c r="A91">
        <v>90</v>
      </c>
      <c r="B91" s="59" t="s">
        <v>377</v>
      </c>
      <c r="C91" s="117" t="str">
        <f>IFERROR(VLOOKUP(B91,addresses!A$2:I$1997, 3, FALSE), "")</f>
        <v>1 Asi Way N</v>
      </c>
      <c r="D91" s="117" t="str">
        <f>IFERROR(VLOOKUP(B91,addresses!A$2:I$1997, 5, FALSE), "")</f>
        <v>St. Petersburg</v>
      </c>
      <c r="E91" s="117" t="str">
        <f>IFERROR(VLOOKUP(B91,addresses!A$2:I$1997, 7, FALSE),"")</f>
        <v>FL</v>
      </c>
      <c r="F91" s="117">
        <f>IFERROR(VLOOKUP(B91,addresses!A$2:I$1997, 8, FALSE),"")</f>
        <v>33702</v>
      </c>
      <c r="G91" s="117" t="str">
        <f>IFERROR(VLOOKUP(B91,addresses!A$2:I$1997, 9, FALSE),"")</f>
        <v>727-821-8765</v>
      </c>
      <c r="H91" s="117" t="str">
        <f>IFERROR(VLOOKUP(B91,addresses!A$2:J$1997, 10, FALSE), "")</f>
        <v>http://www.americanstrategic.com</v>
      </c>
      <c r="I91" s="117" t="str">
        <f>VLOOKUP(IFERROR(VLOOKUP(B91, Weiss!A$1:C$399,3,FALSE),"NR"), RatingsLU!A$5:B$30, 2, FALSE)</f>
        <v>B-</v>
      </c>
      <c r="J91" s="117">
        <f>VLOOKUP(I91,RatingsLU!B$5:C$30,2,)</f>
        <v>6</v>
      </c>
      <c r="K91" s="117" t="str">
        <f>VLOOKUP(IFERROR(VLOOKUP(B91,#REF!, 6,FALSE), "NR"), RatingsLU!K$5:M$30, 2, FALSE)</f>
        <v>NR</v>
      </c>
      <c r="L91" s="117">
        <f>VLOOKUP(K91,RatingsLU!L$5:M$30,2,)</f>
        <v>7</v>
      </c>
      <c r="M91" s="117" t="str">
        <f>VLOOKUP(IFERROR(VLOOKUP(B91, AMBest!A$1:L$399,3,FALSE),"NR"), RatingsLU!F$5:G$100, 2, FALSE)</f>
        <v>A</v>
      </c>
      <c r="N91" s="117">
        <f>VLOOKUP(M91, RatingsLU!G$5:H$100, 2, FALSE)</f>
        <v>5</v>
      </c>
      <c r="O91" s="117">
        <f>IFERROR(VLOOKUP(B91, '2017q4'!A$1:C$400,3,),0)</f>
        <v>1073</v>
      </c>
      <c r="P91" t="str">
        <f t="shared" si="13"/>
        <v>1,073</v>
      </c>
      <c r="Q91">
        <f>IFERROR(VLOOKUP(B91, '2013q4'!A$1:C$399,3,),0)</f>
        <v>3696</v>
      </c>
      <c r="R91">
        <f>IFERROR(VLOOKUP(B91, '2014q1'!A$1:C$399,3,),0)</f>
        <v>3052</v>
      </c>
      <c r="S91">
        <f>IFERROR(VLOOKUP(B91, '2014q2'!A$1:C$399,3,),0)</f>
        <v>2979</v>
      </c>
      <c r="T91">
        <f>IFERROR(VLOOKUP(B91, '2014q3'!A$1:C$399,3,),0)</f>
        <v>2907</v>
      </c>
      <c r="U91">
        <f>IFERROR(VLOOKUP(B91, '2014q1'!A$1:C$399,3,),0)</f>
        <v>3052</v>
      </c>
      <c r="V91">
        <f>IFERROR(VLOOKUP(B91, '2014q2'!A$1:C$399,3,),0)</f>
        <v>2979</v>
      </c>
      <c r="W91">
        <f>IFERROR(VLOOKUP(B91, '2015q2'!A$1:C$399,3,),0)</f>
        <v>1929</v>
      </c>
      <c r="X91" s="59">
        <f>IFERROR(VLOOKUP(B91, '2015q3'!A$1:C$399,3,),0)</f>
        <v>1872</v>
      </c>
      <c r="Y91" s="59">
        <f>IFERROR(VLOOKUP(B91, '2015q4'!A$1:C$399,3,),0)</f>
        <v>1803</v>
      </c>
      <c r="Z91" s="117">
        <f>IFERROR(VLOOKUP(B91, '2016q1'!A$1:C$399,3,),0)</f>
        <v>1602</v>
      </c>
      <c r="AA91" s="117">
        <f>IFERROR(VLOOKUP(B91, '2016q2'!A$1:C$399,3,),0)</f>
        <v>1532</v>
      </c>
      <c r="AB91" s="117">
        <f>IFERROR(VLOOKUP(B91, '2016q3'!A$1:C$399,3,),0)</f>
        <v>1481</v>
      </c>
      <c r="AC91" s="117">
        <f>IFERROR(VLOOKUP(B91, '2016q4'!A$1:C$399,3,),0)</f>
        <v>1412</v>
      </c>
      <c r="AD91" s="117">
        <f>IFERROR(VLOOKUP(B91, '2017q1'!A$1:C$399,3,),0)</f>
        <v>1182</v>
      </c>
      <c r="AE91" s="117">
        <f>IFERROR(VLOOKUP(B91, '2017q2'!A$1:C$399,3,),0)</f>
        <v>1138</v>
      </c>
      <c r="AF91" s="117">
        <f>IFERROR(VLOOKUP(B91, '2017q3'!A$1:C$399,3,),0)</f>
        <v>1109</v>
      </c>
      <c r="AG91" s="117">
        <f>IFERROR(VLOOKUP(B91, '2017q4'!A$1:C$399,3,),0)</f>
        <v>1073</v>
      </c>
      <c r="AH91" t="str">
        <f t="shared" si="10"/>
        <v>3</v>
      </c>
      <c r="AI91" s="117">
        <f>IFERROR(VLOOKUP(B91, 'c2013q4'!A$1:E$399,4,),0) + IFERROR(VLOOKUP(B91, 'c2014q1'!A$1:E$399,4,),0) + IFERROR(VLOOKUP(B91, 'c2014q2'!A$1:E$399,4,),0) + IFERROR(VLOOKUP(B91, 'c2014q3'!A$1:E$399,4,),0) + IFERROR(VLOOKUP(B91, 'c2014q4'!A$1:E$399,4,),0)+ IFERROR(VLOOKUP(B91, 'c2015q1'!A$1:E$399,4,),0) + IFERROR(VLOOKUP(B91, 'c2015q2'!A$1:E$399,4,),0) + IFERROR(VLOOKUP(B91, 'c2015q3'!A$1:E$399,4,),0) + IFERROR(VLOOKUP(B91, 'c2015q4'!A$1:E$399,4,),0) + IFERROR(VLOOKUP(B91, 'c2016q1'!A$1:E$399,4,),0) + IFERROR(VLOOKUP(B91, 'c2016q2'!A$1:E$399,4,),0) + IFERROR(VLOOKUP(B91, 'c2016q3'!A$1:E$399,4,),0) + IFERROR(VLOOKUP(B91, 'c2016q4'!A$1:E$399,4,),0)+ IFERROR(VLOOKUP(B91, 'c2017q1'!A$1:E$399,4,),0)+ IFERROR(VLOOKUP(B91, 'c2017q2'!A$1:E$399,4,),0)</f>
        <v>3</v>
      </c>
      <c r="AJ91">
        <f>IFERROR(VLOOKUP(B91, 'c2013q4'!A$1:E$399,4,),0)</f>
        <v>0</v>
      </c>
      <c r="AK91">
        <f>IFERROR(VLOOKUP(B91, 'c2014q1'!A$1:E$399,4,),0) + IFERROR(VLOOKUP(B91, 'c2014q2'!A$1:E$399,4,),0) + IFERROR(VLOOKUP(B91, 'c2014q3'!A$1:E$399,4,),0) + IFERROR(VLOOKUP(B91, 'c2014q4'!A$1:E$399,4,),0)</f>
        <v>0</v>
      </c>
      <c r="AL91" s="59">
        <f>IFERROR(VLOOKUP(B91, 'c2015q1'!A$1:E$399,4,),0) + IFERROR(VLOOKUP(B91, 'c2015q2'!A$1:E$399,4,),0) + IFERROR(VLOOKUP(B91, 'c2015q3'!A$1:E$399,4,),0) + IFERROR(VLOOKUP(B91, 'c2015q4'!A$1:E$399,4,),0)</f>
        <v>0</v>
      </c>
      <c r="AM91" s="117">
        <f>IFERROR(VLOOKUP(B91, 'c2016q1'!A$1:E$399,4,),0) + IFERROR(VLOOKUP(B91, 'c2016q2'!A$1:E$399,4,),0) + IFERROR(VLOOKUP(B91, 'c2016q3'!A$1:E$399,4,),0) + IFERROR(VLOOKUP(B91, 'c2016q4'!A$1:E$399,4,),0)</f>
        <v>1</v>
      </c>
      <c r="AN91" s="117">
        <f>IFERROR(VLOOKUP(B91, 'c2017q1'!A$1:E$399,4,),0) + IFERROR(VLOOKUP(B91, 'c2017q2'!A$1:E$399,4,),0)</f>
        <v>2</v>
      </c>
      <c r="AO91">
        <f t="shared" si="8"/>
        <v>28</v>
      </c>
      <c r="AP91">
        <f t="shared" si="9"/>
        <v>65</v>
      </c>
      <c r="AQ91" s="59">
        <f t="shared" si="11"/>
        <v>2</v>
      </c>
      <c r="AR91" t="str">
        <f t="shared" si="12"/>
        <v>f</v>
      </c>
      <c r="AS91" s="117" t="str">
        <f>IFERROR(VLOOKUP(B91, loss!$A$1:$F$300, 4, FALSE), "")</f>
        <v>59.1%</v>
      </c>
      <c r="AT91" s="117" t="str">
        <f>IFERROR(VLOOKUP(B91, loss!$A$1:$F$300, 5, FALSE), "")</f>
        <v>52.9%</v>
      </c>
    </row>
    <row r="92" spans="1:46" x14ac:dyDescent="0.25">
      <c r="A92">
        <v>91</v>
      </c>
      <c r="B92" s="59" t="s">
        <v>291</v>
      </c>
      <c r="C92" s="117" t="str">
        <f>IFERROR(VLOOKUP(B92,addresses!A$2:I$1997, 3, FALSE), "")</f>
        <v>6200 South Gilmore Road</v>
      </c>
      <c r="D92" s="117" t="str">
        <f>IFERROR(VLOOKUP(B92,addresses!A$2:I$1997, 5, FALSE), "")</f>
        <v>Fairfield</v>
      </c>
      <c r="E92" s="117" t="str">
        <f>IFERROR(VLOOKUP(B92,addresses!A$2:I$1997, 7, FALSE),"")</f>
        <v>OH</v>
      </c>
      <c r="F92" s="117" t="str">
        <f>IFERROR(VLOOKUP(B92,addresses!A$2:I$1997, 8, FALSE),"")</f>
        <v>45014-5141</v>
      </c>
      <c r="G92" s="117" t="str">
        <f>IFERROR(VLOOKUP(B92,addresses!A$2:I$1997, 9, FALSE),"")</f>
        <v>513-870-2646</v>
      </c>
      <c r="H92" s="117" t="str">
        <f>IFERROR(VLOOKUP(B92,addresses!A$2:J$1997, 10, FALSE), "")</f>
        <v>http://www.cinfin.com</v>
      </c>
      <c r="I92" s="117" t="str">
        <f>VLOOKUP(IFERROR(VLOOKUP(B92, Weiss!A$1:C$399,3,FALSE),"NR"), RatingsLU!A$5:B$30, 2, FALSE)</f>
        <v>A</v>
      </c>
      <c r="J92" s="117">
        <f>VLOOKUP(I92,RatingsLU!B$5:C$30,2,)</f>
        <v>2</v>
      </c>
      <c r="K92" s="117" t="str">
        <f>VLOOKUP(IFERROR(VLOOKUP(B92,#REF!, 6,FALSE), "NR"), RatingsLU!K$5:M$30, 2, FALSE)</f>
        <v>NR</v>
      </c>
      <c r="L92" s="117">
        <f>VLOOKUP(K92,RatingsLU!L$5:M$30,2,)</f>
        <v>7</v>
      </c>
      <c r="M92" s="117" t="str">
        <f>VLOOKUP(IFERROR(VLOOKUP(B92, AMBest!A$1:L$399,3,FALSE),"NR"), RatingsLU!F$5:G$100, 2, FALSE)</f>
        <v>A+</v>
      </c>
      <c r="N92" s="117">
        <f>VLOOKUP(M92, RatingsLU!G$5:H$100, 2, FALSE)</f>
        <v>3</v>
      </c>
      <c r="O92" s="117">
        <f>IFERROR(VLOOKUP(B92, '2017q4'!A$1:C$400,3,),0)</f>
        <v>957</v>
      </c>
      <c r="P92" t="str">
        <f t="shared" si="13"/>
        <v>957</v>
      </c>
      <c r="Q92">
        <f>IFERROR(VLOOKUP(B92, '2013q4'!A$1:C$399,3,),0)</f>
        <v>6468</v>
      </c>
      <c r="R92">
        <f>IFERROR(VLOOKUP(B92, '2014q1'!A$1:C$399,3,),0)</f>
        <v>6238</v>
      </c>
      <c r="S92">
        <f>IFERROR(VLOOKUP(B92, '2014q2'!A$1:C$399,3,),0)</f>
        <v>5674</v>
      </c>
      <c r="T92">
        <f>IFERROR(VLOOKUP(B92, '2014q3'!A$1:C$399,3,),0)</f>
        <v>4349</v>
      </c>
      <c r="U92">
        <f>IFERROR(VLOOKUP(B92, '2014q1'!A$1:C$399,3,),0)</f>
        <v>6238</v>
      </c>
      <c r="V92">
        <f>IFERROR(VLOOKUP(B92, '2014q2'!A$1:C$399,3,),0)</f>
        <v>5674</v>
      </c>
      <c r="W92">
        <f>IFERROR(VLOOKUP(B92, '2015q2'!A$1:C$399,3,),0)</f>
        <v>989</v>
      </c>
      <c r="X92" s="59">
        <f>IFERROR(VLOOKUP(B92, '2015q3'!A$1:C$399,3,),0)</f>
        <v>886</v>
      </c>
      <c r="Y92" s="59">
        <f>IFERROR(VLOOKUP(B92, '2015q4'!A$1:C$399,3,),0)</f>
        <v>889</v>
      </c>
      <c r="Z92" s="117">
        <f>IFERROR(VLOOKUP(B92, '2016q1'!A$1:C$399,3,),0)</f>
        <v>885</v>
      </c>
      <c r="AA92" s="117">
        <f>IFERROR(VLOOKUP(B92, '2016q2'!A$1:C$399,3,),0)</f>
        <v>906</v>
      </c>
      <c r="AB92" s="117">
        <f>IFERROR(VLOOKUP(B92, '2016q3'!A$1:C$399,3,),0)</f>
        <v>912</v>
      </c>
      <c r="AC92" s="117">
        <f>IFERROR(VLOOKUP(B92, '2016q4'!A$1:C$399,3,),0)</f>
        <v>908</v>
      </c>
      <c r="AD92" s="117">
        <f>IFERROR(VLOOKUP(B92, '2017q1'!A$1:C$399,3,),0)</f>
        <v>904</v>
      </c>
      <c r="AE92" s="117">
        <f>IFERROR(VLOOKUP(B92, '2017q2'!A$1:C$399,3,),0)</f>
        <v>928</v>
      </c>
      <c r="AF92" s="117">
        <f>IFERROR(VLOOKUP(B92, '2017q3'!A$1:C$399,3,),0)</f>
        <v>950</v>
      </c>
      <c r="AG92" s="117">
        <f>IFERROR(VLOOKUP(B92, '2017q4'!A$1:C$399,3,),0)</f>
        <v>957</v>
      </c>
      <c r="AH92" t="str">
        <f t="shared" si="10"/>
        <v>6</v>
      </c>
      <c r="AI92" s="117">
        <f>IFERROR(VLOOKUP(B92, 'c2013q4'!A$1:E$399,4,),0) + IFERROR(VLOOKUP(B92, 'c2014q1'!A$1:E$399,4,),0) + IFERROR(VLOOKUP(B92, 'c2014q2'!A$1:E$399,4,),0) + IFERROR(VLOOKUP(B92, 'c2014q3'!A$1:E$399,4,),0) + IFERROR(VLOOKUP(B92, 'c2014q4'!A$1:E$399,4,),0)+ IFERROR(VLOOKUP(B92, 'c2015q1'!A$1:E$399,4,),0) + IFERROR(VLOOKUP(B92, 'c2015q2'!A$1:E$399,4,),0) + IFERROR(VLOOKUP(B92, 'c2015q3'!A$1:E$399,4,),0) + IFERROR(VLOOKUP(B92, 'c2015q4'!A$1:E$399,4,),0) + IFERROR(VLOOKUP(B92, 'c2016q1'!A$1:E$399,4,),0) + IFERROR(VLOOKUP(B92, 'c2016q2'!A$1:E$399,4,),0) + IFERROR(VLOOKUP(B92, 'c2016q3'!A$1:E$399,4,),0) + IFERROR(VLOOKUP(B92, 'c2016q4'!A$1:E$399,4,),0)+ IFERROR(VLOOKUP(B92, 'c2017q1'!A$1:E$399,4,),0)+ IFERROR(VLOOKUP(B92, 'c2017q2'!A$1:E$399,4,),0)</f>
        <v>6</v>
      </c>
      <c r="AJ92">
        <f>IFERROR(VLOOKUP(B92, 'c2013q4'!A$1:E$399,4,),0)</f>
        <v>2</v>
      </c>
      <c r="AK92">
        <f>IFERROR(VLOOKUP(B92, 'c2014q1'!A$1:E$399,4,),0) + IFERROR(VLOOKUP(B92, 'c2014q2'!A$1:E$399,4,),0) + IFERROR(VLOOKUP(B92, 'c2014q3'!A$1:E$399,4,),0) + IFERROR(VLOOKUP(B92, 'c2014q4'!A$1:E$399,4,),0)</f>
        <v>2</v>
      </c>
      <c r="AL92" s="59">
        <f>IFERROR(VLOOKUP(B92, 'c2015q1'!A$1:E$399,4,),0) + IFERROR(VLOOKUP(B92, 'c2015q2'!A$1:E$399,4,),0) + IFERROR(VLOOKUP(B92, 'c2015q3'!A$1:E$399,4,),0) + IFERROR(VLOOKUP(B92, 'c2015q4'!A$1:E$399,4,),0)</f>
        <v>1</v>
      </c>
      <c r="AM92" s="117">
        <f>IFERROR(VLOOKUP(B92, 'c2016q1'!A$1:E$399,4,),0) + IFERROR(VLOOKUP(B92, 'c2016q2'!A$1:E$399,4,),0) + IFERROR(VLOOKUP(B92, 'c2016q3'!A$1:E$399,4,),0) + IFERROR(VLOOKUP(B92, 'c2016q4'!A$1:E$399,4,),0)</f>
        <v>1</v>
      </c>
      <c r="AN92" s="117">
        <f>IFERROR(VLOOKUP(B92, 'c2017q1'!A$1:E$399,4,),0) + IFERROR(VLOOKUP(B92, 'c2017q2'!A$1:E$399,4,),0)</f>
        <v>0</v>
      </c>
      <c r="AO92" s="117" t="str">
        <f t="shared" si="8"/>
        <v>-</v>
      </c>
      <c r="AP92" s="117" t="str">
        <f t="shared" si="9"/>
        <v/>
      </c>
      <c r="AQ92" s="59">
        <f t="shared" si="11"/>
        <v>0</v>
      </c>
      <c r="AR92" t="str">
        <f t="shared" si="12"/>
        <v>f</v>
      </c>
      <c r="AS92" s="117" t="str">
        <f>IFERROR(VLOOKUP(B92, loss!$A$1:$F$300, 4, FALSE), "")</f>
        <v>54.7%</v>
      </c>
      <c r="AT92" s="117" t="str">
        <f>IFERROR(VLOOKUP(B92, loss!$A$1:$F$300, 5, FALSE), "")</f>
        <v>57.9%</v>
      </c>
    </row>
    <row r="93" spans="1:46" x14ac:dyDescent="0.25">
      <c r="A93">
        <v>92</v>
      </c>
      <c r="B93" s="59" t="s">
        <v>292</v>
      </c>
      <c r="C93" s="117" t="str">
        <f>IFERROR(VLOOKUP(B93,addresses!A$2:I$1997, 3, FALSE), "")</f>
        <v>202 Hall'S Mill Road</v>
      </c>
      <c r="D93" s="117" t="str">
        <f>IFERROR(VLOOKUP(B93,addresses!A$2:I$1997, 5, FALSE), "")</f>
        <v>Whitehouse Station</v>
      </c>
      <c r="E93" s="117" t="str">
        <f>IFERROR(VLOOKUP(B93,addresses!A$2:I$1997, 7, FALSE),"")</f>
        <v>NJ</v>
      </c>
      <c r="F93" s="117" t="str">
        <f>IFERROR(VLOOKUP(B93,addresses!A$2:I$1997, 8, FALSE),"")</f>
        <v>08889</v>
      </c>
      <c r="G93" s="117" t="str">
        <f>IFERROR(VLOOKUP(B93,addresses!A$2:I$1997, 9, FALSE),"")</f>
        <v>908-572-5343</v>
      </c>
      <c r="H93" s="117" t="str">
        <f>IFERROR(VLOOKUP(B93,addresses!A$2:J$1997, 10, FALSE), "")</f>
        <v>http://www.chubb.com</v>
      </c>
      <c r="I93" s="117" t="str">
        <f>VLOOKUP(IFERROR(VLOOKUP(B93, Weiss!A$1:C$399,3,FALSE),"NR"), RatingsLU!A$5:B$30, 2, FALSE)</f>
        <v>B-</v>
      </c>
      <c r="J93" s="117">
        <f>VLOOKUP(I93,RatingsLU!B$5:C$30,2,)</f>
        <v>6</v>
      </c>
      <c r="K93" s="117" t="str">
        <f>VLOOKUP(IFERROR(VLOOKUP(B93,#REF!, 6,FALSE), "NR"), RatingsLU!K$5:M$30, 2, FALSE)</f>
        <v>NR</v>
      </c>
      <c r="L93" s="117">
        <f>VLOOKUP(K93,RatingsLU!L$5:M$30,2,)</f>
        <v>7</v>
      </c>
      <c r="M93" s="117" t="str">
        <f>VLOOKUP(IFERROR(VLOOKUP(B93, AMBest!A$1:L$399,3,FALSE),"NR"), RatingsLU!F$5:G$100, 2, FALSE)</f>
        <v>A++</v>
      </c>
      <c r="N93" s="117">
        <f>VLOOKUP(M93, RatingsLU!G$5:H$100, 2, FALSE)</f>
        <v>1</v>
      </c>
      <c r="O93" s="117">
        <f>IFERROR(VLOOKUP(B93, '2017q4'!A$1:C$400,3,),0)</f>
        <v>843</v>
      </c>
      <c r="P93" t="str">
        <f t="shared" si="13"/>
        <v>843</v>
      </c>
      <c r="Q93">
        <f>IFERROR(VLOOKUP(B93, '2013q4'!A$1:C$399,3,),0)</f>
        <v>1056</v>
      </c>
      <c r="R93">
        <f>IFERROR(VLOOKUP(B93, '2014q1'!A$1:C$399,3,),0)</f>
        <v>1054</v>
      </c>
      <c r="S93">
        <f>IFERROR(VLOOKUP(B93, '2014q2'!A$1:C$399,3,),0)</f>
        <v>1037</v>
      </c>
      <c r="T93">
        <f>IFERROR(VLOOKUP(B93, '2014q3'!A$1:C$399,3,),0)</f>
        <v>1016</v>
      </c>
      <c r="U93">
        <f>IFERROR(VLOOKUP(B93, '2014q1'!A$1:C$399,3,),0)</f>
        <v>1054</v>
      </c>
      <c r="V93">
        <f>IFERROR(VLOOKUP(B93, '2014q2'!A$1:C$399,3,),0)</f>
        <v>1037</v>
      </c>
      <c r="W93">
        <f>IFERROR(VLOOKUP(B93, '2015q2'!A$1:C$399,3,),0)</f>
        <v>986</v>
      </c>
      <c r="X93" s="59">
        <f>IFERROR(VLOOKUP(B93, '2015q3'!A$1:C$399,3,),0)</f>
        <v>976</v>
      </c>
      <c r="Y93" s="59">
        <f>IFERROR(VLOOKUP(B93, '2015q4'!A$1:C$399,3,),0)</f>
        <v>962</v>
      </c>
      <c r="Z93" s="117">
        <f>IFERROR(VLOOKUP(B93, '2016q1'!A$1:C$399,3,),0)</f>
        <v>946</v>
      </c>
      <c r="AA93" s="117">
        <f>IFERROR(VLOOKUP(B93, '2016q2'!A$1:C$399,3,),0)</f>
        <v>931</v>
      </c>
      <c r="AB93" s="117">
        <f>IFERROR(VLOOKUP(B93, '2016q3'!A$1:C$399,3,),0)</f>
        <v>913</v>
      </c>
      <c r="AC93" s="117">
        <f>IFERROR(VLOOKUP(B93, '2016q4'!A$1:C$399,3,),0)</f>
        <v>895</v>
      </c>
      <c r="AD93" s="117">
        <f>IFERROR(VLOOKUP(B93, '2017q1'!A$1:C$399,3,),0)</f>
        <v>881</v>
      </c>
      <c r="AE93" s="117">
        <f>IFERROR(VLOOKUP(B93, '2017q2'!A$1:C$399,3,),0)</f>
        <v>867</v>
      </c>
      <c r="AF93" s="117">
        <f>IFERROR(VLOOKUP(B93, '2017q3'!A$1:C$399,3,),0)</f>
        <v>855</v>
      </c>
      <c r="AG93" s="117">
        <f>IFERROR(VLOOKUP(B93, '2017q4'!A$1:C$399,3,),0)</f>
        <v>843</v>
      </c>
      <c r="AH93" t="str">
        <f t="shared" si="10"/>
        <v>0</v>
      </c>
      <c r="AI93" s="117">
        <f>IFERROR(VLOOKUP(B93, 'c2013q4'!A$1:E$399,4,),0) + IFERROR(VLOOKUP(B93, 'c2014q1'!A$1:E$399,4,),0) + IFERROR(VLOOKUP(B93, 'c2014q2'!A$1:E$399,4,),0) + IFERROR(VLOOKUP(B93, 'c2014q3'!A$1:E$399,4,),0) + IFERROR(VLOOKUP(B93, 'c2014q4'!A$1:E$399,4,),0)+ IFERROR(VLOOKUP(B93, 'c2015q1'!A$1:E$399,4,),0) + IFERROR(VLOOKUP(B93, 'c2015q2'!A$1:E$399,4,),0) + IFERROR(VLOOKUP(B93, 'c2015q3'!A$1:E$399,4,),0) + IFERROR(VLOOKUP(B93, 'c2015q4'!A$1:E$399,4,),0) + IFERROR(VLOOKUP(B93, 'c2016q1'!A$1:E$399,4,),0) + IFERROR(VLOOKUP(B93, 'c2016q2'!A$1:E$399,4,),0) + IFERROR(VLOOKUP(B93, 'c2016q3'!A$1:E$399,4,),0) + IFERROR(VLOOKUP(B93, 'c2016q4'!A$1:E$399,4,),0)+ IFERROR(VLOOKUP(B93, 'c2017q1'!A$1:E$399,4,),0)+ IFERROR(VLOOKUP(B93, 'c2017q2'!A$1:E$399,4,),0)</f>
        <v>0</v>
      </c>
      <c r="AJ93">
        <f>IFERROR(VLOOKUP(B93, 'c2013q4'!A$1:E$399,4,),0)</f>
        <v>0</v>
      </c>
      <c r="AK93">
        <f>IFERROR(VLOOKUP(B93, 'c2014q1'!A$1:E$399,4,),0) + IFERROR(VLOOKUP(B93, 'c2014q2'!A$1:E$399,4,),0) + IFERROR(VLOOKUP(B93, 'c2014q3'!A$1:E$399,4,),0) + IFERROR(VLOOKUP(B93, 'c2014q4'!A$1:E$399,4,),0)</f>
        <v>0</v>
      </c>
      <c r="AL93" s="59">
        <f>IFERROR(VLOOKUP(B93, 'c2015q1'!A$1:E$399,4,),0) + IFERROR(VLOOKUP(B93, 'c2015q2'!A$1:E$399,4,),0) + IFERROR(VLOOKUP(B93, 'c2015q3'!A$1:E$399,4,),0) + IFERROR(VLOOKUP(B93, 'c2015q4'!A$1:E$399,4,),0)</f>
        <v>0</v>
      </c>
      <c r="AM93" s="117">
        <f>IFERROR(VLOOKUP(B93, 'c2016q1'!A$1:E$399,4,),0) + IFERROR(VLOOKUP(B93, 'c2016q2'!A$1:E$399,4,),0) + IFERROR(VLOOKUP(B93, 'c2016q3'!A$1:E$399,4,),0) + IFERROR(VLOOKUP(B93, 'c2016q4'!A$1:E$399,4,),0)</f>
        <v>0</v>
      </c>
      <c r="AN93" s="117">
        <f>IFERROR(VLOOKUP(B93, 'c2017q1'!A$1:E$399,4,),0) + IFERROR(VLOOKUP(B93, 'c2017q2'!A$1:E$399,4,),0)</f>
        <v>0</v>
      </c>
      <c r="AO93" s="117" t="str">
        <f t="shared" si="8"/>
        <v>-</v>
      </c>
      <c r="AP93" s="117" t="str">
        <f t="shared" si="9"/>
        <v/>
      </c>
      <c r="AQ93" s="59">
        <f t="shared" si="11"/>
        <v>0</v>
      </c>
      <c r="AR93" t="str">
        <f t="shared" si="12"/>
        <v>f</v>
      </c>
      <c r="AS93" s="117" t="str">
        <f>IFERROR(VLOOKUP(B93, loss!$A$1:$F$300, 4, FALSE), "")</f>
        <v>40.6%</v>
      </c>
      <c r="AT93" s="117" t="str">
        <f>IFERROR(VLOOKUP(B93, loss!$A$1:$F$300, 5, FALSE), "")</f>
        <v>42.6%</v>
      </c>
    </row>
    <row r="94" spans="1:46" x14ac:dyDescent="0.25">
      <c r="A94">
        <v>93</v>
      </c>
      <c r="B94" s="59" t="s">
        <v>289</v>
      </c>
      <c r="C94" s="117" t="str">
        <f>IFERROR(VLOOKUP(B94,addresses!A$2:I$1997, 3, FALSE), "")</f>
        <v>55 West Street</v>
      </c>
      <c r="D94" s="117" t="str">
        <f>IFERROR(VLOOKUP(B94,addresses!A$2:I$1997, 5, FALSE), "")</f>
        <v>Keene</v>
      </c>
      <c r="E94" s="117" t="str">
        <f>IFERROR(VLOOKUP(B94,addresses!A$2:I$1997, 7, FALSE),"")</f>
        <v>NH</v>
      </c>
      <c r="F94" s="117" t="str">
        <f>IFERROR(VLOOKUP(B94,addresses!A$2:I$1997, 8, FALSE),"")</f>
        <v>03431</v>
      </c>
      <c r="G94" s="117" t="str">
        <f>IFERROR(VLOOKUP(B94,addresses!A$2:I$1997, 9, FALSE),"")</f>
        <v>800-258-5310</v>
      </c>
      <c r="H94" s="117" t="str">
        <f>IFERROR(VLOOKUP(B94,addresses!A$2:J$1997, 10, FALSE), "")</f>
        <v>http://www.msagroup.com</v>
      </c>
      <c r="I94" s="117" t="str">
        <f>VLOOKUP(IFERROR(VLOOKUP(B94, Weiss!A$1:C$399,3,FALSE),"NR"), RatingsLU!A$5:B$30, 2, FALSE)</f>
        <v>B-</v>
      </c>
      <c r="J94" s="117">
        <f>VLOOKUP(I94,RatingsLU!B$5:C$30,2,)</f>
        <v>6</v>
      </c>
      <c r="K94" s="117" t="str">
        <f>VLOOKUP(IFERROR(VLOOKUP(B94,#REF!, 6,FALSE), "NR"), RatingsLU!K$5:M$30, 2, FALSE)</f>
        <v>NR</v>
      </c>
      <c r="L94" s="117">
        <f>VLOOKUP(K94,RatingsLU!L$5:M$30,2,)</f>
        <v>7</v>
      </c>
      <c r="M94" s="117" t="str">
        <f>VLOOKUP(IFERROR(VLOOKUP(B94, AMBest!A$1:L$399,3,FALSE),"NR"), RatingsLU!F$5:G$100, 2, FALSE)</f>
        <v>A</v>
      </c>
      <c r="N94" s="117">
        <f>VLOOKUP(M94, RatingsLU!G$5:H$100, 2, FALSE)</f>
        <v>5</v>
      </c>
      <c r="O94" s="117">
        <f>IFERROR(VLOOKUP(B94, '2017q4'!A$1:C$400,3,),0)</f>
        <v>838</v>
      </c>
      <c r="P94" t="str">
        <f t="shared" si="13"/>
        <v>838</v>
      </c>
      <c r="Q94">
        <f>IFERROR(VLOOKUP(B94, '2013q4'!A$1:C$399,3,),0)</f>
        <v>1401</v>
      </c>
      <c r="R94">
        <f>IFERROR(VLOOKUP(B94, '2014q1'!A$1:C$399,3,),0)</f>
        <v>1375</v>
      </c>
      <c r="S94">
        <f>IFERROR(VLOOKUP(B94, '2014q2'!A$1:C$399,3,),0)</f>
        <v>1352</v>
      </c>
      <c r="T94">
        <f>IFERROR(VLOOKUP(B94, '2014q3'!A$1:C$399,3,),0)</f>
        <v>1313</v>
      </c>
      <c r="U94">
        <f>IFERROR(VLOOKUP(B94, '2014q1'!A$1:C$399,3,),0)</f>
        <v>1375</v>
      </c>
      <c r="V94">
        <f>IFERROR(VLOOKUP(B94, '2014q2'!A$1:C$399,3,),0)</f>
        <v>1352</v>
      </c>
      <c r="W94">
        <f>IFERROR(VLOOKUP(B94, '2015q2'!A$1:C$399,3,),0)</f>
        <v>1221</v>
      </c>
      <c r="X94" s="59">
        <f>IFERROR(VLOOKUP(B94, '2015q3'!A$1:C$399,3,),0)</f>
        <v>1172</v>
      </c>
      <c r="Y94" s="59">
        <f>IFERROR(VLOOKUP(B94, '2015q4'!A$1:C$399,3,),0)</f>
        <v>1146</v>
      </c>
      <c r="Z94" s="117">
        <f>IFERROR(VLOOKUP(B94, '2016q1'!A$1:C$399,3,),0)</f>
        <v>1117</v>
      </c>
      <c r="AA94" s="117">
        <f>IFERROR(VLOOKUP(B94, '2016q2'!A$1:C$399,3,),0)</f>
        <v>1077</v>
      </c>
      <c r="AB94" s="117">
        <f>IFERROR(VLOOKUP(B94, '2016q3'!A$1:C$399,3,),0)</f>
        <v>1046</v>
      </c>
      <c r="AC94" s="117">
        <f>IFERROR(VLOOKUP(B94, '2016q4'!A$1:C$399,3,),0)</f>
        <v>1016</v>
      </c>
      <c r="AD94" s="117">
        <f>IFERROR(VLOOKUP(B94, '2017q1'!A$1:C$399,3,),0)</f>
        <v>988</v>
      </c>
      <c r="AE94" s="117">
        <f>IFERROR(VLOOKUP(B94, '2017q2'!A$1:C$399,3,),0)</f>
        <v>942</v>
      </c>
      <c r="AF94" s="117">
        <f>IFERROR(VLOOKUP(B94, '2017q3'!A$1:C$399,3,),0)</f>
        <v>906</v>
      </c>
      <c r="AG94" s="117">
        <f>IFERROR(VLOOKUP(B94, '2017q4'!A$1:C$399,3,),0)</f>
        <v>838</v>
      </c>
      <c r="AH94" t="str">
        <f t="shared" si="10"/>
        <v>5</v>
      </c>
      <c r="AI94" s="117">
        <f>IFERROR(VLOOKUP(B94, 'c2013q4'!A$1:E$399,4,),0) + IFERROR(VLOOKUP(B94, 'c2014q1'!A$1:E$399,4,),0) + IFERROR(VLOOKUP(B94, 'c2014q2'!A$1:E$399,4,),0) + IFERROR(VLOOKUP(B94, 'c2014q3'!A$1:E$399,4,),0) + IFERROR(VLOOKUP(B94, 'c2014q4'!A$1:E$399,4,),0)+ IFERROR(VLOOKUP(B94, 'c2015q1'!A$1:E$399,4,),0) + IFERROR(VLOOKUP(B94, 'c2015q2'!A$1:E$399,4,),0) + IFERROR(VLOOKUP(B94, 'c2015q3'!A$1:E$399,4,),0) + IFERROR(VLOOKUP(B94, 'c2015q4'!A$1:E$399,4,),0) + IFERROR(VLOOKUP(B94, 'c2016q1'!A$1:E$399,4,),0) + IFERROR(VLOOKUP(B94, 'c2016q2'!A$1:E$399,4,),0) + IFERROR(VLOOKUP(B94, 'c2016q3'!A$1:E$399,4,),0) + IFERROR(VLOOKUP(B94, 'c2016q4'!A$1:E$399,4,),0)+ IFERROR(VLOOKUP(B94, 'c2017q1'!A$1:E$399,4,),0)+ IFERROR(VLOOKUP(B94, 'c2017q2'!A$1:E$399,4,),0)</f>
        <v>5</v>
      </c>
      <c r="AJ94">
        <f>IFERROR(VLOOKUP(B94, 'c2013q4'!A$1:E$399,4,),0)</f>
        <v>2</v>
      </c>
      <c r="AK94">
        <f>IFERROR(VLOOKUP(B94, 'c2014q1'!A$1:E$399,4,),0) + IFERROR(VLOOKUP(B94, 'c2014q2'!A$1:E$399,4,),0) + IFERROR(VLOOKUP(B94, 'c2014q3'!A$1:E$399,4,),0) + IFERROR(VLOOKUP(B94, 'c2014q4'!A$1:E$399,4,),0)</f>
        <v>1</v>
      </c>
      <c r="AL94" s="59">
        <f>IFERROR(VLOOKUP(B94, 'c2015q1'!A$1:E$399,4,),0) + IFERROR(VLOOKUP(B94, 'c2015q2'!A$1:E$399,4,),0) + IFERROR(VLOOKUP(B94, 'c2015q3'!A$1:E$399,4,),0) + IFERROR(VLOOKUP(B94, 'c2015q4'!A$1:E$399,4,),0)</f>
        <v>1</v>
      </c>
      <c r="AM94" s="117">
        <f>IFERROR(VLOOKUP(B94, 'c2016q1'!A$1:E$399,4,),0) + IFERROR(VLOOKUP(B94, 'c2016q2'!A$1:E$399,4,),0) + IFERROR(VLOOKUP(B94, 'c2016q3'!A$1:E$399,4,),0) + IFERROR(VLOOKUP(B94, 'c2016q4'!A$1:E$399,4,),0)</f>
        <v>1</v>
      </c>
      <c r="AN94" s="117">
        <f>IFERROR(VLOOKUP(B94, 'c2017q1'!A$1:E$399,4,),0) + IFERROR(VLOOKUP(B94, 'c2017q2'!A$1:E$399,4,),0)</f>
        <v>0</v>
      </c>
      <c r="AO94" s="117" t="str">
        <f t="shared" si="8"/>
        <v>-</v>
      </c>
      <c r="AP94" s="117" t="str">
        <f t="shared" si="9"/>
        <v/>
      </c>
      <c r="AQ94" s="59">
        <f t="shared" si="11"/>
        <v>0</v>
      </c>
      <c r="AR94" t="str">
        <f t="shared" si="12"/>
        <v>f</v>
      </c>
      <c r="AS94" s="117" t="str">
        <f>IFERROR(VLOOKUP(B94, loss!$A$1:$F$300, 4, FALSE), "")</f>
        <v/>
      </c>
      <c r="AT94" s="117" t="str">
        <f>IFERROR(VLOOKUP(B94, loss!$A$1:$F$300, 5, FALSE), "")</f>
        <v/>
      </c>
    </row>
    <row r="95" spans="1:46" x14ac:dyDescent="0.25">
      <c r="A95">
        <v>94</v>
      </c>
      <c r="B95" s="59" t="s">
        <v>281</v>
      </c>
      <c r="C95" s="117" t="str">
        <f>IFERROR(VLOOKUP(B95,addresses!A$2:I$1997, 3, FALSE), "")</f>
        <v>50 Glenmaura National Blvd.,  Ste. 201</v>
      </c>
      <c r="D95" s="117" t="str">
        <f>IFERROR(VLOOKUP(B95,addresses!A$2:I$1997, 5, FALSE), "")</f>
        <v>Moosic</v>
      </c>
      <c r="E95" s="117" t="str">
        <f>IFERROR(VLOOKUP(B95,addresses!A$2:I$1997, 7, FALSE),"")</f>
        <v>PA</v>
      </c>
      <c r="F95" s="117">
        <f>IFERROR(VLOOKUP(B95,addresses!A$2:I$1997, 8, FALSE),"")</f>
        <v>18507</v>
      </c>
      <c r="G95" s="117" t="str">
        <f>IFERROR(VLOOKUP(B95,addresses!A$2:I$1997, 9, FALSE),"")</f>
        <v>570-596-2036</v>
      </c>
      <c r="H95" s="117" t="str">
        <f>IFERROR(VLOOKUP(B95,addresses!A$2:J$1997, 10, FALSE), "")</f>
        <v>http://www.kemper.com</v>
      </c>
      <c r="I95" s="117" t="str">
        <f>VLOOKUP(IFERROR(VLOOKUP(B95, Weiss!A$1:C$399,3,FALSE),"NR"), RatingsLU!A$5:B$30, 2, FALSE)</f>
        <v>C-</v>
      </c>
      <c r="J95" s="117">
        <f>VLOOKUP(I95,RatingsLU!B$5:C$30,2,)</f>
        <v>9</v>
      </c>
      <c r="K95" s="117" t="str">
        <f>VLOOKUP(IFERROR(VLOOKUP(B95,#REF!, 6,FALSE), "NR"), RatingsLU!K$5:M$30, 2, FALSE)</f>
        <v>NR</v>
      </c>
      <c r="L95" s="117">
        <f>VLOOKUP(K95,RatingsLU!L$5:M$30,2,)</f>
        <v>7</v>
      </c>
      <c r="M95" s="117" t="str">
        <f>VLOOKUP(IFERROR(VLOOKUP(B95, AMBest!A$1:L$399,3,FALSE),"NR"), RatingsLU!F$5:G$100, 2, FALSE)</f>
        <v>A-</v>
      </c>
      <c r="N95" s="117">
        <f>VLOOKUP(M95, RatingsLU!G$5:H$100, 2, FALSE)</f>
        <v>7</v>
      </c>
      <c r="O95" s="117">
        <f>IFERROR(VLOOKUP(B95, '2017q4'!A$1:C$400,3,),0)</f>
        <v>750</v>
      </c>
      <c r="P95" t="str">
        <f t="shared" si="13"/>
        <v>750</v>
      </c>
      <c r="Q95">
        <f>IFERROR(VLOOKUP(B95, '2013q4'!A$1:C$399,3,),0)</f>
        <v>0</v>
      </c>
      <c r="R95">
        <f>IFERROR(VLOOKUP(B95, '2014q1'!A$1:C$399,3,),0)</f>
        <v>0</v>
      </c>
      <c r="S95">
        <f>IFERROR(VLOOKUP(B95, '2014q2'!A$1:C$399,3,),0)</f>
        <v>212</v>
      </c>
      <c r="T95">
        <f>IFERROR(VLOOKUP(B95, '2014q3'!A$1:C$399,3,),0)</f>
        <v>1281</v>
      </c>
      <c r="U95">
        <f>IFERROR(VLOOKUP(B95, '2014q1'!A$1:C$399,3,),0)</f>
        <v>0</v>
      </c>
      <c r="V95">
        <f>IFERROR(VLOOKUP(B95, '2014q2'!A$1:C$399,3,),0)</f>
        <v>212</v>
      </c>
      <c r="W95">
        <f>IFERROR(VLOOKUP(B95, '2015q2'!A$1:C$399,3,),0)</f>
        <v>3520</v>
      </c>
      <c r="X95" s="59">
        <f>IFERROR(VLOOKUP(B95, '2015q3'!A$1:C$399,3,),0)</f>
        <v>3453</v>
      </c>
      <c r="Y95" s="59">
        <f>IFERROR(VLOOKUP(B95, '2015q4'!A$1:C$399,3,),0)</f>
        <v>2833</v>
      </c>
      <c r="Z95" s="117">
        <f>IFERROR(VLOOKUP(B95, '2016q1'!A$1:C$399,3,),0)</f>
        <v>2260</v>
      </c>
      <c r="AA95" s="117">
        <f>IFERROR(VLOOKUP(B95, '2016q2'!A$1:C$399,3,),0)</f>
        <v>1649</v>
      </c>
      <c r="AB95" s="117">
        <f>IFERROR(VLOOKUP(B95, '2016q3'!A$1:C$399,3,),0)</f>
        <v>1210</v>
      </c>
      <c r="AC95" s="117">
        <f>IFERROR(VLOOKUP(B95, '2016q4'!A$1:C$399,3,),0)</f>
        <v>967</v>
      </c>
      <c r="AD95" s="117">
        <f>IFERROR(VLOOKUP(B95, '2017q1'!A$1:C$399,3,),0)</f>
        <v>832</v>
      </c>
      <c r="AE95" s="117">
        <f>IFERROR(VLOOKUP(B95, '2017q2'!A$1:C$399,3,),0)</f>
        <v>789</v>
      </c>
      <c r="AF95" s="117">
        <f>IFERROR(VLOOKUP(B95, '2017q3'!A$1:C$399,3,),0)</f>
        <v>760</v>
      </c>
      <c r="AG95" s="117">
        <f>IFERROR(VLOOKUP(B95, '2017q4'!A$1:C$399,3,),0)</f>
        <v>750</v>
      </c>
      <c r="AH95" t="str">
        <f t="shared" si="10"/>
        <v>0</v>
      </c>
      <c r="AI95" s="117">
        <f>IFERROR(VLOOKUP(B95, 'c2013q4'!A$1:E$399,4,),0) + IFERROR(VLOOKUP(B95, 'c2014q1'!A$1:E$399,4,),0) + IFERROR(VLOOKUP(B95, 'c2014q2'!A$1:E$399,4,),0) + IFERROR(VLOOKUP(B95, 'c2014q3'!A$1:E$399,4,),0) + IFERROR(VLOOKUP(B95, 'c2014q4'!A$1:E$399,4,),0)+ IFERROR(VLOOKUP(B95, 'c2015q1'!A$1:E$399,4,),0) + IFERROR(VLOOKUP(B95, 'c2015q2'!A$1:E$399,4,),0) + IFERROR(VLOOKUP(B95, 'c2015q3'!A$1:E$399,4,),0) + IFERROR(VLOOKUP(B95, 'c2015q4'!A$1:E$399,4,),0) + IFERROR(VLOOKUP(B95, 'c2016q1'!A$1:E$399,4,),0) + IFERROR(VLOOKUP(B95, 'c2016q2'!A$1:E$399,4,),0) + IFERROR(VLOOKUP(B95, 'c2016q3'!A$1:E$399,4,),0) + IFERROR(VLOOKUP(B95, 'c2016q4'!A$1:E$399,4,),0)+ IFERROR(VLOOKUP(B95, 'c2017q1'!A$1:E$399,4,),0)+ IFERROR(VLOOKUP(B95, 'c2017q2'!A$1:E$399,4,),0)</f>
        <v>0</v>
      </c>
      <c r="AJ95">
        <f>IFERROR(VLOOKUP(B95, 'c2013q4'!A$1:E$399,4,),0)</f>
        <v>0</v>
      </c>
      <c r="AK95">
        <f>IFERROR(VLOOKUP(B95, 'c2014q1'!A$1:E$399,4,),0) + IFERROR(VLOOKUP(B95, 'c2014q2'!A$1:E$399,4,),0) + IFERROR(VLOOKUP(B95, 'c2014q3'!A$1:E$399,4,),0) + IFERROR(VLOOKUP(B95, 'c2014q4'!A$1:E$399,4,),0)</f>
        <v>0</v>
      </c>
      <c r="AL95" s="59">
        <f>IFERROR(VLOOKUP(B95, 'c2015q1'!A$1:E$399,4,),0) + IFERROR(VLOOKUP(B95, 'c2015q2'!A$1:E$399,4,),0) + IFERROR(VLOOKUP(B95, 'c2015q3'!A$1:E$399,4,),0) + IFERROR(VLOOKUP(B95, 'c2015q4'!A$1:E$399,4,),0)</f>
        <v>0</v>
      </c>
      <c r="AM95" s="117">
        <f>IFERROR(VLOOKUP(B95, 'c2016q1'!A$1:E$399,4,),0) + IFERROR(VLOOKUP(B95, 'c2016q2'!A$1:E$399,4,),0) + IFERROR(VLOOKUP(B95, 'c2016q3'!A$1:E$399,4,),0) + IFERROR(VLOOKUP(B95, 'c2016q4'!A$1:E$399,4,),0)</f>
        <v>0</v>
      </c>
      <c r="AN95" s="117">
        <f>IFERROR(VLOOKUP(B95, 'c2017q1'!A$1:E$399,4,),0) + IFERROR(VLOOKUP(B95, 'c2017q2'!A$1:E$399,4,),0)</f>
        <v>0</v>
      </c>
      <c r="AO95" s="117" t="str">
        <f t="shared" si="8"/>
        <v>-</v>
      </c>
      <c r="AP95" s="117" t="str">
        <f t="shared" si="9"/>
        <v/>
      </c>
      <c r="AQ95" s="59">
        <f t="shared" si="11"/>
        <v>0</v>
      </c>
      <c r="AR95" t="str">
        <f t="shared" si="12"/>
        <v>f</v>
      </c>
      <c r="AS95" s="117" t="str">
        <f>IFERROR(VLOOKUP(B95, loss!$A$1:$F$300, 4, FALSE), "")</f>
        <v/>
      </c>
      <c r="AT95" s="117" t="str">
        <f>IFERROR(VLOOKUP(B95, loss!$A$1:$F$300, 5, FALSE), "")</f>
        <v/>
      </c>
    </row>
    <row r="96" spans="1:46" x14ac:dyDescent="0.25">
      <c r="A96">
        <v>95</v>
      </c>
      <c r="B96" s="59" t="s">
        <v>303</v>
      </c>
      <c r="C96" s="117" t="str">
        <f>IFERROR(VLOOKUP(B96,addresses!A$2:I$1997, 3, FALSE), "")</f>
        <v>#1 Horace Mann Plaza</v>
      </c>
      <c r="D96" s="117" t="str">
        <f>IFERROR(VLOOKUP(B96,addresses!A$2:I$1997, 5, FALSE), "")</f>
        <v>Springfield</v>
      </c>
      <c r="E96" s="117" t="str">
        <f>IFERROR(VLOOKUP(B96,addresses!A$2:I$1997, 7, FALSE),"")</f>
        <v>IL</v>
      </c>
      <c r="F96" s="117">
        <f>IFERROR(VLOOKUP(B96,addresses!A$2:I$1997, 8, FALSE),"")</f>
        <v>62715</v>
      </c>
      <c r="G96" s="117" t="str">
        <f>IFERROR(VLOOKUP(B96,addresses!A$2:I$1997, 9, FALSE),"")</f>
        <v>800-999-1030</v>
      </c>
      <c r="H96" s="117" t="str">
        <f>IFERROR(VLOOKUP(B96,addresses!A$2:J$1997, 10, FALSE), "")</f>
        <v>http://www.horacemann.com</v>
      </c>
      <c r="I96" s="117" t="str">
        <f>VLOOKUP(IFERROR(VLOOKUP(B96, Weiss!A$1:C$399,3,FALSE),"NR"), RatingsLU!A$5:B$30, 2, FALSE)</f>
        <v>B</v>
      </c>
      <c r="J96" s="117">
        <f>VLOOKUP(I96,RatingsLU!B$5:C$30,2,)</f>
        <v>5</v>
      </c>
      <c r="K96" s="117" t="str">
        <f>VLOOKUP(IFERROR(VLOOKUP(B96,#REF!, 6,FALSE), "NR"), RatingsLU!K$5:M$30, 2, FALSE)</f>
        <v>NR</v>
      </c>
      <c r="L96" s="117">
        <f>VLOOKUP(K96,RatingsLU!L$5:M$30,2,)</f>
        <v>7</v>
      </c>
      <c r="M96" s="117" t="str">
        <f>VLOOKUP(IFERROR(VLOOKUP(B96, AMBest!A$1:L$399,3,FALSE),"NR"), RatingsLU!F$5:G$100, 2, FALSE)</f>
        <v>A</v>
      </c>
      <c r="N96" s="117">
        <f>VLOOKUP(M96, RatingsLU!G$5:H$100, 2, FALSE)</f>
        <v>5</v>
      </c>
      <c r="O96" s="117">
        <f>IFERROR(VLOOKUP(B96, '2017q4'!A$1:C$400,3,),0)</f>
        <v>643</v>
      </c>
      <c r="P96" t="str">
        <f t="shared" si="13"/>
        <v>643</v>
      </c>
      <c r="Q96">
        <f>IFERROR(VLOOKUP(B96, '2013q4'!A$1:C$399,3,),0)</f>
        <v>4645</v>
      </c>
      <c r="R96">
        <f>IFERROR(VLOOKUP(B96, '2014q1'!A$1:C$399,3,),0)</f>
        <v>4411</v>
      </c>
      <c r="S96">
        <f>IFERROR(VLOOKUP(B96, '2014q2'!A$1:C$399,3,),0)</f>
        <v>3829</v>
      </c>
      <c r="T96">
        <f>IFERROR(VLOOKUP(B96, '2014q3'!A$1:C$399,3,),0)</f>
        <v>2715</v>
      </c>
      <c r="U96">
        <f>IFERROR(VLOOKUP(B96, '2014q1'!A$1:C$399,3,),0)</f>
        <v>4411</v>
      </c>
      <c r="V96">
        <f>IFERROR(VLOOKUP(B96, '2014q2'!A$1:C$399,3,),0)</f>
        <v>3829</v>
      </c>
      <c r="W96">
        <f>IFERROR(VLOOKUP(B96, '2015q2'!A$1:C$399,3,),0)</f>
        <v>438</v>
      </c>
      <c r="X96" s="59">
        <f>IFERROR(VLOOKUP(B96, '2015q3'!A$1:C$399,3,),0)</f>
        <v>463</v>
      </c>
      <c r="Y96" s="59">
        <f>IFERROR(VLOOKUP(B96, '2015q4'!A$1:C$399,3,),0)</f>
        <v>517</v>
      </c>
      <c r="Z96" s="117">
        <f>IFERROR(VLOOKUP(B96, '2016q1'!A$1:C$399,3,),0)</f>
        <v>544</v>
      </c>
      <c r="AA96" s="117">
        <f>IFERROR(VLOOKUP(B96, '2016q2'!A$1:C$399,3,),0)</f>
        <v>581</v>
      </c>
      <c r="AB96" s="117">
        <f>IFERROR(VLOOKUP(B96, '2016q3'!A$1:C$399,3,),0)</f>
        <v>616</v>
      </c>
      <c r="AC96" s="117">
        <f>IFERROR(VLOOKUP(B96, '2016q4'!A$1:C$399,3,),0)</f>
        <v>618</v>
      </c>
      <c r="AD96" s="117">
        <f>IFERROR(VLOOKUP(B96, '2017q1'!A$1:C$399,3,),0)</f>
        <v>605</v>
      </c>
      <c r="AE96" s="117">
        <f>IFERROR(VLOOKUP(B96, '2017q2'!A$1:C$399,3,),0)</f>
        <v>588</v>
      </c>
      <c r="AF96" s="117">
        <f>IFERROR(VLOOKUP(B96, '2017q3'!A$1:C$399,3,),0)</f>
        <v>640</v>
      </c>
      <c r="AG96" s="117">
        <f>IFERROR(VLOOKUP(B96, '2017q4'!A$1:C$399,3,),0)</f>
        <v>643</v>
      </c>
      <c r="AH96" t="str">
        <f t="shared" si="10"/>
        <v>5</v>
      </c>
      <c r="AI96" s="117">
        <f>IFERROR(VLOOKUP(B96, 'c2013q4'!A$1:E$399,4,),0) + IFERROR(VLOOKUP(B96, 'c2014q1'!A$1:E$399,4,),0) + IFERROR(VLOOKUP(B96, 'c2014q2'!A$1:E$399,4,),0) + IFERROR(VLOOKUP(B96, 'c2014q3'!A$1:E$399,4,),0) + IFERROR(VLOOKUP(B96, 'c2014q4'!A$1:E$399,4,),0)+ IFERROR(VLOOKUP(B96, 'c2015q1'!A$1:E$399,4,),0) + IFERROR(VLOOKUP(B96, 'c2015q2'!A$1:E$399,4,),0) + IFERROR(VLOOKUP(B96, 'c2015q3'!A$1:E$399,4,),0) + IFERROR(VLOOKUP(B96, 'c2015q4'!A$1:E$399,4,),0) + IFERROR(VLOOKUP(B96, 'c2016q1'!A$1:E$399,4,),0) + IFERROR(VLOOKUP(B96, 'c2016q2'!A$1:E$399,4,),0) + IFERROR(VLOOKUP(B96, 'c2016q3'!A$1:E$399,4,),0) + IFERROR(VLOOKUP(B96, 'c2016q4'!A$1:E$399,4,),0)+ IFERROR(VLOOKUP(B96, 'c2017q1'!A$1:E$399,4,),0)+ IFERROR(VLOOKUP(B96, 'c2017q2'!A$1:E$399,4,),0)</f>
        <v>5</v>
      </c>
      <c r="AJ96">
        <f>IFERROR(VLOOKUP(B96, 'c2013q4'!A$1:E$399,4,),0)</f>
        <v>1</v>
      </c>
      <c r="AK96">
        <f>IFERROR(VLOOKUP(B96, 'c2014q1'!A$1:E$399,4,),0) + IFERROR(VLOOKUP(B96, 'c2014q2'!A$1:E$399,4,),0) + IFERROR(VLOOKUP(B96, 'c2014q3'!A$1:E$399,4,),0) + IFERROR(VLOOKUP(B96, 'c2014q4'!A$1:E$399,4,),0)</f>
        <v>3</v>
      </c>
      <c r="AL96" s="59">
        <f>IFERROR(VLOOKUP(B96, 'c2015q1'!A$1:E$399,4,),0) + IFERROR(VLOOKUP(B96, 'c2015q2'!A$1:E$399,4,),0) + IFERROR(VLOOKUP(B96, 'c2015q3'!A$1:E$399,4,),0) + IFERROR(VLOOKUP(B96, 'c2015q4'!A$1:E$399,4,),0)</f>
        <v>0</v>
      </c>
      <c r="AM96" s="117">
        <f>IFERROR(VLOOKUP(B96, 'c2016q1'!A$1:E$399,4,),0) + IFERROR(VLOOKUP(B96, 'c2016q2'!A$1:E$399,4,),0) + IFERROR(VLOOKUP(B96, 'c2016q3'!A$1:E$399,4,),0) + IFERROR(VLOOKUP(B96, 'c2016q4'!A$1:E$399,4,),0)</f>
        <v>0</v>
      </c>
      <c r="AN96" s="117">
        <f>IFERROR(VLOOKUP(B96, 'c2017q1'!A$1:E$399,4,),0) + IFERROR(VLOOKUP(B96, 'c2017q2'!A$1:E$399,4,),0)</f>
        <v>1</v>
      </c>
      <c r="AO96" s="117" t="str">
        <f t="shared" si="8"/>
        <v>-</v>
      </c>
      <c r="AP96" s="117" t="str">
        <f t="shared" si="9"/>
        <v/>
      </c>
      <c r="AQ96" s="59">
        <f t="shared" si="11"/>
        <v>0</v>
      </c>
      <c r="AR96" t="str">
        <f t="shared" si="12"/>
        <v>f</v>
      </c>
      <c r="AS96" s="117" t="str">
        <f>IFERROR(VLOOKUP(B96, loss!$A$1:$F$300, 4, FALSE), "")</f>
        <v>65.3%</v>
      </c>
      <c r="AT96" s="117" t="str">
        <f>IFERROR(VLOOKUP(B96, loss!$A$1:$F$300, 5, FALSE), "")</f>
        <v>66.3%</v>
      </c>
    </row>
    <row r="97" spans="1:46" x14ac:dyDescent="0.25">
      <c r="A97">
        <v>96</v>
      </c>
      <c r="B97" s="59" t="s">
        <v>299</v>
      </c>
      <c r="C97" s="117" t="str">
        <f>IFERROR(VLOOKUP(B97,addresses!A$2:I$1997, 3, FALSE), "")</f>
        <v>301 E Fourth Street</v>
      </c>
      <c r="D97" s="117" t="str">
        <f>IFERROR(VLOOKUP(B97,addresses!A$2:I$1997, 5, FALSE), "")</f>
        <v>Cincinnati</v>
      </c>
      <c r="E97" s="117" t="str">
        <f>IFERROR(VLOOKUP(B97,addresses!A$2:I$1997, 7, FALSE),"")</f>
        <v>OH</v>
      </c>
      <c r="F97" s="117">
        <f>IFERROR(VLOOKUP(B97,addresses!A$2:I$1997, 8, FALSE),"")</f>
        <v>45202</v>
      </c>
      <c r="G97" s="117" t="str">
        <f>IFERROR(VLOOKUP(B97,addresses!A$2:I$1997, 9, FALSE),"")</f>
        <v>800-972-3008</v>
      </c>
      <c r="H97" s="117" t="str">
        <f>IFERROR(VLOOKUP(B97,addresses!A$2:J$1997, 10, FALSE), "")</f>
        <v>http://www.greatamericaninsurancegroup.com</v>
      </c>
      <c r="I97" s="117" t="str">
        <f>VLOOKUP(IFERROR(VLOOKUP(B97, Weiss!A$1:C$399,3,FALSE),"NR"), RatingsLU!A$5:B$30, 2, FALSE)</f>
        <v>NR</v>
      </c>
      <c r="J97" s="117">
        <f>VLOOKUP(I97,RatingsLU!B$5:C$30,2,)</f>
        <v>16</v>
      </c>
      <c r="K97" s="117" t="str">
        <f>VLOOKUP(IFERROR(VLOOKUP(B97,#REF!, 6,FALSE), "NR"), RatingsLU!K$5:M$30, 2, FALSE)</f>
        <v>NR</v>
      </c>
      <c r="L97" s="117">
        <f>VLOOKUP(K97,RatingsLU!L$5:M$30,2,)</f>
        <v>7</v>
      </c>
      <c r="M97" s="117" t="str">
        <f>VLOOKUP(IFERROR(VLOOKUP(B97, AMBest!A$1:L$399,3,FALSE),"NR"), RatingsLU!F$5:G$100, 2, FALSE)</f>
        <v>A+</v>
      </c>
      <c r="N97" s="117">
        <f>VLOOKUP(M97, RatingsLU!G$5:H$100, 2, FALSE)</f>
        <v>3</v>
      </c>
      <c r="O97" s="117">
        <f>IFERROR(VLOOKUP(B97, '2017q4'!A$1:C$400,3,),0)</f>
        <v>603</v>
      </c>
      <c r="P97" t="str">
        <f t="shared" si="13"/>
        <v>603</v>
      </c>
      <c r="Q97">
        <f>IFERROR(VLOOKUP(B97, '2013q4'!A$1:C$399,3,),0)</f>
        <v>484</v>
      </c>
      <c r="R97">
        <f>IFERROR(VLOOKUP(B97, '2014q1'!A$1:C$399,3,),0)</f>
        <v>499</v>
      </c>
      <c r="S97">
        <f>IFERROR(VLOOKUP(B97, '2014q2'!A$1:C$399,3,),0)</f>
        <v>505</v>
      </c>
      <c r="T97">
        <f>IFERROR(VLOOKUP(B97, '2014q3'!A$1:C$399,3,),0)</f>
        <v>522</v>
      </c>
      <c r="U97">
        <f>IFERROR(VLOOKUP(B97, '2014q1'!A$1:C$399,3,),0)</f>
        <v>499</v>
      </c>
      <c r="V97">
        <f>IFERROR(VLOOKUP(B97, '2014q2'!A$1:C$399,3,),0)</f>
        <v>505</v>
      </c>
      <c r="W97">
        <f>IFERROR(VLOOKUP(B97, '2015q2'!A$1:C$399,3,),0)</f>
        <v>550</v>
      </c>
      <c r="X97" s="59">
        <f>IFERROR(VLOOKUP(B97, '2015q3'!A$1:C$399,3,),0)</f>
        <v>538</v>
      </c>
      <c r="Y97" s="59">
        <f>IFERROR(VLOOKUP(B97, '2015q4'!A$1:C$399,3,),0)</f>
        <v>546</v>
      </c>
      <c r="Z97" s="117">
        <f>IFERROR(VLOOKUP(B97, '2016q1'!A$1:C$399,3,),0)</f>
        <v>544</v>
      </c>
      <c r="AA97" s="117">
        <f>IFERROR(VLOOKUP(B97, '2016q2'!A$1:C$399,3,),0)</f>
        <v>557</v>
      </c>
      <c r="AB97" s="117">
        <f>IFERROR(VLOOKUP(B97, '2016q3'!A$1:C$399,3,),0)</f>
        <v>568</v>
      </c>
      <c r="AC97" s="117">
        <f>IFERROR(VLOOKUP(B97, '2016q4'!A$1:C$399,3,),0)</f>
        <v>580</v>
      </c>
      <c r="AD97" s="117">
        <f>IFERROR(VLOOKUP(B97, '2017q1'!A$1:C$399,3,),0)</f>
        <v>583</v>
      </c>
      <c r="AE97" s="117">
        <f>IFERROR(VLOOKUP(B97, '2017q2'!A$1:C$399,3,),0)</f>
        <v>577</v>
      </c>
      <c r="AF97" s="117">
        <f>IFERROR(VLOOKUP(B97, '2017q3'!A$1:C$399,3,),0)</f>
        <v>596</v>
      </c>
      <c r="AG97" s="117">
        <f>IFERROR(VLOOKUP(B97, '2017q4'!A$1:C$399,3,),0)</f>
        <v>603</v>
      </c>
      <c r="AH97" t="str">
        <f t="shared" si="10"/>
        <v>0</v>
      </c>
      <c r="AI97" s="117">
        <f>IFERROR(VLOOKUP(B97, 'c2013q4'!A$1:E$399,4,),0) + IFERROR(VLOOKUP(B97, 'c2014q1'!A$1:E$399,4,),0) + IFERROR(VLOOKUP(B97, 'c2014q2'!A$1:E$399,4,),0) + IFERROR(VLOOKUP(B97, 'c2014q3'!A$1:E$399,4,),0) + IFERROR(VLOOKUP(B97, 'c2014q4'!A$1:E$399,4,),0)+ IFERROR(VLOOKUP(B97, 'c2015q1'!A$1:E$399,4,),0) + IFERROR(VLOOKUP(B97, 'c2015q2'!A$1:E$399,4,),0) + IFERROR(VLOOKUP(B97, 'c2015q3'!A$1:E$399,4,),0) + IFERROR(VLOOKUP(B97, 'c2015q4'!A$1:E$399,4,),0) + IFERROR(VLOOKUP(B97, 'c2016q1'!A$1:E$399,4,),0) + IFERROR(VLOOKUP(B97, 'c2016q2'!A$1:E$399,4,),0) + IFERROR(VLOOKUP(B97, 'c2016q3'!A$1:E$399,4,),0) + IFERROR(VLOOKUP(B97, 'c2016q4'!A$1:E$399,4,),0)+ IFERROR(VLOOKUP(B97, 'c2017q1'!A$1:E$399,4,),0)+ IFERROR(VLOOKUP(B97, 'c2017q2'!A$1:E$399,4,),0)</f>
        <v>0</v>
      </c>
      <c r="AJ97">
        <f>IFERROR(VLOOKUP(B97, 'c2013q4'!A$1:E$399,4,),0)</f>
        <v>0</v>
      </c>
      <c r="AK97">
        <f>IFERROR(VLOOKUP(B97, 'c2014q1'!A$1:E$399,4,),0) + IFERROR(VLOOKUP(B97, 'c2014q2'!A$1:E$399,4,),0) + IFERROR(VLOOKUP(B97, 'c2014q3'!A$1:E$399,4,),0) + IFERROR(VLOOKUP(B97, 'c2014q4'!A$1:E$399,4,),0)</f>
        <v>0</v>
      </c>
      <c r="AL97" s="59">
        <f>IFERROR(VLOOKUP(B97, 'c2015q1'!A$1:E$399,4,),0) + IFERROR(VLOOKUP(B97, 'c2015q2'!A$1:E$399,4,),0) + IFERROR(VLOOKUP(B97, 'c2015q3'!A$1:E$399,4,),0) + IFERROR(VLOOKUP(B97, 'c2015q4'!A$1:E$399,4,),0)</f>
        <v>0</v>
      </c>
      <c r="AM97" s="117">
        <f>IFERROR(VLOOKUP(B97, 'c2016q1'!A$1:E$399,4,),0) + IFERROR(VLOOKUP(B97, 'c2016q2'!A$1:E$399,4,),0) + IFERROR(VLOOKUP(B97, 'c2016q3'!A$1:E$399,4,),0) + IFERROR(VLOOKUP(B97, 'c2016q4'!A$1:E$399,4,),0)</f>
        <v>0</v>
      </c>
      <c r="AN97" s="117">
        <f>IFERROR(VLOOKUP(B97, 'c2017q1'!A$1:E$399,4,),0) + IFERROR(VLOOKUP(B97, 'c2017q2'!A$1:E$399,4,),0)</f>
        <v>0</v>
      </c>
      <c r="AO97" s="117" t="str">
        <f t="shared" si="8"/>
        <v>-</v>
      </c>
      <c r="AP97" s="117" t="str">
        <f t="shared" si="9"/>
        <v/>
      </c>
      <c r="AQ97" s="59">
        <f t="shared" si="11"/>
        <v>0</v>
      </c>
      <c r="AR97" t="str">
        <f t="shared" si="12"/>
        <v>f</v>
      </c>
      <c r="AS97" s="117" t="str">
        <f>IFERROR(VLOOKUP(B97, loss!$A$1:$F$300, 4, FALSE), "")</f>
        <v/>
      </c>
      <c r="AT97" s="117" t="str">
        <f>IFERROR(VLOOKUP(B97, loss!$A$1:$F$300, 5, FALSE), "")</f>
        <v/>
      </c>
    </row>
    <row r="98" spans="1:46" x14ac:dyDescent="0.25">
      <c r="A98">
        <v>97</v>
      </c>
      <c r="B98" s="59" t="s">
        <v>296</v>
      </c>
      <c r="C98" s="117" t="str">
        <f>IFERROR(VLOOKUP(B98,addresses!A$2:I$1997, 3, FALSE), "")</f>
        <v>118 Second Avenue Se</v>
      </c>
      <c r="D98" s="117" t="str">
        <f>IFERROR(VLOOKUP(B98,addresses!A$2:I$1997, 5, FALSE), "")</f>
        <v>Cedar Rapids</v>
      </c>
      <c r="E98" s="117" t="str">
        <f>IFERROR(VLOOKUP(B98,addresses!A$2:I$1997, 7, FALSE),"")</f>
        <v>IA</v>
      </c>
      <c r="F98" s="117">
        <f>IFERROR(VLOOKUP(B98,addresses!A$2:I$1997, 8, FALSE),"")</f>
        <v>52401</v>
      </c>
      <c r="G98" s="117" t="str">
        <f>IFERROR(VLOOKUP(B98,addresses!A$2:I$1997, 9, FALSE),"")</f>
        <v>319-286-2533</v>
      </c>
      <c r="H98" s="117" t="str">
        <f>IFERROR(VLOOKUP(B98,addresses!A$2:J$1997, 10, FALSE), "")</f>
        <v>http://www.unitedfiregroup.com</v>
      </c>
      <c r="I98" s="117" t="str">
        <f>VLOOKUP(IFERROR(VLOOKUP(B98, Weiss!A$1:C$399,3,FALSE),"NR"), RatingsLU!A$5:B$30, 2, FALSE)</f>
        <v>B</v>
      </c>
      <c r="J98" s="117">
        <f>VLOOKUP(I98,RatingsLU!B$5:C$30,2,)</f>
        <v>5</v>
      </c>
      <c r="K98" s="117" t="str">
        <f>VLOOKUP(IFERROR(VLOOKUP(B98,#REF!, 6,FALSE), "NR"), RatingsLU!K$5:M$30, 2, FALSE)</f>
        <v>NR</v>
      </c>
      <c r="L98" s="117">
        <f>VLOOKUP(K98,RatingsLU!L$5:M$30,2,)</f>
        <v>7</v>
      </c>
      <c r="M98" s="117" t="str">
        <f>VLOOKUP(IFERROR(VLOOKUP(B98, AMBest!A$1:L$399,3,FALSE),"NR"), RatingsLU!F$5:G$100, 2, FALSE)</f>
        <v>A</v>
      </c>
      <c r="N98" s="117">
        <f>VLOOKUP(M98, RatingsLU!G$5:H$100, 2, FALSE)</f>
        <v>5</v>
      </c>
      <c r="O98" s="117">
        <f>IFERROR(VLOOKUP(B98, '2017q4'!A$1:C$400,3,),0)</f>
        <v>589</v>
      </c>
      <c r="P98" t="str">
        <f t="shared" si="13"/>
        <v>589</v>
      </c>
      <c r="Q98">
        <f>IFERROR(VLOOKUP(B98, '2013q4'!A$1:C$399,3,),0)</f>
        <v>882</v>
      </c>
      <c r="R98">
        <f>IFERROR(VLOOKUP(B98, '2014q1'!A$1:C$399,3,),0)</f>
        <v>870</v>
      </c>
      <c r="S98">
        <f>IFERROR(VLOOKUP(B98, '2014q2'!A$1:C$399,3,),0)</f>
        <v>842</v>
      </c>
      <c r="T98">
        <f>IFERROR(VLOOKUP(B98, '2014q3'!A$1:C$399,3,),0)</f>
        <v>820</v>
      </c>
      <c r="U98">
        <f>IFERROR(VLOOKUP(B98, '2014q1'!A$1:C$399,3,),0)</f>
        <v>870</v>
      </c>
      <c r="V98">
        <f>IFERROR(VLOOKUP(B98, '2014q2'!A$1:C$399,3,),0)</f>
        <v>842</v>
      </c>
      <c r="W98">
        <f>IFERROR(VLOOKUP(B98, '2015q2'!A$1:C$399,3,),0)</f>
        <v>736</v>
      </c>
      <c r="X98" s="59">
        <f>IFERROR(VLOOKUP(B98, '2015q3'!A$1:C$399,3,),0)</f>
        <v>706</v>
      </c>
      <c r="Y98" s="59">
        <f>IFERROR(VLOOKUP(B98, '2015q4'!A$1:C$399,3,),0)</f>
        <v>676</v>
      </c>
      <c r="Z98" s="117">
        <f>IFERROR(VLOOKUP(B98, '2016q1'!A$1:C$399,3,),0)</f>
        <v>667</v>
      </c>
      <c r="AA98" s="117">
        <f>IFERROR(VLOOKUP(B98, '2016q2'!A$1:C$399,3,),0)</f>
        <v>649</v>
      </c>
      <c r="AB98" s="117">
        <f>IFERROR(VLOOKUP(B98, '2016q3'!A$1:C$399,3,),0)</f>
        <v>647</v>
      </c>
      <c r="AC98" s="117">
        <f>IFERROR(VLOOKUP(B98, '2016q4'!A$1:C$399,3,),0)</f>
        <v>636</v>
      </c>
      <c r="AD98" s="117">
        <f>IFERROR(VLOOKUP(B98, '2017q1'!A$1:C$399,3,),0)</f>
        <v>630</v>
      </c>
      <c r="AE98" s="117">
        <f>IFERROR(VLOOKUP(B98, '2017q2'!A$1:C$399,3,),0)</f>
        <v>611</v>
      </c>
      <c r="AF98" s="117">
        <f>IFERROR(VLOOKUP(B98, '2017q3'!A$1:C$399,3,),0)</f>
        <v>602</v>
      </c>
      <c r="AG98" s="117">
        <f>IFERROR(VLOOKUP(B98, '2017q4'!A$1:C$399,3,),0)</f>
        <v>589</v>
      </c>
      <c r="AH98" t="str">
        <f t="shared" si="10"/>
        <v>4</v>
      </c>
      <c r="AI98" s="117">
        <f>IFERROR(VLOOKUP(B98, 'c2013q4'!A$1:E$399,4,),0) + IFERROR(VLOOKUP(B98, 'c2014q1'!A$1:E$399,4,),0) + IFERROR(VLOOKUP(B98, 'c2014q2'!A$1:E$399,4,),0) + IFERROR(VLOOKUP(B98, 'c2014q3'!A$1:E$399,4,),0) + IFERROR(VLOOKUP(B98, 'c2014q4'!A$1:E$399,4,),0)+ IFERROR(VLOOKUP(B98, 'c2015q1'!A$1:E$399,4,),0) + IFERROR(VLOOKUP(B98, 'c2015q2'!A$1:E$399,4,),0) + IFERROR(VLOOKUP(B98, 'c2015q3'!A$1:E$399,4,),0) + IFERROR(VLOOKUP(B98, 'c2015q4'!A$1:E$399,4,),0) + IFERROR(VLOOKUP(B98, 'c2016q1'!A$1:E$399,4,),0) + IFERROR(VLOOKUP(B98, 'c2016q2'!A$1:E$399,4,),0) + IFERROR(VLOOKUP(B98, 'c2016q3'!A$1:E$399,4,),0) + IFERROR(VLOOKUP(B98, 'c2016q4'!A$1:E$399,4,),0)+ IFERROR(VLOOKUP(B98, 'c2017q1'!A$1:E$399,4,),0)+ IFERROR(VLOOKUP(B98, 'c2017q2'!A$1:E$399,4,),0)</f>
        <v>4</v>
      </c>
      <c r="AJ98">
        <f>IFERROR(VLOOKUP(B98, 'c2013q4'!A$1:E$399,4,),0)</f>
        <v>0</v>
      </c>
      <c r="AK98">
        <f>IFERROR(VLOOKUP(B98, 'c2014q1'!A$1:E$399,4,),0) + IFERROR(VLOOKUP(B98, 'c2014q2'!A$1:E$399,4,),0) + IFERROR(VLOOKUP(B98, 'c2014q3'!A$1:E$399,4,),0) + IFERROR(VLOOKUP(B98, 'c2014q4'!A$1:E$399,4,),0)</f>
        <v>1</v>
      </c>
      <c r="AL98" s="59">
        <f>IFERROR(VLOOKUP(B98, 'c2015q1'!A$1:E$399,4,),0) + IFERROR(VLOOKUP(B98, 'c2015q2'!A$1:E$399,4,),0) + IFERROR(VLOOKUP(B98, 'c2015q3'!A$1:E$399,4,),0) + IFERROR(VLOOKUP(B98, 'c2015q4'!A$1:E$399,4,),0)</f>
        <v>1</v>
      </c>
      <c r="AM98" s="117">
        <f>IFERROR(VLOOKUP(B98, 'c2016q1'!A$1:E$399,4,),0) + IFERROR(VLOOKUP(B98, 'c2016q2'!A$1:E$399,4,),0) + IFERROR(VLOOKUP(B98, 'c2016q3'!A$1:E$399,4,),0) + IFERROR(VLOOKUP(B98, 'c2016q4'!A$1:E$399,4,),0)</f>
        <v>1</v>
      </c>
      <c r="AN98" s="117">
        <f>IFERROR(VLOOKUP(B98, 'c2017q1'!A$1:E$399,4,),0) + IFERROR(VLOOKUP(B98, 'c2017q2'!A$1:E$399,4,),0)</f>
        <v>1</v>
      </c>
      <c r="AO98" s="117" t="str">
        <f t="shared" si="8"/>
        <v>-</v>
      </c>
      <c r="AP98" s="117" t="str">
        <f t="shared" si="9"/>
        <v/>
      </c>
      <c r="AQ98" s="59">
        <f t="shared" si="11"/>
        <v>0</v>
      </c>
      <c r="AR98" t="str">
        <f t="shared" si="12"/>
        <v>f</v>
      </c>
      <c r="AS98" s="117" t="str">
        <f>IFERROR(VLOOKUP(B98, loss!$A$1:$F$300, 4, FALSE), "")</f>
        <v>57.1%</v>
      </c>
      <c r="AT98" s="117" t="str">
        <f>IFERROR(VLOOKUP(B98, loss!$A$1:$F$300, 5, FALSE), "")</f>
        <v>53.1%</v>
      </c>
    </row>
    <row r="99" spans="1:46" x14ac:dyDescent="0.25">
      <c r="A99">
        <v>98</v>
      </c>
      <c r="B99" s="59" t="s">
        <v>295</v>
      </c>
      <c r="C99" s="117" t="str">
        <f>IFERROR(VLOOKUP(B99,addresses!A$2:I$1997, 3, FALSE), "")</f>
        <v>2407 Park Drive Suite 200</v>
      </c>
      <c r="D99" s="117" t="str">
        <f>IFERROR(VLOOKUP(B99,addresses!A$2:I$1997, 5, FALSE), "")</f>
        <v>Harrisburg</v>
      </c>
      <c r="E99" s="117" t="str">
        <f>IFERROR(VLOOKUP(B99,addresses!A$2:I$1997, 7, FALSE),"")</f>
        <v>PA</v>
      </c>
      <c r="F99" s="117">
        <f>IFERROR(VLOOKUP(B99,addresses!A$2:I$1997, 8, FALSE),"")</f>
        <v>17110</v>
      </c>
      <c r="G99" s="117" t="str">
        <f>IFERROR(VLOOKUP(B99,addresses!A$2:I$1997, 9, FALSE),"")</f>
        <v>717-657-9671</v>
      </c>
      <c r="H99" s="117" t="str">
        <f>IFERROR(VLOOKUP(B99,addresses!A$2:J$1997, 10, FALSE), "")</f>
        <v>http://www.aegisfirst.com</v>
      </c>
      <c r="I99" s="117" t="str">
        <f>VLOOKUP(IFERROR(VLOOKUP(B99, Weiss!A$1:C$399,3,FALSE),"NR"), RatingsLU!A$5:B$30, 2, FALSE)</f>
        <v>C+</v>
      </c>
      <c r="J99" s="117">
        <f>VLOOKUP(I99,RatingsLU!B$5:C$30,2,)</f>
        <v>7</v>
      </c>
      <c r="K99" s="117" t="str">
        <f>VLOOKUP(IFERROR(VLOOKUP(B99,#REF!, 6,FALSE), "NR"), RatingsLU!K$5:M$30, 2, FALSE)</f>
        <v>NR</v>
      </c>
      <c r="L99" s="117">
        <f>VLOOKUP(K99,RatingsLU!L$5:M$30,2,)</f>
        <v>7</v>
      </c>
      <c r="M99" s="117" t="str">
        <f>VLOOKUP(IFERROR(VLOOKUP(B99, AMBest!A$1:L$399,3,FALSE),"NR"), RatingsLU!F$5:G$100, 2, FALSE)</f>
        <v>A</v>
      </c>
      <c r="N99" s="117">
        <f>VLOOKUP(M99, RatingsLU!G$5:H$100, 2, FALSE)</f>
        <v>5</v>
      </c>
      <c r="O99" s="117">
        <f>IFERROR(VLOOKUP(B99, '2017q4'!A$1:C$400,3,),0)</f>
        <v>586</v>
      </c>
      <c r="P99" t="str">
        <f t="shared" si="13"/>
        <v>586</v>
      </c>
      <c r="Q99">
        <f>IFERROR(VLOOKUP(B99, '2013q4'!A$1:C$399,3,),0)</f>
        <v>859</v>
      </c>
      <c r="R99">
        <f>IFERROR(VLOOKUP(B99, '2014q1'!A$1:C$399,3,),0)</f>
        <v>809</v>
      </c>
      <c r="S99">
        <f>IFERROR(VLOOKUP(B99, '2014q2'!A$1:C$399,3,),0)</f>
        <v>805</v>
      </c>
      <c r="T99">
        <f>IFERROR(VLOOKUP(B99, '2014q3'!A$1:C$399,3,),0)</f>
        <v>822</v>
      </c>
      <c r="U99">
        <f>IFERROR(VLOOKUP(B99, '2014q1'!A$1:C$399,3,),0)</f>
        <v>809</v>
      </c>
      <c r="V99">
        <f>IFERROR(VLOOKUP(B99, '2014q2'!A$1:C$399,3,),0)</f>
        <v>805</v>
      </c>
      <c r="W99">
        <f>IFERROR(VLOOKUP(B99, '2015q2'!A$1:C$399,3,),0)</f>
        <v>796</v>
      </c>
      <c r="X99" s="59">
        <f>IFERROR(VLOOKUP(B99, '2015q3'!A$1:C$399,3,),0)</f>
        <v>797</v>
      </c>
      <c r="Y99" s="59">
        <f>IFERROR(VLOOKUP(B99, '2015q4'!A$1:C$399,3,),0)</f>
        <v>781</v>
      </c>
      <c r="Z99" s="117">
        <f>IFERROR(VLOOKUP(B99, '2016q1'!A$1:C$399,3,),0)</f>
        <v>758</v>
      </c>
      <c r="AA99" s="117">
        <f>IFERROR(VLOOKUP(B99, '2016q2'!A$1:C$399,3,),0)</f>
        <v>756</v>
      </c>
      <c r="AB99" s="117">
        <f>IFERROR(VLOOKUP(B99, '2016q3'!A$1:C$399,3,),0)</f>
        <v>733</v>
      </c>
      <c r="AC99" s="117">
        <f>IFERROR(VLOOKUP(B99, '2016q4'!A$1:C$399,3,),0)</f>
        <v>690</v>
      </c>
      <c r="AD99" s="117">
        <f>IFERROR(VLOOKUP(B99, '2017q1'!A$1:C$399,3,),0)</f>
        <v>598</v>
      </c>
      <c r="AE99" s="117">
        <f>IFERROR(VLOOKUP(B99, '2017q2'!A$1:C$399,3,),0)</f>
        <v>621</v>
      </c>
      <c r="AF99" s="117">
        <f>IFERROR(VLOOKUP(B99, '2017q3'!A$1:C$399,3,),0)</f>
        <v>591</v>
      </c>
      <c r="AG99" s="117">
        <f>IFERROR(VLOOKUP(B99, '2017q4'!A$1:C$399,3,),0)</f>
        <v>586</v>
      </c>
      <c r="AH99" t="str">
        <f t="shared" si="10"/>
        <v>2</v>
      </c>
      <c r="AI99" s="117">
        <f>IFERROR(VLOOKUP(B99, 'c2013q4'!A$1:E$399,4,),0) + IFERROR(VLOOKUP(B99, 'c2014q1'!A$1:E$399,4,),0) + IFERROR(VLOOKUP(B99, 'c2014q2'!A$1:E$399,4,),0) + IFERROR(VLOOKUP(B99, 'c2014q3'!A$1:E$399,4,),0) + IFERROR(VLOOKUP(B99, 'c2014q4'!A$1:E$399,4,),0)+ IFERROR(VLOOKUP(B99, 'c2015q1'!A$1:E$399,4,),0) + IFERROR(VLOOKUP(B99, 'c2015q2'!A$1:E$399,4,),0) + IFERROR(VLOOKUP(B99, 'c2015q3'!A$1:E$399,4,),0) + IFERROR(VLOOKUP(B99, 'c2015q4'!A$1:E$399,4,),0) + IFERROR(VLOOKUP(B99, 'c2016q1'!A$1:E$399,4,),0) + IFERROR(VLOOKUP(B99, 'c2016q2'!A$1:E$399,4,),0) + IFERROR(VLOOKUP(B99, 'c2016q3'!A$1:E$399,4,),0) + IFERROR(VLOOKUP(B99, 'c2016q4'!A$1:E$399,4,),0)+ IFERROR(VLOOKUP(B99, 'c2017q1'!A$1:E$399,4,),0)+ IFERROR(VLOOKUP(B99, 'c2017q2'!A$1:E$399,4,),0)</f>
        <v>2</v>
      </c>
      <c r="AJ99">
        <f>IFERROR(VLOOKUP(B99, 'c2013q4'!A$1:E$399,4,),0)</f>
        <v>0</v>
      </c>
      <c r="AK99">
        <f>IFERROR(VLOOKUP(B99, 'c2014q1'!A$1:E$399,4,),0) + IFERROR(VLOOKUP(B99, 'c2014q2'!A$1:E$399,4,),0) + IFERROR(VLOOKUP(B99, 'c2014q3'!A$1:E$399,4,),0) + IFERROR(VLOOKUP(B99, 'c2014q4'!A$1:E$399,4,),0)</f>
        <v>0</v>
      </c>
      <c r="AL99" s="59">
        <f>IFERROR(VLOOKUP(B99, 'c2015q1'!A$1:E$399,4,),0) + IFERROR(VLOOKUP(B99, 'c2015q2'!A$1:E$399,4,),0) + IFERROR(VLOOKUP(B99, 'c2015q3'!A$1:E$399,4,),0) + IFERROR(VLOOKUP(B99, 'c2015q4'!A$1:E$399,4,),0)</f>
        <v>1</v>
      </c>
      <c r="AM99" s="117">
        <f>IFERROR(VLOOKUP(B99, 'c2016q1'!A$1:E$399,4,),0) + IFERROR(VLOOKUP(B99, 'c2016q2'!A$1:E$399,4,),0) + IFERROR(VLOOKUP(B99, 'c2016q3'!A$1:E$399,4,),0) + IFERROR(VLOOKUP(B99, 'c2016q4'!A$1:E$399,4,),0)</f>
        <v>1</v>
      </c>
      <c r="AN99" s="117">
        <f>IFERROR(VLOOKUP(B99, 'c2017q1'!A$1:E$399,4,),0) + IFERROR(VLOOKUP(B99, 'c2017q2'!A$1:E$399,4,),0)</f>
        <v>0</v>
      </c>
      <c r="AO99" s="117" t="str">
        <f t="shared" si="8"/>
        <v>-</v>
      </c>
      <c r="AP99" s="117" t="str">
        <f t="shared" si="9"/>
        <v/>
      </c>
      <c r="AQ99" s="59">
        <f t="shared" si="11"/>
        <v>0</v>
      </c>
      <c r="AR99" t="str">
        <f t="shared" si="12"/>
        <v>f</v>
      </c>
      <c r="AS99" s="117" t="str">
        <f>IFERROR(VLOOKUP(B99, loss!$A$1:$F$300, 4, FALSE), "")</f>
        <v>41.5%</v>
      </c>
      <c r="AT99" s="117" t="str">
        <f>IFERROR(VLOOKUP(B99, loss!$A$1:$F$300, 5, FALSE), "")</f>
        <v>41.6%</v>
      </c>
    </row>
    <row r="100" spans="1:46" x14ac:dyDescent="0.25">
      <c r="A100">
        <v>99</v>
      </c>
      <c r="B100" s="59" t="s">
        <v>294</v>
      </c>
      <c r="C100" s="117" t="str">
        <f>IFERROR(VLOOKUP(B100,addresses!A$2:I$1997, 3, FALSE), "")</f>
        <v>175 Water Street, 18Th Floor</v>
      </c>
      <c r="D100" s="117" t="str">
        <f>IFERROR(VLOOKUP(B100,addresses!A$2:I$1997, 5, FALSE), "")</f>
        <v>New York</v>
      </c>
      <c r="E100" s="117" t="str">
        <f>IFERROR(VLOOKUP(B100,addresses!A$2:I$1997, 7, FALSE),"")</f>
        <v>NY</v>
      </c>
      <c r="F100" s="117">
        <f>IFERROR(VLOOKUP(B100,addresses!A$2:I$1997, 8, FALSE),"")</f>
        <v>10038</v>
      </c>
      <c r="G100" s="117" t="str">
        <f>IFERROR(VLOOKUP(B100,addresses!A$2:I$1997, 9, FALSE),"")</f>
        <v>212-458-3732</v>
      </c>
      <c r="H100" s="117" t="str">
        <f>IFERROR(VLOOKUP(B100,addresses!A$2:J$1997, 10, FALSE), "")</f>
        <v>http://www.aig.com</v>
      </c>
      <c r="I100" s="117" t="str">
        <f>VLOOKUP(IFERROR(VLOOKUP(B100, Weiss!A$1:C$399,3,FALSE),"NR"), RatingsLU!A$5:B$30, 2, FALSE)</f>
        <v>C</v>
      </c>
      <c r="J100" s="117">
        <f>VLOOKUP(I100,RatingsLU!B$5:C$30,2,)</f>
        <v>8</v>
      </c>
      <c r="K100" s="117" t="str">
        <f>VLOOKUP(IFERROR(VLOOKUP(B100,#REF!, 6,FALSE), "NR"), RatingsLU!K$5:M$30, 2, FALSE)</f>
        <v>NR</v>
      </c>
      <c r="L100" s="117">
        <f>VLOOKUP(K100,RatingsLU!L$5:M$30,2,)</f>
        <v>7</v>
      </c>
      <c r="M100" s="117" t="str">
        <f>VLOOKUP(IFERROR(VLOOKUP(B100, AMBest!A$1:L$399,3,FALSE),"NR"), RatingsLU!F$5:G$100, 2, FALSE)</f>
        <v>A</v>
      </c>
      <c r="N100" s="117">
        <f>VLOOKUP(M100, RatingsLU!G$5:H$100, 2, FALSE)</f>
        <v>5</v>
      </c>
      <c r="O100" s="117">
        <f>IFERROR(VLOOKUP(B100, '2017q4'!A$1:C$400,3,),0)</f>
        <v>556</v>
      </c>
      <c r="P100" t="str">
        <f t="shared" si="13"/>
        <v>556</v>
      </c>
      <c r="Q100">
        <f>IFERROR(VLOOKUP(B100, '2013q4'!A$1:C$399,3,),0)</f>
        <v>1003</v>
      </c>
      <c r="R100">
        <f>IFERROR(VLOOKUP(B100, '2014q1'!A$1:C$399,3,),0)</f>
        <v>980</v>
      </c>
      <c r="S100">
        <f>IFERROR(VLOOKUP(B100, '2014q2'!A$1:C$399,3,),0)</f>
        <v>959</v>
      </c>
      <c r="T100">
        <f>IFERROR(VLOOKUP(B100, '2014q3'!A$1:C$399,3,),0)</f>
        <v>939</v>
      </c>
      <c r="U100">
        <f>IFERROR(VLOOKUP(B100, '2014q1'!A$1:C$399,3,),0)</f>
        <v>980</v>
      </c>
      <c r="V100">
        <f>IFERROR(VLOOKUP(B100, '2014q2'!A$1:C$399,3,),0)</f>
        <v>959</v>
      </c>
      <c r="W100">
        <f>IFERROR(VLOOKUP(B100, '2015q2'!A$1:C$399,3,),0)</f>
        <v>857</v>
      </c>
      <c r="X100" s="59">
        <f>IFERROR(VLOOKUP(B100, '2015q3'!A$1:C$399,3,),0)</f>
        <v>818</v>
      </c>
      <c r="Y100" s="59">
        <f>IFERROR(VLOOKUP(B100, '2015q4'!A$1:C$399,3,),0)</f>
        <v>761</v>
      </c>
      <c r="Z100" s="117">
        <f>IFERROR(VLOOKUP(B100, '2016q1'!A$1:C$399,3,),0)</f>
        <v>737</v>
      </c>
      <c r="AA100" s="117">
        <f>IFERROR(VLOOKUP(B100, '2016q2'!A$1:C$399,3,),0)</f>
        <v>719</v>
      </c>
      <c r="AB100" s="117">
        <f>IFERROR(VLOOKUP(B100, '2016q3'!A$1:C$399,3,),0)</f>
        <v>708</v>
      </c>
      <c r="AC100" s="117">
        <f>IFERROR(VLOOKUP(B100, '2016q4'!A$1:C$399,3,),0)</f>
        <v>662</v>
      </c>
      <c r="AD100" s="117">
        <f>IFERROR(VLOOKUP(B100, '2017q1'!A$1:C$399,3,),0)</f>
        <v>649</v>
      </c>
      <c r="AE100" s="117">
        <f>IFERROR(VLOOKUP(B100, '2017q2'!A$1:C$399,3,),0)</f>
        <v>622</v>
      </c>
      <c r="AF100" s="117">
        <f>IFERROR(VLOOKUP(B100, '2017q3'!A$1:C$399,3,),0)</f>
        <v>608</v>
      </c>
      <c r="AG100" s="117">
        <f>IFERROR(VLOOKUP(B100, '2017q4'!A$1:C$399,3,),0)</f>
        <v>556</v>
      </c>
      <c r="AH100" t="str">
        <f t="shared" si="10"/>
        <v>3</v>
      </c>
      <c r="AI100" s="117">
        <f>IFERROR(VLOOKUP(B100, 'c2013q4'!A$1:E$399,4,),0) + IFERROR(VLOOKUP(B100, 'c2014q1'!A$1:E$399,4,),0) + IFERROR(VLOOKUP(B100, 'c2014q2'!A$1:E$399,4,),0) + IFERROR(VLOOKUP(B100, 'c2014q3'!A$1:E$399,4,),0) + IFERROR(VLOOKUP(B100, 'c2014q4'!A$1:E$399,4,),0)+ IFERROR(VLOOKUP(B100, 'c2015q1'!A$1:E$399,4,),0) + IFERROR(VLOOKUP(B100, 'c2015q2'!A$1:E$399,4,),0) + IFERROR(VLOOKUP(B100, 'c2015q3'!A$1:E$399,4,),0) + IFERROR(VLOOKUP(B100, 'c2015q4'!A$1:E$399,4,),0) + IFERROR(VLOOKUP(B100, 'c2016q1'!A$1:E$399,4,),0) + IFERROR(VLOOKUP(B100, 'c2016q2'!A$1:E$399,4,),0) + IFERROR(VLOOKUP(B100, 'c2016q3'!A$1:E$399,4,),0) + IFERROR(VLOOKUP(B100, 'c2016q4'!A$1:E$399,4,),0)+ IFERROR(VLOOKUP(B100, 'c2017q1'!A$1:E$399,4,),0)+ IFERROR(VLOOKUP(B100, 'c2017q2'!A$1:E$399,4,),0)</f>
        <v>3</v>
      </c>
      <c r="AJ100">
        <f>IFERROR(VLOOKUP(B100, 'c2013q4'!A$1:E$399,4,),0)</f>
        <v>2</v>
      </c>
      <c r="AK100">
        <f>IFERROR(VLOOKUP(B100, 'c2014q1'!A$1:E$399,4,),0) + IFERROR(VLOOKUP(B100, 'c2014q2'!A$1:E$399,4,),0) + IFERROR(VLOOKUP(B100, 'c2014q3'!A$1:E$399,4,),0) + IFERROR(VLOOKUP(B100, 'c2014q4'!A$1:E$399,4,),0)</f>
        <v>1</v>
      </c>
      <c r="AL100" s="59">
        <f>IFERROR(VLOOKUP(B100, 'c2015q1'!A$1:E$399,4,),0) + IFERROR(VLOOKUP(B100, 'c2015q2'!A$1:E$399,4,),0) + IFERROR(VLOOKUP(B100, 'c2015q3'!A$1:E$399,4,),0) + IFERROR(VLOOKUP(B100, 'c2015q4'!A$1:E$399,4,),0)</f>
        <v>0</v>
      </c>
      <c r="AM100" s="117">
        <f>IFERROR(VLOOKUP(B100, 'c2016q1'!A$1:E$399,4,),0) + IFERROR(VLOOKUP(B100, 'c2016q2'!A$1:E$399,4,),0) + IFERROR(VLOOKUP(B100, 'c2016q3'!A$1:E$399,4,),0) + IFERROR(VLOOKUP(B100, 'c2016q4'!A$1:E$399,4,),0)</f>
        <v>0</v>
      </c>
      <c r="AN100" s="117">
        <f>IFERROR(VLOOKUP(B100, 'c2017q1'!A$1:E$399,4,),0) + IFERROR(VLOOKUP(B100, 'c2017q2'!A$1:E$399,4,),0)</f>
        <v>0</v>
      </c>
      <c r="AO100" s="117" t="str">
        <f t="shared" si="8"/>
        <v>-</v>
      </c>
      <c r="AP100" s="117" t="str">
        <f t="shared" si="9"/>
        <v/>
      </c>
      <c r="AQ100" s="59">
        <f t="shared" si="11"/>
        <v>0</v>
      </c>
      <c r="AR100" t="str">
        <f t="shared" si="12"/>
        <v>f</v>
      </c>
      <c r="AS100" s="117" t="str">
        <f>IFERROR(VLOOKUP(B100, loss!$A$1:$F$300, 4, FALSE), "")</f>
        <v>86.1%</v>
      </c>
      <c r="AT100" s="117" t="str">
        <f>IFERROR(VLOOKUP(B100, loss!$A$1:$F$300, 5, FALSE), "")</f>
        <v>52.2%</v>
      </c>
    </row>
    <row r="101" spans="1:46" x14ac:dyDescent="0.25">
      <c r="A101">
        <v>100</v>
      </c>
      <c r="B101" s="59" t="s">
        <v>378</v>
      </c>
      <c r="C101" s="117" t="str">
        <f>IFERROR(VLOOKUP(B101,addresses!A$2:I$1997, 3, FALSE), "")</f>
        <v>One General Drive</v>
      </c>
      <c r="D101" s="117" t="str">
        <f>IFERROR(VLOOKUP(B101,addresses!A$2:I$1997, 5, FALSE), "")</f>
        <v>Sun Prairie</v>
      </c>
      <c r="E101" s="117" t="str">
        <f>IFERROR(VLOOKUP(B101,addresses!A$2:I$1997, 7, FALSE),"")</f>
        <v>WI</v>
      </c>
      <c r="F101" s="117">
        <f>IFERROR(VLOOKUP(B101,addresses!A$2:I$1997, 8, FALSE),"")</f>
        <v>53596</v>
      </c>
      <c r="G101" s="117" t="str">
        <f>IFERROR(VLOOKUP(B101,addresses!A$2:I$1997, 9, FALSE),"")</f>
        <v>212-805-9700-8851</v>
      </c>
      <c r="H101" s="117" t="str">
        <f>IFERROR(VLOOKUP(B101,addresses!A$2:J$1997, 10, FALSE), "")</f>
        <v>http://www.qbena.com</v>
      </c>
      <c r="I101" s="117" t="str">
        <f>VLOOKUP(IFERROR(VLOOKUP(B101, Weiss!A$1:C$399,3,FALSE),"NR"), RatingsLU!A$5:B$30, 2, FALSE)</f>
        <v>NR</v>
      </c>
      <c r="J101" s="117">
        <f>VLOOKUP(I101,RatingsLU!B$5:C$30,2,)</f>
        <v>16</v>
      </c>
      <c r="K101" s="117" t="str">
        <f>VLOOKUP(IFERROR(VLOOKUP(B101,#REF!, 6,FALSE), "NR"), RatingsLU!K$5:M$30, 2, FALSE)</f>
        <v>NR</v>
      </c>
      <c r="L101" s="117">
        <f>VLOOKUP(K101,RatingsLU!L$5:M$30,2,)</f>
        <v>7</v>
      </c>
      <c r="M101" s="117" t="str">
        <f>VLOOKUP(IFERROR(VLOOKUP(B101, AMBest!A$1:L$399,3,FALSE),"NR"), RatingsLU!F$5:G$100, 2, FALSE)</f>
        <v>A</v>
      </c>
      <c r="N101" s="117">
        <f>VLOOKUP(M101, RatingsLU!G$5:H$100, 2, FALSE)</f>
        <v>5</v>
      </c>
      <c r="O101" s="117">
        <f>IFERROR(VLOOKUP(B101, '2017q4'!A$1:C$400,3,),0)</f>
        <v>542</v>
      </c>
      <c r="P101" t="str">
        <f t="shared" si="13"/>
        <v>542</v>
      </c>
      <c r="Q101">
        <f>IFERROR(VLOOKUP(B101, '2013q4'!A$1:C$399,3,),0)</f>
        <v>1084</v>
      </c>
      <c r="R101">
        <f>IFERROR(VLOOKUP(B101, '2014q1'!A$1:C$399,3,),0)</f>
        <v>1077</v>
      </c>
      <c r="S101">
        <f>IFERROR(VLOOKUP(B101, '2014q2'!A$1:C$399,3,),0)</f>
        <v>1072</v>
      </c>
      <c r="T101">
        <f>IFERROR(VLOOKUP(B101, '2014q3'!A$1:C$399,3,),0)</f>
        <v>1076</v>
      </c>
      <c r="U101">
        <f>IFERROR(VLOOKUP(B101, '2014q1'!A$1:C$399,3,),0)</f>
        <v>1077</v>
      </c>
      <c r="V101">
        <f>IFERROR(VLOOKUP(B101, '2014q2'!A$1:C$399,3,),0)</f>
        <v>1072</v>
      </c>
      <c r="W101">
        <f>IFERROR(VLOOKUP(B101, '2015q2'!A$1:C$399,3,),0)</f>
        <v>964</v>
      </c>
      <c r="X101" s="59">
        <f>IFERROR(VLOOKUP(B101, '2015q3'!A$1:C$399,3,),0)</f>
        <v>921</v>
      </c>
      <c r="Y101" s="59">
        <f>IFERROR(VLOOKUP(B101, '2015q4'!A$1:C$399,3,),0)</f>
        <v>877</v>
      </c>
      <c r="Z101" s="117">
        <f>IFERROR(VLOOKUP(B101, '2016q1'!A$1:C$399,3,),0)</f>
        <v>799</v>
      </c>
      <c r="AA101" s="117">
        <f>IFERROR(VLOOKUP(B101, '2016q2'!A$1:C$399,3,),0)</f>
        <v>738</v>
      </c>
      <c r="AB101" s="117">
        <f>IFERROR(VLOOKUP(B101, '2016q3'!A$1:C$399,3,),0)</f>
        <v>711</v>
      </c>
      <c r="AC101" s="117">
        <f>IFERROR(VLOOKUP(B101, '2016q4'!A$1:C$399,3,),0)</f>
        <v>686</v>
      </c>
      <c r="AD101" s="117">
        <f>IFERROR(VLOOKUP(B101, '2017q1'!A$1:C$399,3,),0)</f>
        <v>633</v>
      </c>
      <c r="AE101" s="117">
        <f>IFERROR(VLOOKUP(B101, '2017q2'!A$1:C$399,3,),0)</f>
        <v>575</v>
      </c>
      <c r="AF101" s="117">
        <f>IFERROR(VLOOKUP(B101, '2017q3'!A$1:C$399,3,),0)</f>
        <v>551</v>
      </c>
      <c r="AG101" s="117">
        <f>IFERROR(VLOOKUP(B101, '2017q4'!A$1:C$399,3,),0)</f>
        <v>542</v>
      </c>
      <c r="AH101" t="str">
        <f t="shared" si="10"/>
        <v>0</v>
      </c>
      <c r="AI101" s="117">
        <f>IFERROR(VLOOKUP(B101, 'c2013q4'!A$1:E$399,4,),0) + IFERROR(VLOOKUP(B101, 'c2014q1'!A$1:E$399,4,),0) + IFERROR(VLOOKUP(B101, 'c2014q2'!A$1:E$399,4,),0) + IFERROR(VLOOKUP(B101, 'c2014q3'!A$1:E$399,4,),0) + IFERROR(VLOOKUP(B101, 'c2014q4'!A$1:E$399,4,),0)+ IFERROR(VLOOKUP(B101, 'c2015q1'!A$1:E$399,4,),0) + IFERROR(VLOOKUP(B101, 'c2015q2'!A$1:E$399,4,),0) + IFERROR(VLOOKUP(B101, 'c2015q3'!A$1:E$399,4,),0) + IFERROR(VLOOKUP(B101, 'c2015q4'!A$1:E$399,4,),0) + IFERROR(VLOOKUP(B101, 'c2016q1'!A$1:E$399,4,),0) + IFERROR(VLOOKUP(B101, 'c2016q2'!A$1:E$399,4,),0) + IFERROR(VLOOKUP(B101, 'c2016q3'!A$1:E$399,4,),0) + IFERROR(VLOOKUP(B101, 'c2016q4'!A$1:E$399,4,),0)+ IFERROR(VLOOKUP(B101, 'c2017q1'!A$1:E$399,4,),0)+ IFERROR(VLOOKUP(B101, 'c2017q2'!A$1:E$399,4,),0)</f>
        <v>0</v>
      </c>
      <c r="AJ101">
        <f>IFERROR(VLOOKUP(B101, 'c2013q4'!A$1:E$399,4,),0)</f>
        <v>0</v>
      </c>
      <c r="AK101">
        <f>IFERROR(VLOOKUP(B101, 'c2014q1'!A$1:E$399,4,),0) + IFERROR(VLOOKUP(B101, 'c2014q2'!A$1:E$399,4,),0) + IFERROR(VLOOKUP(B101, 'c2014q3'!A$1:E$399,4,),0) + IFERROR(VLOOKUP(B101, 'c2014q4'!A$1:E$399,4,),0)</f>
        <v>0</v>
      </c>
      <c r="AL101" s="59">
        <f>IFERROR(VLOOKUP(B101, 'c2015q1'!A$1:E$399,4,),0) + IFERROR(VLOOKUP(B101, 'c2015q2'!A$1:E$399,4,),0) + IFERROR(VLOOKUP(B101, 'c2015q3'!A$1:E$399,4,),0) + IFERROR(VLOOKUP(B101, 'c2015q4'!A$1:E$399,4,),0)</f>
        <v>0</v>
      </c>
      <c r="AM101" s="117">
        <f>IFERROR(VLOOKUP(B101, 'c2016q1'!A$1:E$399,4,),0) + IFERROR(VLOOKUP(B101, 'c2016q2'!A$1:E$399,4,),0) + IFERROR(VLOOKUP(B101, 'c2016q3'!A$1:E$399,4,),0) + IFERROR(VLOOKUP(B101, 'c2016q4'!A$1:E$399,4,),0)</f>
        <v>0</v>
      </c>
      <c r="AN101" s="117">
        <f>IFERROR(VLOOKUP(B101, 'c2017q1'!A$1:E$399,4,),0) + IFERROR(VLOOKUP(B101, 'c2017q2'!A$1:E$399,4,),0)</f>
        <v>0</v>
      </c>
      <c r="AO101" s="117" t="str">
        <f t="shared" si="8"/>
        <v>-</v>
      </c>
      <c r="AP101" s="117" t="str">
        <f t="shared" si="9"/>
        <v/>
      </c>
      <c r="AQ101" s="59">
        <f t="shared" si="11"/>
        <v>0</v>
      </c>
      <c r="AR101" t="str">
        <f t="shared" si="12"/>
        <v>f</v>
      </c>
      <c r="AS101" s="117" t="str">
        <f>IFERROR(VLOOKUP(B101, loss!$A$1:$F$300, 4, FALSE), "")</f>
        <v/>
      </c>
      <c r="AT101" s="117" t="str">
        <f>IFERROR(VLOOKUP(B101, loss!$A$1:$F$300, 5, FALSE), "")</f>
        <v/>
      </c>
    </row>
    <row r="102" spans="1:46" x14ac:dyDescent="0.25">
      <c r="A102">
        <v>101</v>
      </c>
      <c r="B102" s="59" t="s">
        <v>300</v>
      </c>
      <c r="C102" s="117" t="str">
        <f>IFERROR(VLOOKUP(B102,addresses!A$2:I$1997, 3, FALSE), "")</f>
        <v>1111 Ashworth Road</v>
      </c>
      <c r="D102" s="117" t="str">
        <f>IFERROR(VLOOKUP(B102,addresses!A$2:I$1997, 5, FALSE), "")</f>
        <v>West Des Moines</v>
      </c>
      <c r="E102" s="117" t="str">
        <f>IFERROR(VLOOKUP(B102,addresses!A$2:I$1997, 7, FALSE),"")</f>
        <v>IA</v>
      </c>
      <c r="F102" s="117" t="str">
        <f>IFERROR(VLOOKUP(B102,addresses!A$2:I$1997, 8, FALSE),"")</f>
        <v>50265-3538</v>
      </c>
      <c r="G102" s="117" t="str">
        <f>IFERROR(VLOOKUP(B102,addresses!A$2:I$1997, 9, FALSE),"")</f>
        <v>515-267-2315</v>
      </c>
      <c r="H102" s="117" t="str">
        <f>IFERROR(VLOOKUP(B102,addresses!A$2:J$1997, 10, FALSE), "")</f>
        <v>http://www.guideone.com</v>
      </c>
      <c r="I102" s="117" t="str">
        <f>VLOOKUP(IFERROR(VLOOKUP(B102, Weiss!A$1:C$399,3,FALSE),"NR"), RatingsLU!A$5:B$30, 2, FALSE)</f>
        <v>NR</v>
      </c>
      <c r="J102" s="117">
        <f>VLOOKUP(I102,RatingsLU!B$5:C$30,2,)</f>
        <v>16</v>
      </c>
      <c r="K102" s="117" t="str">
        <f>VLOOKUP(IFERROR(VLOOKUP(B102,#REF!, 6,FALSE), "NR"), RatingsLU!K$5:M$30, 2, FALSE)</f>
        <v>NR</v>
      </c>
      <c r="L102" s="117">
        <f>VLOOKUP(K102,RatingsLU!L$5:M$30,2,)</f>
        <v>7</v>
      </c>
      <c r="M102" s="117" t="str">
        <f>VLOOKUP(IFERROR(VLOOKUP(B102, AMBest!A$1:L$399,3,FALSE),"NR"), RatingsLU!F$5:G$100, 2, FALSE)</f>
        <v>NR</v>
      </c>
      <c r="N102" s="117">
        <f>VLOOKUP(M102, RatingsLU!G$5:H$100, 2, FALSE)</f>
        <v>33</v>
      </c>
      <c r="O102" s="117">
        <f>IFERROR(VLOOKUP(B102, '2017q4'!A$1:C$400,3,),0)</f>
        <v>489</v>
      </c>
      <c r="P102" t="str">
        <f t="shared" si="13"/>
        <v>489</v>
      </c>
      <c r="Q102">
        <f>IFERROR(VLOOKUP(B102, '2013q4'!A$1:C$399,3,),0)</f>
        <v>499</v>
      </c>
      <c r="R102">
        <f>IFERROR(VLOOKUP(B102, '2014q1'!A$1:C$399,3,),0)</f>
        <v>503</v>
      </c>
      <c r="S102">
        <f>IFERROR(VLOOKUP(B102, '2014q2'!A$1:C$399,3,),0)</f>
        <v>505</v>
      </c>
      <c r="T102">
        <f>IFERROR(VLOOKUP(B102, '2014q3'!A$1:C$399,3,),0)</f>
        <v>507</v>
      </c>
      <c r="U102">
        <f>IFERROR(VLOOKUP(B102, '2014q1'!A$1:C$399,3,),0)</f>
        <v>503</v>
      </c>
      <c r="V102">
        <f>IFERROR(VLOOKUP(B102, '2014q2'!A$1:C$399,3,),0)</f>
        <v>505</v>
      </c>
      <c r="W102">
        <f>IFERROR(VLOOKUP(B102, '2015q2'!A$1:C$399,3,),0)</f>
        <v>524</v>
      </c>
      <c r="X102" s="59">
        <f>IFERROR(VLOOKUP(B102, '2015q3'!A$1:C$399,3,),0)</f>
        <v>525</v>
      </c>
      <c r="Y102" s="59">
        <f>IFERROR(VLOOKUP(B102, '2015q4'!A$1:C$399,3,),0)</f>
        <v>524</v>
      </c>
      <c r="Z102" s="117">
        <f>IFERROR(VLOOKUP(B102, '2016q1'!A$1:C$399,3,),0)</f>
        <v>518</v>
      </c>
      <c r="AA102" s="117">
        <f>IFERROR(VLOOKUP(B102, '2016q2'!A$1:C$399,3,),0)</f>
        <v>514</v>
      </c>
      <c r="AB102" s="117">
        <f>IFERROR(VLOOKUP(B102, '2016q3'!A$1:C$399,3,),0)</f>
        <v>520</v>
      </c>
      <c r="AC102" s="117">
        <f>IFERROR(VLOOKUP(B102, '2016q4'!A$1:C$399,3,),0)</f>
        <v>530</v>
      </c>
      <c r="AD102" s="117">
        <f>IFERROR(VLOOKUP(B102, '2017q1'!A$1:C$399,3,),0)</f>
        <v>516</v>
      </c>
      <c r="AE102" s="117">
        <f>IFERROR(VLOOKUP(B102, '2017q2'!A$1:C$399,3,),0)</f>
        <v>506</v>
      </c>
      <c r="AF102" s="117">
        <f>IFERROR(VLOOKUP(B102, '2017q3'!A$1:C$399,3,),0)</f>
        <v>498</v>
      </c>
      <c r="AG102" s="117">
        <f>IFERROR(VLOOKUP(B102, '2017q4'!A$1:C$399,3,),0)</f>
        <v>489</v>
      </c>
      <c r="AH102" t="str">
        <f t="shared" si="10"/>
        <v>2</v>
      </c>
      <c r="AI102" s="117">
        <f>IFERROR(VLOOKUP(B102, 'c2013q4'!A$1:E$399,4,),0) + IFERROR(VLOOKUP(B102, 'c2014q1'!A$1:E$399,4,),0) + IFERROR(VLOOKUP(B102, 'c2014q2'!A$1:E$399,4,),0) + IFERROR(VLOOKUP(B102, 'c2014q3'!A$1:E$399,4,),0) + IFERROR(VLOOKUP(B102, 'c2014q4'!A$1:E$399,4,),0)+ IFERROR(VLOOKUP(B102, 'c2015q1'!A$1:E$399,4,),0) + IFERROR(VLOOKUP(B102, 'c2015q2'!A$1:E$399,4,),0) + IFERROR(VLOOKUP(B102, 'c2015q3'!A$1:E$399,4,),0) + IFERROR(VLOOKUP(B102, 'c2015q4'!A$1:E$399,4,),0) + IFERROR(VLOOKUP(B102, 'c2016q1'!A$1:E$399,4,),0) + IFERROR(VLOOKUP(B102, 'c2016q2'!A$1:E$399,4,),0) + IFERROR(VLOOKUP(B102, 'c2016q3'!A$1:E$399,4,),0) + IFERROR(VLOOKUP(B102, 'c2016q4'!A$1:E$399,4,),0)+ IFERROR(VLOOKUP(B102, 'c2017q1'!A$1:E$399,4,),0)+ IFERROR(VLOOKUP(B102, 'c2017q2'!A$1:E$399,4,),0)</f>
        <v>2</v>
      </c>
      <c r="AJ102">
        <f>IFERROR(VLOOKUP(B102, 'c2013q4'!A$1:E$399,4,),0)</f>
        <v>0</v>
      </c>
      <c r="AK102">
        <f>IFERROR(VLOOKUP(B102, 'c2014q1'!A$1:E$399,4,),0) + IFERROR(VLOOKUP(B102, 'c2014q2'!A$1:E$399,4,),0) + IFERROR(VLOOKUP(B102, 'c2014q3'!A$1:E$399,4,),0) + IFERROR(VLOOKUP(B102, 'c2014q4'!A$1:E$399,4,),0)</f>
        <v>0</v>
      </c>
      <c r="AL102" s="59">
        <f>IFERROR(VLOOKUP(B102, 'c2015q1'!A$1:E$399,4,),0) + IFERROR(VLOOKUP(B102, 'c2015q2'!A$1:E$399,4,),0) + IFERROR(VLOOKUP(B102, 'c2015q3'!A$1:E$399,4,),0) + IFERROR(VLOOKUP(B102, 'c2015q4'!A$1:E$399,4,),0)</f>
        <v>1</v>
      </c>
      <c r="AM102" s="117">
        <f>IFERROR(VLOOKUP(B102, 'c2016q1'!A$1:E$399,4,),0) + IFERROR(VLOOKUP(B102, 'c2016q2'!A$1:E$399,4,),0) + IFERROR(VLOOKUP(B102, 'c2016q3'!A$1:E$399,4,),0) + IFERROR(VLOOKUP(B102, 'c2016q4'!A$1:E$399,4,),0)</f>
        <v>1</v>
      </c>
      <c r="AN102" s="117">
        <f>IFERROR(VLOOKUP(B102, 'c2017q1'!A$1:E$399,4,),0) + IFERROR(VLOOKUP(B102, 'c2017q2'!A$1:E$399,4,),0)</f>
        <v>0</v>
      </c>
      <c r="AO102" s="117" t="str">
        <f t="shared" si="8"/>
        <v>-</v>
      </c>
      <c r="AP102" s="117" t="str">
        <f t="shared" si="9"/>
        <v/>
      </c>
      <c r="AQ102" s="59">
        <f t="shared" si="11"/>
        <v>0</v>
      </c>
      <c r="AR102" t="str">
        <f t="shared" si="12"/>
        <v>f</v>
      </c>
      <c r="AS102" s="117" t="str">
        <f>IFERROR(VLOOKUP(B102, loss!$A$1:$F$300, 4, FALSE), "")</f>
        <v/>
      </c>
      <c r="AT102" s="117" t="str">
        <f>IFERROR(VLOOKUP(B102, loss!$A$1:$F$300, 5, FALSE), "")</f>
        <v/>
      </c>
    </row>
    <row r="103" spans="1:46" x14ac:dyDescent="0.25">
      <c r="A103">
        <v>102</v>
      </c>
      <c r="B103" s="59" t="s">
        <v>3414</v>
      </c>
      <c r="C103" s="117" t="str">
        <f>IFERROR(VLOOKUP(B103,addresses!A$2:I$1997, 3, FALSE), "")</f>
        <v>P.O. Box 830</v>
      </c>
      <c r="D103" s="117" t="str">
        <f>IFERROR(VLOOKUP(B103,addresses!A$2:I$1997, 5, FALSE), "")</f>
        <v>Liberty Corner</v>
      </c>
      <c r="E103" s="117" t="str">
        <f>IFERROR(VLOOKUP(B103,addresses!A$2:I$1997, 7, FALSE),"")</f>
        <v>NJ</v>
      </c>
      <c r="F103" s="117" t="str">
        <f>IFERROR(VLOOKUP(B103,addresses!A$2:I$1997, 8, FALSE),"")</f>
        <v>07938-0830</v>
      </c>
      <c r="G103" s="117" t="str">
        <f>IFERROR(VLOOKUP(B103,addresses!A$2:I$1997, 9, FALSE),"")</f>
        <v>908-604-3145</v>
      </c>
      <c r="H103" s="117" t="str">
        <f>IFERROR(VLOOKUP(B103,addresses!A$2:J$1997, 10, FALSE), "")</f>
        <v>http://www.everestre.com</v>
      </c>
      <c r="I103" s="117" t="str">
        <f>VLOOKUP(IFERROR(VLOOKUP(B103, Weiss!A$1:C$399,3,FALSE),"NR"), RatingsLU!A$5:B$30, 2, FALSE)</f>
        <v>NR</v>
      </c>
      <c r="J103" s="117">
        <f>VLOOKUP(I103,RatingsLU!B$5:C$30,2,)</f>
        <v>16</v>
      </c>
      <c r="K103" s="117" t="str">
        <f>VLOOKUP(IFERROR(VLOOKUP(B103,#REF!, 6,FALSE), "NR"), RatingsLU!K$5:M$30, 2, FALSE)</f>
        <v>NR</v>
      </c>
      <c r="L103" s="117">
        <f>VLOOKUP(K103,RatingsLU!L$5:M$30,2,)</f>
        <v>7</v>
      </c>
      <c r="M103" s="117" t="str">
        <f>VLOOKUP(IFERROR(VLOOKUP(B103, AMBest!A$1:L$399,3,FALSE),"NR"), RatingsLU!F$5:G$100, 2, FALSE)</f>
        <v>NR</v>
      </c>
      <c r="N103" s="117">
        <f>VLOOKUP(M103, RatingsLU!G$5:H$100, 2, FALSE)</f>
        <v>33</v>
      </c>
      <c r="O103" s="117">
        <f>IFERROR(VLOOKUP(B103, '2017q4'!A$1:C$400,3,),0)</f>
        <v>478</v>
      </c>
      <c r="P103" t="str">
        <f t="shared" si="13"/>
        <v>478</v>
      </c>
      <c r="Q103">
        <f>IFERROR(VLOOKUP(B103, '2013q4'!A$1:C$399,3,),0)</f>
        <v>0</v>
      </c>
      <c r="R103">
        <f>IFERROR(VLOOKUP(B103, '2014q1'!A$1:C$399,3,),0)</f>
        <v>0</v>
      </c>
      <c r="S103">
        <f>IFERROR(VLOOKUP(B103, '2014q2'!A$1:C$399,3,),0)</f>
        <v>0</v>
      </c>
      <c r="T103">
        <f>IFERROR(VLOOKUP(B103, '2014q3'!A$1:C$399,3,),0)</f>
        <v>0</v>
      </c>
      <c r="U103">
        <f>IFERROR(VLOOKUP(B103, '2014q1'!A$1:C$399,3,),0)</f>
        <v>0</v>
      </c>
      <c r="V103">
        <f>IFERROR(VLOOKUP(B103, '2014q2'!A$1:C$399,3,),0)</f>
        <v>0</v>
      </c>
      <c r="W103">
        <f>IFERROR(VLOOKUP(B103, '2015q2'!A$1:C$399,3,),0)</f>
        <v>0</v>
      </c>
      <c r="X103" s="59">
        <f>IFERROR(VLOOKUP(B103, '2015q3'!A$1:C$399,3,),0)</f>
        <v>0</v>
      </c>
      <c r="Y103" s="59">
        <f>IFERROR(VLOOKUP(B103, '2015q4'!A$1:C$399,3,),0)</f>
        <v>0</v>
      </c>
      <c r="Z103" s="117">
        <f>IFERROR(VLOOKUP(B103, '2016q1'!A$1:C$399,3,),0)</f>
        <v>80</v>
      </c>
      <c r="AA103" s="117">
        <f>IFERROR(VLOOKUP(B103, '2016q2'!A$1:C$399,3,),0)</f>
        <v>123</v>
      </c>
      <c r="AB103" s="117">
        <f>IFERROR(VLOOKUP(B103, '2016q3'!A$1:C$399,3,),0)</f>
        <v>175</v>
      </c>
      <c r="AC103" s="117">
        <f>IFERROR(VLOOKUP(B103, '2016q4'!A$1:C$399,3,),0)</f>
        <v>214</v>
      </c>
      <c r="AD103" s="117">
        <f>IFERROR(VLOOKUP(B103, '2017q1'!A$1:C$399,3,),0)</f>
        <v>259</v>
      </c>
      <c r="AE103" s="117">
        <f>IFERROR(VLOOKUP(B103, '2017q2'!A$1:C$399,3,),0)</f>
        <v>359</v>
      </c>
      <c r="AF103" s="117">
        <f>IFERROR(VLOOKUP(B103, '2017q3'!A$1:C$399,3,),0)</f>
        <v>377</v>
      </c>
      <c r="AG103" s="117">
        <f>IFERROR(VLOOKUP(B103, '2017q4'!A$1:C$399,3,),0)</f>
        <v>478</v>
      </c>
      <c r="AH103" t="str">
        <f t="shared" si="10"/>
        <v>0</v>
      </c>
      <c r="AI103" s="117">
        <f>IFERROR(VLOOKUP(B103, 'c2013q4'!A$1:E$399,4,),0) + IFERROR(VLOOKUP(B103, 'c2014q1'!A$1:E$399,4,),0) + IFERROR(VLOOKUP(B103, 'c2014q2'!A$1:E$399,4,),0) + IFERROR(VLOOKUP(B103, 'c2014q3'!A$1:E$399,4,),0) + IFERROR(VLOOKUP(B103, 'c2014q4'!A$1:E$399,4,),0)+ IFERROR(VLOOKUP(B103, 'c2015q1'!A$1:E$399,4,),0) + IFERROR(VLOOKUP(B103, 'c2015q2'!A$1:E$399,4,),0) + IFERROR(VLOOKUP(B103, 'c2015q3'!A$1:E$399,4,),0) + IFERROR(VLOOKUP(B103, 'c2015q4'!A$1:E$399,4,),0) + IFERROR(VLOOKUP(B103, 'c2016q1'!A$1:E$399,4,),0) + IFERROR(VLOOKUP(B103, 'c2016q2'!A$1:E$399,4,),0) + IFERROR(VLOOKUP(B103, 'c2016q3'!A$1:E$399,4,),0) + IFERROR(VLOOKUP(B103, 'c2016q4'!A$1:E$399,4,),0)+ IFERROR(VLOOKUP(B103, 'c2017q1'!A$1:E$399,4,),0)+ IFERROR(VLOOKUP(B103, 'c2017q2'!A$1:E$399,4,),0)</f>
        <v>0</v>
      </c>
      <c r="AJ103">
        <f>IFERROR(VLOOKUP(B103, 'c2013q4'!A$1:E$399,4,),0)</f>
        <v>0</v>
      </c>
      <c r="AK103">
        <f>IFERROR(VLOOKUP(B103, 'c2014q1'!A$1:E$399,4,),0) + IFERROR(VLOOKUP(B103, 'c2014q2'!A$1:E$399,4,),0) + IFERROR(VLOOKUP(B103, 'c2014q3'!A$1:E$399,4,),0) + IFERROR(VLOOKUP(B103, 'c2014q4'!A$1:E$399,4,),0)</f>
        <v>0</v>
      </c>
      <c r="AL103" s="59">
        <f>IFERROR(VLOOKUP(B103, 'c2015q1'!A$1:E$399,4,),0) + IFERROR(VLOOKUP(B103, 'c2015q2'!A$1:E$399,4,),0) + IFERROR(VLOOKUP(B103, 'c2015q3'!A$1:E$399,4,),0) + IFERROR(VLOOKUP(B103, 'c2015q4'!A$1:E$399,4,),0)</f>
        <v>0</v>
      </c>
      <c r="AM103" s="117">
        <f>IFERROR(VLOOKUP(B103, 'c2016q1'!A$1:E$399,4,),0) + IFERROR(VLOOKUP(B103, 'c2016q2'!A$1:E$399,4,),0) + IFERROR(VLOOKUP(B103, 'c2016q3'!A$1:E$399,4,),0) + IFERROR(VLOOKUP(B103, 'c2016q4'!A$1:E$399,4,),0)</f>
        <v>0</v>
      </c>
      <c r="AN103" s="117">
        <f>IFERROR(VLOOKUP(B103, 'c2017q1'!A$1:E$399,4,),0) + IFERROR(VLOOKUP(B103, 'c2017q2'!A$1:E$399,4,),0)</f>
        <v>0</v>
      </c>
      <c r="AO103" s="117" t="str">
        <f t="shared" si="8"/>
        <v>-</v>
      </c>
      <c r="AP103" s="117" t="str">
        <f t="shared" si="9"/>
        <v/>
      </c>
      <c r="AQ103" s="59">
        <f t="shared" si="11"/>
        <v>0</v>
      </c>
      <c r="AR103" t="str">
        <f t="shared" si="12"/>
        <v>f</v>
      </c>
      <c r="AS103" s="117" t="str">
        <f>IFERROR(VLOOKUP(B103, loss!$A$1:$F$300, 4, FALSE), "")</f>
        <v/>
      </c>
      <c r="AT103" s="117" t="str">
        <f>IFERROR(VLOOKUP(B103, loss!$A$1:$F$300, 5, FALSE), "")</f>
        <v/>
      </c>
    </row>
    <row r="104" spans="1:46" x14ac:dyDescent="0.25">
      <c r="A104">
        <v>103</v>
      </c>
      <c r="B104" s="59" t="s">
        <v>298</v>
      </c>
      <c r="C104" s="117" t="str">
        <f>IFERROR(VLOOKUP(B104,addresses!A$2:I$1997, 3, FALSE), "")</f>
        <v>1110 West Commercial Boulevard</v>
      </c>
      <c r="D104" s="117" t="str">
        <f>IFERROR(VLOOKUP(B104,addresses!A$2:I$1997, 5, FALSE), "")</f>
        <v>Fort Lauderdale</v>
      </c>
      <c r="E104" s="117" t="str">
        <f>IFERROR(VLOOKUP(B104,addresses!A$2:I$1997, 7, FALSE),"")</f>
        <v>FL</v>
      </c>
      <c r="F104" s="117">
        <f>IFERROR(VLOOKUP(B104,addresses!A$2:I$1997, 8, FALSE),"")</f>
        <v>33309</v>
      </c>
      <c r="G104" s="117" t="str">
        <f>IFERROR(VLOOKUP(B104,addresses!A$2:I$1997, 9, FALSE),"")</f>
        <v>954-958-1200</v>
      </c>
      <c r="H104" s="117" t="str">
        <f>IFERROR(VLOOKUP(B104,addresses!A$2:J$1997, 10, FALSE), "")</f>
        <v>http://www.americanplatinumpcic.com</v>
      </c>
      <c r="I104" s="117" t="str">
        <f>VLOOKUP(IFERROR(VLOOKUP(B104, Weiss!A$1:C$399,3,FALSE),"NR"), RatingsLU!A$5:B$30, 2, FALSE)</f>
        <v>C+</v>
      </c>
      <c r="J104" s="117">
        <f>VLOOKUP(I104,RatingsLU!B$5:C$30,2,)</f>
        <v>7</v>
      </c>
      <c r="K104" s="117" t="str">
        <f>VLOOKUP(IFERROR(VLOOKUP(B104,#REF!, 6,FALSE), "NR"), RatingsLU!K$5:M$30, 2, FALSE)</f>
        <v>NR</v>
      </c>
      <c r="L104" s="117">
        <f>VLOOKUP(K104,RatingsLU!L$5:M$30,2,)</f>
        <v>7</v>
      </c>
      <c r="M104" s="117" t="str">
        <f>VLOOKUP(IFERROR(VLOOKUP(B104, AMBest!A$1:L$399,3,FALSE),"NR"), RatingsLU!F$5:G$100, 2, FALSE)</f>
        <v>NR</v>
      </c>
      <c r="N104" s="117">
        <f>VLOOKUP(M104, RatingsLU!G$5:H$100, 2, FALSE)</f>
        <v>33</v>
      </c>
      <c r="O104" s="117">
        <f>IFERROR(VLOOKUP(B104, '2017q4'!A$1:C$400,3,),0)</f>
        <v>459</v>
      </c>
      <c r="P104" t="str">
        <f t="shared" si="13"/>
        <v>459</v>
      </c>
      <c r="Q104">
        <f>IFERROR(VLOOKUP(B104, '2013q4'!A$1:C$399,3,),0)</f>
        <v>822</v>
      </c>
      <c r="R104">
        <f>IFERROR(VLOOKUP(B104, '2014q1'!A$1:C$399,3,),0)</f>
        <v>729</v>
      </c>
      <c r="S104">
        <f>IFERROR(VLOOKUP(B104, '2014q2'!A$1:C$399,3,),0)</f>
        <v>659</v>
      </c>
      <c r="T104">
        <f>IFERROR(VLOOKUP(B104, '2014q3'!A$1:C$399,3,),0)</f>
        <v>643</v>
      </c>
      <c r="U104">
        <f>IFERROR(VLOOKUP(B104, '2014q1'!A$1:C$399,3,),0)</f>
        <v>729</v>
      </c>
      <c r="V104">
        <f>IFERROR(VLOOKUP(B104, '2014q2'!A$1:C$399,3,),0)</f>
        <v>659</v>
      </c>
      <c r="W104">
        <f>IFERROR(VLOOKUP(B104, '2015q2'!A$1:C$399,3,),0)</f>
        <v>583</v>
      </c>
      <c r="X104" s="59">
        <f>IFERROR(VLOOKUP(B104, '2015q3'!A$1:C$399,3,),0)</f>
        <v>569</v>
      </c>
      <c r="Y104" s="59">
        <f>IFERROR(VLOOKUP(B104, '2015q4'!A$1:C$399,3,),0)</f>
        <v>548</v>
      </c>
      <c r="Z104" s="117">
        <f>IFERROR(VLOOKUP(B104, '2016q1'!A$1:C$399,3,),0)</f>
        <v>524</v>
      </c>
      <c r="AA104" s="117">
        <f>IFERROR(VLOOKUP(B104, '2016q2'!A$1:C$399,3,),0)</f>
        <v>526</v>
      </c>
      <c r="AB104" s="117">
        <f>IFERROR(VLOOKUP(B104, '2016q3'!A$1:C$399,3,),0)</f>
        <v>504</v>
      </c>
      <c r="AC104" s="117">
        <f>IFERROR(VLOOKUP(B104, '2016q4'!A$1:C$399,3,),0)</f>
        <v>479</v>
      </c>
      <c r="AD104" s="117">
        <f>IFERROR(VLOOKUP(B104, '2017q1'!A$1:C$399,3,),0)</f>
        <v>465</v>
      </c>
      <c r="AE104" s="117">
        <f>IFERROR(VLOOKUP(B104, '2017q2'!A$1:C$399,3,),0)</f>
        <v>454</v>
      </c>
      <c r="AF104" s="117">
        <f>IFERROR(VLOOKUP(B104, '2017q3'!A$1:C$399,3,),0)</f>
        <v>451</v>
      </c>
      <c r="AG104" s="117">
        <f>IFERROR(VLOOKUP(B104, '2017q4'!A$1:C$399,3,),0)</f>
        <v>459</v>
      </c>
      <c r="AH104" t="str">
        <f t="shared" si="10"/>
        <v>2</v>
      </c>
      <c r="AI104" s="117">
        <f>IFERROR(VLOOKUP(B104, 'c2013q4'!A$1:E$399,4,),0) + IFERROR(VLOOKUP(B104, 'c2014q1'!A$1:E$399,4,),0) + IFERROR(VLOOKUP(B104, 'c2014q2'!A$1:E$399,4,),0) + IFERROR(VLOOKUP(B104, 'c2014q3'!A$1:E$399,4,),0) + IFERROR(VLOOKUP(B104, 'c2014q4'!A$1:E$399,4,),0)+ IFERROR(VLOOKUP(B104, 'c2015q1'!A$1:E$399,4,),0) + IFERROR(VLOOKUP(B104, 'c2015q2'!A$1:E$399,4,),0) + IFERROR(VLOOKUP(B104, 'c2015q3'!A$1:E$399,4,),0) + IFERROR(VLOOKUP(B104, 'c2015q4'!A$1:E$399,4,),0) + IFERROR(VLOOKUP(B104, 'c2016q1'!A$1:E$399,4,),0) + IFERROR(VLOOKUP(B104, 'c2016q2'!A$1:E$399,4,),0) + IFERROR(VLOOKUP(B104, 'c2016q3'!A$1:E$399,4,),0) + IFERROR(VLOOKUP(B104, 'c2016q4'!A$1:E$399,4,),0)+ IFERROR(VLOOKUP(B104, 'c2017q1'!A$1:E$399,4,),0)+ IFERROR(VLOOKUP(B104, 'c2017q2'!A$1:E$399,4,),0)</f>
        <v>2</v>
      </c>
      <c r="AJ104">
        <f>IFERROR(VLOOKUP(B104, 'c2013q4'!A$1:E$399,4,),0)</f>
        <v>1</v>
      </c>
      <c r="AK104">
        <f>IFERROR(VLOOKUP(B104, 'c2014q1'!A$1:E$399,4,),0) + IFERROR(VLOOKUP(B104, 'c2014q2'!A$1:E$399,4,),0) + IFERROR(VLOOKUP(B104, 'c2014q3'!A$1:E$399,4,),0) + IFERROR(VLOOKUP(B104, 'c2014q4'!A$1:E$399,4,),0)</f>
        <v>1</v>
      </c>
      <c r="AL104" s="59">
        <f>IFERROR(VLOOKUP(B104, 'c2015q1'!A$1:E$399,4,),0) + IFERROR(VLOOKUP(B104, 'c2015q2'!A$1:E$399,4,),0) + IFERROR(VLOOKUP(B104, 'c2015q3'!A$1:E$399,4,),0) + IFERROR(VLOOKUP(B104, 'c2015q4'!A$1:E$399,4,),0)</f>
        <v>0</v>
      </c>
      <c r="AM104" s="117">
        <f>IFERROR(VLOOKUP(B104, 'c2016q1'!A$1:E$399,4,),0) + IFERROR(VLOOKUP(B104, 'c2016q2'!A$1:E$399,4,),0) + IFERROR(VLOOKUP(B104, 'c2016q3'!A$1:E$399,4,),0) + IFERROR(VLOOKUP(B104, 'c2016q4'!A$1:E$399,4,),0)</f>
        <v>0</v>
      </c>
      <c r="AN104" s="117">
        <f>IFERROR(VLOOKUP(B104, 'c2017q1'!A$1:E$399,4,),0) + IFERROR(VLOOKUP(B104, 'c2017q2'!A$1:E$399,4,),0)</f>
        <v>0</v>
      </c>
      <c r="AO104" s="117" t="str">
        <f t="shared" si="8"/>
        <v>-</v>
      </c>
      <c r="AP104" s="117" t="str">
        <f t="shared" si="9"/>
        <v/>
      </c>
      <c r="AQ104" s="59">
        <f t="shared" si="11"/>
        <v>0</v>
      </c>
      <c r="AR104" t="str">
        <f t="shared" si="12"/>
        <v>f</v>
      </c>
      <c r="AS104" s="117" t="str">
        <f>IFERROR(VLOOKUP(B104, loss!$A$1:$F$300, 4, FALSE), "")</f>
        <v>26.7%</v>
      </c>
      <c r="AT104" s="117" t="str">
        <f>IFERROR(VLOOKUP(B104, loss!$A$1:$F$300, 5, FALSE), "")</f>
        <v>27.2%</v>
      </c>
    </row>
    <row r="105" spans="1:46" x14ac:dyDescent="0.25">
      <c r="A105">
        <v>104</v>
      </c>
      <c r="B105" s="59" t="s">
        <v>297</v>
      </c>
      <c r="C105" s="117" t="str">
        <f>IFERROR(VLOOKUP(B105,addresses!A$2:I$1997, 3, FALSE), "")</f>
        <v>301 E Fourth Street</v>
      </c>
      <c r="D105" s="117" t="str">
        <f>IFERROR(VLOOKUP(B105,addresses!A$2:I$1997, 5, FALSE), "")</f>
        <v>Cincinnati</v>
      </c>
      <c r="E105" s="117" t="str">
        <f>IFERROR(VLOOKUP(B105,addresses!A$2:I$1997, 7, FALSE),"")</f>
        <v>OH</v>
      </c>
      <c r="F105" s="117">
        <f>IFERROR(VLOOKUP(B105,addresses!A$2:I$1997, 8, FALSE),"")</f>
        <v>45202</v>
      </c>
      <c r="G105" s="117" t="str">
        <f>IFERROR(VLOOKUP(B105,addresses!A$2:I$1997, 9, FALSE),"")</f>
        <v>800-972-3008</v>
      </c>
      <c r="H105" s="117" t="str">
        <f>IFERROR(VLOOKUP(B105,addresses!A$2:J$1997, 10, FALSE), "")</f>
        <v>http://www.greatamericaninsurancegroup.com</v>
      </c>
      <c r="I105" s="117" t="str">
        <f>VLOOKUP(IFERROR(VLOOKUP(B105, Weiss!A$1:C$399,3,FALSE),"NR"), RatingsLU!A$5:B$30, 2, FALSE)</f>
        <v>NR</v>
      </c>
      <c r="J105" s="117">
        <f>VLOOKUP(I105,RatingsLU!B$5:C$30,2,)</f>
        <v>16</v>
      </c>
      <c r="K105" s="117" t="str">
        <f>VLOOKUP(IFERROR(VLOOKUP(B105,#REF!, 6,FALSE), "NR"), RatingsLU!K$5:M$30, 2, FALSE)</f>
        <v>NR</v>
      </c>
      <c r="L105" s="117">
        <f>VLOOKUP(K105,RatingsLU!L$5:M$30,2,)</f>
        <v>7</v>
      </c>
      <c r="M105" s="117" t="str">
        <f>VLOOKUP(IFERROR(VLOOKUP(B105, AMBest!A$1:L$399,3,FALSE),"NR"), RatingsLU!F$5:G$100, 2, FALSE)</f>
        <v>A+</v>
      </c>
      <c r="N105" s="117">
        <f>VLOOKUP(M105, RatingsLU!G$5:H$100, 2, FALSE)</f>
        <v>3</v>
      </c>
      <c r="O105" s="117">
        <f>IFERROR(VLOOKUP(B105, '2017q4'!A$1:C$400,3,),0)</f>
        <v>450</v>
      </c>
      <c r="P105" t="str">
        <f t="shared" si="13"/>
        <v>450</v>
      </c>
      <c r="Q105">
        <f>IFERROR(VLOOKUP(B105, '2013q4'!A$1:C$399,3,),0)</f>
        <v>709</v>
      </c>
      <c r="R105">
        <f>IFERROR(VLOOKUP(B105, '2014q1'!A$1:C$399,3,),0)</f>
        <v>710</v>
      </c>
      <c r="S105">
        <f>IFERROR(VLOOKUP(B105, '2014q2'!A$1:C$399,3,),0)</f>
        <v>680</v>
      </c>
      <c r="T105">
        <f>IFERROR(VLOOKUP(B105, '2014q3'!A$1:C$399,3,),0)</f>
        <v>647</v>
      </c>
      <c r="U105">
        <f>IFERROR(VLOOKUP(B105, '2014q1'!A$1:C$399,3,),0)</f>
        <v>710</v>
      </c>
      <c r="V105">
        <f>IFERROR(VLOOKUP(B105, '2014q2'!A$1:C$399,3,),0)</f>
        <v>680</v>
      </c>
      <c r="W105">
        <f>IFERROR(VLOOKUP(B105, '2015q2'!A$1:C$399,3,),0)</f>
        <v>606</v>
      </c>
      <c r="X105" s="59">
        <f>IFERROR(VLOOKUP(B105, '2015q3'!A$1:C$399,3,),0)</f>
        <v>616</v>
      </c>
      <c r="Y105" s="59">
        <f>IFERROR(VLOOKUP(B105, '2015q4'!A$1:C$399,3,),0)</f>
        <v>601</v>
      </c>
      <c r="Z105" s="117">
        <f>IFERROR(VLOOKUP(B105, '2016q1'!A$1:C$399,3,),0)</f>
        <v>594</v>
      </c>
      <c r="AA105" s="117">
        <f>IFERROR(VLOOKUP(B105, '2016q2'!A$1:C$399,3,),0)</f>
        <v>563</v>
      </c>
      <c r="AB105" s="117">
        <f>IFERROR(VLOOKUP(B105, '2016q3'!A$1:C$399,3,),0)</f>
        <v>542</v>
      </c>
      <c r="AC105" s="117">
        <f>IFERROR(VLOOKUP(B105, '2016q4'!A$1:C$399,3,),0)</f>
        <v>536</v>
      </c>
      <c r="AD105" s="117">
        <f>IFERROR(VLOOKUP(B105, '2017q1'!A$1:C$399,3,),0)</f>
        <v>522</v>
      </c>
      <c r="AE105" s="117">
        <f>IFERROR(VLOOKUP(B105, '2017q2'!A$1:C$399,3,),0)</f>
        <v>488</v>
      </c>
      <c r="AF105" s="117">
        <f>IFERROR(VLOOKUP(B105, '2017q3'!A$1:C$399,3,),0)</f>
        <v>473</v>
      </c>
      <c r="AG105" s="117">
        <f>IFERROR(VLOOKUP(B105, '2017q4'!A$1:C$399,3,),0)</f>
        <v>450</v>
      </c>
      <c r="AH105" t="str">
        <f t="shared" si="10"/>
        <v>3</v>
      </c>
      <c r="AI105" s="117">
        <f>IFERROR(VLOOKUP(B105, 'c2013q4'!A$1:E$399,4,),0) + IFERROR(VLOOKUP(B105, 'c2014q1'!A$1:E$399,4,),0) + IFERROR(VLOOKUP(B105, 'c2014q2'!A$1:E$399,4,),0) + IFERROR(VLOOKUP(B105, 'c2014q3'!A$1:E$399,4,),0) + IFERROR(VLOOKUP(B105, 'c2014q4'!A$1:E$399,4,),0)+ IFERROR(VLOOKUP(B105, 'c2015q1'!A$1:E$399,4,),0) + IFERROR(VLOOKUP(B105, 'c2015q2'!A$1:E$399,4,),0) + IFERROR(VLOOKUP(B105, 'c2015q3'!A$1:E$399,4,),0) + IFERROR(VLOOKUP(B105, 'c2015q4'!A$1:E$399,4,),0) + IFERROR(VLOOKUP(B105, 'c2016q1'!A$1:E$399,4,),0) + IFERROR(VLOOKUP(B105, 'c2016q2'!A$1:E$399,4,),0) + IFERROR(VLOOKUP(B105, 'c2016q3'!A$1:E$399,4,),0) + IFERROR(VLOOKUP(B105, 'c2016q4'!A$1:E$399,4,),0)+ IFERROR(VLOOKUP(B105, 'c2017q1'!A$1:E$399,4,),0)+ IFERROR(VLOOKUP(B105, 'c2017q2'!A$1:E$399,4,),0)</f>
        <v>3</v>
      </c>
      <c r="AJ105">
        <f>IFERROR(VLOOKUP(B105, 'c2013q4'!A$1:E$399,4,),0)</f>
        <v>0</v>
      </c>
      <c r="AK105">
        <f>IFERROR(VLOOKUP(B105, 'c2014q1'!A$1:E$399,4,),0) + IFERROR(VLOOKUP(B105, 'c2014q2'!A$1:E$399,4,),0) + IFERROR(VLOOKUP(B105, 'c2014q3'!A$1:E$399,4,),0) + IFERROR(VLOOKUP(B105, 'c2014q4'!A$1:E$399,4,),0)</f>
        <v>3</v>
      </c>
      <c r="AL105" s="59">
        <f>IFERROR(VLOOKUP(B105, 'c2015q1'!A$1:E$399,4,),0) + IFERROR(VLOOKUP(B105, 'c2015q2'!A$1:E$399,4,),0) + IFERROR(VLOOKUP(B105, 'c2015q3'!A$1:E$399,4,),0) + IFERROR(VLOOKUP(B105, 'c2015q4'!A$1:E$399,4,),0)</f>
        <v>0</v>
      </c>
      <c r="AM105" s="117">
        <f>IFERROR(VLOOKUP(B105, 'c2016q1'!A$1:E$399,4,),0) + IFERROR(VLOOKUP(B105, 'c2016q2'!A$1:E$399,4,),0) + IFERROR(VLOOKUP(B105, 'c2016q3'!A$1:E$399,4,),0) + IFERROR(VLOOKUP(B105, 'c2016q4'!A$1:E$399,4,),0)</f>
        <v>0</v>
      </c>
      <c r="AN105" s="117">
        <f>IFERROR(VLOOKUP(B105, 'c2017q1'!A$1:E$399,4,),0) + IFERROR(VLOOKUP(B105, 'c2017q2'!A$1:E$399,4,),0)</f>
        <v>0</v>
      </c>
      <c r="AO105" s="117" t="str">
        <f t="shared" si="8"/>
        <v>-</v>
      </c>
      <c r="AP105" s="117" t="str">
        <f t="shared" si="9"/>
        <v/>
      </c>
      <c r="AQ105" s="59">
        <f t="shared" si="11"/>
        <v>0</v>
      </c>
      <c r="AR105" t="str">
        <f t="shared" si="12"/>
        <v>f</v>
      </c>
      <c r="AS105" s="117" t="str">
        <f>IFERROR(VLOOKUP(B105, loss!$A$1:$F$300, 4, FALSE), "")</f>
        <v/>
      </c>
      <c r="AT105" s="117" t="str">
        <f>IFERROR(VLOOKUP(B105, loss!$A$1:$F$300, 5, FALSE), "")</f>
        <v/>
      </c>
    </row>
    <row r="106" spans="1:46" x14ac:dyDescent="0.25">
      <c r="A106">
        <v>105</v>
      </c>
      <c r="B106" s="59" t="s">
        <v>3551</v>
      </c>
      <c r="C106" s="117" t="str">
        <f>IFERROR(VLOOKUP(B106,addresses!A$2:I$1997, 3, FALSE), "")</f>
        <v>6300 Wilson Mills Road, W33</v>
      </c>
      <c r="D106" s="117" t="str">
        <f>IFERROR(VLOOKUP(B106,addresses!A$2:I$1997, 5, FALSE), "")</f>
        <v>Cleveland</v>
      </c>
      <c r="E106" s="117" t="str">
        <f>IFERROR(VLOOKUP(B106,addresses!A$2:I$1997, 7, FALSE),"")</f>
        <v>OH</v>
      </c>
      <c r="F106" s="117" t="str">
        <f>IFERROR(VLOOKUP(B106,addresses!A$2:I$1997, 8, FALSE),"")</f>
        <v>44143-2182</v>
      </c>
      <c r="G106" s="117" t="str">
        <f>IFERROR(VLOOKUP(B106,addresses!A$2:I$1997, 9, FALSE),"")</f>
        <v>1-800-776-4737</v>
      </c>
      <c r="H106" s="117" t="str">
        <f>IFERROR(VLOOKUP(B106,addresses!A$2:J$1997, 10, FALSE), "")</f>
        <v>http://www.progressive.com</v>
      </c>
      <c r="I106" s="117" t="str">
        <f>VLOOKUP(IFERROR(VLOOKUP(B106, Weiss!A$1:C$399,3,FALSE),"NR"), RatingsLU!A$5:B$30, 2, FALSE)</f>
        <v>NR</v>
      </c>
      <c r="J106" s="117">
        <f>VLOOKUP(I106,RatingsLU!B$5:C$30,2,)</f>
        <v>16</v>
      </c>
      <c r="K106" s="117" t="str">
        <f>VLOOKUP(IFERROR(VLOOKUP(B106,#REF!, 6,FALSE), "NR"), RatingsLU!K$5:M$30, 2, FALSE)</f>
        <v>NR</v>
      </c>
      <c r="L106" s="117">
        <f>VLOOKUP(K106,RatingsLU!L$5:M$30,2,)</f>
        <v>7</v>
      </c>
      <c r="M106" s="117" t="str">
        <f>VLOOKUP(IFERROR(VLOOKUP(B106, AMBest!A$1:L$399,3,FALSE),"NR"), RatingsLU!F$5:G$100, 2, FALSE)</f>
        <v>NR</v>
      </c>
      <c r="N106" s="117">
        <f>VLOOKUP(M106, RatingsLU!G$5:H$100, 2, FALSE)</f>
        <v>33</v>
      </c>
      <c r="O106" s="117">
        <f>IFERROR(VLOOKUP(B106, '2017q4'!A$1:C$400,3,),0)</f>
        <v>425</v>
      </c>
      <c r="P106" t="str">
        <f t="shared" si="13"/>
        <v>425</v>
      </c>
      <c r="Q106">
        <f>IFERROR(VLOOKUP(B106, '2013q4'!A$1:C$399,3,),0)</f>
        <v>0</v>
      </c>
      <c r="R106">
        <f>IFERROR(VLOOKUP(B106, '2014q1'!A$1:C$399,3,),0)</f>
        <v>0</v>
      </c>
      <c r="S106">
        <f>IFERROR(VLOOKUP(B106, '2014q2'!A$1:C$399,3,),0)</f>
        <v>0</v>
      </c>
      <c r="T106">
        <f>IFERROR(VLOOKUP(B106, '2014q3'!A$1:C$399,3,),0)</f>
        <v>0</v>
      </c>
      <c r="U106">
        <f>IFERROR(VLOOKUP(B106, '2014q1'!A$1:C$399,3,),0)</f>
        <v>0</v>
      </c>
      <c r="V106">
        <f>IFERROR(VLOOKUP(B106, '2014q2'!A$1:C$399,3,),0)</f>
        <v>0</v>
      </c>
      <c r="W106">
        <f>IFERROR(VLOOKUP(B106, '2015q2'!A$1:C$399,3,),0)</f>
        <v>0</v>
      </c>
      <c r="X106" s="59">
        <f>IFERROR(VLOOKUP(B106, '2015q3'!A$1:C$399,3,),0)</f>
        <v>0</v>
      </c>
      <c r="Y106" s="59">
        <f>IFERROR(VLOOKUP(B106, '2015q4'!A$1:C$399,3,),0)</f>
        <v>0</v>
      </c>
      <c r="Z106" s="117">
        <f>IFERROR(VLOOKUP(B106, '2016q1'!A$1:C$399,3,),0)</f>
        <v>0</v>
      </c>
      <c r="AA106" s="117">
        <f>IFERROR(VLOOKUP(B106, '2016q2'!A$1:C$399,3,),0)</f>
        <v>0</v>
      </c>
      <c r="AB106" s="117">
        <f>IFERROR(VLOOKUP(B106, '2016q3'!A$1:C$399,3,),0)</f>
        <v>0</v>
      </c>
      <c r="AC106" s="117">
        <f>IFERROR(VLOOKUP(B106, '2016q4'!A$1:C$399,3,),0)</f>
        <v>0</v>
      </c>
      <c r="AD106" s="117">
        <f>IFERROR(VLOOKUP(B106, '2017q1'!A$1:C$399,3,),0)</f>
        <v>0</v>
      </c>
      <c r="AE106" s="117">
        <f>IFERROR(VLOOKUP(B106, '2017q2'!A$1:C$399,3,),0)</f>
        <v>0</v>
      </c>
      <c r="AF106" s="117">
        <f>IFERROR(VLOOKUP(B106, '2017q3'!A$1:C$399,3,),0)</f>
        <v>34</v>
      </c>
      <c r="AG106" s="117">
        <f>IFERROR(VLOOKUP(B106, '2017q4'!A$1:C$399,3,),0)</f>
        <v>425</v>
      </c>
      <c r="AH106" t="str">
        <f t="shared" si="10"/>
        <v>0</v>
      </c>
      <c r="AI106" s="117">
        <f>IFERROR(VLOOKUP(B106, 'c2013q4'!A$1:E$399,4,),0) + IFERROR(VLOOKUP(B106, 'c2014q1'!A$1:E$399,4,),0) + IFERROR(VLOOKUP(B106, 'c2014q2'!A$1:E$399,4,),0) + IFERROR(VLOOKUP(B106, 'c2014q3'!A$1:E$399,4,),0) + IFERROR(VLOOKUP(B106, 'c2014q4'!A$1:E$399,4,),0)+ IFERROR(VLOOKUP(B106, 'c2015q1'!A$1:E$399,4,),0) + IFERROR(VLOOKUP(B106, 'c2015q2'!A$1:E$399,4,),0) + IFERROR(VLOOKUP(B106, 'c2015q3'!A$1:E$399,4,),0) + IFERROR(VLOOKUP(B106, 'c2015q4'!A$1:E$399,4,),0) + IFERROR(VLOOKUP(B106, 'c2016q1'!A$1:E$399,4,),0) + IFERROR(VLOOKUP(B106, 'c2016q2'!A$1:E$399,4,),0) + IFERROR(VLOOKUP(B106, 'c2016q3'!A$1:E$399,4,),0) + IFERROR(VLOOKUP(B106, 'c2016q4'!A$1:E$399,4,),0)+ IFERROR(VLOOKUP(B106, 'c2017q1'!A$1:E$399,4,),0)+ IFERROR(VLOOKUP(B106, 'c2017q2'!A$1:E$399,4,),0)</f>
        <v>0</v>
      </c>
      <c r="AJ106">
        <f>IFERROR(VLOOKUP(B106, 'c2013q4'!A$1:E$399,4,),0)</f>
        <v>0</v>
      </c>
      <c r="AK106">
        <f>IFERROR(VLOOKUP(B106, 'c2014q1'!A$1:E$399,4,),0) + IFERROR(VLOOKUP(B106, 'c2014q2'!A$1:E$399,4,),0) + IFERROR(VLOOKUP(B106, 'c2014q3'!A$1:E$399,4,),0) + IFERROR(VLOOKUP(B106, 'c2014q4'!A$1:E$399,4,),0)</f>
        <v>0</v>
      </c>
      <c r="AL106" s="59">
        <f>IFERROR(VLOOKUP(B106, 'c2015q1'!A$1:E$399,4,),0) + IFERROR(VLOOKUP(B106, 'c2015q2'!A$1:E$399,4,),0) + IFERROR(VLOOKUP(B106, 'c2015q3'!A$1:E$399,4,),0) + IFERROR(VLOOKUP(B106, 'c2015q4'!A$1:E$399,4,),0)</f>
        <v>0</v>
      </c>
      <c r="AM106" s="117">
        <f>IFERROR(VLOOKUP(B106, 'c2016q1'!A$1:E$399,4,),0) + IFERROR(VLOOKUP(B106, 'c2016q2'!A$1:E$399,4,),0) + IFERROR(VLOOKUP(B106, 'c2016q3'!A$1:E$399,4,),0) + IFERROR(VLOOKUP(B106, 'c2016q4'!A$1:E$399,4,),0)</f>
        <v>0</v>
      </c>
      <c r="AN106" s="117">
        <f>IFERROR(VLOOKUP(B106, 'c2017q1'!A$1:E$399,4,),0) + IFERROR(VLOOKUP(B106, 'c2017q2'!A$1:E$399,4,),0)</f>
        <v>0</v>
      </c>
      <c r="AO106" s="117" t="str">
        <f t="shared" si="8"/>
        <v>-</v>
      </c>
      <c r="AP106" s="117" t="str">
        <f t="shared" si="9"/>
        <v/>
      </c>
      <c r="AQ106" s="59">
        <f t="shared" si="11"/>
        <v>0</v>
      </c>
      <c r="AR106" t="str">
        <f t="shared" si="12"/>
        <v>f</v>
      </c>
      <c r="AS106" s="117" t="str">
        <f>IFERROR(VLOOKUP(B106, loss!$A$1:$F$300, 4, FALSE), "")</f>
        <v/>
      </c>
      <c r="AT106" s="117" t="str">
        <f>IFERROR(VLOOKUP(B106, loss!$A$1:$F$300, 5, FALSE), "")</f>
        <v/>
      </c>
    </row>
    <row r="107" spans="1:46" x14ac:dyDescent="0.25">
      <c r="A107">
        <v>106</v>
      </c>
      <c r="B107" s="59" t="s">
        <v>304</v>
      </c>
      <c r="C107" s="117" t="str">
        <f>IFERROR(VLOOKUP(B107,addresses!A$2:I$1997, 3, FALSE), "")</f>
        <v>175 Berkeley Street</v>
      </c>
      <c r="D107" s="117" t="str">
        <f>IFERROR(VLOOKUP(B107,addresses!A$2:I$1997, 5, FALSE), "")</f>
        <v>Boston</v>
      </c>
      <c r="E107" s="117" t="str">
        <f>IFERROR(VLOOKUP(B107,addresses!A$2:I$1997, 7, FALSE),"")</f>
        <v>MA</v>
      </c>
      <c r="F107" s="117" t="str">
        <f>IFERROR(VLOOKUP(B107,addresses!A$2:I$1997, 8, FALSE),"")</f>
        <v>02116</v>
      </c>
      <c r="G107" s="117" t="str">
        <f>IFERROR(VLOOKUP(B107,addresses!A$2:I$1997, 9, FALSE),"")</f>
        <v>617-357-9500</v>
      </c>
      <c r="H107" s="117" t="str">
        <f>IFERROR(VLOOKUP(B107,addresses!A$2:J$1997, 10, FALSE), "")</f>
        <v>http://www.safeco.com</v>
      </c>
      <c r="I107" s="117" t="str">
        <f>VLOOKUP(IFERROR(VLOOKUP(B107, Weiss!A$1:C$399,3,FALSE),"NR"), RatingsLU!A$5:B$30, 2, FALSE)</f>
        <v>B</v>
      </c>
      <c r="J107" s="117">
        <f>VLOOKUP(I107,RatingsLU!B$5:C$30,2,)</f>
        <v>5</v>
      </c>
      <c r="K107" s="117" t="str">
        <f>VLOOKUP(IFERROR(VLOOKUP(B107,#REF!, 6,FALSE), "NR"), RatingsLU!K$5:M$30, 2, FALSE)</f>
        <v>NR</v>
      </c>
      <c r="L107" s="117">
        <f>VLOOKUP(K107,RatingsLU!L$5:M$30,2,)</f>
        <v>7</v>
      </c>
      <c r="M107" s="117" t="str">
        <f>VLOOKUP(IFERROR(VLOOKUP(B107, AMBest!A$1:L$399,3,FALSE),"NR"), RatingsLU!F$5:G$100, 2, FALSE)</f>
        <v>A</v>
      </c>
      <c r="N107" s="117">
        <f>VLOOKUP(M107, RatingsLU!G$5:H$100, 2, FALSE)</f>
        <v>5</v>
      </c>
      <c r="O107" s="117">
        <f>IFERROR(VLOOKUP(B107, '2017q4'!A$1:C$400,3,),0)</f>
        <v>394</v>
      </c>
      <c r="P107" t="str">
        <f t="shared" si="13"/>
        <v>394</v>
      </c>
      <c r="Q107">
        <f>IFERROR(VLOOKUP(B107, '2013q4'!A$1:C$399,3,),0)</f>
        <v>461</v>
      </c>
      <c r="R107">
        <f>IFERROR(VLOOKUP(B107, '2014q1'!A$1:C$399,3,),0)</f>
        <v>470</v>
      </c>
      <c r="S107">
        <f>IFERROR(VLOOKUP(B107, '2014q2'!A$1:C$399,3,),0)</f>
        <v>462</v>
      </c>
      <c r="T107">
        <f>IFERROR(VLOOKUP(B107, '2014q3'!A$1:C$399,3,),0)</f>
        <v>454</v>
      </c>
      <c r="U107">
        <f>IFERROR(VLOOKUP(B107, '2014q1'!A$1:C$399,3,),0)</f>
        <v>470</v>
      </c>
      <c r="V107">
        <f>IFERROR(VLOOKUP(B107, '2014q2'!A$1:C$399,3,),0)</f>
        <v>462</v>
      </c>
      <c r="W107">
        <f>IFERROR(VLOOKUP(B107, '2015q2'!A$1:C$399,3,),0)</f>
        <v>421</v>
      </c>
      <c r="X107" s="59">
        <f>IFERROR(VLOOKUP(B107, '2015q3'!A$1:C$399,3,),0)</f>
        <v>410</v>
      </c>
      <c r="Y107" s="59">
        <f>IFERROR(VLOOKUP(B107, '2015q4'!A$1:C$399,3,),0)</f>
        <v>398</v>
      </c>
      <c r="Z107" s="117">
        <f>IFERROR(VLOOKUP(B107, '2016q1'!A$1:C$399,3,),0)</f>
        <v>389</v>
      </c>
      <c r="AA107" s="117">
        <f>IFERROR(VLOOKUP(B107, '2016q2'!A$1:C$399,3,),0)</f>
        <v>388</v>
      </c>
      <c r="AB107" s="117">
        <f>IFERROR(VLOOKUP(B107, '2016q3'!A$1:C$399,3,),0)</f>
        <v>396</v>
      </c>
      <c r="AC107" s="117">
        <f>IFERROR(VLOOKUP(B107, '2016q4'!A$1:C$399,3,),0)</f>
        <v>397</v>
      </c>
      <c r="AD107" s="117">
        <f>IFERROR(VLOOKUP(B107, '2017q1'!A$1:C$399,3,),0)</f>
        <v>402</v>
      </c>
      <c r="AE107" s="117">
        <f>IFERROR(VLOOKUP(B107, '2017q2'!A$1:C$399,3,),0)</f>
        <v>390</v>
      </c>
      <c r="AF107" s="117">
        <f>IFERROR(VLOOKUP(B107, '2017q3'!A$1:C$399,3,),0)</f>
        <v>398</v>
      </c>
      <c r="AG107" s="117">
        <f>IFERROR(VLOOKUP(B107, '2017q4'!A$1:C$399,3,),0)</f>
        <v>394</v>
      </c>
      <c r="AH107" t="str">
        <f t="shared" si="10"/>
        <v>0</v>
      </c>
      <c r="AI107" s="117">
        <f>IFERROR(VLOOKUP(B107, 'c2013q4'!A$1:E$399,4,),0) + IFERROR(VLOOKUP(B107, 'c2014q1'!A$1:E$399,4,),0) + IFERROR(VLOOKUP(B107, 'c2014q2'!A$1:E$399,4,),0) + IFERROR(VLOOKUP(B107, 'c2014q3'!A$1:E$399,4,),0) + IFERROR(VLOOKUP(B107, 'c2014q4'!A$1:E$399,4,),0)+ IFERROR(VLOOKUP(B107, 'c2015q1'!A$1:E$399,4,),0) + IFERROR(VLOOKUP(B107, 'c2015q2'!A$1:E$399,4,),0) + IFERROR(VLOOKUP(B107, 'c2015q3'!A$1:E$399,4,),0) + IFERROR(VLOOKUP(B107, 'c2015q4'!A$1:E$399,4,),0) + IFERROR(VLOOKUP(B107, 'c2016q1'!A$1:E$399,4,),0) + IFERROR(VLOOKUP(B107, 'c2016q2'!A$1:E$399,4,),0) + IFERROR(VLOOKUP(B107, 'c2016q3'!A$1:E$399,4,),0) + IFERROR(VLOOKUP(B107, 'c2016q4'!A$1:E$399,4,),0)+ IFERROR(VLOOKUP(B107, 'c2017q1'!A$1:E$399,4,),0)+ IFERROR(VLOOKUP(B107, 'c2017q2'!A$1:E$399,4,),0)</f>
        <v>0</v>
      </c>
      <c r="AJ107">
        <f>IFERROR(VLOOKUP(B107, 'c2013q4'!A$1:E$399,4,),0)</f>
        <v>0</v>
      </c>
      <c r="AK107">
        <f>IFERROR(VLOOKUP(B107, 'c2014q1'!A$1:E$399,4,),0) + IFERROR(VLOOKUP(B107, 'c2014q2'!A$1:E$399,4,),0) + IFERROR(VLOOKUP(B107, 'c2014q3'!A$1:E$399,4,),0) + IFERROR(VLOOKUP(B107, 'c2014q4'!A$1:E$399,4,),0)</f>
        <v>0</v>
      </c>
      <c r="AL107" s="59">
        <f>IFERROR(VLOOKUP(B107, 'c2015q1'!A$1:E$399,4,),0) + IFERROR(VLOOKUP(B107, 'c2015q2'!A$1:E$399,4,),0) + IFERROR(VLOOKUP(B107, 'c2015q3'!A$1:E$399,4,),0) + IFERROR(VLOOKUP(B107, 'c2015q4'!A$1:E$399,4,),0)</f>
        <v>0</v>
      </c>
      <c r="AM107" s="117">
        <f>IFERROR(VLOOKUP(B107, 'c2016q1'!A$1:E$399,4,),0) + IFERROR(VLOOKUP(B107, 'c2016q2'!A$1:E$399,4,),0) + IFERROR(VLOOKUP(B107, 'c2016q3'!A$1:E$399,4,),0) + IFERROR(VLOOKUP(B107, 'c2016q4'!A$1:E$399,4,),0)</f>
        <v>0</v>
      </c>
      <c r="AN107" s="117">
        <f>IFERROR(VLOOKUP(B107, 'c2017q1'!A$1:E$399,4,),0) + IFERROR(VLOOKUP(B107, 'c2017q2'!A$1:E$399,4,),0)</f>
        <v>0</v>
      </c>
      <c r="AO107" s="117" t="str">
        <f t="shared" si="8"/>
        <v>-</v>
      </c>
      <c r="AP107" s="117" t="str">
        <f t="shared" si="9"/>
        <v/>
      </c>
      <c r="AQ107" s="59">
        <f t="shared" si="11"/>
        <v>0</v>
      </c>
      <c r="AR107" t="str">
        <f t="shared" si="12"/>
        <v>f</v>
      </c>
      <c r="AS107" s="117" t="str">
        <f>IFERROR(VLOOKUP(B107, loss!$A$1:$F$300, 4, FALSE), "")</f>
        <v/>
      </c>
      <c r="AT107" s="117" t="str">
        <f>IFERROR(VLOOKUP(B107, loss!$A$1:$F$300, 5, FALSE), "")</f>
        <v/>
      </c>
    </row>
    <row r="108" spans="1:46" x14ac:dyDescent="0.25">
      <c r="A108">
        <v>107</v>
      </c>
      <c r="B108" s="59" t="s">
        <v>302</v>
      </c>
      <c r="C108" s="117" t="str">
        <f>IFERROR(VLOOKUP(B108,addresses!A$2:I$1997, 3, FALSE), "")</f>
        <v>118 2Nd Avenue Se</v>
      </c>
      <c r="D108" s="117" t="str">
        <f>IFERROR(VLOOKUP(B108,addresses!A$2:I$1997, 5, FALSE), "")</f>
        <v>Cedar Rapids</v>
      </c>
      <c r="E108" s="117" t="str">
        <f>IFERROR(VLOOKUP(B108,addresses!A$2:I$1997, 7, FALSE),"")</f>
        <v>IA</v>
      </c>
      <c r="F108" s="117">
        <f>IFERROR(VLOOKUP(B108,addresses!A$2:I$1997, 8, FALSE),"")</f>
        <v>52401</v>
      </c>
      <c r="G108" s="117" t="str">
        <f>IFERROR(VLOOKUP(B108,addresses!A$2:I$1997, 9, FALSE),"")</f>
        <v>319-286-2533</v>
      </c>
      <c r="H108" s="117" t="str">
        <f>IFERROR(VLOOKUP(B108,addresses!A$2:J$1997, 10, FALSE), "")</f>
        <v>http://www.unitedfiregroup.com</v>
      </c>
      <c r="I108" s="117" t="str">
        <f>VLOOKUP(IFERROR(VLOOKUP(B108, Weiss!A$1:C$399,3,FALSE),"NR"), RatingsLU!A$5:B$30, 2, FALSE)</f>
        <v>C+</v>
      </c>
      <c r="J108" s="117">
        <f>VLOOKUP(I108,RatingsLU!B$5:C$30,2,)</f>
        <v>7</v>
      </c>
      <c r="K108" s="117" t="str">
        <f>VLOOKUP(IFERROR(VLOOKUP(B108,#REF!, 6,FALSE), "NR"), RatingsLU!K$5:M$30, 2, FALSE)</f>
        <v>NR</v>
      </c>
      <c r="L108" s="117">
        <f>VLOOKUP(K108,RatingsLU!L$5:M$30,2,)</f>
        <v>7</v>
      </c>
      <c r="M108" s="117" t="str">
        <f>VLOOKUP(IFERROR(VLOOKUP(B108, AMBest!A$1:L$399,3,FALSE),"NR"), RatingsLU!F$5:G$100, 2, FALSE)</f>
        <v>A</v>
      </c>
      <c r="N108" s="117">
        <f>VLOOKUP(M108, RatingsLU!G$5:H$100, 2, FALSE)</f>
        <v>5</v>
      </c>
      <c r="O108" s="117">
        <f>IFERROR(VLOOKUP(B108, '2017q4'!A$1:C$400,3,),0)</f>
        <v>388</v>
      </c>
      <c r="P108" t="str">
        <f t="shared" si="13"/>
        <v>388</v>
      </c>
      <c r="Q108">
        <f>IFERROR(VLOOKUP(B108, '2013q4'!A$1:C$399,3,),0)</f>
        <v>540</v>
      </c>
      <c r="R108">
        <f>IFERROR(VLOOKUP(B108, '2014q1'!A$1:C$399,3,),0)</f>
        <v>533</v>
      </c>
      <c r="S108">
        <f>IFERROR(VLOOKUP(B108, '2014q2'!A$1:C$399,3,),0)</f>
        <v>526</v>
      </c>
      <c r="T108">
        <f>IFERROR(VLOOKUP(B108, '2014q3'!A$1:C$399,3,),0)</f>
        <v>519</v>
      </c>
      <c r="U108">
        <f>IFERROR(VLOOKUP(B108, '2014q1'!A$1:C$399,3,),0)</f>
        <v>533</v>
      </c>
      <c r="V108">
        <f>IFERROR(VLOOKUP(B108, '2014q2'!A$1:C$399,3,),0)</f>
        <v>526</v>
      </c>
      <c r="W108">
        <f>IFERROR(VLOOKUP(B108, '2015q2'!A$1:C$399,3,),0)</f>
        <v>480</v>
      </c>
      <c r="X108" s="59">
        <f>IFERROR(VLOOKUP(B108, '2015q3'!A$1:C$399,3,),0)</f>
        <v>466</v>
      </c>
      <c r="Y108" s="59">
        <f>IFERROR(VLOOKUP(B108, '2015q4'!A$1:C$399,3,),0)</f>
        <v>449</v>
      </c>
      <c r="Z108" s="117">
        <f>IFERROR(VLOOKUP(B108, '2016q1'!A$1:C$399,3,),0)</f>
        <v>447</v>
      </c>
      <c r="AA108" s="117">
        <f>IFERROR(VLOOKUP(B108, '2016q2'!A$1:C$399,3,),0)</f>
        <v>440</v>
      </c>
      <c r="AB108" s="117">
        <f>IFERROR(VLOOKUP(B108, '2016q3'!A$1:C$399,3,),0)</f>
        <v>430</v>
      </c>
      <c r="AC108" s="117">
        <f>IFERROR(VLOOKUP(B108, '2016q4'!A$1:C$399,3,),0)</f>
        <v>423</v>
      </c>
      <c r="AD108" s="117">
        <f>IFERROR(VLOOKUP(B108, '2017q1'!A$1:C$399,3,),0)</f>
        <v>419</v>
      </c>
      <c r="AE108" s="117">
        <f>IFERROR(VLOOKUP(B108, '2017q2'!A$1:C$399,3,),0)</f>
        <v>410</v>
      </c>
      <c r="AF108" s="117">
        <f>IFERROR(VLOOKUP(B108, '2017q3'!A$1:C$399,3,),0)</f>
        <v>399</v>
      </c>
      <c r="AG108" s="117">
        <f>IFERROR(VLOOKUP(B108, '2017q4'!A$1:C$399,3,),0)</f>
        <v>388</v>
      </c>
      <c r="AH108" t="str">
        <f t="shared" si="10"/>
        <v>3</v>
      </c>
      <c r="AI108" s="117">
        <f>IFERROR(VLOOKUP(B108, 'c2013q4'!A$1:E$399,4,),0) + IFERROR(VLOOKUP(B108, 'c2014q1'!A$1:E$399,4,),0) + IFERROR(VLOOKUP(B108, 'c2014q2'!A$1:E$399,4,),0) + IFERROR(VLOOKUP(B108, 'c2014q3'!A$1:E$399,4,),0) + IFERROR(VLOOKUP(B108, 'c2014q4'!A$1:E$399,4,),0)+ IFERROR(VLOOKUP(B108, 'c2015q1'!A$1:E$399,4,),0) + IFERROR(VLOOKUP(B108, 'c2015q2'!A$1:E$399,4,),0) + IFERROR(VLOOKUP(B108, 'c2015q3'!A$1:E$399,4,),0) + IFERROR(VLOOKUP(B108, 'c2015q4'!A$1:E$399,4,),0) + IFERROR(VLOOKUP(B108, 'c2016q1'!A$1:E$399,4,),0) + IFERROR(VLOOKUP(B108, 'c2016q2'!A$1:E$399,4,),0) + IFERROR(VLOOKUP(B108, 'c2016q3'!A$1:E$399,4,),0) + IFERROR(VLOOKUP(B108, 'c2016q4'!A$1:E$399,4,),0)+ IFERROR(VLOOKUP(B108, 'c2017q1'!A$1:E$399,4,),0)+ IFERROR(VLOOKUP(B108, 'c2017q2'!A$1:E$399,4,),0)</f>
        <v>3</v>
      </c>
      <c r="AJ108">
        <f>IFERROR(VLOOKUP(B108, 'c2013q4'!A$1:E$399,4,),0)</f>
        <v>2</v>
      </c>
      <c r="AK108">
        <f>IFERROR(VLOOKUP(B108, 'c2014q1'!A$1:E$399,4,),0) + IFERROR(VLOOKUP(B108, 'c2014q2'!A$1:E$399,4,),0) + IFERROR(VLOOKUP(B108, 'c2014q3'!A$1:E$399,4,),0) + IFERROR(VLOOKUP(B108, 'c2014q4'!A$1:E$399,4,),0)</f>
        <v>1</v>
      </c>
      <c r="AL108" s="59">
        <f>IFERROR(VLOOKUP(B108, 'c2015q1'!A$1:E$399,4,),0) + IFERROR(VLOOKUP(B108, 'c2015q2'!A$1:E$399,4,),0) + IFERROR(VLOOKUP(B108, 'c2015q3'!A$1:E$399,4,),0) + IFERROR(VLOOKUP(B108, 'c2015q4'!A$1:E$399,4,),0)</f>
        <v>0</v>
      </c>
      <c r="AM108" s="117">
        <f>IFERROR(VLOOKUP(B108, 'c2016q1'!A$1:E$399,4,),0) + IFERROR(VLOOKUP(B108, 'c2016q2'!A$1:E$399,4,),0) + IFERROR(VLOOKUP(B108, 'c2016q3'!A$1:E$399,4,),0) + IFERROR(VLOOKUP(B108, 'c2016q4'!A$1:E$399,4,),0)</f>
        <v>0</v>
      </c>
      <c r="AN108" s="117">
        <f>IFERROR(VLOOKUP(B108, 'c2017q1'!A$1:E$399,4,),0) + IFERROR(VLOOKUP(B108, 'c2017q2'!A$1:E$399,4,),0)</f>
        <v>0</v>
      </c>
      <c r="AO108" s="117" t="str">
        <f t="shared" si="8"/>
        <v>-</v>
      </c>
      <c r="AP108" s="117" t="str">
        <f t="shared" si="9"/>
        <v/>
      </c>
      <c r="AQ108" s="59">
        <f t="shared" si="11"/>
        <v>0</v>
      </c>
      <c r="AR108" t="str">
        <f t="shared" si="12"/>
        <v>f</v>
      </c>
      <c r="AS108" s="117" t="str">
        <f>IFERROR(VLOOKUP(B108, loss!$A$1:$F$300, 4, FALSE), "")</f>
        <v>57.1%</v>
      </c>
      <c r="AT108" s="117" t="str">
        <f>IFERROR(VLOOKUP(B108, loss!$A$1:$F$300, 5, FALSE), "")</f>
        <v>53.1%</v>
      </c>
    </row>
    <row r="109" spans="1:46" x14ac:dyDescent="0.25">
      <c r="A109">
        <v>108</v>
      </c>
      <c r="B109" s="59" t="s">
        <v>306</v>
      </c>
      <c r="C109" s="117" t="str">
        <f>IFERROR(VLOOKUP(B109,addresses!A$2:I$1997, 3, FALSE), "")</f>
        <v>301 E Fourth Street</v>
      </c>
      <c r="D109" s="117" t="str">
        <f>IFERROR(VLOOKUP(B109,addresses!A$2:I$1997, 5, FALSE), "")</f>
        <v>Cincinnati</v>
      </c>
      <c r="E109" s="117" t="str">
        <f>IFERROR(VLOOKUP(B109,addresses!A$2:I$1997, 7, FALSE),"")</f>
        <v>OH</v>
      </c>
      <c r="F109" s="117">
        <f>IFERROR(VLOOKUP(B109,addresses!A$2:I$1997, 8, FALSE),"")</f>
        <v>45202</v>
      </c>
      <c r="G109" s="117" t="str">
        <f>IFERROR(VLOOKUP(B109,addresses!A$2:I$1997, 9, FALSE),"")</f>
        <v>800-972-3008</v>
      </c>
      <c r="H109" s="117" t="str">
        <f>IFERROR(VLOOKUP(B109,addresses!A$2:J$1997, 10, FALSE), "")</f>
        <v>http://www.greatamericaninsurancegroup.com</v>
      </c>
      <c r="I109" s="117" t="str">
        <f>VLOOKUP(IFERROR(VLOOKUP(B109, Weiss!A$1:C$399,3,FALSE),"NR"), RatingsLU!A$5:B$30, 2, FALSE)</f>
        <v>NR</v>
      </c>
      <c r="J109" s="117">
        <f>VLOOKUP(I109,RatingsLU!B$5:C$30,2,)</f>
        <v>16</v>
      </c>
      <c r="K109" s="117" t="str">
        <f>VLOOKUP(IFERROR(VLOOKUP(B109,#REF!, 6,FALSE), "NR"), RatingsLU!K$5:M$30, 2, FALSE)</f>
        <v>NR</v>
      </c>
      <c r="L109" s="117">
        <f>VLOOKUP(K109,RatingsLU!L$5:M$30,2,)</f>
        <v>7</v>
      </c>
      <c r="M109" s="117" t="str">
        <f>VLOOKUP(IFERROR(VLOOKUP(B109, AMBest!A$1:L$399,3,FALSE),"NR"), RatingsLU!F$5:G$100, 2, FALSE)</f>
        <v>A+</v>
      </c>
      <c r="N109" s="117">
        <f>VLOOKUP(M109, RatingsLU!G$5:H$100, 2, FALSE)</f>
        <v>3</v>
      </c>
      <c r="O109" s="117">
        <f>IFERROR(VLOOKUP(B109, '2017q4'!A$1:C$400,3,),0)</f>
        <v>374</v>
      </c>
      <c r="P109" t="str">
        <f t="shared" si="13"/>
        <v>374</v>
      </c>
      <c r="Q109">
        <f>IFERROR(VLOOKUP(B109, '2013q4'!A$1:C$399,3,),0)</f>
        <v>228</v>
      </c>
      <c r="R109">
        <f>IFERROR(VLOOKUP(B109, '2014q1'!A$1:C$399,3,),0)</f>
        <v>232</v>
      </c>
      <c r="S109">
        <f>IFERROR(VLOOKUP(B109, '2014q2'!A$1:C$399,3,),0)</f>
        <v>242</v>
      </c>
      <c r="T109">
        <f>IFERROR(VLOOKUP(B109, '2014q3'!A$1:C$399,3,),0)</f>
        <v>266</v>
      </c>
      <c r="U109">
        <f>IFERROR(VLOOKUP(B109, '2014q1'!A$1:C$399,3,),0)</f>
        <v>232</v>
      </c>
      <c r="V109">
        <f>IFERROR(VLOOKUP(B109, '2014q2'!A$1:C$399,3,),0)</f>
        <v>242</v>
      </c>
      <c r="W109">
        <f>IFERROR(VLOOKUP(B109, '2015q2'!A$1:C$399,3,),0)</f>
        <v>320</v>
      </c>
      <c r="X109" s="59">
        <f>IFERROR(VLOOKUP(B109, '2015q3'!A$1:C$399,3,),0)</f>
        <v>336</v>
      </c>
      <c r="Y109" s="59">
        <f>IFERROR(VLOOKUP(B109, '2015q4'!A$1:C$399,3,),0)</f>
        <v>339</v>
      </c>
      <c r="Z109" s="117">
        <f>IFERROR(VLOOKUP(B109, '2016q1'!A$1:C$399,3,),0)</f>
        <v>341</v>
      </c>
      <c r="AA109" s="117">
        <f>IFERROR(VLOOKUP(B109, '2016q2'!A$1:C$399,3,),0)</f>
        <v>354</v>
      </c>
      <c r="AB109" s="117">
        <f>IFERROR(VLOOKUP(B109, '2016q3'!A$1:C$399,3,),0)</f>
        <v>347</v>
      </c>
      <c r="AC109" s="117">
        <f>IFERROR(VLOOKUP(B109, '2016q4'!A$1:C$399,3,),0)</f>
        <v>341</v>
      </c>
      <c r="AD109" s="117">
        <f>IFERROR(VLOOKUP(B109, '2017q1'!A$1:C$399,3,),0)</f>
        <v>347</v>
      </c>
      <c r="AE109" s="117">
        <f>IFERROR(VLOOKUP(B109, '2017q2'!A$1:C$399,3,),0)</f>
        <v>363</v>
      </c>
      <c r="AF109" s="117">
        <f>IFERROR(VLOOKUP(B109, '2017q3'!A$1:C$399,3,),0)</f>
        <v>364</v>
      </c>
      <c r="AG109" s="117">
        <f>IFERROR(VLOOKUP(B109, '2017q4'!A$1:C$399,3,),0)</f>
        <v>374</v>
      </c>
      <c r="AH109" t="str">
        <f t="shared" si="10"/>
        <v>0</v>
      </c>
      <c r="AI109" s="117">
        <f>IFERROR(VLOOKUP(B109, 'c2013q4'!A$1:E$399,4,),0) + IFERROR(VLOOKUP(B109, 'c2014q1'!A$1:E$399,4,),0) + IFERROR(VLOOKUP(B109, 'c2014q2'!A$1:E$399,4,),0) + IFERROR(VLOOKUP(B109, 'c2014q3'!A$1:E$399,4,),0) + IFERROR(VLOOKUP(B109, 'c2014q4'!A$1:E$399,4,),0)+ IFERROR(VLOOKUP(B109, 'c2015q1'!A$1:E$399,4,),0) + IFERROR(VLOOKUP(B109, 'c2015q2'!A$1:E$399,4,),0) + IFERROR(VLOOKUP(B109, 'c2015q3'!A$1:E$399,4,),0) + IFERROR(VLOOKUP(B109, 'c2015q4'!A$1:E$399,4,),0) + IFERROR(VLOOKUP(B109, 'c2016q1'!A$1:E$399,4,),0) + IFERROR(VLOOKUP(B109, 'c2016q2'!A$1:E$399,4,),0) + IFERROR(VLOOKUP(B109, 'c2016q3'!A$1:E$399,4,),0) + IFERROR(VLOOKUP(B109, 'c2016q4'!A$1:E$399,4,),0)+ IFERROR(VLOOKUP(B109, 'c2017q1'!A$1:E$399,4,),0)+ IFERROR(VLOOKUP(B109, 'c2017q2'!A$1:E$399,4,),0)</f>
        <v>0</v>
      </c>
      <c r="AJ109">
        <f>IFERROR(VLOOKUP(B109, 'c2013q4'!A$1:E$399,4,),0)</f>
        <v>0</v>
      </c>
      <c r="AK109">
        <f>IFERROR(VLOOKUP(B109, 'c2014q1'!A$1:E$399,4,),0) + IFERROR(VLOOKUP(B109, 'c2014q2'!A$1:E$399,4,),0) + IFERROR(VLOOKUP(B109, 'c2014q3'!A$1:E$399,4,),0) + IFERROR(VLOOKUP(B109, 'c2014q4'!A$1:E$399,4,),0)</f>
        <v>0</v>
      </c>
      <c r="AL109" s="59">
        <f>IFERROR(VLOOKUP(B109, 'c2015q1'!A$1:E$399,4,),0) + IFERROR(VLOOKUP(B109, 'c2015q2'!A$1:E$399,4,),0) + IFERROR(VLOOKUP(B109, 'c2015q3'!A$1:E$399,4,),0) + IFERROR(VLOOKUP(B109, 'c2015q4'!A$1:E$399,4,),0)</f>
        <v>0</v>
      </c>
      <c r="AM109" s="117">
        <f>IFERROR(VLOOKUP(B109, 'c2016q1'!A$1:E$399,4,),0) + IFERROR(VLOOKUP(B109, 'c2016q2'!A$1:E$399,4,),0) + IFERROR(VLOOKUP(B109, 'c2016q3'!A$1:E$399,4,),0) + IFERROR(VLOOKUP(B109, 'c2016q4'!A$1:E$399,4,),0)</f>
        <v>0</v>
      </c>
      <c r="AN109" s="117">
        <f>IFERROR(VLOOKUP(B109, 'c2017q1'!A$1:E$399,4,),0) + IFERROR(VLOOKUP(B109, 'c2017q2'!A$1:E$399,4,),0)</f>
        <v>0</v>
      </c>
      <c r="AO109" s="117" t="str">
        <f t="shared" si="8"/>
        <v>-</v>
      </c>
      <c r="AP109" s="117" t="str">
        <f t="shared" si="9"/>
        <v/>
      </c>
      <c r="AQ109" s="59">
        <f t="shared" si="11"/>
        <v>0</v>
      </c>
      <c r="AR109" t="str">
        <f t="shared" si="12"/>
        <v>f</v>
      </c>
      <c r="AS109" s="117" t="str">
        <f>IFERROR(VLOOKUP(B109, loss!$A$1:$F$300, 4, FALSE), "")</f>
        <v/>
      </c>
      <c r="AT109" s="117" t="str">
        <f>IFERROR(VLOOKUP(B109, loss!$A$1:$F$300, 5, FALSE), "")</f>
        <v/>
      </c>
    </row>
    <row r="110" spans="1:46" x14ac:dyDescent="0.25">
      <c r="A110">
        <v>109</v>
      </c>
      <c r="B110" s="59" t="s">
        <v>308</v>
      </c>
      <c r="C110" s="117" t="str">
        <f>IFERROR(VLOOKUP(B110,addresses!A$2:I$1997, 3, FALSE), "")</f>
        <v>702 Oberlin Road</v>
      </c>
      <c r="D110" s="117" t="str">
        <f>IFERROR(VLOOKUP(B110,addresses!A$2:I$1997, 5, FALSE), "")</f>
        <v>Raleigh</v>
      </c>
      <c r="E110" s="117" t="str">
        <f>IFERROR(VLOOKUP(B110,addresses!A$2:I$1997, 7, FALSE),"")</f>
        <v>NC</v>
      </c>
      <c r="F110" s="117">
        <f>IFERROR(VLOOKUP(B110,addresses!A$2:I$1997, 8, FALSE),"")</f>
        <v>27605</v>
      </c>
      <c r="G110" s="117" t="str">
        <f>IFERROR(VLOOKUP(B110,addresses!A$2:I$1997, 9, FALSE),"")</f>
        <v>919-833-1600</v>
      </c>
      <c r="H110" s="117" t="str">
        <f>IFERROR(VLOOKUP(B110,addresses!A$2:J$1997, 10, FALSE), "")</f>
        <v>http://www.serviceinsuranceco.com</v>
      </c>
      <c r="I110" s="117" t="str">
        <f>VLOOKUP(IFERROR(VLOOKUP(B110, Weiss!A$1:C$399,3,FALSE),"NR"), RatingsLU!A$5:B$30, 2, FALSE)</f>
        <v>B</v>
      </c>
      <c r="J110" s="117">
        <f>VLOOKUP(I110,RatingsLU!B$5:C$30,2,)</f>
        <v>5</v>
      </c>
      <c r="K110" s="117" t="str">
        <f>VLOOKUP(IFERROR(VLOOKUP(B110,#REF!, 6,FALSE), "NR"), RatingsLU!K$5:M$30, 2, FALSE)</f>
        <v>NR</v>
      </c>
      <c r="L110" s="117">
        <f>VLOOKUP(K110,RatingsLU!L$5:M$30,2,)</f>
        <v>7</v>
      </c>
      <c r="M110" s="117" t="str">
        <f>VLOOKUP(IFERROR(VLOOKUP(B110, AMBest!A$1:L$399,3,FALSE),"NR"), RatingsLU!F$5:G$100, 2, FALSE)</f>
        <v>A-</v>
      </c>
      <c r="N110" s="117">
        <f>VLOOKUP(M110, RatingsLU!G$5:H$100, 2, FALSE)</f>
        <v>7</v>
      </c>
      <c r="O110" s="117">
        <f>IFERROR(VLOOKUP(B110, '2017q4'!A$1:C$400,3,),0)</f>
        <v>364</v>
      </c>
      <c r="P110" t="str">
        <f t="shared" si="13"/>
        <v>364</v>
      </c>
      <c r="Q110">
        <f>IFERROR(VLOOKUP(B110, '2013q4'!A$1:C$399,3,),0)</f>
        <v>247</v>
      </c>
      <c r="R110">
        <f>IFERROR(VLOOKUP(B110, '2014q1'!A$1:C$399,3,),0)</f>
        <v>251</v>
      </c>
      <c r="S110">
        <f>IFERROR(VLOOKUP(B110, '2014q2'!A$1:C$399,3,),0)</f>
        <v>247</v>
      </c>
      <c r="T110">
        <f>IFERROR(VLOOKUP(B110, '2014q3'!A$1:C$399,3,),0)</f>
        <v>242</v>
      </c>
      <c r="U110">
        <f>IFERROR(VLOOKUP(B110, '2014q1'!A$1:C$399,3,),0)</f>
        <v>251</v>
      </c>
      <c r="V110">
        <f>IFERROR(VLOOKUP(B110, '2014q2'!A$1:C$399,3,),0)</f>
        <v>247</v>
      </c>
      <c r="W110">
        <f>IFERROR(VLOOKUP(B110, '2015q2'!A$1:C$399,3,),0)</f>
        <v>229</v>
      </c>
      <c r="X110" s="59">
        <f>IFERROR(VLOOKUP(B110, '2015q3'!A$1:C$399,3,),0)</f>
        <v>223</v>
      </c>
      <c r="Y110" s="59">
        <f>IFERROR(VLOOKUP(B110, '2015q4'!A$1:C$399,3,),0)</f>
        <v>213</v>
      </c>
      <c r="Z110" s="117">
        <f>IFERROR(VLOOKUP(B110, '2016q1'!A$1:C$399,3,),0)</f>
        <v>223</v>
      </c>
      <c r="AA110" s="117">
        <f>IFERROR(VLOOKUP(B110, '2016q2'!A$1:C$399,3,),0)</f>
        <v>232</v>
      </c>
      <c r="AB110" s="117">
        <f>IFERROR(VLOOKUP(B110, '2016q3'!A$1:C$399,3,),0)</f>
        <v>241</v>
      </c>
      <c r="AC110" s="117">
        <f>IFERROR(VLOOKUP(B110, '2016q4'!A$1:C$399,3,),0)</f>
        <v>240</v>
      </c>
      <c r="AD110" s="117">
        <f>IFERROR(VLOOKUP(B110, '2017q1'!A$1:C$399,3,),0)</f>
        <v>262</v>
      </c>
      <c r="AE110" s="117">
        <f>IFERROR(VLOOKUP(B110, '2017q2'!A$1:C$399,3,),0)</f>
        <v>281</v>
      </c>
      <c r="AF110" s="117">
        <f>IFERROR(VLOOKUP(B110, '2017q3'!A$1:C$399,3,),0)</f>
        <v>330</v>
      </c>
      <c r="AG110" s="117">
        <f>IFERROR(VLOOKUP(B110, '2017q4'!A$1:C$399,3,),0)</f>
        <v>364</v>
      </c>
      <c r="AH110" t="str">
        <f t="shared" si="10"/>
        <v>0</v>
      </c>
      <c r="AI110" s="117">
        <f>IFERROR(VLOOKUP(B110, 'c2013q4'!A$1:E$399,4,),0) + IFERROR(VLOOKUP(B110, 'c2014q1'!A$1:E$399,4,),0) + IFERROR(VLOOKUP(B110, 'c2014q2'!A$1:E$399,4,),0) + IFERROR(VLOOKUP(B110, 'c2014q3'!A$1:E$399,4,),0) + IFERROR(VLOOKUP(B110, 'c2014q4'!A$1:E$399,4,),0)+ IFERROR(VLOOKUP(B110, 'c2015q1'!A$1:E$399,4,),0) + IFERROR(VLOOKUP(B110, 'c2015q2'!A$1:E$399,4,),0) + IFERROR(VLOOKUP(B110, 'c2015q3'!A$1:E$399,4,),0) + IFERROR(VLOOKUP(B110, 'c2015q4'!A$1:E$399,4,),0) + IFERROR(VLOOKUP(B110, 'c2016q1'!A$1:E$399,4,),0) + IFERROR(VLOOKUP(B110, 'c2016q2'!A$1:E$399,4,),0) + IFERROR(VLOOKUP(B110, 'c2016q3'!A$1:E$399,4,),0) + IFERROR(VLOOKUP(B110, 'c2016q4'!A$1:E$399,4,),0)+ IFERROR(VLOOKUP(B110, 'c2017q1'!A$1:E$399,4,),0)+ IFERROR(VLOOKUP(B110, 'c2017q2'!A$1:E$399,4,),0)</f>
        <v>0</v>
      </c>
      <c r="AJ110">
        <f>IFERROR(VLOOKUP(B110, 'c2013q4'!A$1:E$399,4,),0)</f>
        <v>0</v>
      </c>
      <c r="AK110">
        <f>IFERROR(VLOOKUP(B110, 'c2014q1'!A$1:E$399,4,),0) + IFERROR(VLOOKUP(B110, 'c2014q2'!A$1:E$399,4,),0) + IFERROR(VLOOKUP(B110, 'c2014q3'!A$1:E$399,4,),0) + IFERROR(VLOOKUP(B110, 'c2014q4'!A$1:E$399,4,),0)</f>
        <v>0</v>
      </c>
      <c r="AL110" s="59">
        <f>IFERROR(VLOOKUP(B110, 'c2015q1'!A$1:E$399,4,),0) + IFERROR(VLOOKUP(B110, 'c2015q2'!A$1:E$399,4,),0) + IFERROR(VLOOKUP(B110, 'c2015q3'!A$1:E$399,4,),0) + IFERROR(VLOOKUP(B110, 'c2015q4'!A$1:E$399,4,),0)</f>
        <v>0</v>
      </c>
      <c r="AM110" s="117">
        <f>IFERROR(VLOOKUP(B110, 'c2016q1'!A$1:E$399,4,),0) + IFERROR(VLOOKUP(B110, 'c2016q2'!A$1:E$399,4,),0) + IFERROR(VLOOKUP(B110, 'c2016q3'!A$1:E$399,4,),0) + IFERROR(VLOOKUP(B110, 'c2016q4'!A$1:E$399,4,),0)</f>
        <v>0</v>
      </c>
      <c r="AN110" s="117">
        <f>IFERROR(VLOOKUP(B110, 'c2017q1'!A$1:E$399,4,),0) + IFERROR(VLOOKUP(B110, 'c2017q2'!A$1:E$399,4,),0)</f>
        <v>0</v>
      </c>
      <c r="AO110" s="117" t="str">
        <f t="shared" si="8"/>
        <v>-</v>
      </c>
      <c r="AP110" s="117" t="str">
        <f t="shared" si="9"/>
        <v/>
      </c>
      <c r="AQ110" s="59">
        <f t="shared" si="11"/>
        <v>0</v>
      </c>
      <c r="AR110" t="str">
        <f t="shared" si="12"/>
        <v>f</v>
      </c>
      <c r="AS110" s="117" t="str">
        <f>IFERROR(VLOOKUP(B110, loss!$A$1:$F$300, 4, FALSE), "")</f>
        <v>33.7%</v>
      </c>
      <c r="AT110" s="117" t="str">
        <f>IFERROR(VLOOKUP(B110, loss!$A$1:$F$300, 5, FALSE), "")</f>
        <v>27.0%</v>
      </c>
    </row>
    <row r="111" spans="1:46" x14ac:dyDescent="0.25">
      <c r="A111">
        <v>110</v>
      </c>
      <c r="B111" s="59" t="s">
        <v>3072</v>
      </c>
      <c r="C111" s="117" t="str">
        <f>IFERROR(VLOOKUP(B111,addresses!A$2:I$1997, 3, FALSE), "")</f>
        <v>P. O. Box 45126</v>
      </c>
      <c r="D111" s="117" t="str">
        <f>IFERROR(VLOOKUP(B111,addresses!A$2:I$1997, 5, FALSE), "")</f>
        <v>Jacksonville</v>
      </c>
      <c r="E111" s="117" t="str">
        <f>IFERROR(VLOOKUP(B111,addresses!A$2:I$1997, 7, FALSE),"")</f>
        <v>FL</v>
      </c>
      <c r="F111" s="117" t="str">
        <f>IFERROR(VLOOKUP(B111,addresses!A$2:I$1997, 8, FALSE),"")</f>
        <v>32232-5126</v>
      </c>
      <c r="G111" s="117" t="str">
        <f>IFERROR(VLOOKUP(B111,addresses!A$2:I$1997, 9, FALSE),"")</f>
        <v>904-997-7310-</v>
      </c>
      <c r="H111" s="117" t="str">
        <f>IFERROR(VLOOKUP(B111,addresses!A$2:J$1997, 10, FALSE), "")</f>
        <v>http://www.stillwaterinsurance.com</v>
      </c>
      <c r="I111" s="117" t="str">
        <f>VLOOKUP(IFERROR(VLOOKUP(B111, Weiss!A$1:C$399,3,FALSE),"NR"), RatingsLU!A$5:B$30, 2, FALSE)</f>
        <v>B-</v>
      </c>
      <c r="J111" s="117">
        <f>VLOOKUP(I111,RatingsLU!B$5:C$30,2,)</f>
        <v>6</v>
      </c>
      <c r="K111" s="117" t="str">
        <f>VLOOKUP(IFERROR(VLOOKUP(B111,#REF!, 6,FALSE), "NR"), RatingsLU!K$5:M$30, 2, FALSE)</f>
        <v>NR</v>
      </c>
      <c r="L111" s="117">
        <f>VLOOKUP(K111,RatingsLU!L$5:M$30,2,)</f>
        <v>7</v>
      </c>
      <c r="M111" s="117" t="str">
        <f>VLOOKUP(IFERROR(VLOOKUP(B111, AMBest!A$1:L$399,3,FALSE),"NR"), RatingsLU!F$5:G$100, 2, FALSE)</f>
        <v>NR</v>
      </c>
      <c r="N111" s="117">
        <f>VLOOKUP(M111, RatingsLU!G$5:H$100, 2, FALSE)</f>
        <v>33</v>
      </c>
      <c r="O111" s="117">
        <f>IFERROR(VLOOKUP(B111, '2017q4'!A$1:C$400,3,),0)</f>
        <v>323</v>
      </c>
      <c r="P111" t="str">
        <f t="shared" si="13"/>
        <v>323</v>
      </c>
      <c r="Q111">
        <f>IFERROR(VLOOKUP(B111, '2013q4'!A$1:C$399,3,),0)</f>
        <v>0</v>
      </c>
      <c r="R111">
        <f>IFERROR(VLOOKUP(B111, '2014q1'!A$1:C$399,3,),0)</f>
        <v>0</v>
      </c>
      <c r="S111">
        <f>IFERROR(VLOOKUP(B111, '2014q2'!A$1:C$399,3,),0)</f>
        <v>0</v>
      </c>
      <c r="T111">
        <f>IFERROR(VLOOKUP(B111, '2014q3'!A$1:C$399,3,),0)</f>
        <v>0</v>
      </c>
      <c r="U111">
        <f>IFERROR(VLOOKUP(B111, '2014q1'!A$1:C$399,3,),0)</f>
        <v>0</v>
      </c>
      <c r="V111">
        <f>IFERROR(VLOOKUP(B111, '2014q2'!A$1:C$399,3,),0)</f>
        <v>0</v>
      </c>
      <c r="W111">
        <f>IFERROR(VLOOKUP(B111, '2015q2'!A$1:C$399,3,),0)</f>
        <v>0</v>
      </c>
      <c r="X111" s="59">
        <f>IFERROR(VLOOKUP(B111, '2015q3'!A$1:C$399,3,),0)</f>
        <v>3</v>
      </c>
      <c r="Y111" s="59">
        <f>IFERROR(VLOOKUP(B111, '2015q4'!A$1:C$399,3,),0)</f>
        <v>7</v>
      </c>
      <c r="Z111" s="117">
        <f>IFERROR(VLOOKUP(B111, '2016q1'!A$1:C$399,3,),0)</f>
        <v>25</v>
      </c>
      <c r="AA111" s="117">
        <f>IFERROR(VLOOKUP(B111, '2016q2'!A$1:C$399,3,),0)</f>
        <v>68</v>
      </c>
      <c r="AB111" s="117">
        <f>IFERROR(VLOOKUP(B111, '2016q3'!A$1:C$399,3,),0)</f>
        <v>100</v>
      </c>
      <c r="AC111" s="117">
        <f>IFERROR(VLOOKUP(B111, '2016q4'!A$1:C$399,3,),0)</f>
        <v>137</v>
      </c>
      <c r="AD111" s="117">
        <f>IFERROR(VLOOKUP(B111, '2017q1'!A$1:C$399,3,),0)</f>
        <v>175</v>
      </c>
      <c r="AE111" s="117">
        <f>IFERROR(VLOOKUP(B111, '2017q2'!A$1:C$399,3,),0)</f>
        <v>214</v>
      </c>
      <c r="AF111" s="117">
        <f>IFERROR(VLOOKUP(B111, '2017q3'!A$1:C$399,3,),0)</f>
        <v>263</v>
      </c>
      <c r="AG111" s="117">
        <f>IFERROR(VLOOKUP(B111, '2017q4'!A$1:C$399,3,),0)</f>
        <v>323</v>
      </c>
      <c r="AH111" t="str">
        <f t="shared" si="10"/>
        <v>5</v>
      </c>
      <c r="AI111" s="117">
        <f>IFERROR(VLOOKUP(B111, 'c2013q4'!A$1:E$399,4,),0) + IFERROR(VLOOKUP(B111, 'c2014q1'!A$1:E$399,4,),0) + IFERROR(VLOOKUP(B111, 'c2014q2'!A$1:E$399,4,),0) + IFERROR(VLOOKUP(B111, 'c2014q3'!A$1:E$399,4,),0) + IFERROR(VLOOKUP(B111, 'c2014q4'!A$1:E$399,4,),0)+ IFERROR(VLOOKUP(B111, 'c2015q1'!A$1:E$399,4,),0) + IFERROR(VLOOKUP(B111, 'c2015q2'!A$1:E$399,4,),0) + IFERROR(VLOOKUP(B111, 'c2015q3'!A$1:E$399,4,),0) + IFERROR(VLOOKUP(B111, 'c2015q4'!A$1:E$399,4,),0) + IFERROR(VLOOKUP(B111, 'c2016q1'!A$1:E$399,4,),0) + IFERROR(VLOOKUP(B111, 'c2016q2'!A$1:E$399,4,),0) + IFERROR(VLOOKUP(B111, 'c2016q3'!A$1:E$399,4,),0) + IFERROR(VLOOKUP(B111, 'c2016q4'!A$1:E$399,4,),0)+ IFERROR(VLOOKUP(B111, 'c2017q1'!A$1:E$399,4,),0)+ IFERROR(VLOOKUP(B111, 'c2017q2'!A$1:E$399,4,),0)</f>
        <v>5</v>
      </c>
      <c r="AJ111">
        <f>IFERROR(VLOOKUP(B111, 'c2013q4'!A$1:E$399,4,),0)</f>
        <v>0</v>
      </c>
      <c r="AK111">
        <f>IFERROR(VLOOKUP(B111, 'c2014q1'!A$1:E$399,4,),0) + IFERROR(VLOOKUP(B111, 'c2014q2'!A$1:E$399,4,),0) + IFERROR(VLOOKUP(B111, 'c2014q3'!A$1:E$399,4,),0) + IFERROR(VLOOKUP(B111, 'c2014q4'!A$1:E$399,4,),0)</f>
        <v>0</v>
      </c>
      <c r="AL111" s="59">
        <f>IFERROR(VLOOKUP(B111, 'c2015q1'!A$1:E$399,4,),0) + IFERROR(VLOOKUP(B111, 'c2015q2'!A$1:E$399,4,),0) + IFERROR(VLOOKUP(B111, 'c2015q3'!A$1:E$399,4,),0) + IFERROR(VLOOKUP(B111, 'c2015q4'!A$1:E$399,4,),0)</f>
        <v>1</v>
      </c>
      <c r="AM111" s="117">
        <f>IFERROR(VLOOKUP(B111, 'c2016q1'!A$1:E$399,4,),0) + IFERROR(VLOOKUP(B111, 'c2016q2'!A$1:E$399,4,),0) + IFERROR(VLOOKUP(B111, 'c2016q3'!A$1:E$399,4,),0) + IFERROR(VLOOKUP(B111, 'c2016q4'!A$1:E$399,4,),0)</f>
        <v>4</v>
      </c>
      <c r="AN111" s="117">
        <f>IFERROR(VLOOKUP(B111, 'c2017q1'!A$1:E$399,4,),0) + IFERROR(VLOOKUP(B111, 'c2017q2'!A$1:E$399,4,),0)</f>
        <v>0</v>
      </c>
      <c r="AO111" s="117" t="str">
        <f t="shared" si="8"/>
        <v>-</v>
      </c>
      <c r="AP111" s="117" t="str">
        <f t="shared" si="9"/>
        <v/>
      </c>
      <c r="AQ111" s="59">
        <f t="shared" si="11"/>
        <v>0</v>
      </c>
      <c r="AR111" t="str">
        <f t="shared" si="12"/>
        <v>f</v>
      </c>
      <c r="AS111" s="117" t="str">
        <f>IFERROR(VLOOKUP(B111, loss!$A$1:$F$300, 4, FALSE), "")</f>
        <v>58.0%</v>
      </c>
      <c r="AT111" s="117" t="str">
        <f>IFERROR(VLOOKUP(B111, loss!$A$1:$F$300, 5, FALSE), "")</f>
        <v>60.3%</v>
      </c>
    </row>
    <row r="112" spans="1:46" x14ac:dyDescent="0.25">
      <c r="A112">
        <v>111</v>
      </c>
      <c r="B112" s="59" t="s">
        <v>305</v>
      </c>
      <c r="C112" s="117" t="str">
        <f>IFERROR(VLOOKUP(B112,addresses!A$2:I$1997, 3, FALSE), "")</f>
        <v>3000 Schuster Lane</v>
      </c>
      <c r="D112" s="117" t="str">
        <f>IFERROR(VLOOKUP(B112,addresses!A$2:I$1997, 5, FALSE), "")</f>
        <v>Merrill</v>
      </c>
      <c r="E112" s="117" t="str">
        <f>IFERROR(VLOOKUP(B112,addresses!A$2:I$1997, 7, FALSE),"")</f>
        <v>WI</v>
      </c>
      <c r="F112" s="117">
        <f>IFERROR(VLOOKUP(B112,addresses!A$2:I$1997, 8, FALSE),"")</f>
        <v>54452</v>
      </c>
      <c r="G112" s="117" t="str">
        <f>IFERROR(VLOOKUP(B112,addresses!A$2:I$1997, 9, FALSE),"")</f>
        <v>715-536-5577-4124</v>
      </c>
      <c r="H112" s="117" t="str">
        <f>IFERROR(VLOOKUP(B112,addresses!A$2:J$1997, 10, FALSE), "")</f>
        <v>http://www.churchmutual.com</v>
      </c>
      <c r="I112" s="117" t="str">
        <f>VLOOKUP(IFERROR(VLOOKUP(B112, Weiss!A$1:C$399,3,FALSE),"NR"), RatingsLU!A$5:B$30, 2, FALSE)</f>
        <v>NR</v>
      </c>
      <c r="J112" s="117">
        <f>VLOOKUP(I112,RatingsLU!B$5:C$30,2,)</f>
        <v>16</v>
      </c>
      <c r="K112" s="117" t="str">
        <f>VLOOKUP(IFERROR(VLOOKUP(B112,#REF!, 6,FALSE), "NR"), RatingsLU!K$5:M$30, 2, FALSE)</f>
        <v>NR</v>
      </c>
      <c r="L112" s="117">
        <f>VLOOKUP(K112,RatingsLU!L$5:M$30,2,)</f>
        <v>7</v>
      </c>
      <c r="M112" s="117" t="str">
        <f>VLOOKUP(IFERROR(VLOOKUP(B112, AMBest!A$1:L$399,3,FALSE),"NR"), RatingsLU!F$5:G$100, 2, FALSE)</f>
        <v>A</v>
      </c>
      <c r="N112" s="117">
        <f>VLOOKUP(M112, RatingsLU!G$5:H$100, 2, FALSE)</f>
        <v>5</v>
      </c>
      <c r="O112" s="117">
        <f>IFERROR(VLOOKUP(B112, '2017q4'!A$1:C$400,3,),0)</f>
        <v>313</v>
      </c>
      <c r="P112" t="str">
        <f t="shared" si="13"/>
        <v>313</v>
      </c>
      <c r="Q112">
        <f>IFERROR(VLOOKUP(B112, '2013q4'!A$1:C$399,3,),0)</f>
        <v>351</v>
      </c>
      <c r="R112">
        <f>IFERROR(VLOOKUP(B112, '2014q1'!A$1:C$399,3,),0)</f>
        <v>350</v>
      </c>
      <c r="S112">
        <f>IFERROR(VLOOKUP(B112, '2014q2'!A$1:C$399,3,),0)</f>
        <v>346</v>
      </c>
      <c r="T112">
        <f>IFERROR(VLOOKUP(B112, '2014q3'!A$1:C$399,3,),0)</f>
        <v>347</v>
      </c>
      <c r="U112">
        <f>IFERROR(VLOOKUP(B112, '2014q1'!A$1:C$399,3,),0)</f>
        <v>350</v>
      </c>
      <c r="V112">
        <f>IFERROR(VLOOKUP(B112, '2014q2'!A$1:C$399,3,),0)</f>
        <v>346</v>
      </c>
      <c r="W112">
        <f>IFERROR(VLOOKUP(B112, '2015q2'!A$1:C$399,3,),0)</f>
        <v>344</v>
      </c>
      <c r="X112" s="59">
        <f>IFERROR(VLOOKUP(B112, '2015q3'!A$1:C$399,3,),0)</f>
        <v>340</v>
      </c>
      <c r="Y112" s="59">
        <f>IFERROR(VLOOKUP(B112, '2015q4'!A$1:C$399,3,),0)</f>
        <v>339</v>
      </c>
      <c r="Z112" s="117">
        <f>IFERROR(VLOOKUP(B112, '2016q1'!A$1:C$399,3,),0)</f>
        <v>333</v>
      </c>
      <c r="AA112" s="117">
        <f>IFERROR(VLOOKUP(B112, '2016q2'!A$1:C$399,3,),0)</f>
        <v>332</v>
      </c>
      <c r="AB112" s="117">
        <f>IFERROR(VLOOKUP(B112, '2016q3'!A$1:C$399,3,),0)</f>
        <v>332</v>
      </c>
      <c r="AC112" s="117">
        <f>IFERROR(VLOOKUP(B112, '2016q4'!A$1:C$399,3,),0)</f>
        <v>325</v>
      </c>
      <c r="AD112" s="117">
        <f>IFERROR(VLOOKUP(B112, '2017q1'!A$1:C$399,3,),0)</f>
        <v>316</v>
      </c>
      <c r="AE112" s="117">
        <f>IFERROR(VLOOKUP(B112, '2017q2'!A$1:C$399,3,),0)</f>
        <v>315</v>
      </c>
      <c r="AF112" s="117">
        <f>IFERROR(VLOOKUP(B112, '2017q3'!A$1:C$399,3,),0)</f>
        <v>315</v>
      </c>
      <c r="AG112" s="117">
        <f>IFERROR(VLOOKUP(B112, '2017q4'!A$1:C$399,3,),0)</f>
        <v>313</v>
      </c>
      <c r="AH112" t="str">
        <f t="shared" si="10"/>
        <v>0</v>
      </c>
      <c r="AI112" s="117">
        <f>IFERROR(VLOOKUP(B112, 'c2013q4'!A$1:E$399,4,),0) + IFERROR(VLOOKUP(B112, 'c2014q1'!A$1:E$399,4,),0) + IFERROR(VLOOKUP(B112, 'c2014q2'!A$1:E$399,4,),0) + IFERROR(VLOOKUP(B112, 'c2014q3'!A$1:E$399,4,),0) + IFERROR(VLOOKUP(B112, 'c2014q4'!A$1:E$399,4,),0)+ IFERROR(VLOOKUP(B112, 'c2015q1'!A$1:E$399,4,),0) + IFERROR(VLOOKUP(B112, 'c2015q2'!A$1:E$399,4,),0) + IFERROR(VLOOKUP(B112, 'c2015q3'!A$1:E$399,4,),0) + IFERROR(VLOOKUP(B112, 'c2015q4'!A$1:E$399,4,),0) + IFERROR(VLOOKUP(B112, 'c2016q1'!A$1:E$399,4,),0) + IFERROR(VLOOKUP(B112, 'c2016q2'!A$1:E$399,4,),0) + IFERROR(VLOOKUP(B112, 'c2016q3'!A$1:E$399,4,),0) + IFERROR(VLOOKUP(B112, 'c2016q4'!A$1:E$399,4,),0)+ IFERROR(VLOOKUP(B112, 'c2017q1'!A$1:E$399,4,),0)+ IFERROR(VLOOKUP(B112, 'c2017q2'!A$1:E$399,4,),0)</f>
        <v>0</v>
      </c>
      <c r="AJ112">
        <f>IFERROR(VLOOKUP(B112, 'c2013q4'!A$1:E$399,4,),0)</f>
        <v>0</v>
      </c>
      <c r="AK112">
        <f>IFERROR(VLOOKUP(B112, 'c2014q1'!A$1:E$399,4,),0) + IFERROR(VLOOKUP(B112, 'c2014q2'!A$1:E$399,4,),0) + IFERROR(VLOOKUP(B112, 'c2014q3'!A$1:E$399,4,),0) + IFERROR(VLOOKUP(B112, 'c2014q4'!A$1:E$399,4,),0)</f>
        <v>0</v>
      </c>
      <c r="AL112" s="59">
        <f>IFERROR(VLOOKUP(B112, 'c2015q1'!A$1:E$399,4,),0) + IFERROR(VLOOKUP(B112, 'c2015q2'!A$1:E$399,4,),0) + IFERROR(VLOOKUP(B112, 'c2015q3'!A$1:E$399,4,),0) + IFERROR(VLOOKUP(B112, 'c2015q4'!A$1:E$399,4,),0)</f>
        <v>0</v>
      </c>
      <c r="AM112" s="117">
        <f>IFERROR(VLOOKUP(B112, 'c2016q1'!A$1:E$399,4,),0) + IFERROR(VLOOKUP(B112, 'c2016q2'!A$1:E$399,4,),0) + IFERROR(VLOOKUP(B112, 'c2016q3'!A$1:E$399,4,),0) + IFERROR(VLOOKUP(B112, 'c2016q4'!A$1:E$399,4,),0)</f>
        <v>0</v>
      </c>
      <c r="AN112" s="117">
        <f>IFERROR(VLOOKUP(B112, 'c2017q1'!A$1:E$399,4,),0) + IFERROR(VLOOKUP(B112, 'c2017q2'!A$1:E$399,4,),0)</f>
        <v>0</v>
      </c>
      <c r="AO112" s="117" t="str">
        <f t="shared" si="8"/>
        <v>-</v>
      </c>
      <c r="AP112" s="117" t="str">
        <f t="shared" si="9"/>
        <v/>
      </c>
      <c r="AQ112" s="59">
        <f t="shared" si="11"/>
        <v>0</v>
      </c>
      <c r="AR112" t="str">
        <f t="shared" si="12"/>
        <v>f</v>
      </c>
      <c r="AS112" s="117" t="str">
        <f>IFERROR(VLOOKUP(B112, loss!$A$1:$F$300, 4, FALSE), "")</f>
        <v/>
      </c>
      <c r="AT112" s="117" t="str">
        <f>IFERROR(VLOOKUP(B112, loss!$A$1:$F$300, 5, FALSE), "")</f>
        <v/>
      </c>
    </row>
    <row r="113" spans="1:46" x14ac:dyDescent="0.25">
      <c r="A113">
        <v>112</v>
      </c>
      <c r="B113" s="59" t="s">
        <v>301</v>
      </c>
      <c r="C113" s="117" t="str">
        <f>IFERROR(VLOOKUP(B113,addresses!A$2:I$1997, 3, FALSE), "")</f>
        <v>One Bala Plaza, Suite 100</v>
      </c>
      <c r="D113" s="117" t="str">
        <f>IFERROR(VLOOKUP(B113,addresses!A$2:I$1997, 5, FALSE), "")</f>
        <v>Bala Cynwyd</v>
      </c>
      <c r="E113" s="117" t="str">
        <f>IFERROR(VLOOKUP(B113,addresses!A$2:I$1997, 7, FALSE),"")</f>
        <v>PA</v>
      </c>
      <c r="F113" s="117" t="str">
        <f>IFERROR(VLOOKUP(B113,addresses!A$2:I$1997, 8, FALSE),"")</f>
        <v>19004-1403</v>
      </c>
      <c r="G113" s="117" t="str">
        <f>IFERROR(VLOOKUP(B113,addresses!A$2:I$1997, 9, FALSE),"")</f>
        <v>610-617-7680</v>
      </c>
      <c r="H113" s="117" t="str">
        <f>IFERROR(VLOOKUP(B113,addresses!A$2:J$1997, 10, FALSE), "")</f>
        <v>http://www.phly.com</v>
      </c>
      <c r="I113" s="117" t="str">
        <f>VLOOKUP(IFERROR(VLOOKUP(B113, Weiss!A$1:C$399,3,FALSE),"NR"), RatingsLU!A$5:B$30, 2, FALSE)</f>
        <v>NR</v>
      </c>
      <c r="J113" s="117">
        <f>VLOOKUP(I113,RatingsLU!B$5:C$30,2,)</f>
        <v>16</v>
      </c>
      <c r="K113" s="117" t="str">
        <f>VLOOKUP(IFERROR(VLOOKUP(B113,#REF!, 6,FALSE), "NR"), RatingsLU!K$5:M$30, 2, FALSE)</f>
        <v>NR</v>
      </c>
      <c r="L113" s="117">
        <f>VLOOKUP(K113,RatingsLU!L$5:M$30,2,)</f>
        <v>7</v>
      </c>
      <c r="M113" s="117" t="str">
        <f>VLOOKUP(IFERROR(VLOOKUP(B113, AMBest!A$1:L$399,3,FALSE),"NR"), RatingsLU!F$5:G$100, 2, FALSE)</f>
        <v>NR</v>
      </c>
      <c r="N113" s="117">
        <f>VLOOKUP(M113, RatingsLU!G$5:H$100, 2, FALSE)</f>
        <v>33</v>
      </c>
      <c r="O113" s="117">
        <f>IFERROR(VLOOKUP(B113, '2017q4'!A$1:C$400,3,),0)</f>
        <v>286</v>
      </c>
      <c r="P113" t="str">
        <f t="shared" si="13"/>
        <v>286</v>
      </c>
      <c r="Q113">
        <f>IFERROR(VLOOKUP(B113, '2013q4'!A$1:C$399,3,),0)</f>
        <v>637</v>
      </c>
      <c r="R113">
        <f>IFERROR(VLOOKUP(B113, '2014q1'!A$1:C$399,3,),0)</f>
        <v>642</v>
      </c>
      <c r="S113">
        <f>IFERROR(VLOOKUP(B113, '2014q2'!A$1:C$399,3,),0)</f>
        <v>609</v>
      </c>
      <c r="T113">
        <f>IFERROR(VLOOKUP(B113, '2014q3'!A$1:C$399,3,),0)</f>
        <v>596</v>
      </c>
      <c r="U113">
        <f>IFERROR(VLOOKUP(B113, '2014q1'!A$1:C$399,3,),0)</f>
        <v>642</v>
      </c>
      <c r="V113">
        <f>IFERROR(VLOOKUP(B113, '2014q2'!A$1:C$399,3,),0)</f>
        <v>609</v>
      </c>
      <c r="W113">
        <f>IFERROR(VLOOKUP(B113, '2015q2'!A$1:C$399,3,),0)</f>
        <v>515</v>
      </c>
      <c r="X113" s="59">
        <f>IFERROR(VLOOKUP(B113, '2015q3'!A$1:C$399,3,),0)</f>
        <v>492</v>
      </c>
      <c r="Y113" s="59">
        <f>IFERROR(VLOOKUP(B113, '2015q4'!A$1:C$399,3,),0)</f>
        <v>460</v>
      </c>
      <c r="Z113" s="117">
        <f>IFERROR(VLOOKUP(B113, '2016q1'!A$1:C$399,3,),0)</f>
        <v>417</v>
      </c>
      <c r="AA113" s="117">
        <f>IFERROR(VLOOKUP(B113, '2016q2'!A$1:C$399,3,),0)</f>
        <v>385</v>
      </c>
      <c r="AB113" s="117">
        <f>IFERROR(VLOOKUP(B113, '2016q3'!A$1:C$399,3,),0)</f>
        <v>369</v>
      </c>
      <c r="AC113" s="117">
        <f>IFERROR(VLOOKUP(B113, '2016q4'!A$1:C$399,3,),0)</f>
        <v>361</v>
      </c>
      <c r="AD113" s="117">
        <f>IFERROR(VLOOKUP(B113, '2017q1'!A$1:C$399,3,),0)</f>
        <v>333</v>
      </c>
      <c r="AE113" s="117">
        <f>IFERROR(VLOOKUP(B113, '2017q2'!A$1:C$399,3,),0)</f>
        <v>305</v>
      </c>
      <c r="AF113" s="117">
        <f>IFERROR(VLOOKUP(B113, '2017q3'!A$1:C$399,3,),0)</f>
        <v>297</v>
      </c>
      <c r="AG113" s="117">
        <f>IFERROR(VLOOKUP(B113, '2017q4'!A$1:C$399,3,),0)</f>
        <v>286</v>
      </c>
      <c r="AH113" t="str">
        <f t="shared" si="10"/>
        <v>4</v>
      </c>
      <c r="AI113" s="117">
        <f>IFERROR(VLOOKUP(B113, 'c2013q4'!A$1:E$399,4,),0) + IFERROR(VLOOKUP(B113, 'c2014q1'!A$1:E$399,4,),0) + IFERROR(VLOOKUP(B113, 'c2014q2'!A$1:E$399,4,),0) + IFERROR(VLOOKUP(B113, 'c2014q3'!A$1:E$399,4,),0) + IFERROR(VLOOKUP(B113, 'c2014q4'!A$1:E$399,4,),0)+ IFERROR(VLOOKUP(B113, 'c2015q1'!A$1:E$399,4,),0) + IFERROR(VLOOKUP(B113, 'c2015q2'!A$1:E$399,4,),0) + IFERROR(VLOOKUP(B113, 'c2015q3'!A$1:E$399,4,),0) + IFERROR(VLOOKUP(B113, 'c2015q4'!A$1:E$399,4,),0) + IFERROR(VLOOKUP(B113, 'c2016q1'!A$1:E$399,4,),0) + IFERROR(VLOOKUP(B113, 'c2016q2'!A$1:E$399,4,),0) + IFERROR(VLOOKUP(B113, 'c2016q3'!A$1:E$399,4,),0) + IFERROR(VLOOKUP(B113, 'c2016q4'!A$1:E$399,4,),0)+ IFERROR(VLOOKUP(B113, 'c2017q1'!A$1:E$399,4,),0)+ IFERROR(VLOOKUP(B113, 'c2017q2'!A$1:E$399,4,),0)</f>
        <v>4</v>
      </c>
      <c r="AJ113">
        <f>IFERROR(VLOOKUP(B113, 'c2013q4'!A$1:E$399,4,),0)</f>
        <v>0</v>
      </c>
      <c r="AK113">
        <f>IFERROR(VLOOKUP(B113, 'c2014q1'!A$1:E$399,4,),0) + IFERROR(VLOOKUP(B113, 'c2014q2'!A$1:E$399,4,),0) + IFERROR(VLOOKUP(B113, 'c2014q3'!A$1:E$399,4,),0) + IFERROR(VLOOKUP(B113, 'c2014q4'!A$1:E$399,4,),0)</f>
        <v>0</v>
      </c>
      <c r="AL113" s="59">
        <f>IFERROR(VLOOKUP(B113, 'c2015q1'!A$1:E$399,4,),0) + IFERROR(VLOOKUP(B113, 'c2015q2'!A$1:E$399,4,),0) + IFERROR(VLOOKUP(B113, 'c2015q3'!A$1:E$399,4,),0) + IFERROR(VLOOKUP(B113, 'c2015q4'!A$1:E$399,4,),0)</f>
        <v>1</v>
      </c>
      <c r="AM113" s="117">
        <f>IFERROR(VLOOKUP(B113, 'c2016q1'!A$1:E$399,4,),0) + IFERROR(VLOOKUP(B113, 'c2016q2'!A$1:E$399,4,),0) + IFERROR(VLOOKUP(B113, 'c2016q3'!A$1:E$399,4,),0) + IFERROR(VLOOKUP(B113, 'c2016q4'!A$1:E$399,4,),0)</f>
        <v>1</v>
      </c>
      <c r="AN113" s="117">
        <f>IFERROR(VLOOKUP(B113, 'c2017q1'!A$1:E$399,4,),0) + IFERROR(VLOOKUP(B113, 'c2017q2'!A$1:E$399,4,),0)</f>
        <v>2</v>
      </c>
      <c r="AO113" s="117" t="str">
        <f t="shared" si="8"/>
        <v>-</v>
      </c>
      <c r="AP113" s="117" t="str">
        <f t="shared" si="9"/>
        <v/>
      </c>
      <c r="AQ113" s="59">
        <f t="shared" si="11"/>
        <v>0</v>
      </c>
      <c r="AR113" t="str">
        <f t="shared" si="12"/>
        <v>f</v>
      </c>
      <c r="AS113" s="117" t="str">
        <f>IFERROR(VLOOKUP(B113, loss!$A$1:$F$300, 4, FALSE), "")</f>
        <v/>
      </c>
      <c r="AT113" s="117" t="str">
        <f>IFERROR(VLOOKUP(B113, loss!$A$1:$F$300, 5, FALSE), "")</f>
        <v/>
      </c>
    </row>
    <row r="114" spans="1:46" x14ac:dyDescent="0.25">
      <c r="A114">
        <v>113</v>
      </c>
      <c r="B114" s="59" t="s">
        <v>317</v>
      </c>
      <c r="C114" s="117" t="str">
        <f>IFERROR(VLOOKUP(B114,addresses!A$2:I$1997, 3, FALSE), "")</f>
        <v>One Tower Square, Ms08A</v>
      </c>
      <c r="D114" s="117" t="str">
        <f>IFERROR(VLOOKUP(B114,addresses!A$2:I$1997, 5, FALSE), "")</f>
        <v>Hartford</v>
      </c>
      <c r="E114" s="117" t="str">
        <f>IFERROR(VLOOKUP(B114,addresses!A$2:I$1997, 7, FALSE),"")</f>
        <v>CT</v>
      </c>
      <c r="F114" s="117" t="str">
        <f>IFERROR(VLOOKUP(B114,addresses!A$2:I$1997, 8, FALSE),"")</f>
        <v>06183</v>
      </c>
      <c r="G114" s="117" t="str">
        <f>IFERROR(VLOOKUP(B114,addresses!A$2:I$1997, 9, FALSE),"")</f>
        <v>860-277-1248</v>
      </c>
      <c r="H114" s="117" t="str">
        <f>IFERROR(VLOOKUP(B114,addresses!A$2:J$1997, 10, FALSE), "")</f>
        <v>http://www.travelers.com</v>
      </c>
      <c r="I114" s="117" t="str">
        <f>VLOOKUP(IFERROR(VLOOKUP(B114, Weiss!A$1:C$399,3,FALSE),"NR"), RatingsLU!A$5:B$30, 2, FALSE)</f>
        <v>B+</v>
      </c>
      <c r="J114" s="117">
        <f>VLOOKUP(I114,RatingsLU!B$5:C$30,2,)</f>
        <v>4</v>
      </c>
      <c r="K114" s="117" t="str">
        <f>VLOOKUP(IFERROR(VLOOKUP(B114,#REF!, 6,FALSE), "NR"), RatingsLU!K$5:M$30, 2, FALSE)</f>
        <v>NR</v>
      </c>
      <c r="L114" s="117">
        <f>VLOOKUP(K114,RatingsLU!L$5:M$30,2,)</f>
        <v>7</v>
      </c>
      <c r="M114" s="117" t="str">
        <f>VLOOKUP(IFERROR(VLOOKUP(B114, AMBest!A$1:L$399,3,FALSE),"NR"), RatingsLU!F$5:G$100, 2, FALSE)</f>
        <v>A++</v>
      </c>
      <c r="N114" s="117">
        <f>VLOOKUP(M114, RatingsLU!G$5:H$100, 2, FALSE)</f>
        <v>1</v>
      </c>
      <c r="O114" s="117">
        <f>IFERROR(VLOOKUP(B114, '2017q4'!A$1:C$400,3,),0)</f>
        <v>284</v>
      </c>
      <c r="P114" t="str">
        <f t="shared" si="13"/>
        <v>284</v>
      </c>
      <c r="Q114">
        <f>IFERROR(VLOOKUP(B114, '2013q4'!A$1:C$399,3,),0)</f>
        <v>114</v>
      </c>
      <c r="R114">
        <f>IFERROR(VLOOKUP(B114, '2014q1'!A$1:C$399,3,),0)</f>
        <v>117</v>
      </c>
      <c r="S114">
        <f>IFERROR(VLOOKUP(B114, '2014q2'!A$1:C$399,3,),0)</f>
        <v>127</v>
      </c>
      <c r="T114">
        <f>IFERROR(VLOOKUP(B114, '2014q3'!A$1:C$399,3,),0)</f>
        <v>132</v>
      </c>
      <c r="U114">
        <f>IFERROR(VLOOKUP(B114, '2014q1'!A$1:C$399,3,),0)</f>
        <v>117</v>
      </c>
      <c r="V114">
        <f>IFERROR(VLOOKUP(B114, '2014q2'!A$1:C$399,3,),0)</f>
        <v>127</v>
      </c>
      <c r="W114">
        <f>IFERROR(VLOOKUP(B114, '2015q2'!A$1:C$399,3,),0)</f>
        <v>133</v>
      </c>
      <c r="X114" s="59">
        <f>IFERROR(VLOOKUP(B114, '2015q3'!A$1:C$399,3,),0)</f>
        <v>142</v>
      </c>
      <c r="Y114" s="59">
        <f>IFERROR(VLOOKUP(B114, '2015q4'!A$1:C$399,3,),0)</f>
        <v>153</v>
      </c>
      <c r="Z114" s="117">
        <f>IFERROR(VLOOKUP(B114, '2016q1'!A$1:C$399,3,),0)</f>
        <v>161</v>
      </c>
      <c r="AA114" s="117">
        <f>IFERROR(VLOOKUP(B114, '2016q2'!A$1:C$399,3,),0)</f>
        <v>183</v>
      </c>
      <c r="AB114" s="117">
        <f>IFERROR(VLOOKUP(B114, '2016q3'!A$1:C$399,3,),0)</f>
        <v>179</v>
      </c>
      <c r="AC114" s="117">
        <f>IFERROR(VLOOKUP(B114, '2016q4'!A$1:C$399,3,),0)</f>
        <v>204</v>
      </c>
      <c r="AD114" s="117">
        <f>IFERROR(VLOOKUP(B114, '2017q1'!A$1:C$399,3,),0)</f>
        <v>215</v>
      </c>
      <c r="AE114" s="117">
        <f>IFERROR(VLOOKUP(B114, '2017q2'!A$1:C$399,3,),0)</f>
        <v>244</v>
      </c>
      <c r="AF114" s="117">
        <f>IFERROR(VLOOKUP(B114, '2017q3'!A$1:C$399,3,),0)</f>
        <v>267</v>
      </c>
      <c r="AG114" s="117">
        <f>IFERROR(VLOOKUP(B114, '2017q4'!A$1:C$399,3,),0)</f>
        <v>284</v>
      </c>
      <c r="AH114" t="str">
        <f t="shared" si="10"/>
        <v>4</v>
      </c>
      <c r="AI114" s="117">
        <f>IFERROR(VLOOKUP(B114, 'c2013q4'!A$1:E$399,4,),0) + IFERROR(VLOOKUP(B114, 'c2014q1'!A$1:E$399,4,),0) + IFERROR(VLOOKUP(B114, 'c2014q2'!A$1:E$399,4,),0) + IFERROR(VLOOKUP(B114, 'c2014q3'!A$1:E$399,4,),0) + IFERROR(VLOOKUP(B114, 'c2014q4'!A$1:E$399,4,),0)+ IFERROR(VLOOKUP(B114, 'c2015q1'!A$1:E$399,4,),0) + IFERROR(VLOOKUP(B114, 'c2015q2'!A$1:E$399,4,),0) + IFERROR(VLOOKUP(B114, 'c2015q3'!A$1:E$399,4,),0) + IFERROR(VLOOKUP(B114, 'c2015q4'!A$1:E$399,4,),0) + IFERROR(VLOOKUP(B114, 'c2016q1'!A$1:E$399,4,),0) + IFERROR(VLOOKUP(B114, 'c2016q2'!A$1:E$399,4,),0) + IFERROR(VLOOKUP(B114, 'c2016q3'!A$1:E$399,4,),0) + IFERROR(VLOOKUP(B114, 'c2016q4'!A$1:E$399,4,),0)+ IFERROR(VLOOKUP(B114, 'c2017q1'!A$1:E$399,4,),0)+ IFERROR(VLOOKUP(B114, 'c2017q2'!A$1:E$399,4,),0)</f>
        <v>4</v>
      </c>
      <c r="AJ114">
        <f>IFERROR(VLOOKUP(B114, 'c2013q4'!A$1:E$399,4,),0)</f>
        <v>0</v>
      </c>
      <c r="AK114">
        <f>IFERROR(VLOOKUP(B114, 'c2014q1'!A$1:E$399,4,),0) + IFERROR(VLOOKUP(B114, 'c2014q2'!A$1:E$399,4,),0) + IFERROR(VLOOKUP(B114, 'c2014q3'!A$1:E$399,4,),0) + IFERROR(VLOOKUP(B114, 'c2014q4'!A$1:E$399,4,),0)</f>
        <v>0</v>
      </c>
      <c r="AL114" s="59">
        <f>IFERROR(VLOOKUP(B114, 'c2015q1'!A$1:E$399,4,),0) + IFERROR(VLOOKUP(B114, 'c2015q2'!A$1:E$399,4,),0) + IFERROR(VLOOKUP(B114, 'c2015q3'!A$1:E$399,4,),0) + IFERROR(VLOOKUP(B114, 'c2015q4'!A$1:E$399,4,),0)</f>
        <v>2</v>
      </c>
      <c r="AM114" s="117">
        <f>IFERROR(VLOOKUP(B114, 'c2016q1'!A$1:E$399,4,),0) + IFERROR(VLOOKUP(B114, 'c2016q2'!A$1:E$399,4,),0) + IFERROR(VLOOKUP(B114, 'c2016q3'!A$1:E$399,4,),0) + IFERROR(VLOOKUP(B114, 'c2016q4'!A$1:E$399,4,),0)</f>
        <v>2</v>
      </c>
      <c r="AN114" s="117">
        <f>IFERROR(VLOOKUP(B114, 'c2017q1'!A$1:E$399,4,),0) + IFERROR(VLOOKUP(B114, 'c2017q2'!A$1:E$399,4,),0)</f>
        <v>0</v>
      </c>
      <c r="AO114" s="117" t="str">
        <f t="shared" si="8"/>
        <v>-</v>
      </c>
      <c r="AP114" s="117" t="str">
        <f t="shared" si="9"/>
        <v/>
      </c>
      <c r="AQ114" s="59">
        <f t="shared" si="11"/>
        <v>0</v>
      </c>
      <c r="AR114" t="str">
        <f t="shared" si="12"/>
        <v>f</v>
      </c>
      <c r="AS114" s="117" t="str">
        <f>IFERROR(VLOOKUP(B114, loss!$A$1:$F$300, 4, FALSE), "")</f>
        <v/>
      </c>
      <c r="AT114" s="117" t="str">
        <f>IFERROR(VLOOKUP(B114, loss!$A$1:$F$300, 5, FALSE), "")</f>
        <v/>
      </c>
    </row>
    <row r="115" spans="1:46" x14ac:dyDescent="0.25">
      <c r="A115">
        <v>114</v>
      </c>
      <c r="B115" s="59" t="s">
        <v>314</v>
      </c>
      <c r="C115" s="117" t="str">
        <f>IFERROR(VLOOKUP(B115,addresses!A$2:I$1997, 3, FALSE), "")</f>
        <v>One Tower Square, Ms08A</v>
      </c>
      <c r="D115" s="117" t="str">
        <f>IFERROR(VLOOKUP(B115,addresses!A$2:I$1997, 5, FALSE), "")</f>
        <v>Hartford</v>
      </c>
      <c r="E115" s="117" t="str">
        <f>IFERROR(VLOOKUP(B115,addresses!A$2:I$1997, 7, FALSE),"")</f>
        <v>CT</v>
      </c>
      <c r="F115" s="117" t="str">
        <f>IFERROR(VLOOKUP(B115,addresses!A$2:I$1997, 8, FALSE),"")</f>
        <v>06183</v>
      </c>
      <c r="G115" s="117" t="str">
        <f>IFERROR(VLOOKUP(B115,addresses!A$2:I$1997, 9, FALSE),"")</f>
        <v>860-277-1248</v>
      </c>
      <c r="H115" s="117" t="str">
        <f>IFERROR(VLOOKUP(B115,addresses!A$2:J$1997, 10, FALSE), "")</f>
        <v>http://www.travelers.com</v>
      </c>
      <c r="I115" s="117" t="str">
        <f>VLOOKUP(IFERROR(VLOOKUP(B115, Weiss!A$1:C$399,3,FALSE),"NR"), RatingsLU!A$5:B$30, 2, FALSE)</f>
        <v>NR</v>
      </c>
      <c r="J115" s="117">
        <f>VLOOKUP(I115,RatingsLU!B$5:C$30,2,)</f>
        <v>16</v>
      </c>
      <c r="K115" s="117" t="str">
        <f>VLOOKUP(IFERROR(VLOOKUP(B115,#REF!, 6,FALSE), "NR"), RatingsLU!K$5:M$30, 2, FALSE)</f>
        <v>NR</v>
      </c>
      <c r="L115" s="117">
        <f>VLOOKUP(K115,RatingsLU!L$5:M$30,2,)</f>
        <v>7</v>
      </c>
      <c r="M115" s="117" t="str">
        <f>VLOOKUP(IFERROR(VLOOKUP(B115, AMBest!A$1:L$399,3,FALSE),"NR"), RatingsLU!F$5:G$100, 2, FALSE)</f>
        <v>A++</v>
      </c>
      <c r="N115" s="117">
        <f>VLOOKUP(M115, RatingsLU!G$5:H$100, 2, FALSE)</f>
        <v>1</v>
      </c>
      <c r="O115" s="117">
        <f>IFERROR(VLOOKUP(B115, '2017q4'!A$1:C$400,3,),0)</f>
        <v>239</v>
      </c>
      <c r="P115" t="str">
        <f t="shared" si="13"/>
        <v>239</v>
      </c>
      <c r="Q115">
        <f>IFERROR(VLOOKUP(B115, '2013q4'!A$1:C$399,3,),0)</f>
        <v>149</v>
      </c>
      <c r="R115">
        <f>IFERROR(VLOOKUP(B115, '2014q1'!A$1:C$399,3,),0)</f>
        <v>145</v>
      </c>
      <c r="S115">
        <f>IFERROR(VLOOKUP(B115, '2014q2'!A$1:C$399,3,),0)</f>
        <v>148</v>
      </c>
      <c r="T115">
        <f>IFERROR(VLOOKUP(B115, '2014q3'!A$1:C$399,3,),0)</f>
        <v>156</v>
      </c>
      <c r="U115">
        <f>IFERROR(VLOOKUP(B115, '2014q1'!A$1:C$399,3,),0)</f>
        <v>145</v>
      </c>
      <c r="V115">
        <f>IFERROR(VLOOKUP(B115, '2014q2'!A$1:C$399,3,),0)</f>
        <v>148</v>
      </c>
      <c r="W115">
        <f>IFERROR(VLOOKUP(B115, '2015q2'!A$1:C$399,3,),0)</f>
        <v>165</v>
      </c>
      <c r="X115" s="59">
        <f>IFERROR(VLOOKUP(B115, '2015q3'!A$1:C$399,3,),0)</f>
        <v>168</v>
      </c>
      <c r="Y115" s="59">
        <f>IFERROR(VLOOKUP(B115, '2015q4'!A$1:C$399,3,),0)</f>
        <v>170</v>
      </c>
      <c r="Z115" s="117">
        <f>IFERROR(VLOOKUP(B115, '2016q1'!A$1:C$399,3,),0)</f>
        <v>176</v>
      </c>
      <c r="AA115" s="117">
        <f>IFERROR(VLOOKUP(B115, '2016q2'!A$1:C$399,3,),0)</f>
        <v>178</v>
      </c>
      <c r="AB115" s="117">
        <f>IFERROR(VLOOKUP(B115, '2016q3'!A$1:C$399,3,),0)</f>
        <v>183</v>
      </c>
      <c r="AC115" s="117">
        <f>IFERROR(VLOOKUP(B115, '2016q4'!A$1:C$399,3,),0)</f>
        <v>205</v>
      </c>
      <c r="AD115" s="117">
        <f>IFERROR(VLOOKUP(B115, '2017q1'!A$1:C$399,3,),0)</f>
        <v>227</v>
      </c>
      <c r="AE115" s="117">
        <f>IFERROR(VLOOKUP(B115, '2017q2'!A$1:C$399,3,),0)</f>
        <v>239</v>
      </c>
      <c r="AF115" s="117">
        <f>IFERROR(VLOOKUP(B115, '2017q3'!A$1:C$399,3,),0)</f>
        <v>245</v>
      </c>
      <c r="AG115" s="117">
        <f>IFERROR(VLOOKUP(B115, '2017q4'!A$1:C$399,3,),0)</f>
        <v>239</v>
      </c>
      <c r="AH115" t="str">
        <f t="shared" si="10"/>
        <v>0</v>
      </c>
      <c r="AI115" s="117">
        <f>IFERROR(VLOOKUP(B115, 'c2013q4'!A$1:E$399,4,),0) + IFERROR(VLOOKUP(B115, 'c2014q1'!A$1:E$399,4,),0) + IFERROR(VLOOKUP(B115, 'c2014q2'!A$1:E$399,4,),0) + IFERROR(VLOOKUP(B115, 'c2014q3'!A$1:E$399,4,),0) + IFERROR(VLOOKUP(B115, 'c2014q4'!A$1:E$399,4,),0)+ IFERROR(VLOOKUP(B115, 'c2015q1'!A$1:E$399,4,),0) + IFERROR(VLOOKUP(B115, 'c2015q2'!A$1:E$399,4,),0) + IFERROR(VLOOKUP(B115, 'c2015q3'!A$1:E$399,4,),0) + IFERROR(VLOOKUP(B115, 'c2015q4'!A$1:E$399,4,),0) + IFERROR(VLOOKUP(B115, 'c2016q1'!A$1:E$399,4,),0) + IFERROR(VLOOKUP(B115, 'c2016q2'!A$1:E$399,4,),0) + IFERROR(VLOOKUP(B115, 'c2016q3'!A$1:E$399,4,),0) + IFERROR(VLOOKUP(B115, 'c2016q4'!A$1:E$399,4,),0)+ IFERROR(VLOOKUP(B115, 'c2017q1'!A$1:E$399,4,),0)+ IFERROR(VLOOKUP(B115, 'c2017q2'!A$1:E$399,4,),0)</f>
        <v>0</v>
      </c>
      <c r="AJ115">
        <f>IFERROR(VLOOKUP(B115, 'c2013q4'!A$1:E$399,4,),0)</f>
        <v>0</v>
      </c>
      <c r="AK115">
        <f>IFERROR(VLOOKUP(B115, 'c2014q1'!A$1:E$399,4,),0) + IFERROR(VLOOKUP(B115, 'c2014q2'!A$1:E$399,4,),0) + IFERROR(VLOOKUP(B115, 'c2014q3'!A$1:E$399,4,),0) + IFERROR(VLOOKUP(B115, 'c2014q4'!A$1:E$399,4,),0)</f>
        <v>0</v>
      </c>
      <c r="AL115" s="59">
        <f>IFERROR(VLOOKUP(B115, 'c2015q1'!A$1:E$399,4,),0) + IFERROR(VLOOKUP(B115, 'c2015q2'!A$1:E$399,4,),0) + IFERROR(VLOOKUP(B115, 'c2015q3'!A$1:E$399,4,),0) + IFERROR(VLOOKUP(B115, 'c2015q4'!A$1:E$399,4,),0)</f>
        <v>0</v>
      </c>
      <c r="AM115" s="117">
        <f>IFERROR(VLOOKUP(B115, 'c2016q1'!A$1:E$399,4,),0) + IFERROR(VLOOKUP(B115, 'c2016q2'!A$1:E$399,4,),0) + IFERROR(VLOOKUP(B115, 'c2016q3'!A$1:E$399,4,),0) + IFERROR(VLOOKUP(B115, 'c2016q4'!A$1:E$399,4,),0)</f>
        <v>0</v>
      </c>
      <c r="AN115" s="117">
        <f>IFERROR(VLOOKUP(B115, 'c2017q1'!A$1:E$399,4,),0) + IFERROR(VLOOKUP(B115, 'c2017q2'!A$1:E$399,4,),0)</f>
        <v>0</v>
      </c>
      <c r="AO115" s="117" t="str">
        <f t="shared" si="8"/>
        <v>-</v>
      </c>
      <c r="AP115" s="117" t="str">
        <f t="shared" si="9"/>
        <v/>
      </c>
      <c r="AQ115" s="59">
        <f t="shared" si="11"/>
        <v>0</v>
      </c>
      <c r="AR115" t="str">
        <f t="shared" si="12"/>
        <v>f</v>
      </c>
      <c r="AS115" s="117" t="str">
        <f>IFERROR(VLOOKUP(B115, loss!$A$1:$F$300, 4, FALSE), "")</f>
        <v/>
      </c>
      <c r="AT115" s="117" t="str">
        <f>IFERROR(VLOOKUP(B115, loss!$A$1:$F$300, 5, FALSE), "")</f>
        <v/>
      </c>
    </row>
    <row r="116" spans="1:46" x14ac:dyDescent="0.25">
      <c r="A116">
        <v>115</v>
      </c>
      <c r="B116" s="59" t="s">
        <v>379</v>
      </c>
      <c r="C116" s="117" t="str">
        <f>IFERROR(VLOOKUP(B116,addresses!A$2:I$1997, 3, FALSE), "")</f>
        <v>6300 University Parkway</v>
      </c>
      <c r="D116" s="117" t="str">
        <f>IFERROR(VLOOKUP(B116,addresses!A$2:I$1997, 5, FALSE), "")</f>
        <v>Sarasota</v>
      </c>
      <c r="E116" s="117" t="str">
        <f>IFERROR(VLOOKUP(B116,addresses!A$2:I$1997, 7, FALSE),"")</f>
        <v>FL</v>
      </c>
      <c r="F116" s="117" t="str">
        <f>IFERROR(VLOOKUP(B116,addresses!A$2:I$1997, 8, FALSE),"")</f>
        <v>34240-8424</v>
      </c>
      <c r="G116" s="117" t="str">
        <f>IFERROR(VLOOKUP(B116,addresses!A$2:I$1997, 9, FALSE),"")</f>
        <v>800-226-3224-7632</v>
      </c>
      <c r="H116" s="117" t="str">
        <f>IFERROR(VLOOKUP(B116,addresses!A$2:J$1997, 10, FALSE), "")</f>
        <v>http://www.fcci-group.com</v>
      </c>
      <c r="I116" s="117" t="str">
        <f>VLOOKUP(IFERROR(VLOOKUP(B116, Weiss!A$1:C$399,3,FALSE),"NR"), RatingsLU!A$5:B$30, 2, FALSE)</f>
        <v>NR</v>
      </c>
      <c r="J116" s="117">
        <f>VLOOKUP(I116,RatingsLU!B$5:C$30,2,)</f>
        <v>16</v>
      </c>
      <c r="K116" s="117" t="str">
        <f>VLOOKUP(IFERROR(VLOOKUP(B116,#REF!, 6,FALSE), "NR"), RatingsLU!K$5:M$30, 2, FALSE)</f>
        <v>NR</v>
      </c>
      <c r="L116" s="117">
        <f>VLOOKUP(K116,RatingsLU!L$5:M$30,2,)</f>
        <v>7</v>
      </c>
      <c r="M116" s="117" t="str">
        <f>VLOOKUP(IFERROR(VLOOKUP(B116, AMBest!A$1:L$399,3,FALSE),"NR"), RatingsLU!F$5:G$100, 2, FALSE)</f>
        <v>A</v>
      </c>
      <c r="N116" s="117">
        <f>VLOOKUP(M116, RatingsLU!G$5:H$100, 2, FALSE)</f>
        <v>5</v>
      </c>
      <c r="O116" s="117">
        <f>IFERROR(VLOOKUP(B116, '2017q4'!A$1:C$400,3,),0)</f>
        <v>233</v>
      </c>
      <c r="P116" t="str">
        <f t="shared" si="13"/>
        <v>233</v>
      </c>
      <c r="Q116">
        <f>IFERROR(VLOOKUP(B116, '2013q4'!A$1:C$399,3,),0)</f>
        <v>187</v>
      </c>
      <c r="R116">
        <f>IFERROR(VLOOKUP(B116, '2014q1'!A$1:C$399,3,),0)</f>
        <v>188</v>
      </c>
      <c r="S116">
        <f>IFERROR(VLOOKUP(B116, '2014q2'!A$1:C$399,3,),0)</f>
        <v>193</v>
      </c>
      <c r="T116">
        <f>IFERROR(VLOOKUP(B116, '2014q3'!A$1:C$399,3,),0)</f>
        <v>195</v>
      </c>
      <c r="U116">
        <f>IFERROR(VLOOKUP(B116, '2014q1'!A$1:C$399,3,),0)</f>
        <v>188</v>
      </c>
      <c r="V116">
        <f>IFERROR(VLOOKUP(B116, '2014q2'!A$1:C$399,3,),0)</f>
        <v>193</v>
      </c>
      <c r="W116">
        <f>IFERROR(VLOOKUP(B116, '2015q2'!A$1:C$399,3,),0)</f>
        <v>207</v>
      </c>
      <c r="X116" s="59">
        <f>IFERROR(VLOOKUP(B116, '2015q3'!A$1:C$399,3,),0)</f>
        <v>215</v>
      </c>
      <c r="Y116" s="59">
        <f>IFERROR(VLOOKUP(B116, '2015q4'!A$1:C$399,3,),0)</f>
        <v>215</v>
      </c>
      <c r="Z116" s="117">
        <f>IFERROR(VLOOKUP(B116, '2016q1'!A$1:C$399,3,),0)</f>
        <v>222</v>
      </c>
      <c r="AA116" s="117">
        <f>IFERROR(VLOOKUP(B116, '2016q2'!A$1:C$399,3,),0)</f>
        <v>234</v>
      </c>
      <c r="AB116" s="117">
        <f>IFERROR(VLOOKUP(B116, '2016q3'!A$1:C$399,3,),0)</f>
        <v>235</v>
      </c>
      <c r="AC116" s="117">
        <f>IFERROR(VLOOKUP(B116, '2016q4'!A$1:C$399,3,),0)</f>
        <v>235</v>
      </c>
      <c r="AD116" s="117">
        <f>IFERROR(VLOOKUP(B116, '2017q1'!A$1:C$399,3,),0)</f>
        <v>235</v>
      </c>
      <c r="AE116" s="117">
        <f>IFERROR(VLOOKUP(B116, '2017q2'!A$1:C$399,3,),0)</f>
        <v>239</v>
      </c>
      <c r="AF116" s="117">
        <f>IFERROR(VLOOKUP(B116, '2017q3'!A$1:C$399,3,),0)</f>
        <v>241</v>
      </c>
      <c r="AG116" s="117">
        <f>IFERROR(VLOOKUP(B116, '2017q4'!A$1:C$399,3,),0)</f>
        <v>233</v>
      </c>
      <c r="AH116" t="str">
        <f t="shared" si="10"/>
        <v>0</v>
      </c>
      <c r="AI116" s="117">
        <f>IFERROR(VLOOKUP(B116, 'c2013q4'!A$1:E$399,4,),0) + IFERROR(VLOOKUP(B116, 'c2014q1'!A$1:E$399,4,),0) + IFERROR(VLOOKUP(B116, 'c2014q2'!A$1:E$399,4,),0) + IFERROR(VLOOKUP(B116, 'c2014q3'!A$1:E$399,4,),0) + IFERROR(VLOOKUP(B116, 'c2014q4'!A$1:E$399,4,),0)+ IFERROR(VLOOKUP(B116, 'c2015q1'!A$1:E$399,4,),0) + IFERROR(VLOOKUP(B116, 'c2015q2'!A$1:E$399,4,),0) + IFERROR(VLOOKUP(B116, 'c2015q3'!A$1:E$399,4,),0) + IFERROR(VLOOKUP(B116, 'c2015q4'!A$1:E$399,4,),0) + IFERROR(VLOOKUP(B116, 'c2016q1'!A$1:E$399,4,),0) + IFERROR(VLOOKUP(B116, 'c2016q2'!A$1:E$399,4,),0) + IFERROR(VLOOKUP(B116, 'c2016q3'!A$1:E$399,4,),0) + IFERROR(VLOOKUP(B116, 'c2016q4'!A$1:E$399,4,),0)+ IFERROR(VLOOKUP(B116, 'c2017q1'!A$1:E$399,4,),0)+ IFERROR(VLOOKUP(B116, 'c2017q2'!A$1:E$399,4,),0)</f>
        <v>0</v>
      </c>
      <c r="AJ116">
        <f>IFERROR(VLOOKUP(B116, 'c2013q4'!A$1:E$399,4,),0)</f>
        <v>0</v>
      </c>
      <c r="AK116">
        <f>IFERROR(VLOOKUP(B116, 'c2014q1'!A$1:E$399,4,),0) + IFERROR(VLOOKUP(B116, 'c2014q2'!A$1:E$399,4,),0) + IFERROR(VLOOKUP(B116, 'c2014q3'!A$1:E$399,4,),0) + IFERROR(VLOOKUP(B116, 'c2014q4'!A$1:E$399,4,),0)</f>
        <v>0</v>
      </c>
      <c r="AL116" s="59">
        <f>IFERROR(VLOOKUP(B116, 'c2015q1'!A$1:E$399,4,),0) + IFERROR(VLOOKUP(B116, 'c2015q2'!A$1:E$399,4,),0) + IFERROR(VLOOKUP(B116, 'c2015q3'!A$1:E$399,4,),0) + IFERROR(VLOOKUP(B116, 'c2015q4'!A$1:E$399,4,),0)</f>
        <v>0</v>
      </c>
      <c r="AM116" s="117">
        <f>IFERROR(VLOOKUP(B116, 'c2016q1'!A$1:E$399,4,),0) + IFERROR(VLOOKUP(B116, 'c2016q2'!A$1:E$399,4,),0) + IFERROR(VLOOKUP(B116, 'c2016q3'!A$1:E$399,4,),0) + IFERROR(VLOOKUP(B116, 'c2016q4'!A$1:E$399,4,),0)</f>
        <v>0</v>
      </c>
      <c r="AN116" s="117">
        <f>IFERROR(VLOOKUP(B116, 'c2017q1'!A$1:E$399,4,),0) + IFERROR(VLOOKUP(B116, 'c2017q2'!A$1:E$399,4,),0)</f>
        <v>0</v>
      </c>
      <c r="AO116" s="117" t="str">
        <f t="shared" si="8"/>
        <v>-</v>
      </c>
      <c r="AP116" s="117" t="str">
        <f t="shared" si="9"/>
        <v/>
      </c>
      <c r="AQ116" s="59">
        <f t="shared" si="11"/>
        <v>0</v>
      </c>
      <c r="AR116" t="str">
        <f t="shared" si="12"/>
        <v>f</v>
      </c>
      <c r="AS116" s="117" t="str">
        <f>IFERROR(VLOOKUP(B116, loss!$A$1:$F$300, 4, FALSE), "")</f>
        <v/>
      </c>
      <c r="AT116" s="117" t="str">
        <f>IFERROR(VLOOKUP(B116, loss!$A$1:$F$300, 5, FALSE), "")</f>
        <v/>
      </c>
    </row>
    <row r="117" spans="1:46" x14ac:dyDescent="0.25">
      <c r="A117">
        <v>116</v>
      </c>
      <c r="B117" s="59" t="s">
        <v>290</v>
      </c>
      <c r="C117" s="117" t="str">
        <f>IFERROR(VLOOKUP(B117,addresses!A$2:I$1997, 3, FALSE), "")</f>
        <v>One Tower Square, Ms08A</v>
      </c>
      <c r="D117" s="117" t="str">
        <f>IFERROR(VLOOKUP(B117,addresses!A$2:I$1997, 5, FALSE), "")</f>
        <v>Hartford</v>
      </c>
      <c r="E117" s="117" t="str">
        <f>IFERROR(VLOOKUP(B117,addresses!A$2:I$1997, 7, FALSE),"")</f>
        <v>CT</v>
      </c>
      <c r="F117" s="117" t="str">
        <f>IFERROR(VLOOKUP(B117,addresses!A$2:I$1997, 8, FALSE),"")</f>
        <v>06183</v>
      </c>
      <c r="G117" s="117" t="str">
        <f>IFERROR(VLOOKUP(B117,addresses!A$2:I$1997, 9, FALSE),"")</f>
        <v>860-277-1248</v>
      </c>
      <c r="H117" s="117" t="str">
        <f>IFERROR(VLOOKUP(B117,addresses!A$2:J$1997, 10, FALSE), "")</f>
        <v>http://www.travelers.com</v>
      </c>
      <c r="I117" s="117" t="str">
        <f>VLOOKUP(IFERROR(VLOOKUP(B117, Weiss!A$1:C$399,3,FALSE),"NR"), RatingsLU!A$5:B$30, 2, FALSE)</f>
        <v>B</v>
      </c>
      <c r="J117" s="117">
        <f>VLOOKUP(I117,RatingsLU!B$5:C$30,2,)</f>
        <v>5</v>
      </c>
      <c r="K117" s="117" t="str">
        <f>VLOOKUP(IFERROR(VLOOKUP(B117,#REF!, 6,FALSE), "NR"), RatingsLU!K$5:M$30, 2, FALSE)</f>
        <v>NR</v>
      </c>
      <c r="L117" s="117">
        <f>VLOOKUP(K117,RatingsLU!L$5:M$30,2,)</f>
        <v>7</v>
      </c>
      <c r="M117" s="117" t="str">
        <f>VLOOKUP(IFERROR(VLOOKUP(B117, AMBest!A$1:L$399,3,FALSE),"NR"), RatingsLU!F$5:G$100, 2, FALSE)</f>
        <v>A++</v>
      </c>
      <c r="N117" s="117">
        <f>VLOOKUP(M117, RatingsLU!G$5:H$100, 2, FALSE)</f>
        <v>1</v>
      </c>
      <c r="O117" s="117">
        <f>IFERROR(VLOOKUP(B117, '2017q4'!A$1:C$400,3,),0)</f>
        <v>213</v>
      </c>
      <c r="P117" t="str">
        <f t="shared" si="13"/>
        <v>213</v>
      </c>
      <c r="Q117">
        <f>IFERROR(VLOOKUP(B117, '2013q4'!A$1:C$399,3,),0)</f>
        <v>1694</v>
      </c>
      <c r="R117">
        <f>IFERROR(VLOOKUP(B117, '2014q1'!A$1:C$399,3,),0)</f>
        <v>1665</v>
      </c>
      <c r="S117">
        <f>IFERROR(VLOOKUP(B117, '2014q2'!A$1:C$399,3,),0)</f>
        <v>1622</v>
      </c>
      <c r="T117">
        <f>IFERROR(VLOOKUP(B117, '2014q3'!A$1:C$399,3,),0)</f>
        <v>1573</v>
      </c>
      <c r="U117">
        <f>IFERROR(VLOOKUP(B117, '2014q1'!A$1:C$399,3,),0)</f>
        <v>1665</v>
      </c>
      <c r="V117">
        <f>IFERROR(VLOOKUP(B117, '2014q2'!A$1:C$399,3,),0)</f>
        <v>1622</v>
      </c>
      <c r="W117">
        <f>IFERROR(VLOOKUP(B117, '2015q2'!A$1:C$399,3,),0)</f>
        <v>1090</v>
      </c>
      <c r="X117" s="59">
        <f>IFERROR(VLOOKUP(B117, '2015q3'!A$1:C$399,3,),0)</f>
        <v>789</v>
      </c>
      <c r="Y117" s="59">
        <f>IFERROR(VLOOKUP(B117, '2015q4'!A$1:C$399,3,),0)</f>
        <v>538</v>
      </c>
      <c r="Z117" s="117">
        <f>IFERROR(VLOOKUP(B117, '2016q1'!A$1:C$399,3,),0)</f>
        <v>335</v>
      </c>
      <c r="AA117" s="117">
        <f>IFERROR(VLOOKUP(B117, '2016q2'!A$1:C$399,3,),0)</f>
        <v>336</v>
      </c>
      <c r="AB117" s="117">
        <f>IFERROR(VLOOKUP(B117, '2016q3'!A$1:C$399,3,),0)</f>
        <v>333</v>
      </c>
      <c r="AC117" s="117">
        <f>IFERROR(VLOOKUP(B117, '2016q4'!A$1:C$399,3,),0)</f>
        <v>295</v>
      </c>
      <c r="AD117" s="117">
        <f>IFERROR(VLOOKUP(B117, '2017q1'!A$1:C$399,3,),0)</f>
        <v>263</v>
      </c>
      <c r="AE117" s="117">
        <f>IFERROR(VLOOKUP(B117, '2017q2'!A$1:C$399,3,),0)</f>
        <v>238</v>
      </c>
      <c r="AF117" s="117">
        <f>IFERROR(VLOOKUP(B117, '2017q3'!A$1:C$399,3,),0)</f>
        <v>209</v>
      </c>
      <c r="AG117" s="117">
        <f>IFERROR(VLOOKUP(B117, '2017q4'!A$1:C$399,3,),0)</f>
        <v>213</v>
      </c>
      <c r="AH117" t="str">
        <f t="shared" si="10"/>
        <v>7</v>
      </c>
      <c r="AI117" s="117">
        <f>IFERROR(VLOOKUP(B117, 'c2013q4'!A$1:E$399,4,),0) + IFERROR(VLOOKUP(B117, 'c2014q1'!A$1:E$399,4,),0) + IFERROR(VLOOKUP(B117, 'c2014q2'!A$1:E$399,4,),0) + IFERROR(VLOOKUP(B117, 'c2014q3'!A$1:E$399,4,),0) + IFERROR(VLOOKUP(B117, 'c2014q4'!A$1:E$399,4,),0)+ IFERROR(VLOOKUP(B117, 'c2015q1'!A$1:E$399,4,),0) + IFERROR(VLOOKUP(B117, 'c2015q2'!A$1:E$399,4,),0) + IFERROR(VLOOKUP(B117, 'c2015q3'!A$1:E$399,4,),0) + IFERROR(VLOOKUP(B117, 'c2015q4'!A$1:E$399,4,),0) + IFERROR(VLOOKUP(B117, 'c2016q1'!A$1:E$399,4,),0) + IFERROR(VLOOKUP(B117, 'c2016q2'!A$1:E$399,4,),0) + IFERROR(VLOOKUP(B117, 'c2016q3'!A$1:E$399,4,),0) + IFERROR(VLOOKUP(B117, 'c2016q4'!A$1:E$399,4,),0)+ IFERROR(VLOOKUP(B117, 'c2017q1'!A$1:E$399,4,),0)+ IFERROR(VLOOKUP(B117, 'c2017q2'!A$1:E$399,4,),0)</f>
        <v>7</v>
      </c>
      <c r="AJ117">
        <f>IFERROR(VLOOKUP(B117, 'c2013q4'!A$1:E$399,4,),0)</f>
        <v>1</v>
      </c>
      <c r="AK117">
        <f>IFERROR(VLOOKUP(B117, 'c2014q1'!A$1:E$399,4,),0) + IFERROR(VLOOKUP(B117, 'c2014q2'!A$1:E$399,4,),0) + IFERROR(VLOOKUP(B117, 'c2014q3'!A$1:E$399,4,),0) + IFERROR(VLOOKUP(B117, 'c2014q4'!A$1:E$399,4,),0)</f>
        <v>2</v>
      </c>
      <c r="AL117" s="59">
        <f>IFERROR(VLOOKUP(B117, 'c2015q1'!A$1:E$399,4,),0) + IFERROR(VLOOKUP(B117, 'c2015q2'!A$1:E$399,4,),0) + IFERROR(VLOOKUP(B117, 'c2015q3'!A$1:E$399,4,),0) + IFERROR(VLOOKUP(B117, 'c2015q4'!A$1:E$399,4,),0)</f>
        <v>2</v>
      </c>
      <c r="AM117" s="117">
        <f>IFERROR(VLOOKUP(B117, 'c2016q1'!A$1:E$399,4,),0) + IFERROR(VLOOKUP(B117, 'c2016q2'!A$1:E$399,4,),0) + IFERROR(VLOOKUP(B117, 'c2016q3'!A$1:E$399,4,),0) + IFERROR(VLOOKUP(B117, 'c2016q4'!A$1:E$399,4,),0)</f>
        <v>2</v>
      </c>
      <c r="AN117" s="117">
        <f>IFERROR(VLOOKUP(B117, 'c2017q1'!A$1:E$399,4,),0) + IFERROR(VLOOKUP(B117, 'c2017q2'!A$1:E$399,4,),0)</f>
        <v>0</v>
      </c>
      <c r="AO117" s="117" t="str">
        <f t="shared" si="8"/>
        <v>-</v>
      </c>
      <c r="AP117" s="117" t="str">
        <f t="shared" si="9"/>
        <v/>
      </c>
      <c r="AQ117" s="59">
        <f t="shared" si="11"/>
        <v>0</v>
      </c>
      <c r="AR117" t="str">
        <f t="shared" si="12"/>
        <v>f</v>
      </c>
      <c r="AS117" s="117" t="str">
        <f>IFERROR(VLOOKUP(B117, loss!$A$1:$F$300, 4, FALSE), "")</f>
        <v/>
      </c>
      <c r="AT117" s="117" t="str">
        <f>IFERROR(VLOOKUP(B117, loss!$A$1:$F$300, 5, FALSE), "")</f>
        <v/>
      </c>
    </row>
    <row r="118" spans="1:46" x14ac:dyDescent="0.25">
      <c r="A118">
        <v>117</v>
      </c>
      <c r="B118" s="59" t="s">
        <v>3687</v>
      </c>
      <c r="C118" s="117" t="str">
        <f>IFERROR(VLOOKUP(B118,addresses!A$2:I$1997, 3, FALSE), "")</f>
        <v xml:space="preserve">221 Main Street, Suite </v>
      </c>
      <c r="D118" s="117" t="str">
        <f>IFERROR(VLOOKUP(B118,addresses!A$2:I$1997, 5, FALSE), "")</f>
        <v>Chester</v>
      </c>
      <c r="E118" s="117" t="str">
        <f>IFERROR(VLOOKUP(B118,addresses!A$2:I$1997, 7, FALSE),"")</f>
        <v>NJ</v>
      </c>
      <c r="F118" s="117" t="str">
        <f>IFERROR(VLOOKUP(B118,addresses!A$2:I$1997, 8, FALSE),"")</f>
        <v>07930</v>
      </c>
      <c r="G118" s="117" t="str">
        <f>IFERROR(VLOOKUP(B118,addresses!A$2:I$1997, 9, FALSE),"")</f>
        <v>(908) 879-2234</v>
      </c>
      <c r="H118" s="117" t="str">
        <f>IFERROR(VLOOKUP(B118,addresses!A$2:J$1997, 10, FALSE), "")</f>
        <v>https://www.spinnakerins.com/</v>
      </c>
      <c r="I118" s="117" t="str">
        <f>VLOOKUP(IFERROR(VLOOKUP(B118, Weiss!A$1:C$399,3,FALSE),"NR"), RatingsLU!A$5:B$30, 2, FALSE)</f>
        <v>NR</v>
      </c>
      <c r="J118" s="117">
        <f>VLOOKUP(I118,RatingsLU!B$5:C$30,2,)</f>
        <v>16</v>
      </c>
      <c r="K118" s="117" t="str">
        <f>VLOOKUP(IFERROR(VLOOKUP(B118,#REF!, 6,FALSE), "NR"), RatingsLU!K$5:M$30, 2, FALSE)</f>
        <v>NR</v>
      </c>
      <c r="L118" s="117">
        <f>VLOOKUP(K118,RatingsLU!L$5:M$30,2,)</f>
        <v>7</v>
      </c>
      <c r="M118" s="117" t="str">
        <f>VLOOKUP(IFERROR(VLOOKUP(B118, AMBest!A$1:L$399,3,FALSE),"NR"), RatingsLU!F$5:G$100, 2, FALSE)</f>
        <v>NR</v>
      </c>
      <c r="N118" s="117">
        <f>VLOOKUP(M118, RatingsLU!G$5:H$100, 2, FALSE)</f>
        <v>33</v>
      </c>
      <c r="O118" s="117">
        <f>IFERROR(VLOOKUP(B118, '2017q4'!A$1:C$400,3,),0)</f>
        <v>174</v>
      </c>
      <c r="P118" t="str">
        <f t="shared" si="13"/>
        <v>174</v>
      </c>
      <c r="Q118">
        <f>IFERROR(VLOOKUP(B118, '2013q4'!A$1:C$399,3,),0)</f>
        <v>0</v>
      </c>
      <c r="R118">
        <f>IFERROR(VLOOKUP(B118, '2014q1'!A$1:C$399,3,),0)</f>
        <v>0</v>
      </c>
      <c r="S118">
        <f>IFERROR(VLOOKUP(B118, '2014q2'!A$1:C$399,3,),0)</f>
        <v>0</v>
      </c>
      <c r="T118">
        <f>IFERROR(VLOOKUP(B118, '2014q3'!A$1:C$399,3,),0)</f>
        <v>0</v>
      </c>
      <c r="U118">
        <f>IFERROR(VLOOKUP(B118, '2014q1'!A$1:C$399,3,),0)</f>
        <v>0</v>
      </c>
      <c r="V118">
        <f>IFERROR(VLOOKUP(B118, '2014q2'!A$1:C$399,3,),0)</f>
        <v>0</v>
      </c>
      <c r="W118">
        <f>IFERROR(VLOOKUP(B118, '2015q2'!A$1:C$399,3,),0)</f>
        <v>0</v>
      </c>
      <c r="X118" s="59">
        <f>IFERROR(VLOOKUP(B118, '2015q3'!A$1:C$399,3,),0)</f>
        <v>0</v>
      </c>
      <c r="Y118" s="59">
        <f>IFERROR(VLOOKUP(B118, '2015q4'!A$1:C$399,3,),0)</f>
        <v>0</v>
      </c>
      <c r="Z118" s="117">
        <f>IFERROR(VLOOKUP(B118, '2016q1'!A$1:C$399,3,),0)</f>
        <v>0</v>
      </c>
      <c r="AA118" s="117">
        <f>IFERROR(VLOOKUP(B118, '2016q2'!A$1:C$399,3,),0)</f>
        <v>0</v>
      </c>
      <c r="AB118" s="117">
        <f>IFERROR(VLOOKUP(B118, '2016q3'!A$1:C$399,3,),0)</f>
        <v>0</v>
      </c>
      <c r="AC118" s="117">
        <f>IFERROR(VLOOKUP(B118, '2016q4'!A$1:C$399,3,),0)</f>
        <v>0</v>
      </c>
      <c r="AD118" s="117">
        <f>IFERROR(VLOOKUP(B118, '2017q1'!A$1:C$399,3,),0)</f>
        <v>0</v>
      </c>
      <c r="AE118" s="117">
        <f>IFERROR(VLOOKUP(B118, '2017q2'!A$1:C$399,3,),0)</f>
        <v>0</v>
      </c>
      <c r="AF118" s="117">
        <f>IFERROR(VLOOKUP(B118, '2017q3'!A$1:C$399,3,),0)</f>
        <v>0</v>
      </c>
      <c r="AG118" s="117">
        <f>IFERROR(VLOOKUP(B118, '2017q4'!A$1:C$399,3,),0)</f>
        <v>174</v>
      </c>
      <c r="AH118" t="str">
        <f t="shared" si="10"/>
        <v>1</v>
      </c>
      <c r="AI118" s="117">
        <f>IFERROR(VLOOKUP(B118, 'c2013q4'!A$1:E$399,4,),0) + IFERROR(VLOOKUP(B118, 'c2014q1'!A$1:E$399,4,),0) + IFERROR(VLOOKUP(B118, 'c2014q2'!A$1:E$399,4,),0) + IFERROR(VLOOKUP(B118, 'c2014q3'!A$1:E$399,4,),0) + IFERROR(VLOOKUP(B118, 'c2014q4'!A$1:E$399,4,),0)+ IFERROR(VLOOKUP(B118, 'c2015q1'!A$1:E$399,4,),0) + IFERROR(VLOOKUP(B118, 'c2015q2'!A$1:E$399,4,),0) + IFERROR(VLOOKUP(B118, 'c2015q3'!A$1:E$399,4,),0) + IFERROR(VLOOKUP(B118, 'c2015q4'!A$1:E$399,4,),0) + IFERROR(VLOOKUP(B118, 'c2016q1'!A$1:E$399,4,),0) + IFERROR(VLOOKUP(B118, 'c2016q2'!A$1:E$399,4,),0) + IFERROR(VLOOKUP(B118, 'c2016q3'!A$1:E$399,4,),0) + IFERROR(VLOOKUP(B118, 'c2016q4'!A$1:E$399,4,),0)+ IFERROR(VLOOKUP(B118, 'c2017q1'!A$1:E$399,4,),0)+ IFERROR(VLOOKUP(B118, 'c2017q2'!A$1:E$399,4,),0)</f>
        <v>1</v>
      </c>
      <c r="AJ118">
        <f>IFERROR(VLOOKUP(B118, 'c2013q4'!A$1:E$399,4,),0)</f>
        <v>0</v>
      </c>
      <c r="AK118">
        <f>IFERROR(VLOOKUP(B118, 'c2014q1'!A$1:E$399,4,),0) + IFERROR(VLOOKUP(B118, 'c2014q2'!A$1:E$399,4,),0) + IFERROR(VLOOKUP(B118, 'c2014q3'!A$1:E$399,4,),0) + IFERROR(VLOOKUP(B118, 'c2014q4'!A$1:E$399,4,),0)</f>
        <v>0</v>
      </c>
      <c r="AL118" s="59">
        <f>IFERROR(VLOOKUP(B118, 'c2015q1'!A$1:E$399,4,),0) + IFERROR(VLOOKUP(B118, 'c2015q2'!A$1:E$399,4,),0) + IFERROR(VLOOKUP(B118, 'c2015q3'!A$1:E$399,4,),0) + IFERROR(VLOOKUP(B118, 'c2015q4'!A$1:E$399,4,),0)</f>
        <v>0</v>
      </c>
      <c r="AM118" s="117">
        <f>IFERROR(VLOOKUP(B118, 'c2016q1'!A$1:E$399,4,),0) + IFERROR(VLOOKUP(B118, 'c2016q2'!A$1:E$399,4,),0) + IFERROR(VLOOKUP(B118, 'c2016q3'!A$1:E$399,4,),0) + IFERROR(VLOOKUP(B118, 'c2016q4'!A$1:E$399,4,),0)</f>
        <v>0</v>
      </c>
      <c r="AN118" s="117">
        <f>IFERROR(VLOOKUP(B118, 'c2017q1'!A$1:E$399,4,),0) + IFERROR(VLOOKUP(B118, 'c2017q2'!A$1:E$399,4,),0)</f>
        <v>1</v>
      </c>
      <c r="AO118" s="117" t="str">
        <f t="shared" si="8"/>
        <v>-</v>
      </c>
      <c r="AP118" s="117" t="str">
        <f t="shared" si="9"/>
        <v/>
      </c>
      <c r="AQ118" s="59">
        <f t="shared" si="11"/>
        <v>0</v>
      </c>
      <c r="AR118" t="str">
        <f t="shared" si="12"/>
        <v>f</v>
      </c>
      <c r="AS118" s="117" t="str">
        <f>IFERROR(VLOOKUP(B118, loss!$A$1:$F$300, 4, FALSE), "")</f>
        <v/>
      </c>
      <c r="AT118" s="117" t="str">
        <f>IFERROR(VLOOKUP(B118, loss!$A$1:$F$300, 5, FALSE), "")</f>
        <v/>
      </c>
    </row>
    <row r="119" spans="1:46" x14ac:dyDescent="0.25">
      <c r="A119">
        <v>118</v>
      </c>
      <c r="B119" s="59" t="s">
        <v>309</v>
      </c>
      <c r="C119" s="117" t="str">
        <f>IFERROR(VLOOKUP(B119,addresses!A$2:I$1997, 3, FALSE), "")</f>
        <v>200 Hopmeadow Street</v>
      </c>
      <c r="D119" s="117" t="str">
        <f>IFERROR(VLOOKUP(B119,addresses!A$2:I$1997, 5, FALSE), "")</f>
        <v>Simsbury</v>
      </c>
      <c r="E119" s="117" t="str">
        <f>IFERROR(VLOOKUP(B119,addresses!A$2:I$1997, 7, FALSE),"")</f>
        <v>CT</v>
      </c>
      <c r="F119" s="117" t="str">
        <f>IFERROR(VLOOKUP(B119,addresses!A$2:I$1997, 8, FALSE),"")</f>
        <v>06089-9793</v>
      </c>
      <c r="G119" s="117" t="str">
        <f>IFERROR(VLOOKUP(B119,addresses!A$2:I$1997, 9, FALSE),"")</f>
        <v>800-451-6944</v>
      </c>
      <c r="H119" s="117" t="str">
        <f>IFERROR(VLOOKUP(B119,addresses!A$2:J$1997, 10, FALSE), "")</f>
        <v>http://www.thehartford.com</v>
      </c>
      <c r="I119" s="117" t="str">
        <f>VLOOKUP(IFERROR(VLOOKUP(B119, Weiss!A$1:C$399,3,FALSE),"NR"), RatingsLU!A$5:B$30, 2, FALSE)</f>
        <v>B</v>
      </c>
      <c r="J119" s="117">
        <f>VLOOKUP(I119,RatingsLU!B$5:C$30,2,)</f>
        <v>5</v>
      </c>
      <c r="K119" s="117" t="str">
        <f>VLOOKUP(IFERROR(VLOOKUP(B119,#REF!, 6,FALSE), "NR"), RatingsLU!K$5:M$30, 2, FALSE)</f>
        <v>NR</v>
      </c>
      <c r="L119" s="117">
        <f>VLOOKUP(K119,RatingsLU!L$5:M$30,2,)</f>
        <v>7</v>
      </c>
      <c r="M119" s="117" t="str">
        <f>VLOOKUP(IFERROR(VLOOKUP(B119, AMBest!A$1:L$399,3,FALSE),"NR"), RatingsLU!F$5:G$100, 2, FALSE)</f>
        <v>A+</v>
      </c>
      <c r="N119" s="117">
        <f>VLOOKUP(M119, RatingsLU!G$5:H$100, 2, FALSE)</f>
        <v>3</v>
      </c>
      <c r="O119" s="117">
        <f>IFERROR(VLOOKUP(B119, '2017q4'!A$1:C$400,3,),0)</f>
        <v>166</v>
      </c>
      <c r="P119" t="str">
        <f t="shared" si="13"/>
        <v>166</v>
      </c>
      <c r="Q119">
        <f>IFERROR(VLOOKUP(B119, '2013q4'!A$1:C$399,3,),0)</f>
        <v>256</v>
      </c>
      <c r="R119">
        <f>IFERROR(VLOOKUP(B119, '2014q1'!A$1:C$399,3,),0)</f>
        <v>248</v>
      </c>
      <c r="S119">
        <f>IFERROR(VLOOKUP(B119, '2014q2'!A$1:C$399,3,),0)</f>
        <v>240</v>
      </c>
      <c r="T119">
        <f>IFERROR(VLOOKUP(B119, '2014q3'!A$1:C$399,3,),0)</f>
        <v>233</v>
      </c>
      <c r="U119">
        <f>IFERROR(VLOOKUP(B119, '2014q1'!A$1:C$399,3,),0)</f>
        <v>248</v>
      </c>
      <c r="V119">
        <f>IFERROR(VLOOKUP(B119, '2014q2'!A$1:C$399,3,),0)</f>
        <v>240</v>
      </c>
      <c r="W119">
        <f>IFERROR(VLOOKUP(B119, '2015q2'!A$1:C$399,3,),0)</f>
        <v>215</v>
      </c>
      <c r="X119" s="59">
        <f>IFERROR(VLOOKUP(B119, '2015q3'!A$1:C$399,3,),0)</f>
        <v>207</v>
      </c>
      <c r="Y119" s="59">
        <f>IFERROR(VLOOKUP(B119, '2015q4'!A$1:C$399,3,),0)</f>
        <v>206</v>
      </c>
      <c r="Z119" s="117">
        <f>IFERROR(VLOOKUP(B119, '2016q1'!A$1:C$399,3,),0)</f>
        <v>204</v>
      </c>
      <c r="AA119" s="117">
        <f>IFERROR(VLOOKUP(B119, '2016q2'!A$1:C$399,3,),0)</f>
        <v>195</v>
      </c>
      <c r="AB119" s="117">
        <f>IFERROR(VLOOKUP(B119, '2016q3'!A$1:C$399,3,),0)</f>
        <v>190</v>
      </c>
      <c r="AC119" s="117">
        <f>IFERROR(VLOOKUP(B119, '2016q4'!A$1:C$399,3,),0)</f>
        <v>188</v>
      </c>
      <c r="AD119" s="117">
        <f>IFERROR(VLOOKUP(B119, '2017q1'!A$1:C$399,3,),0)</f>
        <v>186</v>
      </c>
      <c r="AE119" s="117">
        <f>IFERROR(VLOOKUP(B119, '2017q2'!A$1:C$399,3,),0)</f>
        <v>179</v>
      </c>
      <c r="AF119" s="117">
        <f>IFERROR(VLOOKUP(B119, '2017q3'!A$1:C$399,3,),0)</f>
        <v>174</v>
      </c>
      <c r="AG119" s="117">
        <f>IFERROR(VLOOKUP(B119, '2017q4'!A$1:C$399,3,),0)</f>
        <v>166</v>
      </c>
      <c r="AH119" t="str">
        <f t="shared" si="10"/>
        <v>11</v>
      </c>
      <c r="AI119" s="117">
        <f>IFERROR(VLOOKUP(B119, 'c2013q4'!A$1:E$399,4,),0) + IFERROR(VLOOKUP(B119, 'c2014q1'!A$1:E$399,4,),0) + IFERROR(VLOOKUP(B119, 'c2014q2'!A$1:E$399,4,),0) + IFERROR(VLOOKUP(B119, 'c2014q3'!A$1:E$399,4,),0) + IFERROR(VLOOKUP(B119, 'c2014q4'!A$1:E$399,4,),0)+ IFERROR(VLOOKUP(B119, 'c2015q1'!A$1:E$399,4,),0) + IFERROR(VLOOKUP(B119, 'c2015q2'!A$1:E$399,4,),0) + IFERROR(VLOOKUP(B119, 'c2015q3'!A$1:E$399,4,),0) + IFERROR(VLOOKUP(B119, 'c2015q4'!A$1:E$399,4,),0) + IFERROR(VLOOKUP(B119, 'c2016q1'!A$1:E$399,4,),0) + IFERROR(VLOOKUP(B119, 'c2016q2'!A$1:E$399,4,),0) + IFERROR(VLOOKUP(B119, 'c2016q3'!A$1:E$399,4,),0) + IFERROR(VLOOKUP(B119, 'c2016q4'!A$1:E$399,4,),0)+ IFERROR(VLOOKUP(B119, 'c2017q1'!A$1:E$399,4,),0)+ IFERROR(VLOOKUP(B119, 'c2017q2'!A$1:E$399,4,),0)</f>
        <v>11</v>
      </c>
      <c r="AJ119">
        <f>IFERROR(VLOOKUP(B119, 'c2013q4'!A$1:E$399,4,),0)</f>
        <v>8</v>
      </c>
      <c r="AK119">
        <f>IFERROR(VLOOKUP(B119, 'c2014q1'!A$1:E$399,4,),0) + IFERROR(VLOOKUP(B119, 'c2014q2'!A$1:E$399,4,),0) + IFERROR(VLOOKUP(B119, 'c2014q3'!A$1:E$399,4,),0) + IFERROR(VLOOKUP(B119, 'c2014q4'!A$1:E$399,4,),0)</f>
        <v>0</v>
      </c>
      <c r="AL119" s="59">
        <f>IFERROR(VLOOKUP(B119, 'c2015q1'!A$1:E$399,4,),0) + IFERROR(VLOOKUP(B119, 'c2015q2'!A$1:E$399,4,),0) + IFERROR(VLOOKUP(B119, 'c2015q3'!A$1:E$399,4,),0) + IFERROR(VLOOKUP(B119, 'c2015q4'!A$1:E$399,4,),0)</f>
        <v>1</v>
      </c>
      <c r="AM119" s="117">
        <f>IFERROR(VLOOKUP(B119, 'c2016q1'!A$1:E$399,4,),0) + IFERROR(VLOOKUP(B119, 'c2016q2'!A$1:E$399,4,),0) + IFERROR(VLOOKUP(B119, 'c2016q3'!A$1:E$399,4,),0) + IFERROR(VLOOKUP(B119, 'c2016q4'!A$1:E$399,4,),0)</f>
        <v>1</v>
      </c>
      <c r="AN119" s="117">
        <f>IFERROR(VLOOKUP(B119, 'c2017q1'!A$1:E$399,4,),0) + IFERROR(VLOOKUP(B119, 'c2017q2'!A$1:E$399,4,),0)</f>
        <v>1</v>
      </c>
      <c r="AO119" s="117" t="str">
        <f t="shared" si="8"/>
        <v>-</v>
      </c>
      <c r="AP119" s="117" t="str">
        <f t="shared" si="9"/>
        <v/>
      </c>
      <c r="AQ119" s="59">
        <f t="shared" si="11"/>
        <v>0</v>
      </c>
      <c r="AR119" t="str">
        <f t="shared" si="12"/>
        <v>f</v>
      </c>
      <c r="AS119" s="117" t="str">
        <f>IFERROR(VLOOKUP(B119, loss!$A$1:$F$300, 4, FALSE), "")</f>
        <v>58.4%</v>
      </c>
      <c r="AT119" s="117" t="str">
        <f>IFERROR(VLOOKUP(B119, loss!$A$1:$F$300, 5, FALSE), "")</f>
        <v>58.1%</v>
      </c>
    </row>
    <row r="120" spans="1:46" x14ac:dyDescent="0.25">
      <c r="A120">
        <v>119</v>
      </c>
      <c r="B120" s="59" t="s">
        <v>316</v>
      </c>
      <c r="C120" s="117" t="str">
        <f>IFERROR(VLOOKUP(B120,addresses!A$2:I$1997, 3, FALSE), "")</f>
        <v>1111 Ashworth Road</v>
      </c>
      <c r="D120" s="117" t="str">
        <f>IFERROR(VLOOKUP(B120,addresses!A$2:I$1997, 5, FALSE), "")</f>
        <v>West Des Moines</v>
      </c>
      <c r="E120" s="117" t="str">
        <f>IFERROR(VLOOKUP(B120,addresses!A$2:I$1997, 7, FALSE),"")</f>
        <v>IA</v>
      </c>
      <c r="F120" s="117" t="str">
        <f>IFERROR(VLOOKUP(B120,addresses!A$2:I$1997, 8, FALSE),"")</f>
        <v>50265-3538</v>
      </c>
      <c r="G120" s="117" t="str">
        <f>IFERROR(VLOOKUP(B120,addresses!A$2:I$1997, 9, FALSE),"")</f>
        <v>515-267-2315</v>
      </c>
      <c r="H120" s="117" t="str">
        <f>IFERROR(VLOOKUP(B120,addresses!A$2:J$1997, 10, FALSE), "")</f>
        <v>http://www.guideone.com</v>
      </c>
      <c r="I120" s="117" t="str">
        <f>VLOOKUP(IFERROR(VLOOKUP(B120, Weiss!A$1:C$399,3,FALSE),"NR"), RatingsLU!A$5:B$30, 2, FALSE)</f>
        <v>NR</v>
      </c>
      <c r="J120" s="117">
        <f>VLOOKUP(I120,RatingsLU!B$5:C$30,2,)</f>
        <v>16</v>
      </c>
      <c r="K120" s="117" t="str">
        <f>VLOOKUP(IFERROR(VLOOKUP(B120,#REF!, 6,FALSE), "NR"), RatingsLU!K$5:M$30, 2, FALSE)</f>
        <v>NR</v>
      </c>
      <c r="L120" s="117">
        <f>VLOOKUP(K120,RatingsLU!L$5:M$30,2,)</f>
        <v>7</v>
      </c>
      <c r="M120" s="117" t="str">
        <f>VLOOKUP(IFERROR(VLOOKUP(B120, AMBest!A$1:L$399,3,FALSE),"NR"), RatingsLU!F$5:G$100, 2, FALSE)</f>
        <v>A-</v>
      </c>
      <c r="N120" s="117">
        <f>VLOOKUP(M120, RatingsLU!G$5:H$100, 2, FALSE)</f>
        <v>7</v>
      </c>
      <c r="O120" s="117">
        <f>IFERROR(VLOOKUP(B120, '2017q4'!A$1:C$400,3,),0)</f>
        <v>160</v>
      </c>
      <c r="P120" t="str">
        <f t="shared" si="13"/>
        <v>160</v>
      </c>
      <c r="Q120">
        <f>IFERROR(VLOOKUP(B120, '2013q4'!A$1:C$399,3,),0)</f>
        <v>163</v>
      </c>
      <c r="R120">
        <f>IFERROR(VLOOKUP(B120, '2014q1'!A$1:C$399,3,),0)</f>
        <v>164</v>
      </c>
      <c r="S120">
        <f>IFERROR(VLOOKUP(B120, '2014q2'!A$1:C$399,3,),0)</f>
        <v>164</v>
      </c>
      <c r="T120">
        <f>IFERROR(VLOOKUP(B120, '2014q3'!A$1:C$399,3,),0)</f>
        <v>163</v>
      </c>
      <c r="U120">
        <f>IFERROR(VLOOKUP(B120, '2014q1'!A$1:C$399,3,),0)</f>
        <v>164</v>
      </c>
      <c r="V120">
        <f>IFERROR(VLOOKUP(B120, '2014q2'!A$1:C$399,3,),0)</f>
        <v>164</v>
      </c>
      <c r="W120">
        <f>IFERROR(VLOOKUP(B120, '2015q2'!A$1:C$399,3,),0)</f>
        <v>161</v>
      </c>
      <c r="X120" s="59">
        <f>IFERROR(VLOOKUP(B120, '2015q3'!A$1:C$399,3,),0)</f>
        <v>159</v>
      </c>
      <c r="Y120" s="59">
        <f>IFERROR(VLOOKUP(B120, '2015q4'!A$1:C$399,3,),0)</f>
        <v>154</v>
      </c>
      <c r="Z120" s="117">
        <f>IFERROR(VLOOKUP(B120, '2016q1'!A$1:C$399,3,),0)</f>
        <v>153</v>
      </c>
      <c r="AA120" s="117">
        <f>IFERROR(VLOOKUP(B120, '2016q2'!A$1:C$399,3,),0)</f>
        <v>152</v>
      </c>
      <c r="AB120" s="117">
        <f>IFERROR(VLOOKUP(B120, '2016q3'!A$1:C$399,3,),0)</f>
        <v>151</v>
      </c>
      <c r="AC120" s="117">
        <f>IFERROR(VLOOKUP(B120, '2016q4'!A$1:C$399,3,),0)</f>
        <v>152</v>
      </c>
      <c r="AD120" s="117">
        <f>IFERROR(VLOOKUP(B120, '2017q1'!A$1:C$399,3,),0)</f>
        <v>152</v>
      </c>
      <c r="AE120" s="117">
        <f>IFERROR(VLOOKUP(B120, '2017q2'!A$1:C$399,3,),0)</f>
        <v>155</v>
      </c>
      <c r="AF120" s="117">
        <f>IFERROR(VLOOKUP(B120, '2017q3'!A$1:C$399,3,),0)</f>
        <v>155</v>
      </c>
      <c r="AG120" s="117">
        <f>IFERROR(VLOOKUP(B120, '2017q4'!A$1:C$399,3,),0)</f>
        <v>160</v>
      </c>
      <c r="AH120" t="str">
        <f t="shared" si="10"/>
        <v>0</v>
      </c>
      <c r="AI120" s="117">
        <f>IFERROR(VLOOKUP(B120, 'c2013q4'!A$1:E$399,4,),0) + IFERROR(VLOOKUP(B120, 'c2014q1'!A$1:E$399,4,),0) + IFERROR(VLOOKUP(B120, 'c2014q2'!A$1:E$399,4,),0) + IFERROR(VLOOKUP(B120, 'c2014q3'!A$1:E$399,4,),0) + IFERROR(VLOOKUP(B120, 'c2014q4'!A$1:E$399,4,),0)+ IFERROR(VLOOKUP(B120, 'c2015q1'!A$1:E$399,4,),0) + IFERROR(VLOOKUP(B120, 'c2015q2'!A$1:E$399,4,),0) + IFERROR(VLOOKUP(B120, 'c2015q3'!A$1:E$399,4,),0) + IFERROR(VLOOKUP(B120, 'c2015q4'!A$1:E$399,4,),0) + IFERROR(VLOOKUP(B120, 'c2016q1'!A$1:E$399,4,),0) + IFERROR(VLOOKUP(B120, 'c2016q2'!A$1:E$399,4,),0) + IFERROR(VLOOKUP(B120, 'c2016q3'!A$1:E$399,4,),0) + IFERROR(VLOOKUP(B120, 'c2016q4'!A$1:E$399,4,),0)+ IFERROR(VLOOKUP(B120, 'c2017q1'!A$1:E$399,4,),0)+ IFERROR(VLOOKUP(B120, 'c2017q2'!A$1:E$399,4,),0)</f>
        <v>0</v>
      </c>
      <c r="AJ120">
        <f>IFERROR(VLOOKUP(B120, 'c2013q4'!A$1:E$399,4,),0)</f>
        <v>0</v>
      </c>
      <c r="AK120">
        <f>IFERROR(VLOOKUP(B120, 'c2014q1'!A$1:E$399,4,),0) + IFERROR(VLOOKUP(B120, 'c2014q2'!A$1:E$399,4,),0) + IFERROR(VLOOKUP(B120, 'c2014q3'!A$1:E$399,4,),0) + IFERROR(VLOOKUP(B120, 'c2014q4'!A$1:E$399,4,),0)</f>
        <v>0</v>
      </c>
      <c r="AL120" s="59">
        <f>IFERROR(VLOOKUP(B120, 'c2015q1'!A$1:E$399,4,),0) + IFERROR(VLOOKUP(B120, 'c2015q2'!A$1:E$399,4,),0) + IFERROR(VLOOKUP(B120, 'c2015q3'!A$1:E$399,4,),0) + IFERROR(VLOOKUP(B120, 'c2015q4'!A$1:E$399,4,),0)</f>
        <v>0</v>
      </c>
      <c r="AM120" s="117">
        <f>IFERROR(VLOOKUP(B120, 'c2016q1'!A$1:E$399,4,),0) + IFERROR(VLOOKUP(B120, 'c2016q2'!A$1:E$399,4,),0) + IFERROR(VLOOKUP(B120, 'c2016q3'!A$1:E$399,4,),0) + IFERROR(VLOOKUP(B120, 'c2016q4'!A$1:E$399,4,),0)</f>
        <v>0</v>
      </c>
      <c r="AN120" s="117">
        <f>IFERROR(VLOOKUP(B120, 'c2017q1'!A$1:E$399,4,),0) + IFERROR(VLOOKUP(B120, 'c2017q2'!A$1:E$399,4,),0)</f>
        <v>0</v>
      </c>
      <c r="AO120" s="117" t="str">
        <f t="shared" si="8"/>
        <v>-</v>
      </c>
      <c r="AP120" s="117" t="str">
        <f t="shared" si="9"/>
        <v/>
      </c>
      <c r="AQ120" s="59">
        <f t="shared" si="11"/>
        <v>0</v>
      </c>
      <c r="AR120" t="str">
        <f t="shared" si="12"/>
        <v>f</v>
      </c>
      <c r="AS120" s="117" t="str">
        <f>IFERROR(VLOOKUP(B120, loss!$A$1:$F$300, 4, FALSE), "")</f>
        <v/>
      </c>
      <c r="AT120" s="117" t="str">
        <f>IFERROR(VLOOKUP(B120, loss!$A$1:$F$300, 5, FALSE), "")</f>
        <v/>
      </c>
    </row>
    <row r="121" spans="1:46" x14ac:dyDescent="0.25">
      <c r="A121">
        <v>120</v>
      </c>
      <c r="B121" s="59" t="s">
        <v>330</v>
      </c>
      <c r="C121" s="117" t="str">
        <f>IFERROR(VLOOKUP(B121,addresses!A$2:I$1997, 3, FALSE), "")</f>
        <v>440 Lincoln Street</v>
      </c>
      <c r="D121" s="117" t="str">
        <f>IFERROR(VLOOKUP(B121,addresses!A$2:I$1997, 5, FALSE), "")</f>
        <v>Worcester</v>
      </c>
      <c r="E121" s="117" t="str">
        <f>IFERROR(VLOOKUP(B121,addresses!A$2:I$1997, 7, FALSE),"")</f>
        <v>MA</v>
      </c>
      <c r="F121" s="117" t="str">
        <f>IFERROR(VLOOKUP(B121,addresses!A$2:I$1997, 8, FALSE),"")</f>
        <v>01653-0002</v>
      </c>
      <c r="G121" s="117" t="str">
        <f>IFERROR(VLOOKUP(B121,addresses!A$2:I$1997, 9, FALSE),"")</f>
        <v>508-853-7200-8553955</v>
      </c>
      <c r="H121" s="117" t="str">
        <f>IFERROR(VLOOKUP(B121,addresses!A$2:J$1997, 10, FALSE), "")</f>
        <v>http://www.hanover.com</v>
      </c>
      <c r="I121" s="117" t="str">
        <f>VLOOKUP(IFERROR(VLOOKUP(B121, Weiss!A$1:C$399,3,FALSE),"NR"), RatingsLU!A$5:B$30, 2, FALSE)</f>
        <v>NR</v>
      </c>
      <c r="J121" s="117">
        <f>VLOOKUP(I121,RatingsLU!B$5:C$30,2,)</f>
        <v>16</v>
      </c>
      <c r="K121" s="117" t="str">
        <f>VLOOKUP(IFERROR(VLOOKUP(B121,#REF!, 6,FALSE), "NR"), RatingsLU!K$5:M$30, 2, FALSE)</f>
        <v>NR</v>
      </c>
      <c r="L121" s="117">
        <f>VLOOKUP(K121,RatingsLU!L$5:M$30,2,)</f>
        <v>7</v>
      </c>
      <c r="M121" s="117" t="str">
        <f>VLOOKUP(IFERROR(VLOOKUP(B121, AMBest!A$1:L$399,3,FALSE),"NR"), RatingsLU!F$5:G$100, 2, FALSE)</f>
        <v>A</v>
      </c>
      <c r="N121" s="117">
        <f>VLOOKUP(M121, RatingsLU!G$5:H$100, 2, FALSE)</f>
        <v>5</v>
      </c>
      <c r="O121" s="117">
        <f>IFERROR(VLOOKUP(B121, '2017q4'!A$1:C$400,3,),0)</f>
        <v>146</v>
      </c>
      <c r="P121" t="str">
        <f t="shared" si="13"/>
        <v>146</v>
      </c>
      <c r="Q121">
        <f>IFERROR(VLOOKUP(B121, '2013q4'!A$1:C$399,3,),0)</f>
        <v>21</v>
      </c>
      <c r="R121">
        <f>IFERROR(VLOOKUP(B121, '2014q1'!A$1:C$399,3,),0)</f>
        <v>20</v>
      </c>
      <c r="S121">
        <f>IFERROR(VLOOKUP(B121, '2014q2'!A$1:C$399,3,),0)</f>
        <v>20</v>
      </c>
      <c r="T121">
        <f>IFERROR(VLOOKUP(B121, '2014q3'!A$1:C$399,3,),0)</f>
        <v>19</v>
      </c>
      <c r="U121">
        <f>IFERROR(VLOOKUP(B121, '2014q1'!A$1:C$399,3,),0)</f>
        <v>20</v>
      </c>
      <c r="V121">
        <f>IFERROR(VLOOKUP(B121, '2014q2'!A$1:C$399,3,),0)</f>
        <v>20</v>
      </c>
      <c r="W121">
        <f>IFERROR(VLOOKUP(B121, '2015q2'!A$1:C$399,3,),0)</f>
        <v>20</v>
      </c>
      <c r="X121" s="59">
        <f>IFERROR(VLOOKUP(B121, '2015q3'!A$1:C$399,3,),0)</f>
        <v>18</v>
      </c>
      <c r="Y121" s="59">
        <f>IFERROR(VLOOKUP(B121, '2015q4'!A$1:C$399,3,),0)</f>
        <v>4</v>
      </c>
      <c r="Z121" s="117">
        <f>IFERROR(VLOOKUP(B121, '2016q1'!A$1:C$399,3,),0)</f>
        <v>58</v>
      </c>
      <c r="AA121" s="117">
        <f>IFERROR(VLOOKUP(B121, '2016q2'!A$1:C$399,3,),0)</f>
        <v>60</v>
      </c>
      <c r="AB121" s="117">
        <f>IFERROR(VLOOKUP(B121, '2016q3'!A$1:C$399,3,),0)</f>
        <v>142</v>
      </c>
      <c r="AC121" s="117">
        <f>IFERROR(VLOOKUP(B121, '2016q4'!A$1:C$399,3,),0)</f>
        <v>142</v>
      </c>
      <c r="AD121" s="117">
        <f>IFERROR(VLOOKUP(B121, '2017q1'!A$1:C$399,3,),0)</f>
        <v>142</v>
      </c>
      <c r="AE121" s="117">
        <f>IFERROR(VLOOKUP(B121, '2017q2'!A$1:C$399,3,),0)</f>
        <v>144</v>
      </c>
      <c r="AF121" s="117">
        <f>IFERROR(VLOOKUP(B121, '2017q3'!A$1:C$399,3,),0)</f>
        <v>147</v>
      </c>
      <c r="AG121" s="117">
        <f>IFERROR(VLOOKUP(B121, '2017q4'!A$1:C$399,3,),0)</f>
        <v>146</v>
      </c>
      <c r="AH121" t="str">
        <f t="shared" si="10"/>
        <v>0</v>
      </c>
      <c r="AI121" s="117">
        <f>IFERROR(VLOOKUP(B121, 'c2013q4'!A$1:E$399,4,),0) + IFERROR(VLOOKUP(B121, 'c2014q1'!A$1:E$399,4,),0) + IFERROR(VLOOKUP(B121, 'c2014q2'!A$1:E$399,4,),0) + IFERROR(VLOOKUP(B121, 'c2014q3'!A$1:E$399,4,),0) + IFERROR(VLOOKUP(B121, 'c2014q4'!A$1:E$399,4,),0)+ IFERROR(VLOOKUP(B121, 'c2015q1'!A$1:E$399,4,),0) + IFERROR(VLOOKUP(B121, 'c2015q2'!A$1:E$399,4,),0) + IFERROR(VLOOKUP(B121, 'c2015q3'!A$1:E$399,4,),0) + IFERROR(VLOOKUP(B121, 'c2015q4'!A$1:E$399,4,),0) + IFERROR(VLOOKUP(B121, 'c2016q1'!A$1:E$399,4,),0) + IFERROR(VLOOKUP(B121, 'c2016q2'!A$1:E$399,4,),0) + IFERROR(VLOOKUP(B121, 'c2016q3'!A$1:E$399,4,),0) + IFERROR(VLOOKUP(B121, 'c2016q4'!A$1:E$399,4,),0)+ IFERROR(VLOOKUP(B121, 'c2017q1'!A$1:E$399,4,),0)+ IFERROR(VLOOKUP(B121, 'c2017q2'!A$1:E$399,4,),0)</f>
        <v>0</v>
      </c>
      <c r="AJ121">
        <f>IFERROR(VLOOKUP(B121, 'c2013q4'!A$1:E$399,4,),0)</f>
        <v>0</v>
      </c>
      <c r="AK121">
        <f>IFERROR(VLOOKUP(B121, 'c2014q1'!A$1:E$399,4,),0) + IFERROR(VLOOKUP(B121, 'c2014q2'!A$1:E$399,4,),0) + IFERROR(VLOOKUP(B121, 'c2014q3'!A$1:E$399,4,),0) + IFERROR(VLOOKUP(B121, 'c2014q4'!A$1:E$399,4,),0)</f>
        <v>0</v>
      </c>
      <c r="AL121" s="59">
        <f>IFERROR(VLOOKUP(B121, 'c2015q1'!A$1:E$399,4,),0) + IFERROR(VLOOKUP(B121, 'c2015q2'!A$1:E$399,4,),0) + IFERROR(VLOOKUP(B121, 'c2015q3'!A$1:E$399,4,),0) + IFERROR(VLOOKUP(B121, 'c2015q4'!A$1:E$399,4,),0)</f>
        <v>0</v>
      </c>
      <c r="AM121" s="117">
        <f>IFERROR(VLOOKUP(B121, 'c2016q1'!A$1:E$399,4,),0) + IFERROR(VLOOKUP(B121, 'c2016q2'!A$1:E$399,4,),0) + IFERROR(VLOOKUP(B121, 'c2016q3'!A$1:E$399,4,),0) + IFERROR(VLOOKUP(B121, 'c2016q4'!A$1:E$399,4,),0)</f>
        <v>0</v>
      </c>
      <c r="AN121" s="117">
        <f>IFERROR(VLOOKUP(B121, 'c2017q1'!A$1:E$399,4,),0) + IFERROR(VLOOKUP(B121, 'c2017q2'!A$1:E$399,4,),0)</f>
        <v>0</v>
      </c>
      <c r="AO121" s="117" t="str">
        <f t="shared" si="8"/>
        <v>-</v>
      </c>
      <c r="AP121" s="117" t="str">
        <f t="shared" si="9"/>
        <v/>
      </c>
      <c r="AQ121" s="59">
        <f t="shared" si="11"/>
        <v>0</v>
      </c>
      <c r="AR121" t="str">
        <f t="shared" si="12"/>
        <v>f</v>
      </c>
      <c r="AS121" s="117" t="str">
        <f>IFERROR(VLOOKUP(B121, loss!$A$1:$F$300, 4, FALSE), "")</f>
        <v/>
      </c>
      <c r="AT121" s="117" t="str">
        <f>IFERROR(VLOOKUP(B121, loss!$A$1:$F$300, 5, FALSE), "")</f>
        <v/>
      </c>
    </row>
    <row r="122" spans="1:46" x14ac:dyDescent="0.25">
      <c r="A122">
        <v>121</v>
      </c>
      <c r="B122" s="59" t="s">
        <v>310</v>
      </c>
      <c r="C122" s="117" t="str">
        <f>IFERROR(VLOOKUP(B122,addresses!A$2:I$1997, 3, FALSE), "")</f>
        <v>Judith M. Calihan, 436 Walnut Street,            P</v>
      </c>
      <c r="D122" s="117" t="str">
        <f>IFERROR(VLOOKUP(B122,addresses!A$2:I$1997, 5, FALSE), "")</f>
        <v>Philadelphia</v>
      </c>
      <c r="E122" s="117" t="str">
        <f>IFERROR(VLOOKUP(B122,addresses!A$2:I$1997, 7, FALSE),"")</f>
        <v>PA</v>
      </c>
      <c r="F122" s="117">
        <f>IFERROR(VLOOKUP(B122,addresses!A$2:I$1997, 8, FALSE),"")</f>
        <v>19106</v>
      </c>
      <c r="G122" s="117" t="str">
        <f>IFERROR(VLOOKUP(B122,addresses!A$2:I$1997, 9, FALSE),"")</f>
        <v>215-640-4555</v>
      </c>
      <c r="H122" s="117" t="str">
        <f>IFERROR(VLOOKUP(B122,addresses!A$2:J$1997, 10, FALSE), "")</f>
        <v>http://www.acegroup.com</v>
      </c>
      <c r="I122" s="117" t="str">
        <f>VLOOKUP(IFERROR(VLOOKUP(B122, Weiss!A$1:C$399,3,FALSE),"NR"), RatingsLU!A$5:B$30, 2, FALSE)</f>
        <v>NR</v>
      </c>
      <c r="J122" s="117">
        <f>VLOOKUP(I122,RatingsLU!B$5:C$30,2,)</f>
        <v>16</v>
      </c>
      <c r="K122" s="117" t="str">
        <f>VLOOKUP(IFERROR(VLOOKUP(B122,#REF!, 6,FALSE), "NR"), RatingsLU!K$5:M$30, 2, FALSE)</f>
        <v>NR</v>
      </c>
      <c r="L122" s="117">
        <f>VLOOKUP(K122,RatingsLU!L$5:M$30,2,)</f>
        <v>7</v>
      </c>
      <c r="M122" s="117" t="str">
        <f>VLOOKUP(IFERROR(VLOOKUP(B122, AMBest!A$1:L$399,3,FALSE),"NR"), RatingsLU!F$5:G$100, 2, FALSE)</f>
        <v>A++</v>
      </c>
      <c r="N122" s="117">
        <f>VLOOKUP(M122, RatingsLU!G$5:H$100, 2, FALSE)</f>
        <v>1</v>
      </c>
      <c r="O122" s="117">
        <f>IFERROR(VLOOKUP(B122, '2017q4'!A$1:C$400,3,),0)</f>
        <v>138</v>
      </c>
      <c r="P122" t="str">
        <f t="shared" si="13"/>
        <v>138</v>
      </c>
      <c r="Q122">
        <f>IFERROR(VLOOKUP(B122, '2013q4'!A$1:C$399,3,),0)</f>
        <v>252</v>
      </c>
      <c r="R122">
        <f>IFERROR(VLOOKUP(B122, '2014q1'!A$1:C$399,3,),0)</f>
        <v>247</v>
      </c>
      <c r="S122">
        <f>IFERROR(VLOOKUP(B122, '2014q2'!A$1:C$399,3,),0)</f>
        <v>240</v>
      </c>
      <c r="T122">
        <f>IFERROR(VLOOKUP(B122, '2014q3'!A$1:C$399,3,),0)</f>
        <v>228</v>
      </c>
      <c r="U122">
        <f>IFERROR(VLOOKUP(B122, '2014q1'!A$1:C$399,3,),0)</f>
        <v>247</v>
      </c>
      <c r="V122">
        <f>IFERROR(VLOOKUP(B122, '2014q2'!A$1:C$399,3,),0)</f>
        <v>240</v>
      </c>
      <c r="W122">
        <f>IFERROR(VLOOKUP(B122, '2015q2'!A$1:C$399,3,),0)</f>
        <v>207</v>
      </c>
      <c r="X122" s="59">
        <f>IFERROR(VLOOKUP(B122, '2015q3'!A$1:C$399,3,),0)</f>
        <v>197</v>
      </c>
      <c r="Y122" s="59">
        <f>IFERROR(VLOOKUP(B122, '2015q4'!A$1:C$399,3,),0)</f>
        <v>193</v>
      </c>
      <c r="Z122" s="117">
        <f>IFERROR(VLOOKUP(B122, '2016q1'!A$1:C$399,3,),0)</f>
        <v>187</v>
      </c>
      <c r="AA122" s="117">
        <f>IFERROR(VLOOKUP(B122, '2016q2'!A$1:C$399,3,),0)</f>
        <v>172</v>
      </c>
      <c r="AB122" s="117">
        <f>IFERROR(VLOOKUP(B122, '2016q3'!A$1:C$399,3,),0)</f>
        <v>160</v>
      </c>
      <c r="AC122" s="117">
        <f>IFERROR(VLOOKUP(B122, '2016q4'!A$1:C$399,3,),0)</f>
        <v>154</v>
      </c>
      <c r="AD122" s="117">
        <f>IFERROR(VLOOKUP(B122, '2017q1'!A$1:C$399,3,),0)</f>
        <v>147</v>
      </c>
      <c r="AE122" s="117">
        <f>IFERROR(VLOOKUP(B122, '2017q2'!A$1:C$399,3,),0)</f>
        <v>144</v>
      </c>
      <c r="AF122" s="117">
        <f>IFERROR(VLOOKUP(B122, '2017q3'!A$1:C$399,3,),0)</f>
        <v>137</v>
      </c>
      <c r="AG122" s="117">
        <f>IFERROR(VLOOKUP(B122, '2017q4'!A$1:C$399,3,),0)</f>
        <v>138</v>
      </c>
      <c r="AH122" t="str">
        <f t="shared" si="10"/>
        <v>0</v>
      </c>
      <c r="AI122" s="117">
        <f>IFERROR(VLOOKUP(B122, 'c2013q4'!A$1:E$399,4,),0) + IFERROR(VLOOKUP(B122, 'c2014q1'!A$1:E$399,4,),0) + IFERROR(VLOOKUP(B122, 'c2014q2'!A$1:E$399,4,),0) + IFERROR(VLOOKUP(B122, 'c2014q3'!A$1:E$399,4,),0) + IFERROR(VLOOKUP(B122, 'c2014q4'!A$1:E$399,4,),0)+ IFERROR(VLOOKUP(B122, 'c2015q1'!A$1:E$399,4,),0) + IFERROR(VLOOKUP(B122, 'c2015q2'!A$1:E$399,4,),0) + IFERROR(VLOOKUP(B122, 'c2015q3'!A$1:E$399,4,),0) + IFERROR(VLOOKUP(B122, 'c2015q4'!A$1:E$399,4,),0) + IFERROR(VLOOKUP(B122, 'c2016q1'!A$1:E$399,4,),0) + IFERROR(VLOOKUP(B122, 'c2016q2'!A$1:E$399,4,),0) + IFERROR(VLOOKUP(B122, 'c2016q3'!A$1:E$399,4,),0) + IFERROR(VLOOKUP(B122, 'c2016q4'!A$1:E$399,4,),0)+ IFERROR(VLOOKUP(B122, 'c2017q1'!A$1:E$399,4,),0)+ IFERROR(VLOOKUP(B122, 'c2017q2'!A$1:E$399,4,),0)</f>
        <v>0</v>
      </c>
      <c r="AJ122">
        <f>IFERROR(VLOOKUP(B122, 'c2013q4'!A$1:E$399,4,),0)</f>
        <v>0</v>
      </c>
      <c r="AK122">
        <f>IFERROR(VLOOKUP(B122, 'c2014q1'!A$1:E$399,4,),0) + IFERROR(VLOOKUP(B122, 'c2014q2'!A$1:E$399,4,),0) + IFERROR(VLOOKUP(B122, 'c2014q3'!A$1:E$399,4,),0) + IFERROR(VLOOKUP(B122, 'c2014q4'!A$1:E$399,4,),0)</f>
        <v>0</v>
      </c>
      <c r="AL122" s="59">
        <f>IFERROR(VLOOKUP(B122, 'c2015q1'!A$1:E$399,4,),0) + IFERROR(VLOOKUP(B122, 'c2015q2'!A$1:E$399,4,),0) + IFERROR(VLOOKUP(B122, 'c2015q3'!A$1:E$399,4,),0) + IFERROR(VLOOKUP(B122, 'c2015q4'!A$1:E$399,4,),0)</f>
        <v>0</v>
      </c>
      <c r="AM122" s="117">
        <f>IFERROR(VLOOKUP(B122, 'c2016q1'!A$1:E$399,4,),0) + IFERROR(VLOOKUP(B122, 'c2016q2'!A$1:E$399,4,),0) + IFERROR(VLOOKUP(B122, 'c2016q3'!A$1:E$399,4,),0) + IFERROR(VLOOKUP(B122, 'c2016q4'!A$1:E$399,4,),0)</f>
        <v>0</v>
      </c>
      <c r="AN122" s="117">
        <f>IFERROR(VLOOKUP(B122, 'c2017q1'!A$1:E$399,4,),0) + IFERROR(VLOOKUP(B122, 'c2017q2'!A$1:E$399,4,),0)</f>
        <v>0</v>
      </c>
      <c r="AO122" s="117" t="str">
        <f t="shared" si="8"/>
        <v>-</v>
      </c>
      <c r="AP122" s="117" t="str">
        <f t="shared" si="9"/>
        <v/>
      </c>
      <c r="AQ122" s="59">
        <f t="shared" si="11"/>
        <v>0</v>
      </c>
      <c r="AR122" t="str">
        <f t="shared" si="12"/>
        <v>f</v>
      </c>
      <c r="AS122" s="117" t="str">
        <f>IFERROR(VLOOKUP(B122, loss!$A$1:$F$300, 4, FALSE), "")</f>
        <v/>
      </c>
      <c r="AT122" s="117" t="str">
        <f>IFERROR(VLOOKUP(B122, loss!$A$1:$F$300, 5, FALSE), "")</f>
        <v/>
      </c>
    </row>
    <row r="123" spans="1:46" x14ac:dyDescent="0.25">
      <c r="A123">
        <v>122</v>
      </c>
      <c r="B123" s="59" t="s">
        <v>313</v>
      </c>
      <c r="C123" s="117" t="str">
        <f>IFERROR(VLOOKUP(B123,addresses!A$2:I$1997, 3, FALSE), "")</f>
        <v>202 Hall'S Mill Road</v>
      </c>
      <c r="D123" s="117" t="str">
        <f>IFERROR(VLOOKUP(B123,addresses!A$2:I$1997, 5, FALSE), "")</f>
        <v>Whitehou</v>
      </c>
      <c r="E123" s="117" t="str">
        <f>IFERROR(VLOOKUP(B123,addresses!A$2:I$1997, 7, FALSE),"")</f>
        <v>NJ</v>
      </c>
      <c r="F123" s="117" t="str">
        <f>IFERROR(VLOOKUP(B123,addresses!A$2:I$1997, 8, FALSE),"")</f>
        <v>08889</v>
      </c>
      <c r="G123" s="117" t="str">
        <f>IFERROR(VLOOKUP(B123,addresses!A$2:I$1997, 9, FALSE),"")</f>
        <v>908-572-5343</v>
      </c>
      <c r="H123" s="117" t="str">
        <f>IFERROR(VLOOKUP(B123,addresses!A$2:J$1997, 10, FALSE), "")</f>
        <v>http://www.chubb.com</v>
      </c>
      <c r="I123" s="117" t="str">
        <f>VLOOKUP(IFERROR(VLOOKUP(B123, Weiss!A$1:C$399,3,FALSE),"NR"), RatingsLU!A$5:B$30, 2, FALSE)</f>
        <v>B-</v>
      </c>
      <c r="J123" s="117">
        <f>VLOOKUP(I123,RatingsLU!B$5:C$30,2,)</f>
        <v>6</v>
      </c>
      <c r="K123" s="117" t="str">
        <f>VLOOKUP(IFERROR(VLOOKUP(B123,#REF!, 6,FALSE), "NR"), RatingsLU!K$5:M$30, 2, FALSE)</f>
        <v>NR</v>
      </c>
      <c r="L123" s="117">
        <f>VLOOKUP(K123,RatingsLU!L$5:M$30,2,)</f>
        <v>7</v>
      </c>
      <c r="M123" s="117" t="str">
        <f>VLOOKUP(IFERROR(VLOOKUP(B123, AMBest!A$1:L$399,3,FALSE),"NR"), RatingsLU!F$5:G$100, 2, FALSE)</f>
        <v>A++</v>
      </c>
      <c r="N123" s="117">
        <f>VLOOKUP(M123, RatingsLU!G$5:H$100, 2, FALSE)</f>
        <v>1</v>
      </c>
      <c r="O123" s="117">
        <f>IFERROR(VLOOKUP(B123, '2017q4'!A$1:C$400,3,),0)</f>
        <v>138</v>
      </c>
      <c r="P123" t="str">
        <f t="shared" si="13"/>
        <v>138</v>
      </c>
      <c r="Q123">
        <f>IFERROR(VLOOKUP(B123, '2013q4'!A$1:C$399,3,),0)</f>
        <v>198</v>
      </c>
      <c r="R123">
        <f>IFERROR(VLOOKUP(B123, '2014q1'!A$1:C$399,3,),0)</f>
        <v>190</v>
      </c>
      <c r="S123">
        <f>IFERROR(VLOOKUP(B123, '2014q2'!A$1:C$399,3,),0)</f>
        <v>182</v>
      </c>
      <c r="T123">
        <f>IFERROR(VLOOKUP(B123, '2014q3'!A$1:C$399,3,),0)</f>
        <v>181</v>
      </c>
      <c r="U123">
        <f>IFERROR(VLOOKUP(B123, '2014q1'!A$1:C$399,3,),0)</f>
        <v>190</v>
      </c>
      <c r="V123">
        <f>IFERROR(VLOOKUP(B123, '2014q2'!A$1:C$399,3,),0)</f>
        <v>182</v>
      </c>
      <c r="W123">
        <f>IFERROR(VLOOKUP(B123, '2015q2'!A$1:C$399,3,),0)</f>
        <v>173</v>
      </c>
      <c r="X123" s="59">
        <f>IFERROR(VLOOKUP(B123, '2015q3'!A$1:C$399,3,),0)</f>
        <v>167</v>
      </c>
      <c r="Y123" s="59">
        <f>IFERROR(VLOOKUP(B123, '2015q4'!A$1:C$399,3,),0)</f>
        <v>165</v>
      </c>
      <c r="Z123" s="117">
        <f>IFERROR(VLOOKUP(B123, '2016q1'!A$1:C$399,3,),0)</f>
        <v>158</v>
      </c>
      <c r="AA123" s="117">
        <f>IFERROR(VLOOKUP(B123, '2016q2'!A$1:C$399,3,),0)</f>
        <v>154</v>
      </c>
      <c r="AB123" s="117">
        <f>IFERROR(VLOOKUP(B123, '2016q3'!A$1:C$399,3,),0)</f>
        <v>150</v>
      </c>
      <c r="AC123" s="117">
        <f>IFERROR(VLOOKUP(B123, '2016q4'!A$1:C$399,3,),0)</f>
        <v>150</v>
      </c>
      <c r="AD123" s="117">
        <f>IFERROR(VLOOKUP(B123, '2017q1'!A$1:C$399,3,),0)</f>
        <v>148</v>
      </c>
      <c r="AE123" s="117">
        <f>IFERROR(VLOOKUP(B123, '2017q2'!A$1:C$399,3,),0)</f>
        <v>145</v>
      </c>
      <c r="AF123" s="117">
        <f>IFERROR(VLOOKUP(B123, '2017q3'!A$1:C$399,3,),0)</f>
        <v>139</v>
      </c>
      <c r="AG123" s="117">
        <f>IFERROR(VLOOKUP(B123, '2017q4'!A$1:C$399,3,),0)</f>
        <v>138</v>
      </c>
      <c r="AH123" t="str">
        <f t="shared" si="10"/>
        <v>0</v>
      </c>
      <c r="AI123" s="117">
        <f>IFERROR(VLOOKUP(B123, 'c2013q4'!A$1:E$399,4,),0) + IFERROR(VLOOKUP(B123, 'c2014q1'!A$1:E$399,4,),0) + IFERROR(VLOOKUP(B123, 'c2014q2'!A$1:E$399,4,),0) + IFERROR(VLOOKUP(B123, 'c2014q3'!A$1:E$399,4,),0) + IFERROR(VLOOKUP(B123, 'c2014q4'!A$1:E$399,4,),0)+ IFERROR(VLOOKUP(B123, 'c2015q1'!A$1:E$399,4,),0) + IFERROR(VLOOKUP(B123, 'c2015q2'!A$1:E$399,4,),0) + IFERROR(VLOOKUP(B123, 'c2015q3'!A$1:E$399,4,),0) + IFERROR(VLOOKUP(B123, 'c2015q4'!A$1:E$399,4,),0) + IFERROR(VLOOKUP(B123, 'c2016q1'!A$1:E$399,4,),0) + IFERROR(VLOOKUP(B123, 'c2016q2'!A$1:E$399,4,),0) + IFERROR(VLOOKUP(B123, 'c2016q3'!A$1:E$399,4,),0) + IFERROR(VLOOKUP(B123, 'c2016q4'!A$1:E$399,4,),0)+ IFERROR(VLOOKUP(B123, 'c2017q1'!A$1:E$399,4,),0)+ IFERROR(VLOOKUP(B123, 'c2017q2'!A$1:E$399,4,),0)</f>
        <v>0</v>
      </c>
      <c r="AJ123">
        <f>IFERROR(VLOOKUP(B123, 'c2013q4'!A$1:E$399,4,),0)</f>
        <v>0</v>
      </c>
      <c r="AK123">
        <f>IFERROR(VLOOKUP(B123, 'c2014q1'!A$1:E$399,4,),0) + IFERROR(VLOOKUP(B123, 'c2014q2'!A$1:E$399,4,),0) + IFERROR(VLOOKUP(B123, 'c2014q3'!A$1:E$399,4,),0) + IFERROR(VLOOKUP(B123, 'c2014q4'!A$1:E$399,4,),0)</f>
        <v>0</v>
      </c>
      <c r="AL123" s="59">
        <f>IFERROR(VLOOKUP(B123, 'c2015q1'!A$1:E$399,4,),0) + IFERROR(VLOOKUP(B123, 'c2015q2'!A$1:E$399,4,),0) + IFERROR(VLOOKUP(B123, 'c2015q3'!A$1:E$399,4,),0) + IFERROR(VLOOKUP(B123, 'c2015q4'!A$1:E$399,4,),0)</f>
        <v>0</v>
      </c>
      <c r="AM123" s="117">
        <f>IFERROR(VLOOKUP(B123, 'c2016q1'!A$1:E$399,4,),0) + IFERROR(VLOOKUP(B123, 'c2016q2'!A$1:E$399,4,),0) + IFERROR(VLOOKUP(B123, 'c2016q3'!A$1:E$399,4,),0) + IFERROR(VLOOKUP(B123, 'c2016q4'!A$1:E$399,4,),0)</f>
        <v>0</v>
      </c>
      <c r="AN123" s="117">
        <f>IFERROR(VLOOKUP(B123, 'c2017q1'!A$1:E$399,4,),0) + IFERROR(VLOOKUP(B123, 'c2017q2'!A$1:E$399,4,),0)</f>
        <v>0</v>
      </c>
      <c r="AO123" s="117" t="str">
        <f t="shared" si="8"/>
        <v>-</v>
      </c>
      <c r="AP123" s="117" t="str">
        <f t="shared" si="9"/>
        <v/>
      </c>
      <c r="AQ123" s="59">
        <f t="shared" si="11"/>
        <v>0</v>
      </c>
      <c r="AR123" t="str">
        <f t="shared" si="12"/>
        <v>f</v>
      </c>
      <c r="AS123" s="117" t="str">
        <f>IFERROR(VLOOKUP(B123, loss!$A$1:$F$300, 4, FALSE), "")</f>
        <v>40.3%</v>
      </c>
      <c r="AT123" s="117" t="str">
        <f>IFERROR(VLOOKUP(B123, loss!$A$1:$F$300, 5, FALSE), "")</f>
        <v>42.4%</v>
      </c>
    </row>
    <row r="124" spans="1:46" x14ac:dyDescent="0.25">
      <c r="A124">
        <v>123</v>
      </c>
      <c r="B124" s="59" t="s">
        <v>2661</v>
      </c>
      <c r="C124" s="117" t="str">
        <f>IFERROR(VLOOKUP(B124,addresses!A$2:I$1997, 3, FALSE), "")</f>
        <v>270 Central Avenue</v>
      </c>
      <c r="D124" s="117" t="str">
        <f>IFERROR(VLOOKUP(B124,addresses!A$2:I$1997, 5, FALSE), "")</f>
        <v>Johnston</v>
      </c>
      <c r="E124" s="117" t="str">
        <f>IFERROR(VLOOKUP(B124,addresses!A$2:I$1997, 7, FALSE),"")</f>
        <v>RI</v>
      </c>
      <c r="F124" s="117" t="str">
        <f>IFERROR(VLOOKUP(B124,addresses!A$2:I$1997, 8, FALSE),"")</f>
        <v>02919-4949</v>
      </c>
      <c r="G124" s="117" t="str">
        <f>IFERROR(VLOOKUP(B124,addresses!A$2:I$1997, 9, FALSE),"")</f>
        <v>401-415-1559</v>
      </c>
      <c r="H124" s="117" t="str">
        <f>IFERROR(VLOOKUP(B124,addresses!A$2:J$1997, 10, FALSE), "")</f>
        <v>http://www.fmglobal.com</v>
      </c>
      <c r="I124" s="117" t="str">
        <f>VLOOKUP(IFERROR(VLOOKUP(B124, Weiss!A$1:C$399,3,FALSE),"NR"), RatingsLU!A$5:B$30, 2, FALSE)</f>
        <v>C</v>
      </c>
      <c r="J124" s="117">
        <f>VLOOKUP(I124,RatingsLU!B$5:C$30,2,)</f>
        <v>8</v>
      </c>
      <c r="K124" s="117" t="str">
        <f>VLOOKUP(IFERROR(VLOOKUP(B124,#REF!, 6,FALSE), "NR"), RatingsLU!K$5:M$30, 2, FALSE)</f>
        <v>NR</v>
      </c>
      <c r="L124" s="117">
        <f>VLOOKUP(K124,RatingsLU!L$5:M$30,2,)</f>
        <v>7</v>
      </c>
      <c r="M124" s="117" t="str">
        <f>VLOOKUP(IFERROR(VLOOKUP(B124, AMBest!A$1:L$399,3,FALSE),"NR"), RatingsLU!F$5:G$100, 2, FALSE)</f>
        <v>A+</v>
      </c>
      <c r="N124" s="117">
        <f>VLOOKUP(M124, RatingsLU!G$5:H$100, 2, FALSE)</f>
        <v>3</v>
      </c>
      <c r="O124" s="117">
        <f>IFERROR(VLOOKUP(B124, '2017q4'!A$1:C$400,3,),0)</f>
        <v>135</v>
      </c>
      <c r="P124" t="str">
        <f t="shared" si="13"/>
        <v>135</v>
      </c>
      <c r="Q124">
        <f>IFERROR(VLOOKUP(B124, '2013q4'!A$1:C$399,3,),0)</f>
        <v>131</v>
      </c>
      <c r="R124">
        <f>IFERROR(VLOOKUP(B124, '2014q1'!A$1:C$399,3,),0)</f>
        <v>131</v>
      </c>
      <c r="S124">
        <f>IFERROR(VLOOKUP(B124, '2014q2'!A$1:C$399,3,),0)</f>
        <v>130</v>
      </c>
      <c r="T124">
        <f>IFERROR(VLOOKUP(B124, '2014q3'!A$1:C$399,3,),0)</f>
        <v>131</v>
      </c>
      <c r="U124">
        <f>IFERROR(VLOOKUP(B124, '2014q1'!A$1:C$399,3,),0)</f>
        <v>131</v>
      </c>
      <c r="V124">
        <f>IFERROR(VLOOKUP(B124, '2014q2'!A$1:C$399,3,),0)</f>
        <v>130</v>
      </c>
      <c r="W124">
        <f>IFERROR(VLOOKUP(B124, '2015q2'!A$1:C$399,3,),0)</f>
        <v>131</v>
      </c>
      <c r="X124" s="59">
        <f>IFERROR(VLOOKUP(B124, '2015q3'!A$1:C$399,3,),0)</f>
        <v>127</v>
      </c>
      <c r="Y124" s="59">
        <f>IFERROR(VLOOKUP(B124, '2015q4'!A$1:C$399,3,),0)</f>
        <v>129</v>
      </c>
      <c r="Z124" s="117">
        <f>IFERROR(VLOOKUP(B124, '2016q1'!A$1:C$399,3,),0)</f>
        <v>130</v>
      </c>
      <c r="AA124" s="117">
        <f>IFERROR(VLOOKUP(B124, '2016q2'!A$1:C$399,3,),0)</f>
        <v>132</v>
      </c>
      <c r="AB124" s="117">
        <f>IFERROR(VLOOKUP(B124, '2016q3'!A$1:C$399,3,),0)</f>
        <v>131</v>
      </c>
      <c r="AC124" s="117">
        <f>IFERROR(VLOOKUP(B124, '2016q4'!A$1:C$399,3,),0)</f>
        <v>132</v>
      </c>
      <c r="AD124" s="117">
        <f>IFERROR(VLOOKUP(B124, '2017q1'!A$1:C$399,3,),0)</f>
        <v>136</v>
      </c>
      <c r="AE124" s="117">
        <f>IFERROR(VLOOKUP(B124, '2017q2'!A$1:C$399,3,),0)</f>
        <v>139</v>
      </c>
      <c r="AF124" s="117">
        <f>IFERROR(VLOOKUP(B124, '2017q3'!A$1:C$399,3,),0)</f>
        <v>138</v>
      </c>
      <c r="AG124" s="117">
        <f>IFERROR(VLOOKUP(B124, '2017q4'!A$1:C$399,3,),0)</f>
        <v>135</v>
      </c>
      <c r="AH124" t="str">
        <f t="shared" si="10"/>
        <v>0</v>
      </c>
      <c r="AI124" s="117">
        <f>IFERROR(VLOOKUP(B124, 'c2013q4'!A$1:E$399,4,),0) + IFERROR(VLOOKUP(B124, 'c2014q1'!A$1:E$399,4,),0) + IFERROR(VLOOKUP(B124, 'c2014q2'!A$1:E$399,4,),0) + IFERROR(VLOOKUP(B124, 'c2014q3'!A$1:E$399,4,),0) + IFERROR(VLOOKUP(B124, 'c2014q4'!A$1:E$399,4,),0)+ IFERROR(VLOOKUP(B124, 'c2015q1'!A$1:E$399,4,),0) + IFERROR(VLOOKUP(B124, 'c2015q2'!A$1:E$399,4,),0) + IFERROR(VLOOKUP(B124, 'c2015q3'!A$1:E$399,4,),0) + IFERROR(VLOOKUP(B124, 'c2015q4'!A$1:E$399,4,),0) + IFERROR(VLOOKUP(B124, 'c2016q1'!A$1:E$399,4,),0) + IFERROR(VLOOKUP(B124, 'c2016q2'!A$1:E$399,4,),0) + IFERROR(VLOOKUP(B124, 'c2016q3'!A$1:E$399,4,),0) + IFERROR(VLOOKUP(B124, 'c2016q4'!A$1:E$399,4,),0)+ IFERROR(VLOOKUP(B124, 'c2017q1'!A$1:E$399,4,),0)+ IFERROR(VLOOKUP(B124, 'c2017q2'!A$1:E$399,4,),0)</f>
        <v>0</v>
      </c>
      <c r="AJ124">
        <f>IFERROR(VLOOKUP(B124, 'c2013q4'!A$1:E$399,4,),0)</f>
        <v>0</v>
      </c>
      <c r="AK124">
        <f>IFERROR(VLOOKUP(B124, 'c2014q1'!A$1:E$399,4,),0) + IFERROR(VLOOKUP(B124, 'c2014q2'!A$1:E$399,4,),0) + IFERROR(VLOOKUP(B124, 'c2014q3'!A$1:E$399,4,),0) + IFERROR(VLOOKUP(B124, 'c2014q4'!A$1:E$399,4,),0)</f>
        <v>0</v>
      </c>
      <c r="AL124" s="59">
        <f>IFERROR(VLOOKUP(B124, 'c2015q1'!A$1:E$399,4,),0) + IFERROR(VLOOKUP(B124, 'c2015q2'!A$1:E$399,4,),0) + IFERROR(VLOOKUP(B124, 'c2015q3'!A$1:E$399,4,),0) + IFERROR(VLOOKUP(B124, 'c2015q4'!A$1:E$399,4,),0)</f>
        <v>0</v>
      </c>
      <c r="AM124" s="117">
        <f>IFERROR(VLOOKUP(B124, 'c2016q1'!A$1:E$399,4,),0) + IFERROR(VLOOKUP(B124, 'c2016q2'!A$1:E$399,4,),0) + IFERROR(VLOOKUP(B124, 'c2016q3'!A$1:E$399,4,),0) + IFERROR(VLOOKUP(B124, 'c2016q4'!A$1:E$399,4,),0)</f>
        <v>0</v>
      </c>
      <c r="AN124" s="117">
        <f>IFERROR(VLOOKUP(B124, 'c2017q1'!A$1:E$399,4,),0) + IFERROR(VLOOKUP(B124, 'c2017q2'!A$1:E$399,4,),0)</f>
        <v>0</v>
      </c>
      <c r="AO124" s="117" t="str">
        <f t="shared" si="8"/>
        <v>-</v>
      </c>
      <c r="AP124" s="117" t="str">
        <f t="shared" si="9"/>
        <v/>
      </c>
      <c r="AQ124" s="59">
        <f t="shared" si="11"/>
        <v>0</v>
      </c>
      <c r="AR124" t="str">
        <f t="shared" si="12"/>
        <v>f</v>
      </c>
      <c r="AS124" s="117" t="str">
        <f>IFERROR(VLOOKUP(B124, loss!$A$1:$F$300, 4, FALSE), "")</f>
        <v>53.6%</v>
      </c>
      <c r="AT124" s="117" t="str">
        <f>IFERROR(VLOOKUP(B124, loss!$A$1:$F$300, 5, FALSE), "")</f>
        <v>70.3%</v>
      </c>
    </row>
    <row r="125" spans="1:46" x14ac:dyDescent="0.25">
      <c r="A125">
        <v>124</v>
      </c>
      <c r="B125" s="59" t="s">
        <v>311</v>
      </c>
      <c r="C125" s="117" t="str">
        <f>IFERROR(VLOOKUP(B125,addresses!A$2:I$1997, 3, FALSE), "")</f>
        <v>6200 South Gilmore Road</v>
      </c>
      <c r="D125" s="117" t="str">
        <f>IFERROR(VLOOKUP(B125,addresses!A$2:I$1997, 5, FALSE), "")</f>
        <v>Fairfield</v>
      </c>
      <c r="E125" s="117" t="str">
        <f>IFERROR(VLOOKUP(B125,addresses!A$2:I$1997, 7, FALSE),"")</f>
        <v>OH</v>
      </c>
      <c r="F125" s="117" t="str">
        <f>IFERROR(VLOOKUP(B125,addresses!A$2:I$1997, 8, FALSE),"")</f>
        <v>45014-5141</v>
      </c>
      <c r="G125" s="117" t="str">
        <f>IFERROR(VLOOKUP(B125,addresses!A$2:I$1997, 9, FALSE),"")</f>
        <v>513-870-2000-4414</v>
      </c>
      <c r="H125" s="117" t="str">
        <f>IFERROR(VLOOKUP(B125,addresses!A$2:J$1997, 10, FALSE), "")</f>
        <v>http://www.cinfin.com</v>
      </c>
      <c r="I125" s="117" t="str">
        <f>VLOOKUP(IFERROR(VLOOKUP(B125, Weiss!A$1:C$399,3,FALSE),"NR"), RatingsLU!A$5:B$30, 2, FALSE)</f>
        <v>NR</v>
      </c>
      <c r="J125" s="117">
        <f>VLOOKUP(I125,RatingsLU!B$5:C$30,2,)</f>
        <v>16</v>
      </c>
      <c r="K125" s="117" t="str">
        <f>VLOOKUP(IFERROR(VLOOKUP(B125,#REF!, 6,FALSE), "NR"), RatingsLU!K$5:M$30, 2, FALSE)</f>
        <v>NR</v>
      </c>
      <c r="L125" s="117">
        <f>VLOOKUP(K125,RatingsLU!L$5:M$30,2,)</f>
        <v>7</v>
      </c>
      <c r="M125" s="117" t="str">
        <f>VLOOKUP(IFERROR(VLOOKUP(B125, AMBest!A$1:L$399,3,FALSE),"NR"), RatingsLU!F$5:G$100, 2, FALSE)</f>
        <v>A+</v>
      </c>
      <c r="N125" s="117">
        <f>VLOOKUP(M125, RatingsLU!G$5:H$100, 2, FALSE)</f>
        <v>3</v>
      </c>
      <c r="O125" s="117">
        <f>IFERROR(VLOOKUP(B125, '2017q4'!A$1:C$400,3,),0)</f>
        <v>126</v>
      </c>
      <c r="P125" t="str">
        <f t="shared" si="13"/>
        <v>126</v>
      </c>
      <c r="Q125">
        <f>IFERROR(VLOOKUP(B125, '2013q4'!A$1:C$399,3,),0)</f>
        <v>134</v>
      </c>
      <c r="R125">
        <f>IFERROR(VLOOKUP(B125, '2014q1'!A$1:C$399,3,),0)</f>
        <v>150</v>
      </c>
      <c r="S125">
        <f>IFERROR(VLOOKUP(B125, '2014q2'!A$1:C$399,3,),0)</f>
        <v>160</v>
      </c>
      <c r="T125">
        <f>IFERROR(VLOOKUP(B125, '2014q3'!A$1:C$399,3,),0)</f>
        <v>163</v>
      </c>
      <c r="U125">
        <f>IFERROR(VLOOKUP(B125, '2014q1'!A$1:C$399,3,),0)</f>
        <v>150</v>
      </c>
      <c r="V125">
        <f>IFERROR(VLOOKUP(B125, '2014q2'!A$1:C$399,3,),0)</f>
        <v>160</v>
      </c>
      <c r="W125">
        <f>IFERROR(VLOOKUP(B125, '2015q2'!A$1:C$399,3,),0)</f>
        <v>186</v>
      </c>
      <c r="X125" s="59">
        <f>IFERROR(VLOOKUP(B125, '2015q3'!A$1:C$399,3,),0)</f>
        <v>187</v>
      </c>
      <c r="Y125" s="59">
        <f>IFERROR(VLOOKUP(B125, '2015q4'!A$1:C$399,3,),0)</f>
        <v>186</v>
      </c>
      <c r="Z125" s="117">
        <f>IFERROR(VLOOKUP(B125, '2016q1'!A$1:C$399,3,),0)</f>
        <v>188</v>
      </c>
      <c r="AA125" s="117">
        <f>IFERROR(VLOOKUP(B125, '2016q2'!A$1:C$399,3,),0)</f>
        <v>184</v>
      </c>
      <c r="AB125" s="117">
        <f>IFERROR(VLOOKUP(B125, '2016q3'!A$1:C$399,3,),0)</f>
        <v>187</v>
      </c>
      <c r="AC125" s="117">
        <f>IFERROR(VLOOKUP(B125, '2016q4'!A$1:C$399,3,),0)</f>
        <v>182</v>
      </c>
      <c r="AD125" s="117">
        <f>IFERROR(VLOOKUP(B125, '2017q1'!A$1:C$399,3,),0)</f>
        <v>183</v>
      </c>
      <c r="AE125" s="117">
        <f>IFERROR(VLOOKUP(B125, '2017q2'!A$1:C$399,3,),0)</f>
        <v>171</v>
      </c>
      <c r="AF125" s="117">
        <f>IFERROR(VLOOKUP(B125, '2017q3'!A$1:C$399,3,),0)</f>
        <v>161</v>
      </c>
      <c r="AG125" s="117">
        <f>IFERROR(VLOOKUP(B125, '2017q4'!A$1:C$399,3,),0)</f>
        <v>126</v>
      </c>
      <c r="AH125" t="str">
        <f t="shared" si="10"/>
        <v>0</v>
      </c>
      <c r="AI125" s="117">
        <f>IFERROR(VLOOKUP(B125, 'c2013q4'!A$1:E$399,4,),0) + IFERROR(VLOOKUP(B125, 'c2014q1'!A$1:E$399,4,),0) + IFERROR(VLOOKUP(B125, 'c2014q2'!A$1:E$399,4,),0) + IFERROR(VLOOKUP(B125, 'c2014q3'!A$1:E$399,4,),0) + IFERROR(VLOOKUP(B125, 'c2014q4'!A$1:E$399,4,),0)+ IFERROR(VLOOKUP(B125, 'c2015q1'!A$1:E$399,4,),0) + IFERROR(VLOOKUP(B125, 'c2015q2'!A$1:E$399,4,),0) + IFERROR(VLOOKUP(B125, 'c2015q3'!A$1:E$399,4,),0) + IFERROR(VLOOKUP(B125, 'c2015q4'!A$1:E$399,4,),0) + IFERROR(VLOOKUP(B125, 'c2016q1'!A$1:E$399,4,),0) + IFERROR(VLOOKUP(B125, 'c2016q2'!A$1:E$399,4,),0) + IFERROR(VLOOKUP(B125, 'c2016q3'!A$1:E$399,4,),0) + IFERROR(VLOOKUP(B125, 'c2016q4'!A$1:E$399,4,),0)+ IFERROR(VLOOKUP(B125, 'c2017q1'!A$1:E$399,4,),0)+ IFERROR(VLOOKUP(B125, 'c2017q2'!A$1:E$399,4,),0)</f>
        <v>0</v>
      </c>
      <c r="AJ125">
        <f>IFERROR(VLOOKUP(B125, 'c2013q4'!A$1:E$399,4,),0)</f>
        <v>0</v>
      </c>
      <c r="AK125">
        <f>IFERROR(VLOOKUP(B125, 'c2014q1'!A$1:E$399,4,),0) + IFERROR(VLOOKUP(B125, 'c2014q2'!A$1:E$399,4,),0) + IFERROR(VLOOKUP(B125, 'c2014q3'!A$1:E$399,4,),0) + IFERROR(VLOOKUP(B125, 'c2014q4'!A$1:E$399,4,),0)</f>
        <v>0</v>
      </c>
      <c r="AL125" s="59">
        <f>IFERROR(VLOOKUP(B125, 'c2015q1'!A$1:E$399,4,),0) + IFERROR(VLOOKUP(B125, 'c2015q2'!A$1:E$399,4,),0) + IFERROR(VLOOKUP(B125, 'c2015q3'!A$1:E$399,4,),0) + IFERROR(VLOOKUP(B125, 'c2015q4'!A$1:E$399,4,),0)</f>
        <v>0</v>
      </c>
      <c r="AM125" s="117">
        <f>IFERROR(VLOOKUP(B125, 'c2016q1'!A$1:E$399,4,),0) + IFERROR(VLOOKUP(B125, 'c2016q2'!A$1:E$399,4,),0) + IFERROR(VLOOKUP(B125, 'c2016q3'!A$1:E$399,4,),0) + IFERROR(VLOOKUP(B125, 'c2016q4'!A$1:E$399,4,),0)</f>
        <v>0</v>
      </c>
      <c r="AN125" s="117">
        <f>IFERROR(VLOOKUP(B125, 'c2017q1'!A$1:E$399,4,),0) + IFERROR(VLOOKUP(B125, 'c2017q2'!A$1:E$399,4,),0)</f>
        <v>0</v>
      </c>
      <c r="AO125" s="117" t="str">
        <f t="shared" si="8"/>
        <v>-</v>
      </c>
      <c r="AP125" s="117" t="str">
        <f t="shared" si="9"/>
        <v/>
      </c>
      <c r="AQ125" s="59">
        <f t="shared" si="11"/>
        <v>0</v>
      </c>
      <c r="AR125" t="str">
        <f t="shared" si="12"/>
        <v>f</v>
      </c>
      <c r="AS125" s="117" t="str">
        <f>IFERROR(VLOOKUP(B125, loss!$A$1:$F$300, 4, FALSE), "")</f>
        <v/>
      </c>
      <c r="AT125" s="117" t="str">
        <f>IFERROR(VLOOKUP(B125, loss!$A$1:$F$300, 5, FALSE), "")</f>
        <v/>
      </c>
    </row>
    <row r="126" spans="1:46" x14ac:dyDescent="0.25">
      <c r="A126">
        <v>125</v>
      </c>
      <c r="B126" s="59" t="s">
        <v>335</v>
      </c>
      <c r="C126" s="117" t="str">
        <f>IFERROR(VLOOKUP(B126,addresses!A$2:I$1997, 3, FALSE), "")</f>
        <v>1900 L. Don Dodson Dr.</v>
      </c>
      <c r="D126" s="117" t="str">
        <f>IFERROR(VLOOKUP(B126,addresses!A$2:I$1997, 5, FALSE), "")</f>
        <v>Bedford</v>
      </c>
      <c r="E126" s="117" t="str">
        <f>IFERROR(VLOOKUP(B126,addresses!A$2:I$1997, 7, FALSE),"")</f>
        <v>TX</v>
      </c>
      <c r="F126" s="117">
        <f>IFERROR(VLOOKUP(B126,addresses!A$2:I$1997, 8, FALSE),"")</f>
        <v>76021</v>
      </c>
      <c r="G126" s="117" t="str">
        <f>IFERROR(VLOOKUP(B126,addresses!A$2:I$1997, 9, FALSE),"")</f>
        <v>817-265-2000</v>
      </c>
      <c r="H126" s="117" t="str">
        <f>IFERROR(VLOOKUP(B126,addresses!A$2:J$1997, 10, FALSE), "")</f>
        <v>http://www.statenational.com</v>
      </c>
      <c r="I126" s="117" t="str">
        <f>VLOOKUP(IFERROR(VLOOKUP(B126, Weiss!A$1:C$399,3,FALSE),"NR"), RatingsLU!A$5:B$30, 2, FALSE)</f>
        <v>B-</v>
      </c>
      <c r="J126" s="117">
        <f>VLOOKUP(I126,RatingsLU!B$5:C$30,2,)</f>
        <v>6</v>
      </c>
      <c r="K126" s="117" t="str">
        <f>VLOOKUP(IFERROR(VLOOKUP(B126,#REF!, 6,FALSE), "NR"), RatingsLU!K$5:M$30, 2, FALSE)</f>
        <v>NR</v>
      </c>
      <c r="L126" s="117">
        <f>VLOOKUP(K126,RatingsLU!L$5:M$30,2,)</f>
        <v>7</v>
      </c>
      <c r="M126" s="117" t="str">
        <f>VLOOKUP(IFERROR(VLOOKUP(B126, AMBest!A$1:L$399,3,FALSE),"NR"), RatingsLU!F$5:G$100, 2, FALSE)</f>
        <v>A</v>
      </c>
      <c r="N126" s="117">
        <f>VLOOKUP(M126, RatingsLU!G$5:H$100, 2, FALSE)</f>
        <v>5</v>
      </c>
      <c r="O126" s="117">
        <f>IFERROR(VLOOKUP(B126, '2017q4'!A$1:C$400,3,),0)</f>
        <v>117</v>
      </c>
      <c r="P126" t="str">
        <f t="shared" si="13"/>
        <v>117</v>
      </c>
      <c r="Q126">
        <f>IFERROR(VLOOKUP(B126, '2013q4'!A$1:C$399,3,),0)</f>
        <v>0</v>
      </c>
      <c r="R126">
        <f>IFERROR(VLOOKUP(B126, '2014q1'!A$1:C$399,3,),0)</f>
        <v>0</v>
      </c>
      <c r="S126">
        <f>IFERROR(VLOOKUP(B126, '2014q2'!A$1:C$399,3,),0)</f>
        <v>2</v>
      </c>
      <c r="T126">
        <f>IFERROR(VLOOKUP(B126, '2014q3'!A$1:C$399,3,),0)</f>
        <v>3</v>
      </c>
      <c r="U126">
        <f>IFERROR(VLOOKUP(B126, '2014q1'!A$1:C$399,3,),0)</f>
        <v>0</v>
      </c>
      <c r="V126">
        <f>IFERROR(VLOOKUP(B126, '2014q2'!A$1:C$399,3,),0)</f>
        <v>2</v>
      </c>
      <c r="W126">
        <f>IFERROR(VLOOKUP(B126, '2015q2'!A$1:C$399,3,),0)</f>
        <v>15</v>
      </c>
      <c r="X126" s="59">
        <f>IFERROR(VLOOKUP(B126, '2015q3'!A$1:C$399,3,),0)</f>
        <v>16</v>
      </c>
      <c r="Y126" s="59">
        <f>IFERROR(VLOOKUP(B126, '2015q4'!A$1:C$399,3,),0)</f>
        <v>17</v>
      </c>
      <c r="Z126" s="117">
        <f>IFERROR(VLOOKUP(B126, '2016q1'!A$1:C$399,3,),0)</f>
        <v>18</v>
      </c>
      <c r="AA126" s="117">
        <f>IFERROR(VLOOKUP(B126, '2016q2'!A$1:C$399,3,),0)</f>
        <v>19</v>
      </c>
      <c r="AB126" s="117">
        <f>IFERROR(VLOOKUP(B126, '2016q3'!A$1:C$399,3,),0)</f>
        <v>18</v>
      </c>
      <c r="AC126" s="117">
        <f>IFERROR(VLOOKUP(B126, '2016q4'!A$1:C$399,3,),0)</f>
        <v>16</v>
      </c>
      <c r="AD126" s="117">
        <f>IFERROR(VLOOKUP(B126, '2017q1'!A$1:C$399,3,),0)</f>
        <v>33</v>
      </c>
      <c r="AE126" s="117">
        <f>IFERROR(VLOOKUP(B126, '2017q2'!A$1:C$399,3,),0)</f>
        <v>90</v>
      </c>
      <c r="AF126" s="117">
        <f>IFERROR(VLOOKUP(B126, '2017q3'!A$1:C$399,3,),0)</f>
        <v>100</v>
      </c>
      <c r="AG126" s="117">
        <f>IFERROR(VLOOKUP(B126, '2017q4'!A$1:C$399,3,),0)</f>
        <v>117</v>
      </c>
      <c r="AH126" t="str">
        <f t="shared" si="10"/>
        <v>0</v>
      </c>
      <c r="AI126" s="117">
        <f>IFERROR(VLOOKUP(B126, 'c2013q4'!A$1:E$399,4,),0) + IFERROR(VLOOKUP(B126, 'c2014q1'!A$1:E$399,4,),0) + IFERROR(VLOOKUP(B126, 'c2014q2'!A$1:E$399,4,),0) + IFERROR(VLOOKUP(B126, 'c2014q3'!A$1:E$399,4,),0) + IFERROR(VLOOKUP(B126, 'c2014q4'!A$1:E$399,4,),0)+ IFERROR(VLOOKUP(B126, 'c2015q1'!A$1:E$399,4,),0) + IFERROR(VLOOKUP(B126, 'c2015q2'!A$1:E$399,4,),0) + IFERROR(VLOOKUP(B126, 'c2015q3'!A$1:E$399,4,),0) + IFERROR(VLOOKUP(B126, 'c2015q4'!A$1:E$399,4,),0) + IFERROR(VLOOKUP(B126, 'c2016q1'!A$1:E$399,4,),0) + IFERROR(VLOOKUP(B126, 'c2016q2'!A$1:E$399,4,),0) + IFERROR(VLOOKUP(B126, 'c2016q3'!A$1:E$399,4,),0) + IFERROR(VLOOKUP(B126, 'c2016q4'!A$1:E$399,4,),0)+ IFERROR(VLOOKUP(B126, 'c2017q1'!A$1:E$399,4,),0)+ IFERROR(VLOOKUP(B126, 'c2017q2'!A$1:E$399,4,),0)</f>
        <v>0</v>
      </c>
      <c r="AJ126">
        <f>IFERROR(VLOOKUP(B126, 'c2013q4'!A$1:E$399,4,),0)</f>
        <v>0</v>
      </c>
      <c r="AK126">
        <f>IFERROR(VLOOKUP(B126, 'c2014q1'!A$1:E$399,4,),0) + IFERROR(VLOOKUP(B126, 'c2014q2'!A$1:E$399,4,),0) + IFERROR(VLOOKUP(B126, 'c2014q3'!A$1:E$399,4,),0) + IFERROR(VLOOKUP(B126, 'c2014q4'!A$1:E$399,4,),0)</f>
        <v>0</v>
      </c>
      <c r="AL126" s="59">
        <f>IFERROR(VLOOKUP(B126, 'c2015q1'!A$1:E$399,4,),0) + IFERROR(VLOOKUP(B126, 'c2015q2'!A$1:E$399,4,),0) + IFERROR(VLOOKUP(B126, 'c2015q3'!A$1:E$399,4,),0) + IFERROR(VLOOKUP(B126, 'c2015q4'!A$1:E$399,4,),0)</f>
        <v>0</v>
      </c>
      <c r="AM126" s="117">
        <f>IFERROR(VLOOKUP(B126, 'c2016q1'!A$1:E$399,4,),0) + IFERROR(VLOOKUP(B126, 'c2016q2'!A$1:E$399,4,),0) + IFERROR(VLOOKUP(B126, 'c2016q3'!A$1:E$399,4,),0) + IFERROR(VLOOKUP(B126, 'c2016q4'!A$1:E$399,4,),0)</f>
        <v>0</v>
      </c>
      <c r="AN126" s="117">
        <f>IFERROR(VLOOKUP(B126, 'c2017q1'!A$1:E$399,4,),0) + IFERROR(VLOOKUP(B126, 'c2017q2'!A$1:E$399,4,),0)</f>
        <v>0</v>
      </c>
      <c r="AO126" s="117" t="str">
        <f t="shared" si="8"/>
        <v>-</v>
      </c>
      <c r="AP126" s="117" t="str">
        <f t="shared" si="9"/>
        <v/>
      </c>
      <c r="AQ126" s="59">
        <f t="shared" si="11"/>
        <v>0</v>
      </c>
      <c r="AR126" t="str">
        <f t="shared" si="12"/>
        <v>f</v>
      </c>
      <c r="AS126" s="117" t="str">
        <f>IFERROR(VLOOKUP(B126, loss!$A$1:$F$300, 4, FALSE), "")</f>
        <v/>
      </c>
      <c r="AT126" s="117" t="str">
        <f>IFERROR(VLOOKUP(B126, loss!$A$1:$F$300, 5, FALSE), "")</f>
        <v/>
      </c>
    </row>
    <row r="127" spans="1:46" x14ac:dyDescent="0.25">
      <c r="A127">
        <v>126</v>
      </c>
      <c r="B127" s="59" t="s">
        <v>318</v>
      </c>
      <c r="C127" s="117" t="str">
        <f>IFERROR(VLOOKUP(B127,addresses!A$2:I$1997, 3, FALSE), "")</f>
        <v>One Park Circle</v>
      </c>
      <c r="D127" s="117" t="str">
        <f>IFERROR(VLOOKUP(B127,addresses!A$2:I$1997, 5, FALSE), "")</f>
        <v>Westfield Center</v>
      </c>
      <c r="E127" s="117" t="str">
        <f>IFERROR(VLOOKUP(B127,addresses!A$2:I$1997, 7, FALSE),"")</f>
        <v>OH</v>
      </c>
      <c r="F127" s="117">
        <f>IFERROR(VLOOKUP(B127,addresses!A$2:I$1997, 8, FALSE),"")</f>
        <v>44251</v>
      </c>
      <c r="G127" s="117" t="str">
        <f>IFERROR(VLOOKUP(B127,addresses!A$2:I$1997, 9, FALSE),"")</f>
        <v>330-887-6344</v>
      </c>
      <c r="H127" s="117" t="str">
        <f>IFERROR(VLOOKUP(B127,addresses!A$2:J$1997, 10, FALSE), "")</f>
        <v>http://www.westfieldgrp.com</v>
      </c>
      <c r="I127" s="117" t="str">
        <f>VLOOKUP(IFERROR(VLOOKUP(B127, Weiss!A$1:C$399,3,FALSE),"NR"), RatingsLU!A$5:B$30, 2, FALSE)</f>
        <v>B-</v>
      </c>
      <c r="J127" s="117">
        <f>VLOOKUP(I127,RatingsLU!B$5:C$30,2,)</f>
        <v>6</v>
      </c>
      <c r="K127" s="117" t="str">
        <f>VLOOKUP(IFERROR(VLOOKUP(B127,#REF!, 6,FALSE), "NR"), RatingsLU!K$5:M$30, 2, FALSE)</f>
        <v>NR</v>
      </c>
      <c r="L127" s="117">
        <f>VLOOKUP(K127,RatingsLU!L$5:M$30,2,)</f>
        <v>7</v>
      </c>
      <c r="M127" s="117" t="str">
        <f>VLOOKUP(IFERROR(VLOOKUP(B127, AMBest!A$1:L$399,3,FALSE),"NR"), RatingsLU!F$5:G$100, 2, FALSE)</f>
        <v>NR</v>
      </c>
      <c r="N127" s="117">
        <f>VLOOKUP(M127, RatingsLU!G$5:H$100, 2, FALSE)</f>
        <v>33</v>
      </c>
      <c r="O127" s="117">
        <f>IFERROR(VLOOKUP(B127, '2017q4'!A$1:C$400,3,),0)</f>
        <v>95</v>
      </c>
      <c r="P127" t="str">
        <f t="shared" si="13"/>
        <v>95</v>
      </c>
      <c r="Q127">
        <f>IFERROR(VLOOKUP(B127, '2013q4'!A$1:C$399,3,),0)</f>
        <v>128</v>
      </c>
      <c r="R127">
        <f>IFERROR(VLOOKUP(B127, '2014q1'!A$1:C$399,3,),0)</f>
        <v>128</v>
      </c>
      <c r="S127">
        <f>IFERROR(VLOOKUP(B127, '2014q2'!A$1:C$399,3,),0)</f>
        <v>123</v>
      </c>
      <c r="T127">
        <f>IFERROR(VLOOKUP(B127, '2014q3'!A$1:C$399,3,),0)</f>
        <v>120</v>
      </c>
      <c r="U127">
        <f>IFERROR(VLOOKUP(B127, '2014q1'!A$1:C$399,3,),0)</f>
        <v>128</v>
      </c>
      <c r="V127">
        <f>IFERROR(VLOOKUP(B127, '2014q2'!A$1:C$399,3,),0)</f>
        <v>123</v>
      </c>
      <c r="W127">
        <f>IFERROR(VLOOKUP(B127, '2015q2'!A$1:C$399,3,),0)</f>
        <v>111</v>
      </c>
      <c r="X127" s="59">
        <f>IFERROR(VLOOKUP(B127, '2015q3'!A$1:C$399,3,),0)</f>
        <v>109</v>
      </c>
      <c r="Y127" s="59">
        <f>IFERROR(VLOOKUP(B127, '2015q4'!A$1:C$399,3,),0)</f>
        <v>108</v>
      </c>
      <c r="Z127" s="117">
        <f>IFERROR(VLOOKUP(B127, '2016q1'!A$1:C$399,3,),0)</f>
        <v>106</v>
      </c>
      <c r="AA127" s="117">
        <f>IFERROR(VLOOKUP(B127, '2016q2'!A$1:C$399,3,),0)</f>
        <v>107</v>
      </c>
      <c r="AB127" s="117">
        <f>IFERROR(VLOOKUP(B127, '2016q3'!A$1:C$399,3,),0)</f>
        <v>107</v>
      </c>
      <c r="AC127" s="117">
        <f>IFERROR(VLOOKUP(B127, '2016q4'!A$1:C$399,3,),0)</f>
        <v>104</v>
      </c>
      <c r="AD127" s="117">
        <f>IFERROR(VLOOKUP(B127, '2017q1'!A$1:C$399,3,),0)</f>
        <v>103</v>
      </c>
      <c r="AE127" s="117">
        <f>IFERROR(VLOOKUP(B127, '2017q2'!A$1:C$399,3,),0)</f>
        <v>103</v>
      </c>
      <c r="AF127" s="117">
        <f>IFERROR(VLOOKUP(B127, '2017q3'!A$1:C$399,3,),0)</f>
        <v>100</v>
      </c>
      <c r="AG127" s="117">
        <f>IFERROR(VLOOKUP(B127, '2017q4'!A$1:C$399,3,),0)</f>
        <v>95</v>
      </c>
      <c r="AH127" t="str">
        <f t="shared" si="10"/>
        <v>0</v>
      </c>
      <c r="AI127" s="117">
        <f>IFERROR(VLOOKUP(B127, 'c2013q4'!A$1:E$399,4,),0) + IFERROR(VLOOKUP(B127, 'c2014q1'!A$1:E$399,4,),0) + IFERROR(VLOOKUP(B127, 'c2014q2'!A$1:E$399,4,),0) + IFERROR(VLOOKUP(B127, 'c2014q3'!A$1:E$399,4,),0) + IFERROR(VLOOKUP(B127, 'c2014q4'!A$1:E$399,4,),0)+ IFERROR(VLOOKUP(B127, 'c2015q1'!A$1:E$399,4,),0) + IFERROR(VLOOKUP(B127, 'c2015q2'!A$1:E$399,4,),0) + IFERROR(VLOOKUP(B127, 'c2015q3'!A$1:E$399,4,),0) + IFERROR(VLOOKUP(B127, 'c2015q4'!A$1:E$399,4,),0) + IFERROR(VLOOKUP(B127, 'c2016q1'!A$1:E$399,4,),0) + IFERROR(VLOOKUP(B127, 'c2016q2'!A$1:E$399,4,),0) + IFERROR(VLOOKUP(B127, 'c2016q3'!A$1:E$399,4,),0) + IFERROR(VLOOKUP(B127, 'c2016q4'!A$1:E$399,4,),0)+ IFERROR(VLOOKUP(B127, 'c2017q1'!A$1:E$399,4,),0)+ IFERROR(VLOOKUP(B127, 'c2017q2'!A$1:E$399,4,),0)</f>
        <v>0</v>
      </c>
      <c r="AJ127">
        <f>IFERROR(VLOOKUP(B127, 'c2013q4'!A$1:E$399,4,),0)</f>
        <v>0</v>
      </c>
      <c r="AK127">
        <f>IFERROR(VLOOKUP(B127, 'c2014q1'!A$1:E$399,4,),0) + IFERROR(VLOOKUP(B127, 'c2014q2'!A$1:E$399,4,),0) + IFERROR(VLOOKUP(B127, 'c2014q3'!A$1:E$399,4,),0) + IFERROR(VLOOKUP(B127, 'c2014q4'!A$1:E$399,4,),0)</f>
        <v>0</v>
      </c>
      <c r="AL127" s="59">
        <f>IFERROR(VLOOKUP(B127, 'c2015q1'!A$1:E$399,4,),0) + IFERROR(VLOOKUP(B127, 'c2015q2'!A$1:E$399,4,),0) + IFERROR(VLOOKUP(B127, 'c2015q3'!A$1:E$399,4,),0) + IFERROR(VLOOKUP(B127, 'c2015q4'!A$1:E$399,4,),0)</f>
        <v>0</v>
      </c>
      <c r="AM127" s="117">
        <f>IFERROR(VLOOKUP(B127, 'c2016q1'!A$1:E$399,4,),0) + IFERROR(VLOOKUP(B127, 'c2016q2'!A$1:E$399,4,),0) + IFERROR(VLOOKUP(B127, 'c2016q3'!A$1:E$399,4,),0) + IFERROR(VLOOKUP(B127, 'c2016q4'!A$1:E$399,4,),0)</f>
        <v>0</v>
      </c>
      <c r="AN127" s="117">
        <f>IFERROR(VLOOKUP(B127, 'c2017q1'!A$1:E$399,4,),0) + IFERROR(VLOOKUP(B127, 'c2017q2'!A$1:E$399,4,),0)</f>
        <v>0</v>
      </c>
      <c r="AO127" s="117" t="str">
        <f t="shared" si="8"/>
        <v>-</v>
      </c>
      <c r="AP127" s="117" t="str">
        <f t="shared" si="9"/>
        <v/>
      </c>
      <c r="AQ127" s="59">
        <f t="shared" si="11"/>
        <v>0</v>
      </c>
      <c r="AR127" t="str">
        <f t="shared" si="12"/>
        <v>f</v>
      </c>
      <c r="AS127" s="117" t="str">
        <f>IFERROR(VLOOKUP(B127, loss!$A$1:$F$300, 4, FALSE), "")</f>
        <v/>
      </c>
      <c r="AT127" s="117" t="str">
        <f>IFERROR(VLOOKUP(B127, loss!$A$1:$F$300, 5, FALSE), "")</f>
        <v/>
      </c>
    </row>
    <row r="128" spans="1:46" x14ac:dyDescent="0.25">
      <c r="A128">
        <v>127</v>
      </c>
      <c r="B128" s="59" t="s">
        <v>312</v>
      </c>
      <c r="C128" s="117" t="str">
        <f>IFERROR(VLOOKUP(B128,addresses!A$2:I$1997, 3, FALSE), "")</f>
        <v>440 Lincoln Street</v>
      </c>
      <c r="D128" s="117" t="str">
        <f>IFERROR(VLOOKUP(B128,addresses!A$2:I$1997, 5, FALSE), "")</f>
        <v>Worcester</v>
      </c>
      <c r="E128" s="117" t="str">
        <f>IFERROR(VLOOKUP(B128,addresses!A$2:I$1997, 7, FALSE),"")</f>
        <v>MA</v>
      </c>
      <c r="F128" s="117" t="str">
        <f>IFERROR(VLOOKUP(B128,addresses!A$2:I$1997, 8, FALSE),"")</f>
        <v>01653-0002</v>
      </c>
      <c r="G128" s="117" t="str">
        <f>IFERROR(VLOOKUP(B128,addresses!A$2:I$1997, 9, FALSE),"")</f>
        <v>508-853-7200-8553955</v>
      </c>
      <c r="H128" s="117" t="str">
        <f>IFERROR(VLOOKUP(B128,addresses!A$2:J$1997, 10, FALSE), "")</f>
        <v>http://www.hanover.com</v>
      </c>
      <c r="I128" s="117" t="str">
        <f>VLOOKUP(IFERROR(VLOOKUP(B128, Weiss!A$1:C$399,3,FALSE),"NR"), RatingsLU!A$5:B$30, 2, FALSE)</f>
        <v>NR</v>
      </c>
      <c r="J128" s="117">
        <f>VLOOKUP(I128,RatingsLU!B$5:C$30,2,)</f>
        <v>16</v>
      </c>
      <c r="K128" s="117" t="str">
        <f>VLOOKUP(IFERROR(VLOOKUP(B128,#REF!, 6,FALSE), "NR"), RatingsLU!K$5:M$30, 2, FALSE)</f>
        <v>NR</v>
      </c>
      <c r="L128" s="117">
        <f>VLOOKUP(K128,RatingsLU!L$5:M$30,2,)</f>
        <v>7</v>
      </c>
      <c r="M128" s="117" t="str">
        <f>VLOOKUP(IFERROR(VLOOKUP(B128, AMBest!A$1:L$399,3,FALSE),"NR"), RatingsLU!F$5:G$100, 2, FALSE)</f>
        <v>A</v>
      </c>
      <c r="N128" s="117">
        <f>VLOOKUP(M128, RatingsLU!G$5:H$100, 2, FALSE)</f>
        <v>5</v>
      </c>
      <c r="O128" s="117">
        <f>IFERROR(VLOOKUP(B128, '2017q4'!A$1:C$400,3,),0)</f>
        <v>68</v>
      </c>
      <c r="P128" t="str">
        <f t="shared" si="13"/>
        <v>68</v>
      </c>
      <c r="Q128">
        <f>IFERROR(VLOOKUP(B128, '2013q4'!A$1:C$399,3,),0)</f>
        <v>179</v>
      </c>
      <c r="R128">
        <f>IFERROR(VLOOKUP(B128, '2014q1'!A$1:C$399,3,),0)</f>
        <v>172</v>
      </c>
      <c r="S128">
        <f>IFERROR(VLOOKUP(B128, '2014q2'!A$1:C$399,3,),0)</f>
        <v>173</v>
      </c>
      <c r="T128">
        <f>IFERROR(VLOOKUP(B128, '2014q3'!A$1:C$399,3,),0)</f>
        <v>173</v>
      </c>
      <c r="U128">
        <f>IFERROR(VLOOKUP(B128, '2014q1'!A$1:C$399,3,),0)</f>
        <v>172</v>
      </c>
      <c r="V128">
        <f>IFERROR(VLOOKUP(B128, '2014q2'!A$1:C$399,3,),0)</f>
        <v>173</v>
      </c>
      <c r="W128">
        <f>IFERROR(VLOOKUP(B128, '2015q2'!A$1:C$399,3,),0)</f>
        <v>176</v>
      </c>
      <c r="X128" s="59">
        <f>IFERROR(VLOOKUP(B128, '2015q3'!A$1:C$399,3,),0)</f>
        <v>147</v>
      </c>
      <c r="Y128" s="59">
        <f>IFERROR(VLOOKUP(B128, '2015q4'!A$1:C$399,3,),0)</f>
        <v>148</v>
      </c>
      <c r="Z128" s="117">
        <f>IFERROR(VLOOKUP(B128, '2016q1'!A$1:C$399,3,),0)</f>
        <v>82</v>
      </c>
      <c r="AA128" s="117">
        <f>IFERROR(VLOOKUP(B128, '2016q2'!A$1:C$399,3,),0)</f>
        <v>81</v>
      </c>
      <c r="AB128" s="117">
        <f>IFERROR(VLOOKUP(B128, '2016q3'!A$1:C$399,3,),0)</f>
        <v>82</v>
      </c>
      <c r="AC128" s="117">
        <f>IFERROR(VLOOKUP(B128, '2016q4'!A$1:C$399,3,),0)</f>
        <v>87</v>
      </c>
      <c r="AD128" s="117">
        <f>IFERROR(VLOOKUP(B128, '2017q1'!A$1:C$399,3,),0)</f>
        <v>86</v>
      </c>
      <c r="AE128" s="117">
        <f>IFERROR(VLOOKUP(B128, '2017q2'!A$1:C$399,3,),0)</f>
        <v>69</v>
      </c>
      <c r="AF128" s="117">
        <f>IFERROR(VLOOKUP(B128, '2017q3'!A$1:C$399,3,),0)</f>
        <v>68</v>
      </c>
      <c r="AG128" s="117">
        <f>IFERROR(VLOOKUP(B128, '2017q4'!A$1:C$399,3,),0)</f>
        <v>68</v>
      </c>
      <c r="AH128" t="str">
        <f t="shared" si="10"/>
        <v>0</v>
      </c>
      <c r="AI128" s="117">
        <f>IFERROR(VLOOKUP(B128, 'c2013q4'!A$1:E$399,4,),0) + IFERROR(VLOOKUP(B128, 'c2014q1'!A$1:E$399,4,),0) + IFERROR(VLOOKUP(B128, 'c2014q2'!A$1:E$399,4,),0) + IFERROR(VLOOKUP(B128, 'c2014q3'!A$1:E$399,4,),0) + IFERROR(VLOOKUP(B128, 'c2014q4'!A$1:E$399,4,),0)+ IFERROR(VLOOKUP(B128, 'c2015q1'!A$1:E$399,4,),0) + IFERROR(VLOOKUP(B128, 'c2015q2'!A$1:E$399,4,),0) + IFERROR(VLOOKUP(B128, 'c2015q3'!A$1:E$399,4,),0) + IFERROR(VLOOKUP(B128, 'c2015q4'!A$1:E$399,4,),0) + IFERROR(VLOOKUP(B128, 'c2016q1'!A$1:E$399,4,),0) + IFERROR(VLOOKUP(B128, 'c2016q2'!A$1:E$399,4,),0) + IFERROR(VLOOKUP(B128, 'c2016q3'!A$1:E$399,4,),0) + IFERROR(VLOOKUP(B128, 'c2016q4'!A$1:E$399,4,),0)+ IFERROR(VLOOKUP(B128, 'c2017q1'!A$1:E$399,4,),0)+ IFERROR(VLOOKUP(B128, 'c2017q2'!A$1:E$399,4,),0)</f>
        <v>0</v>
      </c>
      <c r="AJ128">
        <f>IFERROR(VLOOKUP(B128, 'c2013q4'!A$1:E$399,4,),0)</f>
        <v>0</v>
      </c>
      <c r="AK128">
        <f>IFERROR(VLOOKUP(B128, 'c2014q1'!A$1:E$399,4,),0) + IFERROR(VLOOKUP(B128, 'c2014q2'!A$1:E$399,4,),0) + IFERROR(VLOOKUP(B128, 'c2014q3'!A$1:E$399,4,),0) + IFERROR(VLOOKUP(B128, 'c2014q4'!A$1:E$399,4,),0)</f>
        <v>0</v>
      </c>
      <c r="AL128" s="59">
        <f>IFERROR(VLOOKUP(B128, 'c2015q1'!A$1:E$399,4,),0) + IFERROR(VLOOKUP(B128, 'c2015q2'!A$1:E$399,4,),0) + IFERROR(VLOOKUP(B128, 'c2015q3'!A$1:E$399,4,),0) + IFERROR(VLOOKUP(B128, 'c2015q4'!A$1:E$399,4,),0)</f>
        <v>0</v>
      </c>
      <c r="AM128" s="117">
        <f>IFERROR(VLOOKUP(B128, 'c2016q1'!A$1:E$399,4,),0) + IFERROR(VLOOKUP(B128, 'c2016q2'!A$1:E$399,4,),0) + IFERROR(VLOOKUP(B128, 'c2016q3'!A$1:E$399,4,),0) + IFERROR(VLOOKUP(B128, 'c2016q4'!A$1:E$399,4,),0)</f>
        <v>0</v>
      </c>
      <c r="AN128" s="117">
        <f>IFERROR(VLOOKUP(B128, 'c2017q1'!A$1:E$399,4,),0) + IFERROR(VLOOKUP(B128, 'c2017q2'!A$1:E$399,4,),0)</f>
        <v>0</v>
      </c>
      <c r="AO128" s="117" t="str">
        <f t="shared" si="8"/>
        <v>-</v>
      </c>
      <c r="AP128" s="117" t="str">
        <f t="shared" si="9"/>
        <v/>
      </c>
      <c r="AQ128" s="59">
        <f t="shared" si="11"/>
        <v>0</v>
      </c>
      <c r="AR128" t="str">
        <f t="shared" si="12"/>
        <v>f</v>
      </c>
      <c r="AS128" s="117" t="str">
        <f>IFERROR(VLOOKUP(B128, loss!$A$1:$F$300, 4, FALSE), "")</f>
        <v/>
      </c>
      <c r="AT128" s="117" t="str">
        <f>IFERROR(VLOOKUP(B128, loss!$A$1:$F$300, 5, FALSE), "")</f>
        <v/>
      </c>
    </row>
    <row r="129" spans="1:46" x14ac:dyDescent="0.25">
      <c r="A129">
        <v>128</v>
      </c>
      <c r="B129" s="59" t="s">
        <v>321</v>
      </c>
      <c r="C129" s="117" t="str">
        <f>IFERROR(VLOOKUP(B129,addresses!A$2:I$1997, 3, FALSE), "")</f>
        <v>200 Hopmeadow Street</v>
      </c>
      <c r="D129" s="117" t="str">
        <f>IFERROR(VLOOKUP(B129,addresses!A$2:I$1997, 5, FALSE), "")</f>
        <v>Simsbury</v>
      </c>
      <c r="E129" s="117" t="str">
        <f>IFERROR(VLOOKUP(B129,addresses!A$2:I$1997, 7, FALSE),"")</f>
        <v>CT</v>
      </c>
      <c r="F129" s="117" t="str">
        <f>IFERROR(VLOOKUP(B129,addresses!A$2:I$1997, 8, FALSE),"")</f>
        <v>06089-9793</v>
      </c>
      <c r="G129" s="117" t="str">
        <f>IFERROR(VLOOKUP(B129,addresses!A$2:I$1997, 9, FALSE),"")</f>
        <v>800-451-6944</v>
      </c>
      <c r="H129" s="117" t="str">
        <f>IFERROR(VLOOKUP(B129,addresses!A$2:J$1997, 10, FALSE), "")</f>
        <v>http://www.thehartford.com</v>
      </c>
      <c r="I129" s="117" t="str">
        <f>VLOOKUP(IFERROR(VLOOKUP(B129, Weiss!A$1:C$399,3,FALSE),"NR"), RatingsLU!A$5:B$30, 2, FALSE)</f>
        <v>B</v>
      </c>
      <c r="J129" s="117">
        <f>VLOOKUP(I129,RatingsLU!B$5:C$30,2,)</f>
        <v>5</v>
      </c>
      <c r="K129" s="117" t="str">
        <f>VLOOKUP(IFERROR(VLOOKUP(B129,#REF!, 6,FALSE), "NR"), RatingsLU!K$5:M$30, 2, FALSE)</f>
        <v>NR</v>
      </c>
      <c r="L129" s="117">
        <f>VLOOKUP(K129,RatingsLU!L$5:M$30,2,)</f>
        <v>7</v>
      </c>
      <c r="M129" s="117" t="str">
        <f>VLOOKUP(IFERROR(VLOOKUP(B129, AMBest!A$1:L$399,3,FALSE),"NR"), RatingsLU!F$5:G$100, 2, FALSE)</f>
        <v>A+</v>
      </c>
      <c r="N129" s="117">
        <f>VLOOKUP(M129, RatingsLU!G$5:H$100, 2, FALSE)</f>
        <v>3</v>
      </c>
      <c r="O129" s="117">
        <f>IFERROR(VLOOKUP(B129, '2017q4'!A$1:C$400,3,),0)</f>
        <v>68</v>
      </c>
      <c r="P129" t="str">
        <f t="shared" si="13"/>
        <v>68</v>
      </c>
      <c r="Q129">
        <f>IFERROR(VLOOKUP(B129, '2013q4'!A$1:C$399,3,),0)</f>
        <v>83</v>
      </c>
      <c r="R129">
        <f>IFERROR(VLOOKUP(B129, '2014q1'!A$1:C$399,3,),0)</f>
        <v>80</v>
      </c>
      <c r="S129">
        <f>IFERROR(VLOOKUP(B129, '2014q2'!A$1:C$399,3,),0)</f>
        <v>79</v>
      </c>
      <c r="T129">
        <f>IFERROR(VLOOKUP(B129, '2014q3'!A$1:C$399,3,),0)</f>
        <v>77</v>
      </c>
      <c r="U129">
        <f>IFERROR(VLOOKUP(B129, '2014q1'!A$1:C$399,3,),0)</f>
        <v>80</v>
      </c>
      <c r="V129">
        <f>IFERROR(VLOOKUP(B129, '2014q2'!A$1:C$399,3,),0)</f>
        <v>79</v>
      </c>
      <c r="W129">
        <f>IFERROR(VLOOKUP(B129, '2015q2'!A$1:C$399,3,),0)</f>
        <v>73</v>
      </c>
      <c r="X129" s="59">
        <f>IFERROR(VLOOKUP(B129, '2015q3'!A$1:C$399,3,),0)</f>
        <v>70</v>
      </c>
      <c r="Y129" s="59">
        <f>IFERROR(VLOOKUP(B129, '2015q4'!A$1:C$399,3,),0)</f>
        <v>68</v>
      </c>
      <c r="Z129" s="117">
        <f>IFERROR(VLOOKUP(B129, '2016q1'!A$1:C$399,3,),0)</f>
        <v>67</v>
      </c>
      <c r="AA129" s="117">
        <f>IFERROR(VLOOKUP(B129, '2016q2'!A$1:C$399,3,),0)</f>
        <v>65</v>
      </c>
      <c r="AB129" s="117">
        <f>IFERROR(VLOOKUP(B129, '2016q3'!A$1:C$399,3,),0)</f>
        <v>68</v>
      </c>
      <c r="AC129" s="117">
        <f>IFERROR(VLOOKUP(B129, '2016q4'!A$1:C$399,3,),0)</f>
        <v>69</v>
      </c>
      <c r="AD129" s="117">
        <f>IFERROR(VLOOKUP(B129, '2017q1'!A$1:C$399,3,),0)</f>
        <v>70</v>
      </c>
      <c r="AE129" s="117">
        <f>IFERROR(VLOOKUP(B129, '2017q2'!A$1:C$399,3,),0)</f>
        <v>70</v>
      </c>
      <c r="AF129" s="117">
        <f>IFERROR(VLOOKUP(B129, '2017q3'!A$1:C$399,3,),0)</f>
        <v>68</v>
      </c>
      <c r="AG129" s="117">
        <f>IFERROR(VLOOKUP(B129, '2017q4'!A$1:C$399,3,),0)</f>
        <v>68</v>
      </c>
      <c r="AH129" t="str">
        <f t="shared" si="10"/>
        <v>1</v>
      </c>
      <c r="AI129" s="117">
        <f>IFERROR(VLOOKUP(B129, 'c2013q4'!A$1:E$399,4,),0) + IFERROR(VLOOKUP(B129, 'c2014q1'!A$1:E$399,4,),0) + IFERROR(VLOOKUP(B129, 'c2014q2'!A$1:E$399,4,),0) + IFERROR(VLOOKUP(B129, 'c2014q3'!A$1:E$399,4,),0) + IFERROR(VLOOKUP(B129, 'c2014q4'!A$1:E$399,4,),0)+ IFERROR(VLOOKUP(B129, 'c2015q1'!A$1:E$399,4,),0) + IFERROR(VLOOKUP(B129, 'c2015q2'!A$1:E$399,4,),0) + IFERROR(VLOOKUP(B129, 'c2015q3'!A$1:E$399,4,),0) + IFERROR(VLOOKUP(B129, 'c2015q4'!A$1:E$399,4,),0) + IFERROR(VLOOKUP(B129, 'c2016q1'!A$1:E$399,4,),0) + IFERROR(VLOOKUP(B129, 'c2016q2'!A$1:E$399,4,),0) + IFERROR(VLOOKUP(B129, 'c2016q3'!A$1:E$399,4,),0) + IFERROR(VLOOKUP(B129, 'c2016q4'!A$1:E$399,4,),0)+ IFERROR(VLOOKUP(B129, 'c2017q1'!A$1:E$399,4,),0)+ IFERROR(VLOOKUP(B129, 'c2017q2'!A$1:E$399,4,),0)</f>
        <v>1</v>
      </c>
      <c r="AJ129">
        <f>IFERROR(VLOOKUP(B129, 'c2013q4'!A$1:E$399,4,),0)</f>
        <v>1</v>
      </c>
      <c r="AK129">
        <f>IFERROR(VLOOKUP(B129, 'c2014q1'!A$1:E$399,4,),0) + IFERROR(VLOOKUP(B129, 'c2014q2'!A$1:E$399,4,),0) + IFERROR(VLOOKUP(B129, 'c2014q3'!A$1:E$399,4,),0) + IFERROR(VLOOKUP(B129, 'c2014q4'!A$1:E$399,4,),0)</f>
        <v>0</v>
      </c>
      <c r="AL129" s="59">
        <f>IFERROR(VLOOKUP(B129, 'c2015q1'!A$1:E$399,4,),0) + IFERROR(VLOOKUP(B129, 'c2015q2'!A$1:E$399,4,),0) + IFERROR(VLOOKUP(B129, 'c2015q3'!A$1:E$399,4,),0) + IFERROR(VLOOKUP(B129, 'c2015q4'!A$1:E$399,4,),0)</f>
        <v>0</v>
      </c>
      <c r="AM129" s="117">
        <f>IFERROR(VLOOKUP(B129, 'c2016q1'!A$1:E$399,4,),0) + IFERROR(VLOOKUP(B129, 'c2016q2'!A$1:E$399,4,),0) + IFERROR(VLOOKUP(B129, 'c2016q3'!A$1:E$399,4,),0) + IFERROR(VLOOKUP(B129, 'c2016q4'!A$1:E$399,4,),0)</f>
        <v>0</v>
      </c>
      <c r="AN129" s="117">
        <f>IFERROR(VLOOKUP(B129, 'c2017q1'!A$1:E$399,4,),0) + IFERROR(VLOOKUP(B129, 'c2017q2'!A$1:E$399,4,),0)</f>
        <v>0</v>
      </c>
      <c r="AO129" s="117" t="str">
        <f t="shared" si="8"/>
        <v>-</v>
      </c>
      <c r="AP129" s="117" t="str">
        <f t="shared" si="9"/>
        <v/>
      </c>
      <c r="AQ129" s="59">
        <f t="shared" si="11"/>
        <v>0</v>
      </c>
      <c r="AR129" t="str">
        <f t="shared" si="12"/>
        <v>f</v>
      </c>
      <c r="AS129" s="117" t="str">
        <f>IFERROR(VLOOKUP(B129, loss!$A$1:$F$300, 4, FALSE), "")</f>
        <v>58.4%</v>
      </c>
      <c r="AT129" s="117" t="str">
        <f>IFERROR(VLOOKUP(B129, loss!$A$1:$F$300, 5, FALSE), "")</f>
        <v>58.1%</v>
      </c>
    </row>
    <row r="130" spans="1:46" x14ac:dyDescent="0.25">
      <c r="A130">
        <v>129</v>
      </c>
      <c r="B130" s="59" t="s">
        <v>320</v>
      </c>
      <c r="C130" s="117" t="str">
        <f>IFERROR(VLOOKUP(B130,addresses!A$2:I$1997, 3, FALSE), "")</f>
        <v>One Tower Square, Ms08A</v>
      </c>
      <c r="D130" s="117" t="str">
        <f>IFERROR(VLOOKUP(B130,addresses!A$2:I$1997, 5, FALSE), "")</f>
        <v>Hartford</v>
      </c>
      <c r="E130" s="117" t="str">
        <f>IFERROR(VLOOKUP(B130,addresses!A$2:I$1997, 7, FALSE),"")</f>
        <v>CT</v>
      </c>
      <c r="F130" s="117" t="str">
        <f>IFERROR(VLOOKUP(B130,addresses!A$2:I$1997, 8, FALSE),"")</f>
        <v>06183</v>
      </c>
      <c r="G130" s="117" t="str">
        <f>IFERROR(VLOOKUP(B130,addresses!A$2:I$1997, 9, FALSE),"")</f>
        <v>860-277-1248</v>
      </c>
      <c r="H130" s="117" t="str">
        <f>IFERROR(VLOOKUP(B130,addresses!A$2:J$1997, 10, FALSE), "")</f>
        <v>http://www.travelers.com</v>
      </c>
      <c r="I130" s="117" t="str">
        <f>VLOOKUP(IFERROR(VLOOKUP(B130, Weiss!A$1:C$399,3,FALSE),"NR"), RatingsLU!A$5:B$30, 2, FALSE)</f>
        <v>B</v>
      </c>
      <c r="J130" s="117">
        <f>VLOOKUP(I130,RatingsLU!B$5:C$30,2,)</f>
        <v>5</v>
      </c>
      <c r="K130" s="117" t="str">
        <f>VLOOKUP(IFERROR(VLOOKUP(B130,#REF!, 6,FALSE), "NR"), RatingsLU!K$5:M$30, 2, FALSE)</f>
        <v>NR</v>
      </c>
      <c r="L130" s="117">
        <f>VLOOKUP(K130,RatingsLU!L$5:M$30,2,)</f>
        <v>7</v>
      </c>
      <c r="M130" s="117" t="str">
        <f>VLOOKUP(IFERROR(VLOOKUP(B130, AMBest!A$1:L$399,3,FALSE),"NR"), RatingsLU!F$5:G$100, 2, FALSE)</f>
        <v>A++</v>
      </c>
      <c r="N130" s="117">
        <f>VLOOKUP(M130, RatingsLU!G$5:H$100, 2, FALSE)</f>
        <v>1</v>
      </c>
      <c r="O130" s="117">
        <f>IFERROR(VLOOKUP(B130, '2017q4'!A$1:C$400,3,),0)</f>
        <v>62</v>
      </c>
      <c r="P130" t="str">
        <f t="shared" si="13"/>
        <v>62</v>
      </c>
      <c r="Q130">
        <f>IFERROR(VLOOKUP(B130, '2013q4'!A$1:C$399,3,),0)</f>
        <v>107</v>
      </c>
      <c r="R130">
        <f>IFERROR(VLOOKUP(B130, '2014q1'!A$1:C$399,3,),0)</f>
        <v>110</v>
      </c>
      <c r="S130">
        <f>IFERROR(VLOOKUP(B130, '2014q2'!A$1:C$399,3,),0)</f>
        <v>103</v>
      </c>
      <c r="T130">
        <f>IFERROR(VLOOKUP(B130, '2014q3'!A$1:C$399,3,),0)</f>
        <v>103</v>
      </c>
      <c r="U130">
        <f>IFERROR(VLOOKUP(B130, '2014q1'!A$1:C$399,3,),0)</f>
        <v>110</v>
      </c>
      <c r="V130">
        <f>IFERROR(VLOOKUP(B130, '2014q2'!A$1:C$399,3,),0)</f>
        <v>103</v>
      </c>
      <c r="W130">
        <f>IFERROR(VLOOKUP(B130, '2015q2'!A$1:C$399,3,),0)</f>
        <v>82</v>
      </c>
      <c r="X130" s="59">
        <f>IFERROR(VLOOKUP(B130, '2015q3'!A$1:C$399,3,),0)</f>
        <v>83</v>
      </c>
      <c r="Y130" s="59">
        <f>IFERROR(VLOOKUP(B130, '2015q4'!A$1:C$399,3,),0)</f>
        <v>78</v>
      </c>
      <c r="Z130" s="117">
        <f>IFERROR(VLOOKUP(B130, '2016q1'!A$1:C$399,3,),0)</f>
        <v>73</v>
      </c>
      <c r="AA130" s="117">
        <f>IFERROR(VLOOKUP(B130, '2016q2'!A$1:C$399,3,),0)</f>
        <v>70</v>
      </c>
      <c r="AB130" s="117">
        <f>IFERROR(VLOOKUP(B130, '2016q3'!A$1:C$399,3,),0)</f>
        <v>69</v>
      </c>
      <c r="AC130" s="117">
        <f>IFERROR(VLOOKUP(B130, '2016q4'!A$1:C$399,3,),0)</f>
        <v>67</v>
      </c>
      <c r="AD130" s="117">
        <f>IFERROR(VLOOKUP(B130, '2017q1'!A$1:C$399,3,),0)</f>
        <v>58</v>
      </c>
      <c r="AE130" s="117">
        <f>IFERROR(VLOOKUP(B130, '2017q2'!A$1:C$399,3,),0)</f>
        <v>60</v>
      </c>
      <c r="AF130" s="117">
        <f>IFERROR(VLOOKUP(B130, '2017q3'!A$1:C$399,3,),0)</f>
        <v>61</v>
      </c>
      <c r="AG130" s="117">
        <f>IFERROR(VLOOKUP(B130, '2017q4'!A$1:C$399,3,),0)</f>
        <v>62</v>
      </c>
      <c r="AH130" t="str">
        <f t="shared" si="10"/>
        <v>0</v>
      </c>
      <c r="AI130" s="117">
        <f>IFERROR(VLOOKUP(B130, 'c2013q4'!A$1:E$399,4,),0) + IFERROR(VLOOKUP(B130, 'c2014q1'!A$1:E$399,4,),0) + IFERROR(VLOOKUP(B130, 'c2014q2'!A$1:E$399,4,),0) + IFERROR(VLOOKUP(B130, 'c2014q3'!A$1:E$399,4,),0) + IFERROR(VLOOKUP(B130, 'c2014q4'!A$1:E$399,4,),0)+ IFERROR(VLOOKUP(B130, 'c2015q1'!A$1:E$399,4,),0) + IFERROR(VLOOKUP(B130, 'c2015q2'!A$1:E$399,4,),0) + IFERROR(VLOOKUP(B130, 'c2015q3'!A$1:E$399,4,),0) + IFERROR(VLOOKUP(B130, 'c2015q4'!A$1:E$399,4,),0) + IFERROR(VLOOKUP(B130, 'c2016q1'!A$1:E$399,4,),0) + IFERROR(VLOOKUP(B130, 'c2016q2'!A$1:E$399,4,),0) + IFERROR(VLOOKUP(B130, 'c2016q3'!A$1:E$399,4,),0) + IFERROR(VLOOKUP(B130, 'c2016q4'!A$1:E$399,4,),0)+ IFERROR(VLOOKUP(B130, 'c2017q1'!A$1:E$399,4,),0)+ IFERROR(VLOOKUP(B130, 'c2017q2'!A$1:E$399,4,),0)</f>
        <v>0</v>
      </c>
      <c r="AJ130">
        <f>IFERROR(VLOOKUP(B130, 'c2013q4'!A$1:E$399,4,),0)</f>
        <v>0</v>
      </c>
      <c r="AK130">
        <f>IFERROR(VLOOKUP(B130, 'c2014q1'!A$1:E$399,4,),0) + IFERROR(VLOOKUP(B130, 'c2014q2'!A$1:E$399,4,),0) + IFERROR(VLOOKUP(B130, 'c2014q3'!A$1:E$399,4,),0) + IFERROR(VLOOKUP(B130, 'c2014q4'!A$1:E$399,4,),0)</f>
        <v>0</v>
      </c>
      <c r="AL130" s="59">
        <f>IFERROR(VLOOKUP(B130, 'c2015q1'!A$1:E$399,4,),0) + IFERROR(VLOOKUP(B130, 'c2015q2'!A$1:E$399,4,),0) + IFERROR(VLOOKUP(B130, 'c2015q3'!A$1:E$399,4,),0) + IFERROR(VLOOKUP(B130, 'c2015q4'!A$1:E$399,4,),0)</f>
        <v>0</v>
      </c>
      <c r="AM130" s="117">
        <f>IFERROR(VLOOKUP(B130, 'c2016q1'!A$1:E$399,4,),0) + IFERROR(VLOOKUP(B130, 'c2016q2'!A$1:E$399,4,),0) + IFERROR(VLOOKUP(B130, 'c2016q3'!A$1:E$399,4,),0) + IFERROR(VLOOKUP(B130, 'c2016q4'!A$1:E$399,4,),0)</f>
        <v>0</v>
      </c>
      <c r="AN130" s="117">
        <f>IFERROR(VLOOKUP(B130, 'c2017q1'!A$1:E$399,4,),0) + IFERROR(VLOOKUP(B130, 'c2017q2'!A$1:E$399,4,),0)</f>
        <v>0</v>
      </c>
      <c r="AO130" s="117" t="str">
        <f t="shared" ref="AO130:AO171" si="14">IF(O130&lt;1000, "-", ROUND((10000*AI130)/O130,1))</f>
        <v>-</v>
      </c>
      <c r="AP130" s="117" t="str">
        <f t="shared" ref="AP130:AP171" si="15">IF(ISERROR(_xlfn.PERCENTRANK.INC(AO$2:AO$392, AO130)), "", ROUND(100*_xlfn.PERCENTRANK.INC(AO$2:AO$392, AO130),0))</f>
        <v/>
      </c>
      <c r="AQ130" s="59">
        <f t="shared" si="11"/>
        <v>0</v>
      </c>
      <c r="AR130" t="str">
        <f t="shared" si="12"/>
        <v>f</v>
      </c>
      <c r="AS130" s="117" t="str">
        <f>IFERROR(VLOOKUP(B130, loss!$A$1:$F$300, 4, FALSE), "")</f>
        <v/>
      </c>
      <c r="AT130" s="117" t="str">
        <f>IFERROR(VLOOKUP(B130, loss!$A$1:$F$300, 5, FALSE), "")</f>
        <v/>
      </c>
    </row>
    <row r="131" spans="1:46" x14ac:dyDescent="0.25">
      <c r="A131">
        <v>130</v>
      </c>
      <c r="B131" s="59" t="s">
        <v>324</v>
      </c>
      <c r="C131" s="117" t="str">
        <f>IFERROR(VLOOKUP(B131,addresses!A$2:I$1997, 3, FALSE), "")</f>
        <v>One Tower Square, Ms08A</v>
      </c>
      <c r="D131" s="117" t="str">
        <f>IFERROR(VLOOKUP(B131,addresses!A$2:I$1997, 5, FALSE), "")</f>
        <v>Hartford</v>
      </c>
      <c r="E131" s="117" t="str">
        <f>IFERROR(VLOOKUP(B131,addresses!A$2:I$1997, 7, FALSE),"")</f>
        <v>CT</v>
      </c>
      <c r="F131" s="117" t="str">
        <f>IFERROR(VLOOKUP(B131,addresses!A$2:I$1997, 8, FALSE),"")</f>
        <v>06183</v>
      </c>
      <c r="G131" s="117" t="str">
        <f>IFERROR(VLOOKUP(B131,addresses!A$2:I$1997, 9, FALSE),"")</f>
        <v>860-277-1248</v>
      </c>
      <c r="H131" s="117" t="str">
        <f>IFERROR(VLOOKUP(B131,addresses!A$2:J$1997, 10, FALSE), "")</f>
        <v>http://www.travelers.com</v>
      </c>
      <c r="I131" s="117" t="str">
        <f>VLOOKUP(IFERROR(VLOOKUP(B131, Weiss!A$1:C$399,3,FALSE),"NR"), RatingsLU!A$5:B$30, 2, FALSE)</f>
        <v>B</v>
      </c>
      <c r="J131" s="117">
        <f>VLOOKUP(I131,RatingsLU!B$5:C$30,2,)</f>
        <v>5</v>
      </c>
      <c r="K131" s="117" t="str">
        <f>VLOOKUP(IFERROR(VLOOKUP(B131,#REF!, 6,FALSE), "NR"), RatingsLU!K$5:M$30, 2, FALSE)</f>
        <v>NR</v>
      </c>
      <c r="L131" s="117">
        <f>VLOOKUP(K131,RatingsLU!L$5:M$30,2,)</f>
        <v>7</v>
      </c>
      <c r="M131" s="117" t="str">
        <f>VLOOKUP(IFERROR(VLOOKUP(B131, AMBest!A$1:L$399,3,FALSE),"NR"), RatingsLU!F$5:G$100, 2, FALSE)</f>
        <v>A++</v>
      </c>
      <c r="N131" s="117">
        <f>VLOOKUP(M131, RatingsLU!G$5:H$100, 2, FALSE)</f>
        <v>1</v>
      </c>
      <c r="O131" s="117">
        <f>IFERROR(VLOOKUP(B131, '2017q4'!A$1:C$400,3,),0)</f>
        <v>58</v>
      </c>
      <c r="P131" t="str">
        <f t="shared" si="13"/>
        <v>58</v>
      </c>
      <c r="Q131">
        <f>IFERROR(VLOOKUP(B131, '2013q4'!A$1:C$399,3,),0)</f>
        <v>72</v>
      </c>
      <c r="R131">
        <f>IFERROR(VLOOKUP(B131, '2014q1'!A$1:C$399,3,),0)</f>
        <v>68</v>
      </c>
      <c r="S131">
        <f>IFERROR(VLOOKUP(B131, '2014q2'!A$1:C$399,3,),0)</f>
        <v>68</v>
      </c>
      <c r="T131">
        <f>IFERROR(VLOOKUP(B131, '2014q3'!A$1:C$399,3,),0)</f>
        <v>65</v>
      </c>
      <c r="U131">
        <f>IFERROR(VLOOKUP(B131, '2014q1'!A$1:C$399,3,),0)</f>
        <v>68</v>
      </c>
      <c r="V131">
        <f>IFERROR(VLOOKUP(B131, '2014q2'!A$1:C$399,3,),0)</f>
        <v>68</v>
      </c>
      <c r="W131">
        <f>IFERROR(VLOOKUP(B131, '2015q2'!A$1:C$399,3,),0)</f>
        <v>59</v>
      </c>
      <c r="X131" s="59">
        <f>IFERROR(VLOOKUP(B131, '2015q3'!A$1:C$399,3,),0)</f>
        <v>63</v>
      </c>
      <c r="Y131" s="59">
        <f>IFERROR(VLOOKUP(B131, '2015q4'!A$1:C$399,3,),0)</f>
        <v>60</v>
      </c>
      <c r="Z131" s="117">
        <f>IFERROR(VLOOKUP(B131, '2016q1'!A$1:C$399,3,),0)</f>
        <v>60</v>
      </c>
      <c r="AA131" s="117">
        <f>IFERROR(VLOOKUP(B131, '2016q2'!A$1:C$399,3,),0)</f>
        <v>61</v>
      </c>
      <c r="AB131" s="117">
        <f>IFERROR(VLOOKUP(B131, '2016q3'!A$1:C$399,3,),0)</f>
        <v>66</v>
      </c>
      <c r="AC131" s="117">
        <f>IFERROR(VLOOKUP(B131, '2016q4'!A$1:C$399,3,),0)</f>
        <v>62</v>
      </c>
      <c r="AD131" s="117">
        <f>IFERROR(VLOOKUP(B131, '2017q1'!A$1:C$399,3,),0)</f>
        <v>60</v>
      </c>
      <c r="AE131" s="117">
        <f>IFERROR(VLOOKUP(B131, '2017q2'!A$1:C$399,3,),0)</f>
        <v>61</v>
      </c>
      <c r="AF131" s="117">
        <f>IFERROR(VLOOKUP(B131, '2017q3'!A$1:C$399,3,),0)</f>
        <v>57</v>
      </c>
      <c r="AG131" s="117">
        <f>IFERROR(VLOOKUP(B131, '2017q4'!A$1:C$399,3,),0)</f>
        <v>58</v>
      </c>
      <c r="AH131" t="str">
        <f t="shared" ref="AH131:AH171" si="16">IF(AI131&gt;0,TEXT(AI131,"#,###,###"), "0")</f>
        <v>2</v>
      </c>
      <c r="AI131" s="117">
        <f>IFERROR(VLOOKUP(B131, 'c2013q4'!A$1:E$399,4,),0) + IFERROR(VLOOKUP(B131, 'c2014q1'!A$1:E$399,4,),0) + IFERROR(VLOOKUP(B131, 'c2014q2'!A$1:E$399,4,),0) + IFERROR(VLOOKUP(B131, 'c2014q3'!A$1:E$399,4,),0) + IFERROR(VLOOKUP(B131, 'c2014q4'!A$1:E$399,4,),0)+ IFERROR(VLOOKUP(B131, 'c2015q1'!A$1:E$399,4,),0) + IFERROR(VLOOKUP(B131, 'c2015q2'!A$1:E$399,4,),0) + IFERROR(VLOOKUP(B131, 'c2015q3'!A$1:E$399,4,),0) + IFERROR(VLOOKUP(B131, 'c2015q4'!A$1:E$399,4,),0) + IFERROR(VLOOKUP(B131, 'c2016q1'!A$1:E$399,4,),0) + IFERROR(VLOOKUP(B131, 'c2016q2'!A$1:E$399,4,),0) + IFERROR(VLOOKUP(B131, 'c2016q3'!A$1:E$399,4,),0) + IFERROR(VLOOKUP(B131, 'c2016q4'!A$1:E$399,4,),0)+ IFERROR(VLOOKUP(B131, 'c2017q1'!A$1:E$399,4,),0)+ IFERROR(VLOOKUP(B131, 'c2017q2'!A$1:E$399,4,),0)</f>
        <v>2</v>
      </c>
      <c r="AJ131">
        <f>IFERROR(VLOOKUP(B131, 'c2013q4'!A$1:E$399,4,),0)</f>
        <v>0</v>
      </c>
      <c r="AK131">
        <f>IFERROR(VLOOKUP(B131, 'c2014q1'!A$1:E$399,4,),0) + IFERROR(VLOOKUP(B131, 'c2014q2'!A$1:E$399,4,),0) + IFERROR(VLOOKUP(B131, 'c2014q3'!A$1:E$399,4,),0) + IFERROR(VLOOKUP(B131, 'c2014q4'!A$1:E$399,4,),0)</f>
        <v>0</v>
      </c>
      <c r="AL131" s="59">
        <f>IFERROR(VLOOKUP(B131, 'c2015q1'!A$1:E$399,4,),0) + IFERROR(VLOOKUP(B131, 'c2015q2'!A$1:E$399,4,),0) + IFERROR(VLOOKUP(B131, 'c2015q3'!A$1:E$399,4,),0) + IFERROR(VLOOKUP(B131, 'c2015q4'!A$1:E$399,4,),0)</f>
        <v>1</v>
      </c>
      <c r="AM131" s="117">
        <f>IFERROR(VLOOKUP(B131, 'c2016q1'!A$1:E$399,4,),0) + IFERROR(VLOOKUP(B131, 'c2016q2'!A$1:E$399,4,),0) + IFERROR(VLOOKUP(B131, 'c2016q3'!A$1:E$399,4,),0) + IFERROR(VLOOKUP(B131, 'c2016q4'!A$1:E$399,4,),0)</f>
        <v>1</v>
      </c>
      <c r="AN131" s="117">
        <f>IFERROR(VLOOKUP(B131, 'c2017q1'!A$1:E$399,4,),0) + IFERROR(VLOOKUP(B131, 'c2017q2'!A$1:E$399,4,),0)</f>
        <v>0</v>
      </c>
      <c r="AO131" s="117" t="str">
        <f t="shared" si="14"/>
        <v>-</v>
      </c>
      <c r="AP131" s="117" t="str">
        <f t="shared" si="15"/>
        <v/>
      </c>
      <c r="AQ131" s="59">
        <f t="shared" ref="AQ131:AQ171" si="17">IF(AP131="", 0, IF(AP131&lt;=100/3, 1, IF(AP131&lt;=200/3, 2,3)))</f>
        <v>0</v>
      </c>
      <c r="AR131" t="str">
        <f t="shared" ref="AR131:AR171" si="18">IF(AQ131="", "", "f")</f>
        <v>f</v>
      </c>
      <c r="AS131" s="117" t="str">
        <f>IFERROR(VLOOKUP(B131, loss!$A$1:$F$300, 4, FALSE), "")</f>
        <v/>
      </c>
      <c r="AT131" s="117" t="str">
        <f>IFERROR(VLOOKUP(B131, loss!$A$1:$F$300, 5, FALSE), "")</f>
        <v/>
      </c>
    </row>
    <row r="132" spans="1:46" x14ac:dyDescent="0.25">
      <c r="A132">
        <v>131</v>
      </c>
      <c r="B132" s="59" t="s">
        <v>323</v>
      </c>
      <c r="C132" s="117" t="str">
        <f>IFERROR(VLOOKUP(B132,addresses!A$2:I$1997, 3, FALSE), "")</f>
        <v>6300 University Parkway</v>
      </c>
      <c r="D132" s="117" t="str">
        <f>IFERROR(VLOOKUP(B132,addresses!A$2:I$1997, 5, FALSE), "")</f>
        <v>Sarasota</v>
      </c>
      <c r="E132" s="117" t="str">
        <f>IFERROR(VLOOKUP(B132,addresses!A$2:I$1997, 7, FALSE),"")</f>
        <v>FL</v>
      </c>
      <c r="F132" s="117" t="str">
        <f>IFERROR(VLOOKUP(B132,addresses!A$2:I$1997, 8, FALSE),"")</f>
        <v>34240-8424</v>
      </c>
      <c r="G132" s="117" t="str">
        <f>IFERROR(VLOOKUP(B132,addresses!A$2:I$1997, 9, FALSE),"")</f>
        <v>800-226-3224-7632</v>
      </c>
      <c r="H132" s="117" t="str">
        <f>IFERROR(VLOOKUP(B132,addresses!A$2:J$1997, 10, FALSE), "")</f>
        <v>http://www.fcci-group.com</v>
      </c>
      <c r="I132" s="117" t="str">
        <f>VLOOKUP(IFERROR(VLOOKUP(B132, Weiss!A$1:C$399,3,FALSE),"NR"), RatingsLU!A$5:B$30, 2, FALSE)</f>
        <v>NR</v>
      </c>
      <c r="J132" s="117">
        <f>VLOOKUP(I132,RatingsLU!B$5:C$30,2,)</f>
        <v>16</v>
      </c>
      <c r="K132" s="117" t="str">
        <f>VLOOKUP(IFERROR(VLOOKUP(B132,#REF!, 6,FALSE), "NR"), RatingsLU!K$5:M$30, 2, FALSE)</f>
        <v>NR</v>
      </c>
      <c r="L132" s="117">
        <f>VLOOKUP(K132,RatingsLU!L$5:M$30,2,)</f>
        <v>7</v>
      </c>
      <c r="M132" s="117" t="str">
        <f>VLOOKUP(IFERROR(VLOOKUP(B132, AMBest!A$1:L$399,3,FALSE),"NR"), RatingsLU!F$5:G$100, 2, FALSE)</f>
        <v>A</v>
      </c>
      <c r="N132" s="117">
        <f>VLOOKUP(M132, RatingsLU!G$5:H$100, 2, FALSE)</f>
        <v>5</v>
      </c>
      <c r="O132" s="117">
        <f>IFERROR(VLOOKUP(B132, '2017q4'!A$1:C$400,3,),0)</f>
        <v>57</v>
      </c>
      <c r="P132" t="str">
        <f t="shared" ref="P132:P180" si="19">IF(O132&gt;0,TEXT(O132,"#,###,###"), "0")</f>
        <v>57</v>
      </c>
      <c r="Q132">
        <f>IFERROR(VLOOKUP(B132, '2013q4'!A$1:C$399,3,),0)</f>
        <v>0</v>
      </c>
      <c r="R132">
        <f>IFERROR(VLOOKUP(B132, '2014q1'!A$1:C$399,3,),0)</f>
        <v>4</v>
      </c>
      <c r="S132">
        <f>IFERROR(VLOOKUP(B132, '2014q2'!A$1:C$399,3,),0)</f>
        <v>23</v>
      </c>
      <c r="T132">
        <f>IFERROR(VLOOKUP(B132, '2014q3'!A$1:C$399,3,),0)</f>
        <v>45</v>
      </c>
      <c r="U132">
        <f>IFERROR(VLOOKUP(B132, '2014q1'!A$1:C$399,3,),0)</f>
        <v>4</v>
      </c>
      <c r="V132">
        <f>IFERROR(VLOOKUP(B132, '2014q2'!A$1:C$399,3,),0)</f>
        <v>23</v>
      </c>
      <c r="W132">
        <f>IFERROR(VLOOKUP(B132, '2015q2'!A$1:C$399,3,),0)</f>
        <v>63</v>
      </c>
      <c r="X132" s="59">
        <f>IFERROR(VLOOKUP(B132, '2015q3'!A$1:C$399,3,),0)</f>
        <v>62</v>
      </c>
      <c r="Y132" s="59">
        <f>IFERROR(VLOOKUP(B132, '2015q4'!A$1:C$399,3,),0)</f>
        <v>61</v>
      </c>
      <c r="Z132" s="117">
        <f>IFERROR(VLOOKUP(B132, '2016q1'!A$1:C$399,3,),0)</f>
        <v>61</v>
      </c>
      <c r="AA132" s="117">
        <f>IFERROR(VLOOKUP(B132, '2016q2'!A$1:C$399,3,),0)</f>
        <v>59</v>
      </c>
      <c r="AB132" s="117">
        <f>IFERROR(VLOOKUP(B132, '2016q3'!A$1:C$399,3,),0)</f>
        <v>57</v>
      </c>
      <c r="AC132" s="117">
        <f>IFERROR(VLOOKUP(B132, '2016q4'!A$1:C$399,3,),0)</f>
        <v>58</v>
      </c>
      <c r="AD132" s="117">
        <f>IFERROR(VLOOKUP(B132, '2017q1'!A$1:C$399,3,),0)</f>
        <v>58</v>
      </c>
      <c r="AE132" s="117">
        <f>IFERROR(VLOOKUP(B132, '2017q2'!A$1:C$399,3,),0)</f>
        <v>58</v>
      </c>
      <c r="AF132" s="117">
        <f>IFERROR(VLOOKUP(B132, '2017q3'!A$1:C$399,3,),0)</f>
        <v>55</v>
      </c>
      <c r="AG132" s="117">
        <f>IFERROR(VLOOKUP(B132, '2017q4'!A$1:C$399,3,),0)</f>
        <v>57</v>
      </c>
      <c r="AH132" t="str">
        <f t="shared" si="16"/>
        <v>0</v>
      </c>
      <c r="AI132" s="117">
        <f>IFERROR(VLOOKUP(B132, 'c2013q4'!A$1:E$399,4,),0) + IFERROR(VLOOKUP(B132, 'c2014q1'!A$1:E$399,4,),0) + IFERROR(VLOOKUP(B132, 'c2014q2'!A$1:E$399,4,),0) + IFERROR(VLOOKUP(B132, 'c2014q3'!A$1:E$399,4,),0) + IFERROR(VLOOKUP(B132, 'c2014q4'!A$1:E$399,4,),0)+ IFERROR(VLOOKUP(B132, 'c2015q1'!A$1:E$399,4,),0) + IFERROR(VLOOKUP(B132, 'c2015q2'!A$1:E$399,4,),0) + IFERROR(VLOOKUP(B132, 'c2015q3'!A$1:E$399,4,),0) + IFERROR(VLOOKUP(B132, 'c2015q4'!A$1:E$399,4,),0) + IFERROR(VLOOKUP(B132, 'c2016q1'!A$1:E$399,4,),0) + IFERROR(VLOOKUP(B132, 'c2016q2'!A$1:E$399,4,),0) + IFERROR(VLOOKUP(B132, 'c2016q3'!A$1:E$399,4,),0) + IFERROR(VLOOKUP(B132, 'c2016q4'!A$1:E$399,4,),0)+ IFERROR(VLOOKUP(B132, 'c2017q1'!A$1:E$399,4,),0)+ IFERROR(VLOOKUP(B132, 'c2017q2'!A$1:E$399,4,),0)</f>
        <v>0</v>
      </c>
      <c r="AJ132">
        <f>IFERROR(VLOOKUP(B132, 'c2013q4'!A$1:E$399,4,),0)</f>
        <v>0</v>
      </c>
      <c r="AK132">
        <f>IFERROR(VLOOKUP(B132, 'c2014q1'!A$1:E$399,4,),0) + IFERROR(VLOOKUP(B132, 'c2014q2'!A$1:E$399,4,),0) + IFERROR(VLOOKUP(B132, 'c2014q3'!A$1:E$399,4,),0) + IFERROR(VLOOKUP(B132, 'c2014q4'!A$1:E$399,4,),0)</f>
        <v>0</v>
      </c>
      <c r="AL132" s="59">
        <f>IFERROR(VLOOKUP(B132, 'c2015q1'!A$1:E$399,4,),0) + IFERROR(VLOOKUP(B132, 'c2015q2'!A$1:E$399,4,),0) + IFERROR(VLOOKUP(B132, 'c2015q3'!A$1:E$399,4,),0) + IFERROR(VLOOKUP(B132, 'c2015q4'!A$1:E$399,4,),0)</f>
        <v>0</v>
      </c>
      <c r="AM132" s="117">
        <f>IFERROR(VLOOKUP(B132, 'c2016q1'!A$1:E$399,4,),0) + IFERROR(VLOOKUP(B132, 'c2016q2'!A$1:E$399,4,),0) + IFERROR(VLOOKUP(B132, 'c2016q3'!A$1:E$399,4,),0) + IFERROR(VLOOKUP(B132, 'c2016q4'!A$1:E$399,4,),0)</f>
        <v>0</v>
      </c>
      <c r="AN132" s="117">
        <f>IFERROR(VLOOKUP(B132, 'c2017q1'!A$1:E$399,4,),0) + IFERROR(VLOOKUP(B132, 'c2017q2'!A$1:E$399,4,),0)</f>
        <v>0</v>
      </c>
      <c r="AO132" s="117" t="str">
        <f t="shared" si="14"/>
        <v>-</v>
      </c>
      <c r="AP132" s="117" t="str">
        <f t="shared" si="15"/>
        <v/>
      </c>
      <c r="AQ132" s="59">
        <f t="shared" si="17"/>
        <v>0</v>
      </c>
      <c r="AR132" t="str">
        <f t="shared" si="18"/>
        <v>f</v>
      </c>
      <c r="AS132" s="117" t="str">
        <f>IFERROR(VLOOKUP(B132, loss!$A$1:$F$300, 4, FALSE), "")</f>
        <v/>
      </c>
      <c r="AT132" s="117" t="str">
        <f>IFERROR(VLOOKUP(B132, loss!$A$1:$F$300, 5, FALSE), "")</f>
        <v/>
      </c>
    </row>
    <row r="133" spans="1:46" x14ac:dyDescent="0.25">
      <c r="A133">
        <v>132</v>
      </c>
      <c r="B133" s="59" t="s">
        <v>319</v>
      </c>
      <c r="C133" s="117" t="str">
        <f>IFERROR(VLOOKUP(B133,addresses!A$2:I$1997, 3, FALSE), "")</f>
        <v>175 Berkeley Street</v>
      </c>
      <c r="D133" s="117" t="str">
        <f>IFERROR(VLOOKUP(B133,addresses!A$2:I$1997, 5, FALSE), "")</f>
        <v>Boston</v>
      </c>
      <c r="E133" s="117" t="str">
        <f>IFERROR(VLOOKUP(B133,addresses!A$2:I$1997, 7, FALSE),"")</f>
        <v>MA</v>
      </c>
      <c r="F133" s="117" t="str">
        <f>IFERROR(VLOOKUP(B133,addresses!A$2:I$1997, 8, FALSE),"")</f>
        <v>02116</v>
      </c>
      <c r="G133" s="117" t="str">
        <f>IFERROR(VLOOKUP(B133,addresses!A$2:I$1997, 9, FALSE),"")</f>
        <v>617-357-9500</v>
      </c>
      <c r="H133" s="117" t="str">
        <f>IFERROR(VLOOKUP(B133,addresses!A$2:J$1997, 10, FALSE), "")</f>
        <v>http://www.safeco.com</v>
      </c>
      <c r="I133" s="117" t="str">
        <f>VLOOKUP(IFERROR(VLOOKUP(B133, Weiss!A$1:C$399,3,FALSE),"NR"), RatingsLU!A$5:B$30, 2, FALSE)</f>
        <v>NR</v>
      </c>
      <c r="J133" s="117">
        <f>VLOOKUP(I133,RatingsLU!B$5:C$30,2,)</f>
        <v>16</v>
      </c>
      <c r="K133" s="117" t="str">
        <f>VLOOKUP(IFERROR(VLOOKUP(B133,#REF!, 6,FALSE), "NR"), RatingsLU!K$5:M$30, 2, FALSE)</f>
        <v>NR</v>
      </c>
      <c r="L133" s="117">
        <f>VLOOKUP(K133,RatingsLU!L$5:M$30,2,)</f>
        <v>7</v>
      </c>
      <c r="M133" s="117" t="str">
        <f>VLOOKUP(IFERROR(VLOOKUP(B133, AMBest!A$1:L$399,3,FALSE),"NR"), RatingsLU!F$5:G$100, 2, FALSE)</f>
        <v>NR</v>
      </c>
      <c r="N133" s="117">
        <f>VLOOKUP(M133, RatingsLU!G$5:H$100, 2, FALSE)</f>
        <v>33</v>
      </c>
      <c r="O133" s="117">
        <f>IFERROR(VLOOKUP(B133, '2017q4'!A$1:C$400,3,),0)</f>
        <v>56</v>
      </c>
      <c r="P133" t="str">
        <f t="shared" si="19"/>
        <v>56</v>
      </c>
      <c r="Q133">
        <f>IFERROR(VLOOKUP(B133, '2013q4'!A$1:C$399,3,),0)</f>
        <v>106</v>
      </c>
      <c r="R133">
        <f>IFERROR(VLOOKUP(B133, '2014q1'!A$1:C$399,3,),0)</f>
        <v>104</v>
      </c>
      <c r="S133">
        <f>IFERROR(VLOOKUP(B133, '2014q2'!A$1:C$399,3,),0)</f>
        <v>99</v>
      </c>
      <c r="T133">
        <f>IFERROR(VLOOKUP(B133, '2014q3'!A$1:C$399,3,),0)</f>
        <v>92</v>
      </c>
      <c r="U133">
        <f>IFERROR(VLOOKUP(B133, '2014q1'!A$1:C$399,3,),0)</f>
        <v>104</v>
      </c>
      <c r="V133">
        <f>IFERROR(VLOOKUP(B133, '2014q2'!A$1:C$399,3,),0)</f>
        <v>99</v>
      </c>
      <c r="W133">
        <f>IFERROR(VLOOKUP(B133, '2015q2'!A$1:C$399,3,),0)</f>
        <v>85</v>
      </c>
      <c r="X133" s="59">
        <f>IFERROR(VLOOKUP(B133, '2015q3'!A$1:C$399,3,),0)</f>
        <v>85</v>
      </c>
      <c r="Y133" s="59">
        <f>IFERROR(VLOOKUP(B133, '2015q4'!A$1:C$399,3,),0)</f>
        <v>82</v>
      </c>
      <c r="Z133" s="117">
        <f>IFERROR(VLOOKUP(B133, '2016q1'!A$1:C$399,3,),0)</f>
        <v>77</v>
      </c>
      <c r="AA133" s="117">
        <f>IFERROR(VLOOKUP(B133, '2016q2'!A$1:C$399,3,),0)</f>
        <v>73</v>
      </c>
      <c r="AB133" s="117">
        <f>IFERROR(VLOOKUP(B133, '2016q3'!A$1:C$399,3,),0)</f>
        <v>71</v>
      </c>
      <c r="AC133" s="117">
        <f>IFERROR(VLOOKUP(B133, '2016q4'!A$1:C$399,3,),0)</f>
        <v>65</v>
      </c>
      <c r="AD133" s="117">
        <f>IFERROR(VLOOKUP(B133, '2017q1'!A$1:C$399,3,),0)</f>
        <v>60</v>
      </c>
      <c r="AE133" s="117">
        <f>IFERROR(VLOOKUP(B133, '2017q2'!A$1:C$399,3,),0)</f>
        <v>57</v>
      </c>
      <c r="AF133" s="117">
        <f>IFERROR(VLOOKUP(B133, '2017q3'!A$1:C$399,3,),0)</f>
        <v>55</v>
      </c>
      <c r="AG133" s="117">
        <f>IFERROR(VLOOKUP(B133, '2017q4'!A$1:C$399,3,),0)</f>
        <v>56</v>
      </c>
      <c r="AH133" t="str">
        <f t="shared" si="16"/>
        <v>2</v>
      </c>
      <c r="AI133" s="117">
        <f>IFERROR(VLOOKUP(B133, 'c2013q4'!A$1:E$399,4,),0) + IFERROR(VLOOKUP(B133, 'c2014q1'!A$1:E$399,4,),0) + IFERROR(VLOOKUP(B133, 'c2014q2'!A$1:E$399,4,),0) + IFERROR(VLOOKUP(B133, 'c2014q3'!A$1:E$399,4,),0) + IFERROR(VLOOKUP(B133, 'c2014q4'!A$1:E$399,4,),0)+ IFERROR(VLOOKUP(B133, 'c2015q1'!A$1:E$399,4,),0) + IFERROR(VLOOKUP(B133, 'c2015q2'!A$1:E$399,4,),0) + IFERROR(VLOOKUP(B133, 'c2015q3'!A$1:E$399,4,),0) + IFERROR(VLOOKUP(B133, 'c2015q4'!A$1:E$399,4,),0) + IFERROR(VLOOKUP(B133, 'c2016q1'!A$1:E$399,4,),0) + IFERROR(VLOOKUP(B133, 'c2016q2'!A$1:E$399,4,),0) + IFERROR(VLOOKUP(B133, 'c2016q3'!A$1:E$399,4,),0) + IFERROR(VLOOKUP(B133, 'c2016q4'!A$1:E$399,4,),0)+ IFERROR(VLOOKUP(B133, 'c2017q1'!A$1:E$399,4,),0)+ IFERROR(VLOOKUP(B133, 'c2017q2'!A$1:E$399,4,),0)</f>
        <v>2</v>
      </c>
      <c r="AJ133">
        <f>IFERROR(VLOOKUP(B133, 'c2013q4'!A$1:E$399,4,),0)</f>
        <v>0</v>
      </c>
      <c r="AK133">
        <f>IFERROR(VLOOKUP(B133, 'c2014q1'!A$1:E$399,4,),0) + IFERROR(VLOOKUP(B133, 'c2014q2'!A$1:E$399,4,),0) + IFERROR(VLOOKUP(B133, 'c2014q3'!A$1:E$399,4,),0) + IFERROR(VLOOKUP(B133, 'c2014q4'!A$1:E$399,4,),0)</f>
        <v>0</v>
      </c>
      <c r="AL133" s="59">
        <f>IFERROR(VLOOKUP(B133, 'c2015q1'!A$1:E$399,4,),0) + IFERROR(VLOOKUP(B133, 'c2015q2'!A$1:E$399,4,),0) + IFERROR(VLOOKUP(B133, 'c2015q3'!A$1:E$399,4,),0) + IFERROR(VLOOKUP(B133, 'c2015q4'!A$1:E$399,4,),0)</f>
        <v>1</v>
      </c>
      <c r="AM133" s="117">
        <f>IFERROR(VLOOKUP(B133, 'c2016q1'!A$1:E$399,4,),0) + IFERROR(VLOOKUP(B133, 'c2016q2'!A$1:E$399,4,),0) + IFERROR(VLOOKUP(B133, 'c2016q3'!A$1:E$399,4,),0) + IFERROR(VLOOKUP(B133, 'c2016q4'!A$1:E$399,4,),0)</f>
        <v>1</v>
      </c>
      <c r="AN133" s="117">
        <f>IFERROR(VLOOKUP(B133, 'c2017q1'!A$1:E$399,4,),0) + IFERROR(VLOOKUP(B133, 'c2017q2'!A$1:E$399,4,),0)</f>
        <v>0</v>
      </c>
      <c r="AO133" s="117" t="str">
        <f t="shared" si="14"/>
        <v>-</v>
      </c>
      <c r="AP133" s="117" t="str">
        <f t="shared" si="15"/>
        <v/>
      </c>
      <c r="AQ133" s="59">
        <f t="shared" si="17"/>
        <v>0</v>
      </c>
      <c r="AR133" t="str">
        <f t="shared" si="18"/>
        <v>f</v>
      </c>
      <c r="AS133" s="117" t="str">
        <f>IFERROR(VLOOKUP(B133, loss!$A$1:$F$300, 4, FALSE), "")</f>
        <v/>
      </c>
      <c r="AT133" s="117" t="str">
        <f>IFERROR(VLOOKUP(B133, loss!$A$1:$F$300, 5, FALSE), "")</f>
        <v/>
      </c>
    </row>
    <row r="134" spans="1:46" x14ac:dyDescent="0.25">
      <c r="A134">
        <v>133</v>
      </c>
      <c r="B134" s="59" t="s">
        <v>322</v>
      </c>
      <c r="C134" s="117" t="str">
        <f>IFERROR(VLOOKUP(B134,addresses!A$2:I$1997, 3, FALSE), "")</f>
        <v>202 Hall'S Mill Road</v>
      </c>
      <c r="D134" s="117" t="str">
        <f>IFERROR(VLOOKUP(B134,addresses!A$2:I$1997, 5, FALSE), "")</f>
        <v>Whitehou</v>
      </c>
      <c r="E134" s="117" t="str">
        <f>IFERROR(VLOOKUP(B134,addresses!A$2:I$1997, 7, FALSE),"")</f>
        <v>NJ</v>
      </c>
      <c r="F134" s="117" t="str">
        <f>IFERROR(VLOOKUP(B134,addresses!A$2:I$1997, 8, FALSE),"")</f>
        <v>08889</v>
      </c>
      <c r="G134" s="117" t="str">
        <f>IFERROR(VLOOKUP(B134,addresses!A$2:I$1997, 9, FALSE),"")</f>
        <v>908-572-5343</v>
      </c>
      <c r="H134" s="117" t="str">
        <f>IFERROR(VLOOKUP(B134,addresses!A$2:J$1997, 10, FALSE), "")</f>
        <v>http://www.chubb.com</v>
      </c>
      <c r="I134" s="117" t="str">
        <f>VLOOKUP(IFERROR(VLOOKUP(B134, Weiss!A$1:C$399,3,FALSE),"NR"), RatingsLU!A$5:B$30, 2, FALSE)</f>
        <v>B</v>
      </c>
      <c r="J134" s="117">
        <f>VLOOKUP(I134,RatingsLU!B$5:C$30,2,)</f>
        <v>5</v>
      </c>
      <c r="K134" s="117" t="str">
        <f>VLOOKUP(IFERROR(VLOOKUP(B134,#REF!, 6,FALSE), "NR"), RatingsLU!K$5:M$30, 2, FALSE)</f>
        <v>NR</v>
      </c>
      <c r="L134" s="117">
        <f>VLOOKUP(K134,RatingsLU!L$5:M$30,2,)</f>
        <v>7</v>
      </c>
      <c r="M134" s="117" t="str">
        <f>VLOOKUP(IFERROR(VLOOKUP(B134, AMBest!A$1:L$399,3,FALSE),"NR"), RatingsLU!F$5:G$100, 2, FALSE)</f>
        <v>A++</v>
      </c>
      <c r="N134" s="117">
        <f>VLOOKUP(M134, RatingsLU!G$5:H$100, 2, FALSE)</f>
        <v>1</v>
      </c>
      <c r="O134" s="117">
        <f>IFERROR(VLOOKUP(B134, '2017q4'!A$1:C$400,3,),0)</f>
        <v>53</v>
      </c>
      <c r="P134" t="str">
        <f t="shared" si="19"/>
        <v>53</v>
      </c>
      <c r="Q134">
        <f>IFERROR(VLOOKUP(B134, '2013q4'!A$1:C$399,3,),0)</f>
        <v>85</v>
      </c>
      <c r="R134">
        <f>IFERROR(VLOOKUP(B134, '2014q1'!A$1:C$399,3,),0)</f>
        <v>84</v>
      </c>
      <c r="S134">
        <f>IFERROR(VLOOKUP(B134, '2014q2'!A$1:C$399,3,),0)</f>
        <v>80</v>
      </c>
      <c r="T134">
        <f>IFERROR(VLOOKUP(B134, '2014q3'!A$1:C$399,3,),0)</f>
        <v>79</v>
      </c>
      <c r="U134">
        <f>IFERROR(VLOOKUP(B134, '2014q1'!A$1:C$399,3,),0)</f>
        <v>84</v>
      </c>
      <c r="V134">
        <f>IFERROR(VLOOKUP(B134, '2014q2'!A$1:C$399,3,),0)</f>
        <v>80</v>
      </c>
      <c r="W134">
        <f>IFERROR(VLOOKUP(B134, '2015q2'!A$1:C$399,3,),0)</f>
        <v>68</v>
      </c>
      <c r="X134" s="59">
        <f>IFERROR(VLOOKUP(B134, '2015q3'!A$1:C$399,3,),0)</f>
        <v>66</v>
      </c>
      <c r="Y134" s="59">
        <f>IFERROR(VLOOKUP(B134, '2015q4'!A$1:C$399,3,),0)</f>
        <v>63</v>
      </c>
      <c r="Z134" s="117">
        <f>IFERROR(VLOOKUP(B134, '2016q1'!A$1:C$399,3,),0)</f>
        <v>60</v>
      </c>
      <c r="AA134" s="117">
        <f>IFERROR(VLOOKUP(B134, '2016q2'!A$1:C$399,3,),0)</f>
        <v>56</v>
      </c>
      <c r="AB134" s="117">
        <f>IFERROR(VLOOKUP(B134, '2016q3'!A$1:C$399,3,),0)</f>
        <v>56</v>
      </c>
      <c r="AC134" s="117">
        <f>IFERROR(VLOOKUP(B134, '2016q4'!A$1:C$399,3,),0)</f>
        <v>54</v>
      </c>
      <c r="AD134" s="117">
        <f>IFERROR(VLOOKUP(B134, '2017q1'!A$1:C$399,3,),0)</f>
        <v>53</v>
      </c>
      <c r="AE134" s="117">
        <f>IFERROR(VLOOKUP(B134, '2017q2'!A$1:C$399,3,),0)</f>
        <v>53</v>
      </c>
      <c r="AF134" s="117">
        <f>IFERROR(VLOOKUP(B134, '2017q3'!A$1:C$399,3,),0)</f>
        <v>53</v>
      </c>
      <c r="AG134" s="117">
        <f>IFERROR(VLOOKUP(B134, '2017q4'!A$1:C$399,3,),0)</f>
        <v>53</v>
      </c>
      <c r="AH134" t="str">
        <f t="shared" si="16"/>
        <v>0</v>
      </c>
      <c r="AI134" s="117">
        <f>IFERROR(VLOOKUP(B134, 'c2013q4'!A$1:E$399,4,),0) + IFERROR(VLOOKUP(B134, 'c2014q1'!A$1:E$399,4,),0) + IFERROR(VLOOKUP(B134, 'c2014q2'!A$1:E$399,4,),0) + IFERROR(VLOOKUP(B134, 'c2014q3'!A$1:E$399,4,),0) + IFERROR(VLOOKUP(B134, 'c2014q4'!A$1:E$399,4,),0)+ IFERROR(VLOOKUP(B134, 'c2015q1'!A$1:E$399,4,),0) + IFERROR(VLOOKUP(B134, 'c2015q2'!A$1:E$399,4,),0) + IFERROR(VLOOKUP(B134, 'c2015q3'!A$1:E$399,4,),0) + IFERROR(VLOOKUP(B134, 'c2015q4'!A$1:E$399,4,),0) + IFERROR(VLOOKUP(B134, 'c2016q1'!A$1:E$399,4,),0) + IFERROR(VLOOKUP(B134, 'c2016q2'!A$1:E$399,4,),0) + IFERROR(VLOOKUP(B134, 'c2016q3'!A$1:E$399,4,),0) + IFERROR(VLOOKUP(B134, 'c2016q4'!A$1:E$399,4,),0)+ IFERROR(VLOOKUP(B134, 'c2017q1'!A$1:E$399,4,),0)+ IFERROR(VLOOKUP(B134, 'c2017q2'!A$1:E$399,4,),0)</f>
        <v>0</v>
      </c>
      <c r="AJ134">
        <f>IFERROR(VLOOKUP(B134, 'c2013q4'!A$1:E$399,4,),0)</f>
        <v>0</v>
      </c>
      <c r="AK134">
        <f>IFERROR(VLOOKUP(B134, 'c2014q1'!A$1:E$399,4,),0) + IFERROR(VLOOKUP(B134, 'c2014q2'!A$1:E$399,4,),0) + IFERROR(VLOOKUP(B134, 'c2014q3'!A$1:E$399,4,),0) + IFERROR(VLOOKUP(B134, 'c2014q4'!A$1:E$399,4,),0)</f>
        <v>0</v>
      </c>
      <c r="AL134" s="59">
        <f>IFERROR(VLOOKUP(B134, 'c2015q1'!A$1:E$399,4,),0) + IFERROR(VLOOKUP(B134, 'c2015q2'!A$1:E$399,4,),0) + IFERROR(VLOOKUP(B134, 'c2015q3'!A$1:E$399,4,),0) + IFERROR(VLOOKUP(B134, 'c2015q4'!A$1:E$399,4,),0)</f>
        <v>0</v>
      </c>
      <c r="AM134" s="117">
        <f>IFERROR(VLOOKUP(B134, 'c2016q1'!A$1:E$399,4,),0) + IFERROR(VLOOKUP(B134, 'c2016q2'!A$1:E$399,4,),0) + IFERROR(VLOOKUP(B134, 'c2016q3'!A$1:E$399,4,),0) + IFERROR(VLOOKUP(B134, 'c2016q4'!A$1:E$399,4,),0)</f>
        <v>0</v>
      </c>
      <c r="AN134" s="117">
        <f>IFERROR(VLOOKUP(B134, 'c2017q1'!A$1:E$399,4,),0) + IFERROR(VLOOKUP(B134, 'c2017q2'!A$1:E$399,4,),0)</f>
        <v>0</v>
      </c>
      <c r="AO134" s="117" t="str">
        <f t="shared" si="14"/>
        <v>-</v>
      </c>
      <c r="AP134" s="117" t="str">
        <f t="shared" si="15"/>
        <v/>
      </c>
      <c r="AQ134" s="59">
        <f t="shared" si="17"/>
        <v>0</v>
      </c>
      <c r="AR134" t="str">
        <f t="shared" si="18"/>
        <v>f</v>
      </c>
      <c r="AS134" s="117" t="str">
        <f>IFERROR(VLOOKUP(B134, loss!$A$1:$F$300, 4, FALSE), "")</f>
        <v>40.6%</v>
      </c>
      <c r="AT134" s="117" t="str">
        <f>IFERROR(VLOOKUP(B134, loss!$A$1:$F$300, 5, FALSE), "")</f>
        <v>42.7%</v>
      </c>
    </row>
    <row r="135" spans="1:46" x14ac:dyDescent="0.25">
      <c r="A135">
        <v>134</v>
      </c>
      <c r="B135" s="59" t="s">
        <v>3554</v>
      </c>
      <c r="C135" s="117" t="str">
        <f>IFERROR(VLOOKUP(B135,addresses!A$2:I$1997, 3, FALSE), "")</f>
        <v>55 West Street</v>
      </c>
      <c r="D135" s="117" t="str">
        <f>IFERROR(VLOOKUP(B135,addresses!A$2:I$1997, 5, FALSE), "")</f>
        <v>Keene</v>
      </c>
      <c r="E135" s="117" t="str">
        <f>IFERROR(VLOOKUP(B135,addresses!A$2:I$1997, 7, FALSE),"")</f>
        <v>NH</v>
      </c>
      <c r="F135" s="117" t="str">
        <f>IFERROR(VLOOKUP(B135,addresses!A$2:I$1997, 8, FALSE),"")</f>
        <v>03431</v>
      </c>
      <c r="G135" s="117" t="str">
        <f>IFERROR(VLOOKUP(B135,addresses!A$2:I$1997, 9, FALSE),"")</f>
        <v>800-258-5310</v>
      </c>
      <c r="H135" s="117" t="str">
        <f>IFERROR(VLOOKUP(B135,addresses!A$2:J$1997, 10, FALSE), "")</f>
        <v>http://www.msagroup.com</v>
      </c>
      <c r="I135" s="117" t="str">
        <f>VLOOKUP(IFERROR(VLOOKUP(B135, Weiss!A$1:C$399,3,FALSE),"NR"), RatingsLU!A$5:B$30, 2, FALSE)</f>
        <v>NR</v>
      </c>
      <c r="J135" s="117">
        <f>VLOOKUP(I135,RatingsLU!B$5:C$30,2,)</f>
        <v>16</v>
      </c>
      <c r="K135" s="117" t="str">
        <f>VLOOKUP(IFERROR(VLOOKUP(B135,#REF!, 6,FALSE), "NR"), RatingsLU!K$5:M$30, 2, FALSE)</f>
        <v>NR</v>
      </c>
      <c r="L135" s="117">
        <f>VLOOKUP(K135,RatingsLU!L$5:M$30,2,)</f>
        <v>7</v>
      </c>
      <c r="M135" s="117" t="str">
        <f>VLOOKUP(IFERROR(VLOOKUP(B135, AMBest!A$1:L$399,3,FALSE),"NR"), RatingsLU!F$5:G$100, 2, FALSE)</f>
        <v>NR</v>
      </c>
      <c r="N135" s="117">
        <f>VLOOKUP(M135, RatingsLU!G$5:H$100, 2, FALSE)</f>
        <v>33</v>
      </c>
      <c r="O135" s="117">
        <f>IFERROR(VLOOKUP(B135, '2017q4'!A$1:C$400,3,),0)</f>
        <v>51</v>
      </c>
      <c r="P135" t="str">
        <f t="shared" si="19"/>
        <v>51</v>
      </c>
      <c r="Q135">
        <f>IFERROR(VLOOKUP(B135, '2013q4'!A$1:C$399,3,),0)</f>
        <v>0</v>
      </c>
      <c r="R135">
        <f>IFERROR(VLOOKUP(B135, '2014q1'!A$1:C$399,3,),0)</f>
        <v>0</v>
      </c>
      <c r="S135">
        <f>IFERROR(VLOOKUP(B135, '2014q2'!A$1:C$399,3,),0)</f>
        <v>0</v>
      </c>
      <c r="T135">
        <f>IFERROR(VLOOKUP(B135, '2014q3'!A$1:C$399,3,),0)</f>
        <v>0</v>
      </c>
      <c r="U135">
        <f>IFERROR(VLOOKUP(B135, '2014q1'!A$1:C$399,3,),0)</f>
        <v>0</v>
      </c>
      <c r="V135">
        <f>IFERROR(VLOOKUP(B135, '2014q2'!A$1:C$399,3,),0)</f>
        <v>0</v>
      </c>
      <c r="W135">
        <f>IFERROR(VLOOKUP(B135, '2015q2'!A$1:C$399,3,),0)</f>
        <v>0</v>
      </c>
      <c r="X135" s="59">
        <f>IFERROR(VLOOKUP(B135, '2015q3'!A$1:C$399,3,),0)</f>
        <v>0</v>
      </c>
      <c r="Y135" s="59">
        <f>IFERROR(VLOOKUP(B135, '2015q4'!A$1:C$399,3,),0)</f>
        <v>0</v>
      </c>
      <c r="Z135" s="117">
        <f>IFERROR(VLOOKUP(B135, '2016q1'!A$1:C$399,3,),0)</f>
        <v>0</v>
      </c>
      <c r="AA135" s="117">
        <f>IFERROR(VLOOKUP(B135, '2016q2'!A$1:C$399,3,),0)</f>
        <v>0</v>
      </c>
      <c r="AB135" s="117">
        <f>IFERROR(VLOOKUP(B135, '2016q3'!A$1:C$399,3,),0)</f>
        <v>0</v>
      </c>
      <c r="AC135" s="117">
        <f>IFERROR(VLOOKUP(B135, '2016q4'!A$1:C$399,3,),0)</f>
        <v>0</v>
      </c>
      <c r="AD135" s="117">
        <f>IFERROR(VLOOKUP(B135, '2017q1'!A$1:C$399,3,),0)</f>
        <v>0</v>
      </c>
      <c r="AE135" s="117">
        <f>IFERROR(VLOOKUP(B135, '2017q2'!A$1:C$399,3,),0)</f>
        <v>13</v>
      </c>
      <c r="AF135" s="117">
        <f>IFERROR(VLOOKUP(B135, '2017q3'!A$1:C$399,3,),0)</f>
        <v>46</v>
      </c>
      <c r="AG135" s="117">
        <f>IFERROR(VLOOKUP(B135, '2017q4'!A$1:C$399,3,),0)</f>
        <v>51</v>
      </c>
      <c r="AH135" t="str">
        <f t="shared" si="16"/>
        <v>0</v>
      </c>
      <c r="AI135" s="117">
        <f>IFERROR(VLOOKUP(B135, 'c2013q4'!A$1:E$399,4,),0) + IFERROR(VLOOKUP(B135, 'c2014q1'!A$1:E$399,4,),0) + IFERROR(VLOOKUP(B135, 'c2014q2'!A$1:E$399,4,),0) + IFERROR(VLOOKUP(B135, 'c2014q3'!A$1:E$399,4,),0) + IFERROR(VLOOKUP(B135, 'c2014q4'!A$1:E$399,4,),0)+ IFERROR(VLOOKUP(B135, 'c2015q1'!A$1:E$399,4,),0) + IFERROR(VLOOKUP(B135, 'c2015q2'!A$1:E$399,4,),0) + IFERROR(VLOOKUP(B135, 'c2015q3'!A$1:E$399,4,),0) + IFERROR(VLOOKUP(B135, 'c2015q4'!A$1:E$399,4,),0) + IFERROR(VLOOKUP(B135, 'c2016q1'!A$1:E$399,4,),0) + IFERROR(VLOOKUP(B135, 'c2016q2'!A$1:E$399,4,),0) + IFERROR(VLOOKUP(B135, 'c2016q3'!A$1:E$399,4,),0) + IFERROR(VLOOKUP(B135, 'c2016q4'!A$1:E$399,4,),0)+ IFERROR(VLOOKUP(B135, 'c2017q1'!A$1:E$399,4,),0)+ IFERROR(VLOOKUP(B135, 'c2017q2'!A$1:E$399,4,),0)</f>
        <v>0</v>
      </c>
      <c r="AJ135">
        <f>IFERROR(VLOOKUP(B135, 'c2013q4'!A$1:E$399,4,),0)</f>
        <v>0</v>
      </c>
      <c r="AK135">
        <f>IFERROR(VLOOKUP(B135, 'c2014q1'!A$1:E$399,4,),0) + IFERROR(VLOOKUP(B135, 'c2014q2'!A$1:E$399,4,),0) + IFERROR(VLOOKUP(B135, 'c2014q3'!A$1:E$399,4,),0) + IFERROR(VLOOKUP(B135, 'c2014q4'!A$1:E$399,4,),0)</f>
        <v>0</v>
      </c>
      <c r="AL135" s="59">
        <f>IFERROR(VLOOKUP(B135, 'c2015q1'!A$1:E$399,4,),0) + IFERROR(VLOOKUP(B135, 'c2015q2'!A$1:E$399,4,),0) + IFERROR(VLOOKUP(B135, 'c2015q3'!A$1:E$399,4,),0) + IFERROR(VLOOKUP(B135, 'c2015q4'!A$1:E$399,4,),0)</f>
        <v>0</v>
      </c>
      <c r="AM135" s="117">
        <f>IFERROR(VLOOKUP(B135, 'c2016q1'!A$1:E$399,4,),0) + IFERROR(VLOOKUP(B135, 'c2016q2'!A$1:E$399,4,),0) + IFERROR(VLOOKUP(B135, 'c2016q3'!A$1:E$399,4,),0) + IFERROR(VLOOKUP(B135, 'c2016q4'!A$1:E$399,4,),0)</f>
        <v>0</v>
      </c>
      <c r="AN135" s="117">
        <f>IFERROR(VLOOKUP(B135, 'c2017q1'!A$1:E$399,4,),0) + IFERROR(VLOOKUP(B135, 'c2017q2'!A$1:E$399,4,),0)</f>
        <v>0</v>
      </c>
      <c r="AO135" s="117" t="str">
        <f t="shared" si="14"/>
        <v>-</v>
      </c>
      <c r="AP135" s="117" t="str">
        <f t="shared" si="15"/>
        <v/>
      </c>
      <c r="AQ135" s="59">
        <f t="shared" si="17"/>
        <v>0</v>
      </c>
      <c r="AR135" t="str">
        <f t="shared" si="18"/>
        <v>f</v>
      </c>
      <c r="AS135" s="117" t="str">
        <f>IFERROR(VLOOKUP(B135, loss!$A$1:$F$300, 4, FALSE), "")</f>
        <v/>
      </c>
      <c r="AT135" s="117" t="str">
        <f>IFERROR(VLOOKUP(B135, loss!$A$1:$F$300, 5, FALSE), "")</f>
        <v/>
      </c>
    </row>
    <row r="136" spans="1:46" x14ac:dyDescent="0.25">
      <c r="A136">
        <v>135</v>
      </c>
      <c r="B136" s="59" t="s">
        <v>328</v>
      </c>
      <c r="C136" s="117" t="str">
        <f>IFERROR(VLOOKUP(B136,addresses!A$2:I$1997, 3, FALSE), "")</f>
        <v>4521 Highwoods Parkway</v>
      </c>
      <c r="D136" s="117" t="str">
        <f>IFERROR(VLOOKUP(B136,addresses!A$2:I$1997, 5, FALSE), "")</f>
        <v>Glen Allen</v>
      </c>
      <c r="E136" s="117" t="str">
        <f>IFERROR(VLOOKUP(B136,addresses!A$2:I$1997, 7, FALSE),"")</f>
        <v>VA</v>
      </c>
      <c r="F136" s="117">
        <f>IFERROR(VLOOKUP(B136,addresses!A$2:I$1997, 8, FALSE),"")</f>
        <v>23060</v>
      </c>
      <c r="G136" s="117" t="str">
        <f>IFERROR(VLOOKUP(B136,addresses!A$2:I$1997, 9, FALSE),"")</f>
        <v>800-431-1270-3888</v>
      </c>
      <c r="H136" s="117" t="str">
        <f>IFERROR(VLOOKUP(B136,addresses!A$2:J$1997, 10, FALSE), "")</f>
        <v>http://www.markelcorp.com</v>
      </c>
      <c r="I136" s="117" t="str">
        <f>VLOOKUP(IFERROR(VLOOKUP(B136, Weiss!A$1:C$399,3,FALSE),"NR"), RatingsLU!A$5:B$30, 2, FALSE)</f>
        <v>NR</v>
      </c>
      <c r="J136" s="117">
        <f>VLOOKUP(I136,RatingsLU!B$5:C$30,2,)</f>
        <v>16</v>
      </c>
      <c r="K136" s="117" t="str">
        <f>VLOOKUP(IFERROR(VLOOKUP(B136,#REF!, 6,FALSE), "NR"), RatingsLU!K$5:M$30, 2, FALSE)</f>
        <v>NR</v>
      </c>
      <c r="L136" s="117">
        <f>VLOOKUP(K136,RatingsLU!L$5:M$30,2,)</f>
        <v>7</v>
      </c>
      <c r="M136" s="117" t="str">
        <f>VLOOKUP(IFERROR(VLOOKUP(B136, AMBest!A$1:L$399,3,FALSE),"NR"), RatingsLU!F$5:G$100, 2, FALSE)</f>
        <v>A</v>
      </c>
      <c r="N136" s="117">
        <f>VLOOKUP(M136, RatingsLU!G$5:H$100, 2, FALSE)</f>
        <v>5</v>
      </c>
      <c r="O136" s="117">
        <f>IFERROR(VLOOKUP(B136, '2017q4'!A$1:C$400,3,),0)</f>
        <v>51</v>
      </c>
      <c r="P136" t="str">
        <f t="shared" si="19"/>
        <v>51</v>
      </c>
      <c r="Q136">
        <f>IFERROR(VLOOKUP(B136, '2013q4'!A$1:C$399,3,),0)</f>
        <v>40</v>
      </c>
      <c r="R136">
        <f>IFERROR(VLOOKUP(B136, '2014q1'!A$1:C$399,3,),0)</f>
        <v>38</v>
      </c>
      <c r="S136">
        <f>IFERROR(VLOOKUP(B136, '2014q2'!A$1:C$399,3,),0)</f>
        <v>40</v>
      </c>
      <c r="T136">
        <f>IFERROR(VLOOKUP(B136, '2014q3'!A$1:C$399,3,),0)</f>
        <v>40</v>
      </c>
      <c r="U136">
        <f>IFERROR(VLOOKUP(B136, '2014q1'!A$1:C$399,3,),0)</f>
        <v>38</v>
      </c>
      <c r="V136">
        <f>IFERROR(VLOOKUP(B136, '2014q2'!A$1:C$399,3,),0)</f>
        <v>40</v>
      </c>
      <c r="W136">
        <f>IFERROR(VLOOKUP(B136, '2015q2'!A$1:C$399,3,),0)</f>
        <v>40</v>
      </c>
      <c r="X136" s="59">
        <f>IFERROR(VLOOKUP(B136, '2015q3'!A$1:C$399,3,),0)</f>
        <v>44</v>
      </c>
      <c r="Y136" s="59">
        <f>IFERROR(VLOOKUP(B136, '2015q4'!A$1:C$399,3,),0)</f>
        <v>45</v>
      </c>
      <c r="Z136" s="117">
        <f>IFERROR(VLOOKUP(B136, '2016q1'!A$1:C$399,3,),0)</f>
        <v>46</v>
      </c>
      <c r="AA136" s="117">
        <f>IFERROR(VLOOKUP(B136, '2016q2'!A$1:C$399,3,),0)</f>
        <v>46</v>
      </c>
      <c r="AB136" s="117">
        <f>IFERROR(VLOOKUP(B136, '2016q3'!A$1:C$399,3,),0)</f>
        <v>49</v>
      </c>
      <c r="AC136" s="117">
        <f>IFERROR(VLOOKUP(B136, '2016q4'!A$1:C$399,3,),0)</f>
        <v>50</v>
      </c>
      <c r="AD136" s="117">
        <f>IFERROR(VLOOKUP(B136, '2017q1'!A$1:C$399,3,),0)</f>
        <v>50</v>
      </c>
      <c r="AE136" s="117">
        <f>IFERROR(VLOOKUP(B136, '2017q2'!A$1:C$399,3,),0)</f>
        <v>52</v>
      </c>
      <c r="AF136" s="117">
        <f>IFERROR(VLOOKUP(B136, '2017q3'!A$1:C$399,3,),0)</f>
        <v>49</v>
      </c>
      <c r="AG136" s="117">
        <f>IFERROR(VLOOKUP(B136, '2017q4'!A$1:C$399,3,),0)</f>
        <v>51</v>
      </c>
      <c r="AH136" t="str">
        <f t="shared" si="16"/>
        <v>0</v>
      </c>
      <c r="AI136" s="117">
        <f>IFERROR(VLOOKUP(B136, 'c2013q4'!A$1:E$399,4,),0) + IFERROR(VLOOKUP(B136, 'c2014q1'!A$1:E$399,4,),0) + IFERROR(VLOOKUP(B136, 'c2014q2'!A$1:E$399,4,),0) + IFERROR(VLOOKUP(B136, 'c2014q3'!A$1:E$399,4,),0) + IFERROR(VLOOKUP(B136, 'c2014q4'!A$1:E$399,4,),0)+ IFERROR(VLOOKUP(B136, 'c2015q1'!A$1:E$399,4,),0) + IFERROR(VLOOKUP(B136, 'c2015q2'!A$1:E$399,4,),0) + IFERROR(VLOOKUP(B136, 'c2015q3'!A$1:E$399,4,),0) + IFERROR(VLOOKUP(B136, 'c2015q4'!A$1:E$399,4,),0) + IFERROR(VLOOKUP(B136, 'c2016q1'!A$1:E$399,4,),0) + IFERROR(VLOOKUP(B136, 'c2016q2'!A$1:E$399,4,),0) + IFERROR(VLOOKUP(B136, 'c2016q3'!A$1:E$399,4,),0) + IFERROR(VLOOKUP(B136, 'c2016q4'!A$1:E$399,4,),0)+ IFERROR(VLOOKUP(B136, 'c2017q1'!A$1:E$399,4,),0)+ IFERROR(VLOOKUP(B136, 'c2017q2'!A$1:E$399,4,),0)</f>
        <v>0</v>
      </c>
      <c r="AJ136">
        <f>IFERROR(VLOOKUP(B136, 'c2013q4'!A$1:E$399,4,),0)</f>
        <v>0</v>
      </c>
      <c r="AK136">
        <f>IFERROR(VLOOKUP(B136, 'c2014q1'!A$1:E$399,4,),0) + IFERROR(VLOOKUP(B136, 'c2014q2'!A$1:E$399,4,),0) + IFERROR(VLOOKUP(B136, 'c2014q3'!A$1:E$399,4,),0) + IFERROR(VLOOKUP(B136, 'c2014q4'!A$1:E$399,4,),0)</f>
        <v>0</v>
      </c>
      <c r="AL136" s="59">
        <f>IFERROR(VLOOKUP(B136, 'c2015q1'!A$1:E$399,4,),0) + IFERROR(VLOOKUP(B136, 'c2015q2'!A$1:E$399,4,),0) + IFERROR(VLOOKUP(B136, 'c2015q3'!A$1:E$399,4,),0) + IFERROR(VLOOKUP(B136, 'c2015q4'!A$1:E$399,4,),0)</f>
        <v>0</v>
      </c>
      <c r="AM136" s="117">
        <f>IFERROR(VLOOKUP(B136, 'c2016q1'!A$1:E$399,4,),0) + IFERROR(VLOOKUP(B136, 'c2016q2'!A$1:E$399,4,),0) + IFERROR(VLOOKUP(B136, 'c2016q3'!A$1:E$399,4,),0) + IFERROR(VLOOKUP(B136, 'c2016q4'!A$1:E$399,4,),0)</f>
        <v>0</v>
      </c>
      <c r="AN136" s="117">
        <f>IFERROR(VLOOKUP(B136, 'c2017q1'!A$1:E$399,4,),0) + IFERROR(VLOOKUP(B136, 'c2017q2'!A$1:E$399,4,),0)</f>
        <v>0</v>
      </c>
      <c r="AO136" s="117" t="str">
        <f t="shared" si="14"/>
        <v>-</v>
      </c>
      <c r="AP136" s="117" t="str">
        <f t="shared" si="15"/>
        <v/>
      </c>
      <c r="AQ136" s="59">
        <f t="shared" si="17"/>
        <v>0</v>
      </c>
      <c r="AR136" t="str">
        <f t="shared" si="18"/>
        <v>f</v>
      </c>
      <c r="AS136" s="117" t="str">
        <f>IFERROR(VLOOKUP(B136, loss!$A$1:$F$300, 4, FALSE), "")</f>
        <v/>
      </c>
      <c r="AT136" s="117" t="str">
        <f>IFERROR(VLOOKUP(B136, loss!$A$1:$F$300, 5, FALSE), "")</f>
        <v/>
      </c>
    </row>
    <row r="137" spans="1:46" x14ac:dyDescent="0.25">
      <c r="A137">
        <v>136</v>
      </c>
      <c r="B137" s="59" t="s">
        <v>326</v>
      </c>
      <c r="C137" s="117" t="str">
        <f>IFERROR(VLOOKUP(B137,addresses!A$2:I$1997, 3, FALSE), "")</f>
        <v>1111 Ashworth Road</v>
      </c>
      <c r="D137" s="117" t="str">
        <f>IFERROR(VLOOKUP(B137,addresses!A$2:I$1997, 5, FALSE), "")</f>
        <v>West Des Moines</v>
      </c>
      <c r="E137" s="117" t="str">
        <f>IFERROR(VLOOKUP(B137,addresses!A$2:I$1997, 7, FALSE),"")</f>
        <v>IA</v>
      </c>
      <c r="F137" s="117" t="str">
        <f>IFERROR(VLOOKUP(B137,addresses!A$2:I$1997, 8, FALSE),"")</f>
        <v>50265-3538</v>
      </c>
      <c r="G137" s="117" t="str">
        <f>IFERROR(VLOOKUP(B137,addresses!A$2:I$1997, 9, FALSE),"")</f>
        <v>515-267-2315</v>
      </c>
      <c r="H137" s="117" t="str">
        <f>IFERROR(VLOOKUP(B137,addresses!A$2:J$1997, 10, FALSE), "")</f>
        <v>http://www.guideone.com</v>
      </c>
      <c r="I137" s="117" t="str">
        <f>VLOOKUP(IFERROR(VLOOKUP(B137, Weiss!A$1:C$399,3,FALSE),"NR"), RatingsLU!A$5:B$30, 2, FALSE)</f>
        <v>NR</v>
      </c>
      <c r="J137" s="117">
        <f>VLOOKUP(I137,RatingsLU!B$5:C$30,2,)</f>
        <v>16</v>
      </c>
      <c r="K137" s="117" t="str">
        <f>VLOOKUP(IFERROR(VLOOKUP(B137,#REF!, 6,FALSE), "NR"), RatingsLU!K$5:M$30, 2, FALSE)</f>
        <v>NR</v>
      </c>
      <c r="L137" s="117">
        <f>VLOOKUP(K137,RatingsLU!L$5:M$30,2,)</f>
        <v>7</v>
      </c>
      <c r="M137" s="117" t="str">
        <f>VLOOKUP(IFERROR(VLOOKUP(B137, AMBest!A$1:L$399,3,FALSE),"NR"), RatingsLU!F$5:G$100, 2, FALSE)</f>
        <v>A-</v>
      </c>
      <c r="N137" s="117">
        <f>VLOOKUP(M137, RatingsLU!G$5:H$100, 2, FALSE)</f>
        <v>7</v>
      </c>
      <c r="O137" s="117">
        <f>IFERROR(VLOOKUP(B137, '2017q4'!A$1:C$400,3,),0)</f>
        <v>42</v>
      </c>
      <c r="P137" t="str">
        <f t="shared" si="19"/>
        <v>42</v>
      </c>
      <c r="Q137">
        <f>IFERROR(VLOOKUP(B137, '2013q4'!A$1:C$399,3,),0)</f>
        <v>48</v>
      </c>
      <c r="R137">
        <f>IFERROR(VLOOKUP(B137, '2014q1'!A$1:C$399,3,),0)</f>
        <v>48</v>
      </c>
      <c r="S137">
        <f>IFERROR(VLOOKUP(B137, '2014q2'!A$1:C$399,3,),0)</f>
        <v>45</v>
      </c>
      <c r="T137">
        <f>IFERROR(VLOOKUP(B137, '2014q3'!A$1:C$399,3,),0)</f>
        <v>46</v>
      </c>
      <c r="U137">
        <f>IFERROR(VLOOKUP(B137, '2014q1'!A$1:C$399,3,),0)</f>
        <v>48</v>
      </c>
      <c r="V137">
        <f>IFERROR(VLOOKUP(B137, '2014q2'!A$1:C$399,3,),0)</f>
        <v>45</v>
      </c>
      <c r="W137">
        <f>IFERROR(VLOOKUP(B137, '2015q2'!A$1:C$399,3,),0)</f>
        <v>44</v>
      </c>
      <c r="X137" s="59">
        <f>IFERROR(VLOOKUP(B137, '2015q3'!A$1:C$399,3,),0)</f>
        <v>43</v>
      </c>
      <c r="Y137" s="59">
        <f>IFERROR(VLOOKUP(B137, '2015q4'!A$1:C$399,3,),0)</f>
        <v>43</v>
      </c>
      <c r="Z137" s="117">
        <f>IFERROR(VLOOKUP(B137, '2016q1'!A$1:C$399,3,),0)</f>
        <v>42</v>
      </c>
      <c r="AA137" s="117">
        <f>IFERROR(VLOOKUP(B137, '2016q2'!A$1:C$399,3,),0)</f>
        <v>41</v>
      </c>
      <c r="AB137" s="117">
        <f>IFERROR(VLOOKUP(B137, '2016q3'!A$1:C$399,3,),0)</f>
        <v>40</v>
      </c>
      <c r="AC137" s="117">
        <f>IFERROR(VLOOKUP(B137, '2016q4'!A$1:C$399,3,),0)</f>
        <v>41</v>
      </c>
      <c r="AD137" s="117">
        <f>IFERROR(VLOOKUP(B137, '2017q1'!A$1:C$399,3,),0)</f>
        <v>41</v>
      </c>
      <c r="AE137" s="117">
        <f>IFERROR(VLOOKUP(B137, '2017q2'!A$1:C$399,3,),0)</f>
        <v>41</v>
      </c>
      <c r="AF137" s="117">
        <f>IFERROR(VLOOKUP(B137, '2017q3'!A$1:C$399,3,),0)</f>
        <v>42</v>
      </c>
      <c r="AG137" s="117">
        <f>IFERROR(VLOOKUP(B137, '2017q4'!A$1:C$399,3,),0)</f>
        <v>42</v>
      </c>
      <c r="AH137" t="str">
        <f t="shared" si="16"/>
        <v>0</v>
      </c>
      <c r="AI137" s="117">
        <f>IFERROR(VLOOKUP(B137, 'c2013q4'!A$1:E$399,4,),0) + IFERROR(VLOOKUP(B137, 'c2014q1'!A$1:E$399,4,),0) + IFERROR(VLOOKUP(B137, 'c2014q2'!A$1:E$399,4,),0) + IFERROR(VLOOKUP(B137, 'c2014q3'!A$1:E$399,4,),0) + IFERROR(VLOOKUP(B137, 'c2014q4'!A$1:E$399,4,),0)+ IFERROR(VLOOKUP(B137, 'c2015q1'!A$1:E$399,4,),0) + IFERROR(VLOOKUP(B137, 'c2015q2'!A$1:E$399,4,),0) + IFERROR(VLOOKUP(B137, 'c2015q3'!A$1:E$399,4,),0) + IFERROR(VLOOKUP(B137, 'c2015q4'!A$1:E$399,4,),0) + IFERROR(VLOOKUP(B137, 'c2016q1'!A$1:E$399,4,),0) + IFERROR(VLOOKUP(B137, 'c2016q2'!A$1:E$399,4,),0) + IFERROR(VLOOKUP(B137, 'c2016q3'!A$1:E$399,4,),0) + IFERROR(VLOOKUP(B137, 'c2016q4'!A$1:E$399,4,),0)+ IFERROR(VLOOKUP(B137, 'c2017q1'!A$1:E$399,4,),0)+ IFERROR(VLOOKUP(B137, 'c2017q2'!A$1:E$399,4,),0)</f>
        <v>0</v>
      </c>
      <c r="AJ137">
        <f>IFERROR(VLOOKUP(B137, 'c2013q4'!A$1:E$399,4,),0)</f>
        <v>0</v>
      </c>
      <c r="AK137">
        <f>IFERROR(VLOOKUP(B137, 'c2014q1'!A$1:E$399,4,),0) + IFERROR(VLOOKUP(B137, 'c2014q2'!A$1:E$399,4,),0) + IFERROR(VLOOKUP(B137, 'c2014q3'!A$1:E$399,4,),0) + IFERROR(VLOOKUP(B137, 'c2014q4'!A$1:E$399,4,),0)</f>
        <v>0</v>
      </c>
      <c r="AL137" s="59">
        <f>IFERROR(VLOOKUP(B137, 'c2015q1'!A$1:E$399,4,),0) + IFERROR(VLOOKUP(B137, 'c2015q2'!A$1:E$399,4,),0) + IFERROR(VLOOKUP(B137, 'c2015q3'!A$1:E$399,4,),0) + IFERROR(VLOOKUP(B137, 'c2015q4'!A$1:E$399,4,),0)</f>
        <v>0</v>
      </c>
      <c r="AM137" s="117">
        <f>IFERROR(VLOOKUP(B137, 'c2016q1'!A$1:E$399,4,),0) + IFERROR(VLOOKUP(B137, 'c2016q2'!A$1:E$399,4,),0) + IFERROR(VLOOKUP(B137, 'c2016q3'!A$1:E$399,4,),0) + IFERROR(VLOOKUP(B137, 'c2016q4'!A$1:E$399,4,),0)</f>
        <v>0</v>
      </c>
      <c r="AN137" s="117">
        <f>IFERROR(VLOOKUP(B137, 'c2017q1'!A$1:E$399,4,),0) + IFERROR(VLOOKUP(B137, 'c2017q2'!A$1:E$399,4,),0)</f>
        <v>0</v>
      </c>
      <c r="AO137" s="117" t="str">
        <f t="shared" si="14"/>
        <v>-</v>
      </c>
      <c r="AP137" s="117" t="str">
        <f t="shared" si="15"/>
        <v/>
      </c>
      <c r="AQ137" s="59">
        <f t="shared" si="17"/>
        <v>0</v>
      </c>
      <c r="AR137" t="str">
        <f t="shared" si="18"/>
        <v>f</v>
      </c>
      <c r="AS137" s="117" t="str">
        <f>IFERROR(VLOOKUP(B137, loss!$A$1:$F$300, 4, FALSE), "")</f>
        <v/>
      </c>
      <c r="AT137" s="117" t="str">
        <f>IFERROR(VLOOKUP(B137, loss!$A$1:$F$300, 5, FALSE), "")</f>
        <v/>
      </c>
    </row>
    <row r="138" spans="1:46" x14ac:dyDescent="0.25">
      <c r="A138">
        <v>137</v>
      </c>
      <c r="B138" s="59" t="s">
        <v>3688</v>
      </c>
      <c r="C138" s="117" t="str">
        <f>IFERROR(VLOOKUP(B138,addresses!A$2:I$1997, 3, FALSE), "")</f>
        <v>199 Water Stree</v>
      </c>
      <c r="D138" s="117" t="str">
        <f>IFERROR(VLOOKUP(B138,addresses!A$2:I$1997, 5, FALSE), "")</f>
        <v>New York</v>
      </c>
      <c r="E138" s="117" t="str">
        <f>IFERROR(VLOOKUP(B138,addresses!A$2:I$1997, 7, FALSE),"")</f>
        <v>NY</v>
      </c>
      <c r="F138" s="117">
        <f>IFERROR(VLOOKUP(B138,addresses!A$2:I$1997, 8, FALSE),"")</f>
        <v>10038</v>
      </c>
      <c r="G138" s="117" t="str">
        <f>IFERROR(VLOOKUP(B138,addresses!A$2:I$1997, 9, FALSE),"")</f>
        <v>(646) 794-0527</v>
      </c>
      <c r="H138" s="117" t="str">
        <f>IFERROR(VLOOKUP(B138,addresses!A$2:J$1997, 10, FALSE), "")</f>
        <v>https://vault.insurance/</v>
      </c>
      <c r="I138" s="117" t="str">
        <f>VLOOKUP(IFERROR(VLOOKUP(B138, Weiss!A$1:C$399,3,FALSE),"NR"), RatingsLU!A$5:B$30, 2, FALSE)</f>
        <v>NR</v>
      </c>
      <c r="J138" s="117">
        <f>VLOOKUP(I138,RatingsLU!B$5:C$30,2,)</f>
        <v>16</v>
      </c>
      <c r="K138" s="117" t="str">
        <f>VLOOKUP(IFERROR(VLOOKUP(B138,#REF!, 6,FALSE), "NR"), RatingsLU!K$5:M$30, 2, FALSE)</f>
        <v>NR</v>
      </c>
      <c r="L138" s="117">
        <f>VLOOKUP(K138,RatingsLU!L$5:M$30,2,)</f>
        <v>7</v>
      </c>
      <c r="M138" s="117" t="str">
        <f>VLOOKUP(IFERROR(VLOOKUP(B138, AMBest!A$1:L$399,3,FALSE),"NR"), RatingsLU!F$5:G$100, 2, FALSE)</f>
        <v>NR</v>
      </c>
      <c r="N138" s="117">
        <f>VLOOKUP(M138, RatingsLU!G$5:H$100, 2, FALSE)</f>
        <v>33</v>
      </c>
      <c r="O138" s="117">
        <f>IFERROR(VLOOKUP(B138, '2017q4'!A$1:C$400,3,),0)</f>
        <v>34</v>
      </c>
      <c r="P138" t="str">
        <f t="shared" si="19"/>
        <v>34</v>
      </c>
      <c r="Q138">
        <f>IFERROR(VLOOKUP(B138, '2013q4'!A$1:C$399,3,),0)</f>
        <v>0</v>
      </c>
      <c r="R138">
        <f>IFERROR(VLOOKUP(B138, '2014q1'!A$1:C$399,3,),0)</f>
        <v>0</v>
      </c>
      <c r="S138">
        <f>IFERROR(VLOOKUP(B138, '2014q2'!A$1:C$399,3,),0)</f>
        <v>0</v>
      </c>
      <c r="T138">
        <f>IFERROR(VLOOKUP(B138, '2014q3'!A$1:C$399,3,),0)</f>
        <v>0</v>
      </c>
      <c r="U138">
        <f>IFERROR(VLOOKUP(B138, '2014q1'!A$1:C$399,3,),0)</f>
        <v>0</v>
      </c>
      <c r="V138">
        <f>IFERROR(VLOOKUP(B138, '2014q2'!A$1:C$399,3,),0)</f>
        <v>0</v>
      </c>
      <c r="W138">
        <f>IFERROR(VLOOKUP(B138, '2015q2'!A$1:C$399,3,),0)</f>
        <v>0</v>
      </c>
      <c r="X138" s="59">
        <f>IFERROR(VLOOKUP(B138, '2015q3'!A$1:C$399,3,),0)</f>
        <v>0</v>
      </c>
      <c r="Y138" s="59">
        <f>IFERROR(VLOOKUP(B138, '2015q4'!A$1:C$399,3,),0)</f>
        <v>0</v>
      </c>
      <c r="Z138" s="117">
        <f>IFERROR(VLOOKUP(B138, '2016q1'!A$1:C$399,3,),0)</f>
        <v>0</v>
      </c>
      <c r="AA138" s="117">
        <f>IFERROR(VLOOKUP(B138, '2016q2'!A$1:C$399,3,),0)</f>
        <v>0</v>
      </c>
      <c r="AB138" s="117">
        <f>IFERROR(VLOOKUP(B138, '2016q3'!A$1:C$399,3,),0)</f>
        <v>0</v>
      </c>
      <c r="AC138" s="117">
        <f>IFERROR(VLOOKUP(B138, '2016q4'!A$1:C$399,3,),0)</f>
        <v>0</v>
      </c>
      <c r="AD138" s="117">
        <f>IFERROR(VLOOKUP(B138, '2017q1'!A$1:C$399,3,),0)</f>
        <v>0</v>
      </c>
      <c r="AE138" s="117">
        <f>IFERROR(VLOOKUP(B138, '2017q2'!A$1:C$399,3,),0)</f>
        <v>0</v>
      </c>
      <c r="AF138" s="117">
        <f>IFERROR(VLOOKUP(B138, '2017q3'!A$1:C$399,3,),0)</f>
        <v>0</v>
      </c>
      <c r="AG138" s="117">
        <f>IFERROR(VLOOKUP(B138, '2017q4'!A$1:C$399,3,),0)</f>
        <v>34</v>
      </c>
      <c r="AH138" t="str">
        <f t="shared" si="16"/>
        <v>0</v>
      </c>
      <c r="AI138" s="117">
        <f>IFERROR(VLOOKUP(B138, 'c2013q4'!A$1:E$399,4,),0) + IFERROR(VLOOKUP(B138, 'c2014q1'!A$1:E$399,4,),0) + IFERROR(VLOOKUP(B138, 'c2014q2'!A$1:E$399,4,),0) + IFERROR(VLOOKUP(B138, 'c2014q3'!A$1:E$399,4,),0) + IFERROR(VLOOKUP(B138, 'c2014q4'!A$1:E$399,4,),0)+ IFERROR(VLOOKUP(B138, 'c2015q1'!A$1:E$399,4,),0) + IFERROR(VLOOKUP(B138, 'c2015q2'!A$1:E$399,4,),0) + IFERROR(VLOOKUP(B138, 'c2015q3'!A$1:E$399,4,),0) + IFERROR(VLOOKUP(B138, 'c2015q4'!A$1:E$399,4,),0) + IFERROR(VLOOKUP(B138, 'c2016q1'!A$1:E$399,4,),0) + IFERROR(VLOOKUP(B138, 'c2016q2'!A$1:E$399,4,),0) + IFERROR(VLOOKUP(B138, 'c2016q3'!A$1:E$399,4,),0) + IFERROR(VLOOKUP(B138, 'c2016q4'!A$1:E$399,4,),0)+ IFERROR(VLOOKUP(B138, 'c2017q1'!A$1:E$399,4,),0)+ IFERROR(VLOOKUP(B138, 'c2017q2'!A$1:E$399,4,),0)</f>
        <v>0</v>
      </c>
      <c r="AJ138">
        <f>IFERROR(VLOOKUP(B138, 'c2013q4'!A$1:E$399,4,),0)</f>
        <v>0</v>
      </c>
      <c r="AK138">
        <f>IFERROR(VLOOKUP(B138, 'c2014q1'!A$1:E$399,4,),0) + IFERROR(VLOOKUP(B138, 'c2014q2'!A$1:E$399,4,),0) + IFERROR(VLOOKUP(B138, 'c2014q3'!A$1:E$399,4,),0) + IFERROR(VLOOKUP(B138, 'c2014q4'!A$1:E$399,4,),0)</f>
        <v>0</v>
      </c>
      <c r="AL138" s="59">
        <f>IFERROR(VLOOKUP(B138, 'c2015q1'!A$1:E$399,4,),0) + IFERROR(VLOOKUP(B138, 'c2015q2'!A$1:E$399,4,),0) + IFERROR(VLOOKUP(B138, 'c2015q3'!A$1:E$399,4,),0) + IFERROR(VLOOKUP(B138, 'c2015q4'!A$1:E$399,4,),0)</f>
        <v>0</v>
      </c>
      <c r="AM138" s="117">
        <f>IFERROR(VLOOKUP(B138, 'c2016q1'!A$1:E$399,4,),0) + IFERROR(VLOOKUP(B138, 'c2016q2'!A$1:E$399,4,),0) + IFERROR(VLOOKUP(B138, 'c2016q3'!A$1:E$399,4,),0) + IFERROR(VLOOKUP(B138, 'c2016q4'!A$1:E$399,4,),0)</f>
        <v>0</v>
      </c>
      <c r="AN138" s="117">
        <f>IFERROR(VLOOKUP(B138, 'c2017q1'!A$1:E$399,4,),0) + IFERROR(VLOOKUP(B138, 'c2017q2'!A$1:E$399,4,),0)</f>
        <v>0</v>
      </c>
      <c r="AO138" s="117" t="str">
        <f t="shared" si="14"/>
        <v>-</v>
      </c>
      <c r="AP138" s="117" t="str">
        <f t="shared" si="15"/>
        <v/>
      </c>
      <c r="AQ138" s="59">
        <f t="shared" si="17"/>
        <v>0</v>
      </c>
      <c r="AR138" t="str">
        <f t="shared" si="18"/>
        <v>f</v>
      </c>
      <c r="AS138" s="117" t="str">
        <f>IFERROR(VLOOKUP(B138, loss!$A$1:$F$300, 4, FALSE), "")</f>
        <v/>
      </c>
      <c r="AT138" s="117" t="str">
        <f>IFERROR(VLOOKUP(B138, loss!$A$1:$F$300, 5, FALSE), "")</f>
        <v/>
      </c>
    </row>
    <row r="139" spans="1:46" x14ac:dyDescent="0.25">
      <c r="A139">
        <v>138</v>
      </c>
      <c r="B139" s="59" t="s">
        <v>327</v>
      </c>
      <c r="C139" s="117" t="str">
        <f>IFERROR(VLOOKUP(B139,addresses!A$2:I$1997, 3, FALSE), "")</f>
        <v>200 Hopmeadow Street</v>
      </c>
      <c r="D139" s="117" t="str">
        <f>IFERROR(VLOOKUP(B139,addresses!A$2:I$1997, 5, FALSE), "")</f>
        <v>Simsbury</v>
      </c>
      <c r="E139" s="117" t="str">
        <f>IFERROR(VLOOKUP(B139,addresses!A$2:I$1997, 7, FALSE),"")</f>
        <v>CT</v>
      </c>
      <c r="F139" s="117" t="str">
        <f>IFERROR(VLOOKUP(B139,addresses!A$2:I$1997, 8, FALSE),"")</f>
        <v>06089-9793</v>
      </c>
      <c r="G139" s="117" t="str">
        <f>IFERROR(VLOOKUP(B139,addresses!A$2:I$1997, 9, FALSE),"")</f>
        <v>800-451-6944</v>
      </c>
      <c r="H139" s="117" t="str">
        <f>IFERROR(VLOOKUP(B139,addresses!A$2:J$1997, 10, FALSE), "")</f>
        <v>http://www.thehartford.com</v>
      </c>
      <c r="I139" s="117" t="str">
        <f>VLOOKUP(IFERROR(VLOOKUP(B139, Weiss!A$1:C$399,3,FALSE),"NR"), RatingsLU!A$5:B$30, 2, FALSE)</f>
        <v>B</v>
      </c>
      <c r="J139" s="117">
        <f>VLOOKUP(I139,RatingsLU!B$5:C$30,2,)</f>
        <v>5</v>
      </c>
      <c r="K139" s="117" t="str">
        <f>VLOOKUP(IFERROR(VLOOKUP(B139,#REF!, 6,FALSE), "NR"), RatingsLU!K$5:M$30, 2, FALSE)</f>
        <v>NR</v>
      </c>
      <c r="L139" s="117">
        <f>VLOOKUP(K139,RatingsLU!L$5:M$30,2,)</f>
        <v>7</v>
      </c>
      <c r="M139" s="117" t="str">
        <f>VLOOKUP(IFERROR(VLOOKUP(B139, AMBest!A$1:L$399,3,FALSE),"NR"), RatingsLU!F$5:G$100, 2, FALSE)</f>
        <v>A+</v>
      </c>
      <c r="N139" s="117">
        <f>VLOOKUP(M139, RatingsLU!G$5:H$100, 2, FALSE)</f>
        <v>3</v>
      </c>
      <c r="O139" s="117">
        <f>IFERROR(VLOOKUP(B139, '2017q4'!A$1:C$400,3,),0)</f>
        <v>33</v>
      </c>
      <c r="P139" t="str">
        <f t="shared" si="19"/>
        <v>33</v>
      </c>
      <c r="Q139">
        <f>IFERROR(VLOOKUP(B139, '2013q4'!A$1:C$399,3,),0)</f>
        <v>40</v>
      </c>
      <c r="R139">
        <f>IFERROR(VLOOKUP(B139, '2014q1'!A$1:C$399,3,),0)</f>
        <v>38</v>
      </c>
      <c r="S139">
        <f>IFERROR(VLOOKUP(B139, '2014q2'!A$1:C$399,3,),0)</f>
        <v>37</v>
      </c>
      <c r="T139">
        <f>IFERROR(VLOOKUP(B139, '2014q3'!A$1:C$399,3,),0)</f>
        <v>36</v>
      </c>
      <c r="U139">
        <f>IFERROR(VLOOKUP(B139, '2014q1'!A$1:C$399,3,),0)</f>
        <v>38</v>
      </c>
      <c r="V139">
        <f>IFERROR(VLOOKUP(B139, '2014q2'!A$1:C$399,3,),0)</f>
        <v>37</v>
      </c>
      <c r="W139">
        <f>IFERROR(VLOOKUP(B139, '2015q2'!A$1:C$399,3,),0)</f>
        <v>42</v>
      </c>
      <c r="X139" s="59">
        <f>IFERROR(VLOOKUP(B139, '2015q3'!A$1:C$399,3,),0)</f>
        <v>42</v>
      </c>
      <c r="Y139" s="59">
        <f>IFERROR(VLOOKUP(B139, '2015q4'!A$1:C$399,3,),0)</f>
        <v>44</v>
      </c>
      <c r="Z139" s="117">
        <f>IFERROR(VLOOKUP(B139, '2016q1'!A$1:C$399,3,),0)</f>
        <v>43</v>
      </c>
      <c r="AA139" s="117">
        <f>IFERROR(VLOOKUP(B139, '2016q2'!A$1:C$399,3,),0)</f>
        <v>42</v>
      </c>
      <c r="AB139" s="117">
        <f>IFERROR(VLOOKUP(B139, '2016q3'!A$1:C$399,3,),0)</f>
        <v>42</v>
      </c>
      <c r="AC139" s="117">
        <f>IFERROR(VLOOKUP(B139, '2016q4'!A$1:C$399,3,),0)</f>
        <v>45</v>
      </c>
      <c r="AD139" s="117">
        <f>IFERROR(VLOOKUP(B139, '2017q1'!A$1:C$399,3,),0)</f>
        <v>39</v>
      </c>
      <c r="AE139" s="117">
        <f>IFERROR(VLOOKUP(B139, '2017q2'!A$1:C$399,3,),0)</f>
        <v>37</v>
      </c>
      <c r="AF139" s="117">
        <f>IFERROR(VLOOKUP(B139, '2017q3'!A$1:C$399,3,),0)</f>
        <v>34</v>
      </c>
      <c r="AG139" s="117">
        <f>IFERROR(VLOOKUP(B139, '2017q4'!A$1:C$399,3,),0)</f>
        <v>33</v>
      </c>
      <c r="AH139" t="str">
        <f t="shared" si="16"/>
        <v>4</v>
      </c>
      <c r="AI139" s="117">
        <f>IFERROR(VLOOKUP(B139, 'c2013q4'!A$1:E$399,4,),0) + IFERROR(VLOOKUP(B139, 'c2014q1'!A$1:E$399,4,),0) + IFERROR(VLOOKUP(B139, 'c2014q2'!A$1:E$399,4,),0) + IFERROR(VLOOKUP(B139, 'c2014q3'!A$1:E$399,4,),0) + IFERROR(VLOOKUP(B139, 'c2014q4'!A$1:E$399,4,),0)+ IFERROR(VLOOKUP(B139, 'c2015q1'!A$1:E$399,4,),0) + IFERROR(VLOOKUP(B139, 'c2015q2'!A$1:E$399,4,),0) + IFERROR(VLOOKUP(B139, 'c2015q3'!A$1:E$399,4,),0) + IFERROR(VLOOKUP(B139, 'c2015q4'!A$1:E$399,4,),0) + IFERROR(VLOOKUP(B139, 'c2016q1'!A$1:E$399,4,),0) + IFERROR(VLOOKUP(B139, 'c2016q2'!A$1:E$399,4,),0) + IFERROR(VLOOKUP(B139, 'c2016q3'!A$1:E$399,4,),0) + IFERROR(VLOOKUP(B139, 'c2016q4'!A$1:E$399,4,),0)+ IFERROR(VLOOKUP(B139, 'c2017q1'!A$1:E$399,4,),0)+ IFERROR(VLOOKUP(B139, 'c2017q2'!A$1:E$399,4,),0)</f>
        <v>4</v>
      </c>
      <c r="AJ139">
        <f>IFERROR(VLOOKUP(B139, 'c2013q4'!A$1:E$399,4,),0)</f>
        <v>1</v>
      </c>
      <c r="AK139">
        <f>IFERROR(VLOOKUP(B139, 'c2014q1'!A$1:E$399,4,),0) + IFERROR(VLOOKUP(B139, 'c2014q2'!A$1:E$399,4,),0) + IFERROR(VLOOKUP(B139, 'c2014q3'!A$1:E$399,4,),0) + IFERROR(VLOOKUP(B139, 'c2014q4'!A$1:E$399,4,),0)</f>
        <v>1</v>
      </c>
      <c r="AL139" s="59">
        <f>IFERROR(VLOOKUP(B139, 'c2015q1'!A$1:E$399,4,),0) + IFERROR(VLOOKUP(B139, 'c2015q2'!A$1:E$399,4,),0) + IFERROR(VLOOKUP(B139, 'c2015q3'!A$1:E$399,4,),0) + IFERROR(VLOOKUP(B139, 'c2015q4'!A$1:E$399,4,),0)</f>
        <v>1</v>
      </c>
      <c r="AM139" s="117">
        <f>IFERROR(VLOOKUP(B139, 'c2016q1'!A$1:E$399,4,),0) + IFERROR(VLOOKUP(B139, 'c2016q2'!A$1:E$399,4,),0) + IFERROR(VLOOKUP(B139, 'c2016q3'!A$1:E$399,4,),0) + IFERROR(VLOOKUP(B139, 'c2016q4'!A$1:E$399,4,),0)</f>
        <v>1</v>
      </c>
      <c r="AN139" s="117">
        <f>IFERROR(VLOOKUP(B139, 'c2017q1'!A$1:E$399,4,),0) + IFERROR(VLOOKUP(B139, 'c2017q2'!A$1:E$399,4,),0)</f>
        <v>0</v>
      </c>
      <c r="AO139" s="117" t="str">
        <f t="shared" si="14"/>
        <v>-</v>
      </c>
      <c r="AP139" s="117" t="str">
        <f t="shared" si="15"/>
        <v/>
      </c>
      <c r="AQ139" s="59">
        <f t="shared" si="17"/>
        <v>0</v>
      </c>
      <c r="AR139" t="str">
        <f t="shared" si="18"/>
        <v>f</v>
      </c>
      <c r="AS139" s="117" t="str">
        <f>IFERROR(VLOOKUP(B139, loss!$A$1:$F$300, 4, FALSE), "")</f>
        <v>58.4%</v>
      </c>
      <c r="AT139" s="117" t="str">
        <f>IFERROR(VLOOKUP(B139, loss!$A$1:$F$300, 5, FALSE), "")</f>
        <v>58.1%</v>
      </c>
    </row>
    <row r="140" spans="1:46" x14ac:dyDescent="0.25">
      <c r="A140">
        <v>139</v>
      </c>
      <c r="B140" s="59" t="s">
        <v>325</v>
      </c>
      <c r="C140" s="117" t="str">
        <f>IFERROR(VLOOKUP(B140,addresses!A$2:I$1997, 3, FALSE), "")</f>
        <v>4075 Sw 83 Avenue</v>
      </c>
      <c r="D140" s="117" t="str">
        <f>IFERROR(VLOOKUP(B140,addresses!A$2:I$1997, 5, FALSE), "")</f>
        <v>Miami</v>
      </c>
      <c r="E140" s="117" t="str">
        <f>IFERROR(VLOOKUP(B140,addresses!A$2:I$1997, 7, FALSE),"")</f>
        <v>FL</v>
      </c>
      <c r="F140" s="117">
        <f>IFERROR(VLOOKUP(B140,addresses!A$2:I$1997, 8, FALSE),"")</f>
        <v>33155</v>
      </c>
      <c r="G140" s="117" t="str">
        <f>IFERROR(VLOOKUP(B140,addresses!A$2:I$1997, 9, FALSE),"")</f>
        <v>305-554-0353</v>
      </c>
      <c r="H140" s="117" t="str">
        <f>IFERROR(VLOOKUP(B140,addresses!A$2:J$1997, 10, FALSE), "")</f>
        <v>http://www.granadainsurance.com</v>
      </c>
      <c r="I140" s="117" t="str">
        <f>VLOOKUP(IFERROR(VLOOKUP(B140, Weiss!A$1:C$399,3,FALSE),"NR"), RatingsLU!A$5:B$30, 2, FALSE)</f>
        <v>NR</v>
      </c>
      <c r="J140" s="117">
        <f>VLOOKUP(I140,RatingsLU!B$5:C$30,2,)</f>
        <v>16</v>
      </c>
      <c r="K140" s="117" t="str">
        <f>VLOOKUP(IFERROR(VLOOKUP(B140,#REF!, 6,FALSE), "NR"), RatingsLU!K$5:M$30, 2, FALSE)</f>
        <v>NR</v>
      </c>
      <c r="L140" s="117">
        <f>VLOOKUP(K140,RatingsLU!L$5:M$30,2,)</f>
        <v>7</v>
      </c>
      <c r="M140" s="117" t="str">
        <f>VLOOKUP(IFERROR(VLOOKUP(B140, AMBest!A$1:L$399,3,FALSE),"NR"), RatingsLU!F$5:G$100, 2, FALSE)</f>
        <v>NR</v>
      </c>
      <c r="N140" s="117">
        <f>VLOOKUP(M140, RatingsLU!G$5:H$100, 2, FALSE)</f>
        <v>33</v>
      </c>
      <c r="O140" s="117">
        <f>IFERROR(VLOOKUP(B140, '2017q4'!A$1:C$400,3,),0)</f>
        <v>27</v>
      </c>
      <c r="P140" t="str">
        <f t="shared" si="19"/>
        <v>27</v>
      </c>
      <c r="Q140">
        <f>IFERROR(VLOOKUP(B140, '2013q4'!A$1:C$399,3,),0)</f>
        <v>60</v>
      </c>
      <c r="R140">
        <f>IFERROR(VLOOKUP(B140, '2014q1'!A$1:C$399,3,),0)</f>
        <v>60</v>
      </c>
      <c r="S140">
        <f>IFERROR(VLOOKUP(B140, '2014q2'!A$1:C$399,3,),0)</f>
        <v>59</v>
      </c>
      <c r="T140">
        <f>IFERROR(VLOOKUP(B140, '2014q3'!A$1:C$399,3,),0)</f>
        <v>61</v>
      </c>
      <c r="U140">
        <f>IFERROR(VLOOKUP(B140, '2014q1'!A$1:C$399,3,),0)</f>
        <v>60</v>
      </c>
      <c r="V140">
        <f>IFERROR(VLOOKUP(B140, '2014q2'!A$1:C$399,3,),0)</f>
        <v>59</v>
      </c>
      <c r="W140">
        <f>IFERROR(VLOOKUP(B140, '2015q2'!A$1:C$399,3,),0)</f>
        <v>52</v>
      </c>
      <c r="X140" s="59">
        <f>IFERROR(VLOOKUP(B140, '2015q3'!A$1:C$399,3,),0)</f>
        <v>47</v>
      </c>
      <c r="Y140" s="59">
        <f>IFERROR(VLOOKUP(B140, '2015q4'!A$1:C$399,3,),0)</f>
        <v>43</v>
      </c>
      <c r="Z140" s="117">
        <f>IFERROR(VLOOKUP(B140, '2016q1'!A$1:C$399,3,),0)</f>
        <v>43</v>
      </c>
      <c r="AA140" s="117">
        <f>IFERROR(VLOOKUP(B140, '2016q2'!A$1:C$399,3,),0)</f>
        <v>39</v>
      </c>
      <c r="AB140" s="117">
        <f>IFERROR(VLOOKUP(B140, '2016q3'!A$1:C$399,3,),0)</f>
        <v>35</v>
      </c>
      <c r="AC140" s="117">
        <f>IFERROR(VLOOKUP(B140, '2016q4'!A$1:C$399,3,),0)</f>
        <v>34</v>
      </c>
      <c r="AD140" s="117">
        <f>IFERROR(VLOOKUP(B140, '2017q1'!A$1:C$399,3,),0)</f>
        <v>34</v>
      </c>
      <c r="AE140" s="117">
        <f>IFERROR(VLOOKUP(B140, '2017q2'!A$1:C$399,3,),0)</f>
        <v>32</v>
      </c>
      <c r="AF140" s="117">
        <f>IFERROR(VLOOKUP(B140, '2017q3'!A$1:C$399,3,),0)</f>
        <v>29</v>
      </c>
      <c r="AG140" s="117">
        <f>IFERROR(VLOOKUP(B140, '2017q4'!A$1:C$399,3,),0)</f>
        <v>27</v>
      </c>
      <c r="AH140" t="str">
        <f t="shared" si="16"/>
        <v>0</v>
      </c>
      <c r="AI140" s="117">
        <f>IFERROR(VLOOKUP(B140, 'c2013q4'!A$1:E$399,4,),0) + IFERROR(VLOOKUP(B140, 'c2014q1'!A$1:E$399,4,),0) + IFERROR(VLOOKUP(B140, 'c2014q2'!A$1:E$399,4,),0) + IFERROR(VLOOKUP(B140, 'c2014q3'!A$1:E$399,4,),0) + IFERROR(VLOOKUP(B140, 'c2014q4'!A$1:E$399,4,),0)+ IFERROR(VLOOKUP(B140, 'c2015q1'!A$1:E$399,4,),0) + IFERROR(VLOOKUP(B140, 'c2015q2'!A$1:E$399,4,),0) + IFERROR(VLOOKUP(B140, 'c2015q3'!A$1:E$399,4,),0) + IFERROR(VLOOKUP(B140, 'c2015q4'!A$1:E$399,4,),0) + IFERROR(VLOOKUP(B140, 'c2016q1'!A$1:E$399,4,),0) + IFERROR(VLOOKUP(B140, 'c2016q2'!A$1:E$399,4,),0) + IFERROR(VLOOKUP(B140, 'c2016q3'!A$1:E$399,4,),0) + IFERROR(VLOOKUP(B140, 'c2016q4'!A$1:E$399,4,),0)+ IFERROR(VLOOKUP(B140, 'c2017q1'!A$1:E$399,4,),0)+ IFERROR(VLOOKUP(B140, 'c2017q2'!A$1:E$399,4,),0)</f>
        <v>0</v>
      </c>
      <c r="AJ140">
        <f>IFERROR(VLOOKUP(B140, 'c2013q4'!A$1:E$399,4,),0)</f>
        <v>0</v>
      </c>
      <c r="AK140">
        <f>IFERROR(VLOOKUP(B140, 'c2014q1'!A$1:E$399,4,),0) + IFERROR(VLOOKUP(B140, 'c2014q2'!A$1:E$399,4,),0) + IFERROR(VLOOKUP(B140, 'c2014q3'!A$1:E$399,4,),0) + IFERROR(VLOOKUP(B140, 'c2014q4'!A$1:E$399,4,),0)</f>
        <v>0</v>
      </c>
      <c r="AL140" s="59">
        <f>IFERROR(VLOOKUP(B140, 'c2015q1'!A$1:E$399,4,),0) + IFERROR(VLOOKUP(B140, 'c2015q2'!A$1:E$399,4,),0) + IFERROR(VLOOKUP(B140, 'c2015q3'!A$1:E$399,4,),0) + IFERROR(VLOOKUP(B140, 'c2015q4'!A$1:E$399,4,),0)</f>
        <v>0</v>
      </c>
      <c r="AM140" s="117">
        <f>IFERROR(VLOOKUP(B140, 'c2016q1'!A$1:E$399,4,),0) + IFERROR(VLOOKUP(B140, 'c2016q2'!A$1:E$399,4,),0) + IFERROR(VLOOKUP(B140, 'c2016q3'!A$1:E$399,4,),0) + IFERROR(VLOOKUP(B140, 'c2016q4'!A$1:E$399,4,),0)</f>
        <v>0</v>
      </c>
      <c r="AN140" s="117">
        <f>IFERROR(VLOOKUP(B140, 'c2017q1'!A$1:E$399,4,),0) + IFERROR(VLOOKUP(B140, 'c2017q2'!A$1:E$399,4,),0)</f>
        <v>0</v>
      </c>
      <c r="AO140" s="117" t="str">
        <f t="shared" si="14"/>
        <v>-</v>
      </c>
      <c r="AP140" s="117" t="str">
        <f t="shared" si="15"/>
        <v/>
      </c>
      <c r="AQ140" s="59">
        <f t="shared" si="17"/>
        <v>0</v>
      </c>
      <c r="AR140" t="str">
        <f t="shared" si="18"/>
        <v>f</v>
      </c>
      <c r="AS140" s="117" t="str">
        <f>IFERROR(VLOOKUP(B140, loss!$A$1:$F$300, 4, FALSE), "")</f>
        <v/>
      </c>
      <c r="AT140" s="117" t="str">
        <f>IFERROR(VLOOKUP(B140, loss!$A$1:$F$300, 5, FALSE), "")</f>
        <v/>
      </c>
    </row>
    <row r="141" spans="1:46" x14ac:dyDescent="0.25">
      <c r="A141">
        <v>140</v>
      </c>
      <c r="B141" s="59" t="s">
        <v>345</v>
      </c>
      <c r="C141" s="117" t="str">
        <f>IFERROR(VLOOKUP(B141,addresses!A$2:I$1997, 3, FALSE), "")</f>
        <v>440 Lincoln Street</v>
      </c>
      <c r="D141" s="117" t="str">
        <f>IFERROR(VLOOKUP(B141,addresses!A$2:I$1997, 5, FALSE), "")</f>
        <v>Worcester</v>
      </c>
      <c r="E141" s="117" t="str">
        <f>IFERROR(VLOOKUP(B141,addresses!A$2:I$1997, 7, FALSE),"")</f>
        <v>MA</v>
      </c>
      <c r="F141" s="117" t="str">
        <f>IFERROR(VLOOKUP(B141,addresses!A$2:I$1997, 8, FALSE),"")</f>
        <v>01653-0002</v>
      </c>
      <c r="G141" s="117" t="str">
        <f>IFERROR(VLOOKUP(B141,addresses!A$2:I$1997, 9, FALSE),"")</f>
        <v>508-853-7200-8553955</v>
      </c>
      <c r="H141" s="117" t="str">
        <f>IFERROR(VLOOKUP(B141,addresses!A$2:J$1997, 10, FALSE), "")</f>
        <v>http://www.hanover.com</v>
      </c>
      <c r="I141" s="117" t="str">
        <f>VLOOKUP(IFERROR(VLOOKUP(B141, Weiss!A$1:C$399,3,FALSE),"NR"), RatingsLU!A$5:B$30, 2, FALSE)</f>
        <v>NR</v>
      </c>
      <c r="J141" s="117">
        <f>VLOOKUP(I141,RatingsLU!B$5:C$30,2,)</f>
        <v>16</v>
      </c>
      <c r="K141" s="117" t="str">
        <f>VLOOKUP(IFERROR(VLOOKUP(B141,#REF!, 6,FALSE), "NR"), RatingsLU!K$5:M$30, 2, FALSE)</f>
        <v>NR</v>
      </c>
      <c r="L141" s="117">
        <f>VLOOKUP(K141,RatingsLU!L$5:M$30,2,)</f>
        <v>7</v>
      </c>
      <c r="M141" s="117" t="str">
        <f>VLOOKUP(IFERROR(VLOOKUP(B141, AMBest!A$1:L$399,3,FALSE),"NR"), RatingsLU!F$5:G$100, 2, FALSE)</f>
        <v>A</v>
      </c>
      <c r="N141" s="117">
        <f>VLOOKUP(M141, RatingsLU!G$5:H$100, 2, FALSE)</f>
        <v>5</v>
      </c>
      <c r="O141" s="117">
        <f>IFERROR(VLOOKUP(B141, '2017q4'!A$1:C$400,3,),0)</f>
        <v>21</v>
      </c>
      <c r="P141" t="str">
        <f t="shared" si="19"/>
        <v>21</v>
      </c>
      <c r="Q141">
        <f>IFERROR(VLOOKUP(B141, '2013q4'!A$1:C$399,3,),0)</f>
        <v>8</v>
      </c>
      <c r="R141">
        <f>IFERROR(VLOOKUP(B141, '2014q1'!A$1:C$399,3,),0)</f>
        <v>9</v>
      </c>
      <c r="S141">
        <f>IFERROR(VLOOKUP(B141, '2014q2'!A$1:C$399,3,),0)</f>
        <v>10</v>
      </c>
      <c r="T141">
        <f>IFERROR(VLOOKUP(B141, '2014q3'!A$1:C$399,3,),0)</f>
        <v>6</v>
      </c>
      <c r="U141">
        <f>IFERROR(VLOOKUP(B141, '2014q1'!A$1:C$399,3,),0)</f>
        <v>9</v>
      </c>
      <c r="V141">
        <f>IFERROR(VLOOKUP(B141, '2014q2'!A$1:C$399,3,),0)</f>
        <v>10</v>
      </c>
      <c r="W141">
        <f>IFERROR(VLOOKUP(B141, '2015q2'!A$1:C$399,3,),0)</f>
        <v>4</v>
      </c>
      <c r="X141" s="59">
        <f>IFERROR(VLOOKUP(B141, '2015q3'!A$1:C$399,3,),0)</f>
        <v>6</v>
      </c>
      <c r="Y141" s="59">
        <f>IFERROR(VLOOKUP(B141, '2015q4'!A$1:C$399,3,),0)</f>
        <v>6</v>
      </c>
      <c r="Z141" s="117">
        <f>IFERROR(VLOOKUP(B141, '2016q1'!A$1:C$399,3,),0)</f>
        <v>7</v>
      </c>
      <c r="AA141" s="117">
        <f>IFERROR(VLOOKUP(B141, '2016q2'!A$1:C$399,3,),0)</f>
        <v>6</v>
      </c>
      <c r="AB141" s="117">
        <f>IFERROR(VLOOKUP(B141, '2016q3'!A$1:C$399,3,),0)</f>
        <v>6</v>
      </c>
      <c r="AC141" s="117">
        <f>IFERROR(VLOOKUP(B141, '2016q4'!A$1:C$399,3,),0)</f>
        <v>5</v>
      </c>
      <c r="AD141" s="117">
        <f>IFERROR(VLOOKUP(B141, '2017q1'!A$1:C$399,3,),0)</f>
        <v>6</v>
      </c>
      <c r="AE141" s="117">
        <f>IFERROR(VLOOKUP(B141, '2017q2'!A$1:C$399,3,),0)</f>
        <v>22</v>
      </c>
      <c r="AF141" s="117">
        <f>IFERROR(VLOOKUP(B141, '2017q3'!A$1:C$399,3,),0)</f>
        <v>20</v>
      </c>
      <c r="AG141" s="117">
        <f>IFERROR(VLOOKUP(B141, '2017q4'!A$1:C$399,3,),0)</f>
        <v>21</v>
      </c>
      <c r="AH141" t="str">
        <f t="shared" si="16"/>
        <v>0</v>
      </c>
      <c r="AI141" s="117">
        <f>IFERROR(VLOOKUP(B141, 'c2013q4'!A$1:E$399,4,),0) + IFERROR(VLOOKUP(B141, 'c2014q1'!A$1:E$399,4,),0) + IFERROR(VLOOKUP(B141, 'c2014q2'!A$1:E$399,4,),0) + IFERROR(VLOOKUP(B141, 'c2014q3'!A$1:E$399,4,),0) + IFERROR(VLOOKUP(B141, 'c2014q4'!A$1:E$399,4,),0)+ IFERROR(VLOOKUP(B141, 'c2015q1'!A$1:E$399,4,),0) + IFERROR(VLOOKUP(B141, 'c2015q2'!A$1:E$399,4,),0) + IFERROR(VLOOKUP(B141, 'c2015q3'!A$1:E$399,4,),0) + IFERROR(VLOOKUP(B141, 'c2015q4'!A$1:E$399,4,),0) + IFERROR(VLOOKUP(B141, 'c2016q1'!A$1:E$399,4,),0) + IFERROR(VLOOKUP(B141, 'c2016q2'!A$1:E$399,4,),0) + IFERROR(VLOOKUP(B141, 'c2016q3'!A$1:E$399,4,),0) + IFERROR(VLOOKUP(B141, 'c2016q4'!A$1:E$399,4,),0)+ IFERROR(VLOOKUP(B141, 'c2017q1'!A$1:E$399,4,),0)+ IFERROR(VLOOKUP(B141, 'c2017q2'!A$1:E$399,4,),0)</f>
        <v>0</v>
      </c>
      <c r="AJ141">
        <f>IFERROR(VLOOKUP(B141, 'c2013q4'!A$1:E$399,4,),0)</f>
        <v>0</v>
      </c>
      <c r="AK141">
        <f>IFERROR(VLOOKUP(B141, 'c2014q1'!A$1:E$399,4,),0) + IFERROR(VLOOKUP(B141, 'c2014q2'!A$1:E$399,4,),0) + IFERROR(VLOOKUP(B141, 'c2014q3'!A$1:E$399,4,),0) + IFERROR(VLOOKUP(B141, 'c2014q4'!A$1:E$399,4,),0)</f>
        <v>0</v>
      </c>
      <c r="AL141" s="59">
        <f>IFERROR(VLOOKUP(B141, 'c2015q1'!A$1:E$399,4,),0) + IFERROR(VLOOKUP(B141, 'c2015q2'!A$1:E$399,4,),0) + IFERROR(VLOOKUP(B141, 'c2015q3'!A$1:E$399,4,),0) + IFERROR(VLOOKUP(B141, 'c2015q4'!A$1:E$399,4,),0)</f>
        <v>0</v>
      </c>
      <c r="AM141" s="117">
        <f>IFERROR(VLOOKUP(B141, 'c2016q1'!A$1:E$399,4,),0) + IFERROR(VLOOKUP(B141, 'c2016q2'!A$1:E$399,4,),0) + IFERROR(VLOOKUP(B141, 'c2016q3'!A$1:E$399,4,),0) + IFERROR(VLOOKUP(B141, 'c2016q4'!A$1:E$399,4,),0)</f>
        <v>0</v>
      </c>
      <c r="AN141" s="117">
        <f>IFERROR(VLOOKUP(B141, 'c2017q1'!A$1:E$399,4,),0) + IFERROR(VLOOKUP(B141, 'c2017q2'!A$1:E$399,4,),0)</f>
        <v>0</v>
      </c>
      <c r="AO141" s="117" t="str">
        <f t="shared" si="14"/>
        <v>-</v>
      </c>
      <c r="AP141" s="117" t="str">
        <f t="shared" si="15"/>
        <v/>
      </c>
      <c r="AQ141" s="59">
        <f t="shared" si="17"/>
        <v>0</v>
      </c>
      <c r="AR141" t="str">
        <f t="shared" si="18"/>
        <v>f</v>
      </c>
      <c r="AS141" s="117" t="str">
        <f>IFERROR(VLOOKUP(B141, loss!$A$1:$F$300, 4, FALSE), "")</f>
        <v/>
      </c>
      <c r="AT141" s="117" t="str">
        <f>IFERROR(VLOOKUP(B141, loss!$A$1:$F$300, 5, FALSE), "")</f>
        <v/>
      </c>
    </row>
    <row r="142" spans="1:46" x14ac:dyDescent="0.25">
      <c r="A142">
        <v>141</v>
      </c>
      <c r="B142" s="59" t="s">
        <v>331</v>
      </c>
      <c r="C142" s="117" t="str">
        <f>IFERROR(VLOOKUP(B142,addresses!A$2:I$1997, 3, FALSE), "")</f>
        <v>301 E Fourth Street</v>
      </c>
      <c r="D142" s="117" t="str">
        <f>IFERROR(VLOOKUP(B142,addresses!A$2:I$1997, 5, FALSE), "")</f>
        <v>Cincinnati</v>
      </c>
      <c r="E142" s="117" t="str">
        <f>IFERROR(VLOOKUP(B142,addresses!A$2:I$1997, 7, FALSE),"")</f>
        <v>OH</v>
      </c>
      <c r="F142" s="117">
        <f>IFERROR(VLOOKUP(B142,addresses!A$2:I$1997, 8, FALSE),"")</f>
        <v>45202</v>
      </c>
      <c r="G142" s="117" t="str">
        <f>IFERROR(VLOOKUP(B142,addresses!A$2:I$1997, 9, FALSE),"")</f>
        <v>800-972-3008</v>
      </c>
      <c r="H142" s="117" t="str">
        <f>IFERROR(VLOOKUP(B142,addresses!A$2:J$1997, 10, FALSE), "")</f>
        <v>http://www.greatamericaninsurancegroup.com</v>
      </c>
      <c r="I142" s="117" t="str">
        <f>VLOOKUP(IFERROR(VLOOKUP(B142, Weiss!A$1:C$399,3,FALSE),"NR"), RatingsLU!A$5:B$30, 2, FALSE)</f>
        <v>NR</v>
      </c>
      <c r="J142" s="117">
        <f>VLOOKUP(I142,RatingsLU!B$5:C$30,2,)</f>
        <v>16</v>
      </c>
      <c r="K142" s="117" t="str">
        <f>VLOOKUP(IFERROR(VLOOKUP(B142,#REF!, 6,FALSE), "NR"), RatingsLU!K$5:M$30, 2, FALSE)</f>
        <v>NR</v>
      </c>
      <c r="L142" s="117">
        <f>VLOOKUP(K142,RatingsLU!L$5:M$30,2,)</f>
        <v>7</v>
      </c>
      <c r="M142" s="117" t="str">
        <f>VLOOKUP(IFERROR(VLOOKUP(B142, AMBest!A$1:L$399,3,FALSE),"NR"), RatingsLU!F$5:G$100, 2, FALSE)</f>
        <v>A+</v>
      </c>
      <c r="N142" s="117">
        <f>VLOOKUP(M142, RatingsLU!G$5:H$100, 2, FALSE)</f>
        <v>3</v>
      </c>
      <c r="O142" s="117">
        <f>IFERROR(VLOOKUP(B142, '2017q4'!A$1:C$400,3,),0)</f>
        <v>20</v>
      </c>
      <c r="P142" t="str">
        <f t="shared" si="19"/>
        <v>20</v>
      </c>
      <c r="Q142">
        <f>IFERROR(VLOOKUP(B142, '2013q4'!A$1:C$399,3,),0)</f>
        <v>14</v>
      </c>
      <c r="R142">
        <f>IFERROR(VLOOKUP(B142, '2014q1'!A$1:C$399,3,),0)</f>
        <v>16</v>
      </c>
      <c r="S142">
        <f>IFERROR(VLOOKUP(B142, '2014q2'!A$1:C$399,3,),0)</f>
        <v>17</v>
      </c>
      <c r="T142">
        <f>IFERROR(VLOOKUP(B142, '2014q3'!A$1:C$399,3,),0)</f>
        <v>17</v>
      </c>
      <c r="U142">
        <f>IFERROR(VLOOKUP(B142, '2014q1'!A$1:C$399,3,),0)</f>
        <v>16</v>
      </c>
      <c r="V142">
        <f>IFERROR(VLOOKUP(B142, '2014q2'!A$1:C$399,3,),0)</f>
        <v>17</v>
      </c>
      <c r="W142">
        <f>IFERROR(VLOOKUP(B142, '2015q2'!A$1:C$399,3,),0)</f>
        <v>19</v>
      </c>
      <c r="X142" s="59">
        <f>IFERROR(VLOOKUP(B142, '2015q3'!A$1:C$399,3,),0)</f>
        <v>17</v>
      </c>
      <c r="Y142" s="59">
        <f>IFERROR(VLOOKUP(B142, '2015q4'!A$1:C$399,3,),0)</f>
        <v>21</v>
      </c>
      <c r="Z142" s="117">
        <f>IFERROR(VLOOKUP(B142, '2016q1'!A$1:C$399,3,),0)</f>
        <v>23</v>
      </c>
      <c r="AA142" s="117">
        <f>IFERROR(VLOOKUP(B142, '2016q2'!A$1:C$399,3,),0)</f>
        <v>23</v>
      </c>
      <c r="AB142" s="117">
        <f>IFERROR(VLOOKUP(B142, '2016q3'!A$1:C$399,3,),0)</f>
        <v>21</v>
      </c>
      <c r="AC142" s="117">
        <f>IFERROR(VLOOKUP(B142, '2016q4'!A$1:C$399,3,),0)</f>
        <v>21</v>
      </c>
      <c r="AD142" s="117">
        <f>IFERROR(VLOOKUP(B142, '2017q1'!A$1:C$399,3,),0)</f>
        <v>21</v>
      </c>
      <c r="AE142" s="117">
        <f>IFERROR(VLOOKUP(B142, '2017q2'!A$1:C$399,3,),0)</f>
        <v>20</v>
      </c>
      <c r="AF142" s="117">
        <f>IFERROR(VLOOKUP(B142, '2017q3'!A$1:C$399,3,),0)</f>
        <v>19</v>
      </c>
      <c r="AG142" s="117">
        <f>IFERROR(VLOOKUP(B142, '2017q4'!A$1:C$399,3,),0)</f>
        <v>20</v>
      </c>
      <c r="AH142" t="str">
        <f t="shared" si="16"/>
        <v>0</v>
      </c>
      <c r="AI142" s="117">
        <f>IFERROR(VLOOKUP(B142, 'c2013q4'!A$1:E$399,4,),0) + IFERROR(VLOOKUP(B142, 'c2014q1'!A$1:E$399,4,),0) + IFERROR(VLOOKUP(B142, 'c2014q2'!A$1:E$399,4,),0) + IFERROR(VLOOKUP(B142, 'c2014q3'!A$1:E$399,4,),0) + IFERROR(VLOOKUP(B142, 'c2014q4'!A$1:E$399,4,),0)+ IFERROR(VLOOKUP(B142, 'c2015q1'!A$1:E$399,4,),0) + IFERROR(VLOOKUP(B142, 'c2015q2'!A$1:E$399,4,),0) + IFERROR(VLOOKUP(B142, 'c2015q3'!A$1:E$399,4,),0) + IFERROR(VLOOKUP(B142, 'c2015q4'!A$1:E$399,4,),0) + IFERROR(VLOOKUP(B142, 'c2016q1'!A$1:E$399,4,),0) + IFERROR(VLOOKUP(B142, 'c2016q2'!A$1:E$399,4,),0) + IFERROR(VLOOKUP(B142, 'c2016q3'!A$1:E$399,4,),0) + IFERROR(VLOOKUP(B142, 'c2016q4'!A$1:E$399,4,),0)+ IFERROR(VLOOKUP(B142, 'c2017q1'!A$1:E$399,4,),0)+ IFERROR(VLOOKUP(B142, 'c2017q2'!A$1:E$399,4,),0)</f>
        <v>0</v>
      </c>
      <c r="AJ142">
        <f>IFERROR(VLOOKUP(B142, 'c2013q4'!A$1:E$399,4,),0)</f>
        <v>0</v>
      </c>
      <c r="AK142">
        <f>IFERROR(VLOOKUP(B142, 'c2014q1'!A$1:E$399,4,),0) + IFERROR(VLOOKUP(B142, 'c2014q2'!A$1:E$399,4,),0) + IFERROR(VLOOKUP(B142, 'c2014q3'!A$1:E$399,4,),0) + IFERROR(VLOOKUP(B142, 'c2014q4'!A$1:E$399,4,),0)</f>
        <v>0</v>
      </c>
      <c r="AL142" s="59">
        <f>IFERROR(VLOOKUP(B142, 'c2015q1'!A$1:E$399,4,),0) + IFERROR(VLOOKUP(B142, 'c2015q2'!A$1:E$399,4,),0) + IFERROR(VLOOKUP(B142, 'c2015q3'!A$1:E$399,4,),0) + IFERROR(VLOOKUP(B142, 'c2015q4'!A$1:E$399,4,),0)</f>
        <v>0</v>
      </c>
      <c r="AM142" s="117">
        <f>IFERROR(VLOOKUP(B142, 'c2016q1'!A$1:E$399,4,),0) + IFERROR(VLOOKUP(B142, 'c2016q2'!A$1:E$399,4,),0) + IFERROR(VLOOKUP(B142, 'c2016q3'!A$1:E$399,4,),0) + IFERROR(VLOOKUP(B142, 'c2016q4'!A$1:E$399,4,),0)</f>
        <v>0</v>
      </c>
      <c r="AN142" s="117">
        <f>IFERROR(VLOOKUP(B142, 'c2017q1'!A$1:E$399,4,),0) + IFERROR(VLOOKUP(B142, 'c2017q2'!A$1:E$399,4,),0)</f>
        <v>0</v>
      </c>
      <c r="AO142" s="117" t="str">
        <f t="shared" si="14"/>
        <v>-</v>
      </c>
      <c r="AP142" s="117" t="str">
        <f t="shared" si="15"/>
        <v/>
      </c>
      <c r="AQ142" s="59">
        <f t="shared" si="17"/>
        <v>0</v>
      </c>
      <c r="AR142" t="str">
        <f t="shared" si="18"/>
        <v>f</v>
      </c>
      <c r="AS142" s="117" t="str">
        <f>IFERROR(VLOOKUP(B142, loss!$A$1:$F$300, 4, FALSE), "")</f>
        <v/>
      </c>
      <c r="AT142" s="117" t="str">
        <f>IFERROR(VLOOKUP(B142, loss!$A$1:$F$300, 5, FALSE), "")</f>
        <v/>
      </c>
    </row>
    <row r="143" spans="1:46" x14ac:dyDescent="0.25">
      <c r="A143">
        <v>142</v>
      </c>
      <c r="B143" s="59" t="s">
        <v>334</v>
      </c>
      <c r="C143" s="117" t="str">
        <f>IFERROR(VLOOKUP(B143,addresses!A$2:I$1997, 3, FALSE), "")</f>
        <v>One Tower Square, 5 Ms</v>
      </c>
      <c r="D143" s="117" t="str">
        <f>IFERROR(VLOOKUP(B143,addresses!A$2:I$1997, 5, FALSE), "")</f>
        <v>Hartford</v>
      </c>
      <c r="E143" s="117" t="str">
        <f>IFERROR(VLOOKUP(B143,addresses!A$2:I$1997, 7, FALSE),"")</f>
        <v>CT</v>
      </c>
      <c r="F143" s="117" t="str">
        <f>IFERROR(VLOOKUP(B143,addresses!A$2:I$1997, 8, FALSE),"")</f>
        <v>06183</v>
      </c>
      <c r="G143" s="117" t="str">
        <f>IFERROR(VLOOKUP(B143,addresses!A$2:I$1997, 9, FALSE),"")</f>
        <v>860-277-1561</v>
      </c>
      <c r="H143" s="117" t="str">
        <f>IFERROR(VLOOKUP(B143,addresses!A$2:J$1997, 10, FALSE), "")</f>
        <v>http://www.travelers.com</v>
      </c>
      <c r="I143" s="117" t="str">
        <f>VLOOKUP(IFERROR(VLOOKUP(B143, Weiss!A$1:C$399,3,FALSE),"NR"), RatingsLU!A$5:B$30, 2, FALSE)</f>
        <v>B</v>
      </c>
      <c r="J143" s="117">
        <f>VLOOKUP(I143,RatingsLU!B$5:C$30,2,)</f>
        <v>5</v>
      </c>
      <c r="K143" s="117" t="str">
        <f>VLOOKUP(IFERROR(VLOOKUP(B143,#REF!, 6,FALSE), "NR"), RatingsLU!K$5:M$30, 2, FALSE)</f>
        <v>NR</v>
      </c>
      <c r="L143" s="117">
        <f>VLOOKUP(K143,RatingsLU!L$5:M$30,2,)</f>
        <v>7</v>
      </c>
      <c r="M143" s="117" t="str">
        <f>VLOOKUP(IFERROR(VLOOKUP(B143, AMBest!A$1:L$399,3,FALSE),"NR"), RatingsLU!F$5:G$100, 2, FALSE)</f>
        <v>NR</v>
      </c>
      <c r="N143" s="117">
        <f>VLOOKUP(M143, RatingsLU!G$5:H$100, 2, FALSE)</f>
        <v>33</v>
      </c>
      <c r="O143" s="117">
        <f>IFERROR(VLOOKUP(B143, '2017q4'!A$1:C$400,3,),0)</f>
        <v>20</v>
      </c>
      <c r="P143" t="str">
        <f t="shared" si="19"/>
        <v>20</v>
      </c>
      <c r="Q143">
        <f>IFERROR(VLOOKUP(B143, '2013q4'!A$1:C$399,3,),0)</f>
        <v>16</v>
      </c>
      <c r="R143">
        <f>IFERROR(VLOOKUP(B143, '2014q1'!A$1:C$399,3,),0)</f>
        <v>16</v>
      </c>
      <c r="S143">
        <f>IFERROR(VLOOKUP(B143, '2014q2'!A$1:C$399,3,),0)</f>
        <v>15</v>
      </c>
      <c r="T143">
        <f>IFERROR(VLOOKUP(B143, '2014q3'!A$1:C$399,3,),0)</f>
        <v>13</v>
      </c>
      <c r="U143">
        <f>IFERROR(VLOOKUP(B143, '2014q1'!A$1:C$399,3,),0)</f>
        <v>16</v>
      </c>
      <c r="V143">
        <f>IFERROR(VLOOKUP(B143, '2014q2'!A$1:C$399,3,),0)</f>
        <v>15</v>
      </c>
      <c r="W143">
        <f>IFERROR(VLOOKUP(B143, '2015q2'!A$1:C$399,3,),0)</f>
        <v>15</v>
      </c>
      <c r="X143" s="59">
        <f>IFERROR(VLOOKUP(B143, '2015q3'!A$1:C$399,3,),0)</f>
        <v>16</v>
      </c>
      <c r="Y143" s="59">
        <f>IFERROR(VLOOKUP(B143, '2015q4'!A$1:C$399,3,),0)</f>
        <v>15</v>
      </c>
      <c r="Z143" s="117">
        <f>IFERROR(VLOOKUP(B143, '2016q1'!A$1:C$399,3,),0)</f>
        <v>14</v>
      </c>
      <c r="AA143" s="117">
        <f>IFERROR(VLOOKUP(B143, '2016q2'!A$1:C$399,3,),0)</f>
        <v>15</v>
      </c>
      <c r="AB143" s="117">
        <f>IFERROR(VLOOKUP(B143, '2016q3'!A$1:C$399,3,),0)</f>
        <v>17</v>
      </c>
      <c r="AC143" s="117">
        <f>IFERROR(VLOOKUP(B143, '2016q4'!A$1:C$399,3,),0)</f>
        <v>16</v>
      </c>
      <c r="AD143" s="117">
        <f>IFERROR(VLOOKUP(B143, '2017q1'!A$1:C$399,3,),0)</f>
        <v>20</v>
      </c>
      <c r="AE143" s="117">
        <f>IFERROR(VLOOKUP(B143, '2017q2'!A$1:C$399,3,),0)</f>
        <v>17</v>
      </c>
      <c r="AF143" s="117">
        <f>IFERROR(VLOOKUP(B143, '2017q3'!A$1:C$399,3,),0)</f>
        <v>17</v>
      </c>
      <c r="AG143" s="117">
        <f>IFERROR(VLOOKUP(B143, '2017q4'!A$1:C$399,3,),0)</f>
        <v>20</v>
      </c>
      <c r="AH143" t="str">
        <f t="shared" si="16"/>
        <v>0</v>
      </c>
      <c r="AI143" s="117">
        <f>IFERROR(VLOOKUP(B143, 'c2013q4'!A$1:E$399,4,),0) + IFERROR(VLOOKUP(B143, 'c2014q1'!A$1:E$399,4,),0) + IFERROR(VLOOKUP(B143, 'c2014q2'!A$1:E$399,4,),0) + IFERROR(VLOOKUP(B143, 'c2014q3'!A$1:E$399,4,),0) + IFERROR(VLOOKUP(B143, 'c2014q4'!A$1:E$399,4,),0)+ IFERROR(VLOOKUP(B143, 'c2015q1'!A$1:E$399,4,),0) + IFERROR(VLOOKUP(B143, 'c2015q2'!A$1:E$399,4,),0) + IFERROR(VLOOKUP(B143, 'c2015q3'!A$1:E$399,4,),0) + IFERROR(VLOOKUP(B143, 'c2015q4'!A$1:E$399,4,),0) + IFERROR(VLOOKUP(B143, 'c2016q1'!A$1:E$399,4,),0) + IFERROR(VLOOKUP(B143, 'c2016q2'!A$1:E$399,4,),0) + IFERROR(VLOOKUP(B143, 'c2016q3'!A$1:E$399,4,),0) + IFERROR(VLOOKUP(B143, 'c2016q4'!A$1:E$399,4,),0)+ IFERROR(VLOOKUP(B143, 'c2017q1'!A$1:E$399,4,),0)+ IFERROR(VLOOKUP(B143, 'c2017q2'!A$1:E$399,4,),0)</f>
        <v>0</v>
      </c>
      <c r="AJ143">
        <f>IFERROR(VLOOKUP(B143, 'c2013q4'!A$1:E$399,4,),0)</f>
        <v>0</v>
      </c>
      <c r="AK143">
        <f>IFERROR(VLOOKUP(B143, 'c2014q1'!A$1:E$399,4,),0) + IFERROR(VLOOKUP(B143, 'c2014q2'!A$1:E$399,4,),0) + IFERROR(VLOOKUP(B143, 'c2014q3'!A$1:E$399,4,),0) + IFERROR(VLOOKUP(B143, 'c2014q4'!A$1:E$399,4,),0)</f>
        <v>0</v>
      </c>
      <c r="AL143" s="59">
        <f>IFERROR(VLOOKUP(B143, 'c2015q1'!A$1:E$399,4,),0) + IFERROR(VLOOKUP(B143, 'c2015q2'!A$1:E$399,4,),0) + IFERROR(VLOOKUP(B143, 'c2015q3'!A$1:E$399,4,),0) + IFERROR(VLOOKUP(B143, 'c2015q4'!A$1:E$399,4,),0)</f>
        <v>0</v>
      </c>
      <c r="AM143" s="117">
        <f>IFERROR(VLOOKUP(B143, 'c2016q1'!A$1:E$399,4,),0) + IFERROR(VLOOKUP(B143, 'c2016q2'!A$1:E$399,4,),0) + IFERROR(VLOOKUP(B143, 'c2016q3'!A$1:E$399,4,),0) + IFERROR(VLOOKUP(B143, 'c2016q4'!A$1:E$399,4,),0)</f>
        <v>0</v>
      </c>
      <c r="AN143" s="117">
        <f>IFERROR(VLOOKUP(B143, 'c2017q1'!A$1:E$399,4,),0) + IFERROR(VLOOKUP(B143, 'c2017q2'!A$1:E$399,4,),0)</f>
        <v>0</v>
      </c>
      <c r="AO143" s="117" t="str">
        <f t="shared" si="14"/>
        <v>-</v>
      </c>
      <c r="AP143" s="117" t="str">
        <f t="shared" si="15"/>
        <v/>
      </c>
      <c r="AQ143" s="59">
        <f t="shared" si="17"/>
        <v>0</v>
      </c>
      <c r="AR143" t="str">
        <f t="shared" si="18"/>
        <v>f</v>
      </c>
      <c r="AS143" s="117" t="str">
        <f>IFERROR(VLOOKUP(B143, loss!$A$1:$F$300, 4, FALSE), "")</f>
        <v/>
      </c>
      <c r="AT143" s="117" t="str">
        <f>IFERROR(VLOOKUP(B143, loss!$A$1:$F$300, 5, FALSE), "")</f>
        <v/>
      </c>
    </row>
    <row r="144" spans="1:46" x14ac:dyDescent="0.25">
      <c r="A144">
        <v>143</v>
      </c>
      <c r="B144" s="59" t="s">
        <v>333</v>
      </c>
      <c r="C144" s="117" t="str">
        <f>IFERROR(VLOOKUP(B144,addresses!A$2:I$1997, 3, FALSE), "")</f>
        <v>270 Central Avenue</v>
      </c>
      <c r="D144" s="117" t="str">
        <f>IFERROR(VLOOKUP(B144,addresses!A$2:I$1997, 5, FALSE), "")</f>
        <v>Johnston</v>
      </c>
      <c r="E144" s="117" t="str">
        <f>IFERROR(VLOOKUP(B144,addresses!A$2:I$1997, 7, FALSE),"")</f>
        <v>RI</v>
      </c>
      <c r="F144" s="117" t="str">
        <f>IFERROR(VLOOKUP(B144,addresses!A$2:I$1997, 8, FALSE),"")</f>
        <v>02919-4949</v>
      </c>
      <c r="G144" s="117" t="str">
        <f>IFERROR(VLOOKUP(B144,addresses!A$2:I$1997, 9, FALSE),"")</f>
        <v>401-415-1559</v>
      </c>
      <c r="H144" s="117" t="str">
        <f>IFERROR(VLOOKUP(B144,addresses!A$2:J$1997, 10, FALSE), "")</f>
        <v>http://www.fmglobal.com</v>
      </c>
      <c r="I144" s="117" t="str">
        <f>VLOOKUP(IFERROR(VLOOKUP(B144, Weiss!A$1:C$399,3,FALSE),"NR"), RatingsLU!A$5:B$30, 2, FALSE)</f>
        <v>NR</v>
      </c>
      <c r="J144" s="117">
        <f>VLOOKUP(I144,RatingsLU!B$5:C$30,2,)</f>
        <v>16</v>
      </c>
      <c r="K144" s="117" t="str">
        <f>VLOOKUP(IFERROR(VLOOKUP(B144,#REF!, 6,FALSE), "NR"), RatingsLU!K$5:M$30, 2, FALSE)</f>
        <v>NR</v>
      </c>
      <c r="L144" s="117">
        <f>VLOOKUP(K144,RatingsLU!L$5:M$30,2,)</f>
        <v>7</v>
      </c>
      <c r="M144" s="117" t="str">
        <f>VLOOKUP(IFERROR(VLOOKUP(B144, AMBest!A$1:L$399,3,FALSE),"NR"), RatingsLU!F$5:G$100, 2, FALSE)</f>
        <v>A+</v>
      </c>
      <c r="N144" s="117">
        <f>VLOOKUP(M144, RatingsLU!G$5:H$100, 2, FALSE)</f>
        <v>3</v>
      </c>
      <c r="O144" s="117">
        <f>IFERROR(VLOOKUP(B144, '2017q4'!A$1:C$400,3,),0)</f>
        <v>19</v>
      </c>
      <c r="P144" t="str">
        <f t="shared" si="19"/>
        <v>19</v>
      </c>
      <c r="Q144">
        <f>IFERROR(VLOOKUP(B144, '2013q4'!A$1:C$399,3,),0)</f>
        <v>13</v>
      </c>
      <c r="R144">
        <f>IFERROR(VLOOKUP(B144, '2014q1'!A$1:C$399,3,),0)</f>
        <v>13</v>
      </c>
      <c r="S144">
        <f>IFERROR(VLOOKUP(B144, '2014q2'!A$1:C$399,3,),0)</f>
        <v>13</v>
      </c>
      <c r="T144">
        <f>IFERROR(VLOOKUP(B144, '2014q3'!A$1:C$399,3,),0)</f>
        <v>13</v>
      </c>
      <c r="U144">
        <f>IFERROR(VLOOKUP(B144, '2014q1'!A$1:C$399,3,),0)</f>
        <v>13</v>
      </c>
      <c r="V144">
        <f>IFERROR(VLOOKUP(B144, '2014q2'!A$1:C$399,3,),0)</f>
        <v>13</v>
      </c>
      <c r="W144">
        <f>IFERROR(VLOOKUP(B144, '2015q2'!A$1:C$399,3,),0)</f>
        <v>15</v>
      </c>
      <c r="X144" s="59">
        <f>IFERROR(VLOOKUP(B144, '2015q3'!A$1:C$399,3,),0)</f>
        <v>15</v>
      </c>
      <c r="Y144" s="59">
        <f>IFERROR(VLOOKUP(B144, '2015q4'!A$1:C$399,3,),0)</f>
        <v>17</v>
      </c>
      <c r="Z144" s="117">
        <f>IFERROR(VLOOKUP(B144, '2016q1'!A$1:C$399,3,),0)</f>
        <v>17</v>
      </c>
      <c r="AA144" s="117">
        <f>IFERROR(VLOOKUP(B144, '2016q2'!A$1:C$399,3,),0)</f>
        <v>19</v>
      </c>
      <c r="AB144" s="117">
        <f>IFERROR(VLOOKUP(B144, '2016q3'!A$1:C$399,3,),0)</f>
        <v>21</v>
      </c>
      <c r="AC144" s="117">
        <f>IFERROR(VLOOKUP(B144, '2016q4'!A$1:C$399,3,),0)</f>
        <v>20</v>
      </c>
      <c r="AD144" s="117">
        <f>IFERROR(VLOOKUP(B144, '2017q1'!A$1:C$399,3,),0)</f>
        <v>22</v>
      </c>
      <c r="AE144" s="117">
        <f>IFERROR(VLOOKUP(B144, '2017q2'!A$1:C$399,3,),0)</f>
        <v>19</v>
      </c>
      <c r="AF144" s="117">
        <f>IFERROR(VLOOKUP(B144, '2017q3'!A$1:C$399,3,),0)</f>
        <v>20</v>
      </c>
      <c r="AG144" s="117">
        <f>IFERROR(VLOOKUP(B144, '2017q4'!A$1:C$399,3,),0)</f>
        <v>19</v>
      </c>
      <c r="AH144" t="str">
        <f t="shared" si="16"/>
        <v>0</v>
      </c>
      <c r="AI144" s="117">
        <f>IFERROR(VLOOKUP(B144, 'c2013q4'!A$1:E$399,4,),0) + IFERROR(VLOOKUP(B144, 'c2014q1'!A$1:E$399,4,),0) + IFERROR(VLOOKUP(B144, 'c2014q2'!A$1:E$399,4,),0) + IFERROR(VLOOKUP(B144, 'c2014q3'!A$1:E$399,4,),0) + IFERROR(VLOOKUP(B144, 'c2014q4'!A$1:E$399,4,),0)+ IFERROR(VLOOKUP(B144, 'c2015q1'!A$1:E$399,4,),0) + IFERROR(VLOOKUP(B144, 'c2015q2'!A$1:E$399,4,),0) + IFERROR(VLOOKUP(B144, 'c2015q3'!A$1:E$399,4,),0) + IFERROR(VLOOKUP(B144, 'c2015q4'!A$1:E$399,4,),0) + IFERROR(VLOOKUP(B144, 'c2016q1'!A$1:E$399,4,),0) + IFERROR(VLOOKUP(B144, 'c2016q2'!A$1:E$399,4,),0) + IFERROR(VLOOKUP(B144, 'c2016q3'!A$1:E$399,4,),0) + IFERROR(VLOOKUP(B144, 'c2016q4'!A$1:E$399,4,),0)+ IFERROR(VLOOKUP(B144, 'c2017q1'!A$1:E$399,4,),0)+ IFERROR(VLOOKUP(B144, 'c2017q2'!A$1:E$399,4,),0)</f>
        <v>0</v>
      </c>
      <c r="AJ144">
        <f>IFERROR(VLOOKUP(B144, 'c2013q4'!A$1:E$399,4,),0)</f>
        <v>0</v>
      </c>
      <c r="AK144">
        <f>IFERROR(VLOOKUP(B144, 'c2014q1'!A$1:E$399,4,),0) + IFERROR(VLOOKUP(B144, 'c2014q2'!A$1:E$399,4,),0) + IFERROR(VLOOKUP(B144, 'c2014q3'!A$1:E$399,4,),0) + IFERROR(VLOOKUP(B144, 'c2014q4'!A$1:E$399,4,),0)</f>
        <v>0</v>
      </c>
      <c r="AL144" s="59">
        <f>IFERROR(VLOOKUP(B144, 'c2015q1'!A$1:E$399,4,),0) + IFERROR(VLOOKUP(B144, 'c2015q2'!A$1:E$399,4,),0) + IFERROR(VLOOKUP(B144, 'c2015q3'!A$1:E$399,4,),0) + IFERROR(VLOOKUP(B144, 'c2015q4'!A$1:E$399,4,),0)</f>
        <v>0</v>
      </c>
      <c r="AM144" s="117">
        <f>IFERROR(VLOOKUP(B144, 'c2016q1'!A$1:E$399,4,),0) + IFERROR(VLOOKUP(B144, 'c2016q2'!A$1:E$399,4,),0) + IFERROR(VLOOKUP(B144, 'c2016q3'!A$1:E$399,4,),0) + IFERROR(VLOOKUP(B144, 'c2016q4'!A$1:E$399,4,),0)</f>
        <v>0</v>
      </c>
      <c r="AN144" s="117">
        <f>IFERROR(VLOOKUP(B144, 'c2017q1'!A$1:E$399,4,),0) + IFERROR(VLOOKUP(B144, 'c2017q2'!A$1:E$399,4,),0)</f>
        <v>0</v>
      </c>
      <c r="AO144" s="117" t="str">
        <f t="shared" si="14"/>
        <v>-</v>
      </c>
      <c r="AP144" s="117" t="str">
        <f t="shared" si="15"/>
        <v/>
      </c>
      <c r="AQ144" s="59">
        <f t="shared" si="17"/>
        <v>0</v>
      </c>
      <c r="AR144" t="str">
        <f t="shared" si="18"/>
        <v>f</v>
      </c>
      <c r="AS144" s="117" t="str">
        <f>IFERROR(VLOOKUP(B144, loss!$A$1:$F$300, 4, FALSE), "")</f>
        <v/>
      </c>
      <c r="AT144" s="117" t="str">
        <f>IFERROR(VLOOKUP(B144, loss!$A$1:$F$300, 5, FALSE), "")</f>
        <v/>
      </c>
    </row>
    <row r="145" spans="1:46" x14ac:dyDescent="0.25">
      <c r="A145">
        <v>144</v>
      </c>
      <c r="B145" s="59" t="s">
        <v>293</v>
      </c>
      <c r="C145" s="117" t="str">
        <f>IFERROR(VLOOKUP(B145,addresses!A$2:I$1997, 3, FALSE), "")</f>
        <v>50 Glenmaura National Blvd.,  Ste. 201</v>
      </c>
      <c r="D145" s="117" t="str">
        <f>IFERROR(VLOOKUP(B145,addresses!A$2:I$1997, 5, FALSE), "")</f>
        <v>Moosic</v>
      </c>
      <c r="E145" s="117" t="str">
        <f>IFERROR(VLOOKUP(B145,addresses!A$2:I$1997, 7, FALSE),"")</f>
        <v>PA</v>
      </c>
      <c r="F145" s="117">
        <f>IFERROR(VLOOKUP(B145,addresses!A$2:I$1997, 8, FALSE),"")</f>
        <v>18507</v>
      </c>
      <c r="G145" s="117" t="str">
        <f>IFERROR(VLOOKUP(B145,addresses!A$2:I$1997, 9, FALSE),"")</f>
        <v>570-596-2036</v>
      </c>
      <c r="H145" s="117" t="str">
        <f>IFERROR(VLOOKUP(B145,addresses!A$2:J$1997, 10, FALSE), "")</f>
        <v>http://www.kemper.com</v>
      </c>
      <c r="I145" s="117" t="str">
        <f>VLOOKUP(IFERROR(VLOOKUP(B145, Weiss!A$1:C$399,3,FALSE),"NR"), RatingsLU!A$5:B$30, 2, FALSE)</f>
        <v>B-</v>
      </c>
      <c r="J145" s="117">
        <f>VLOOKUP(I145,RatingsLU!B$5:C$30,2,)</f>
        <v>6</v>
      </c>
      <c r="K145" s="117" t="str">
        <f>VLOOKUP(IFERROR(VLOOKUP(B145,#REF!, 6,FALSE), "NR"), RatingsLU!K$5:M$30, 2, FALSE)</f>
        <v>NR</v>
      </c>
      <c r="L145" s="117">
        <f>VLOOKUP(K145,RatingsLU!L$5:M$30,2,)</f>
        <v>7</v>
      </c>
      <c r="M145" s="117" t="str">
        <f>VLOOKUP(IFERROR(VLOOKUP(B145, AMBest!A$1:L$399,3,FALSE),"NR"), RatingsLU!F$5:G$100, 2, FALSE)</f>
        <v>A-</v>
      </c>
      <c r="N145" s="117">
        <f>VLOOKUP(M145, RatingsLU!G$5:H$100, 2, FALSE)</f>
        <v>7</v>
      </c>
      <c r="O145" s="117">
        <f>IFERROR(VLOOKUP(B145, '2017q4'!A$1:C$400,3,),0)</f>
        <v>18</v>
      </c>
      <c r="P145" t="str">
        <f t="shared" si="19"/>
        <v>18</v>
      </c>
      <c r="Q145">
        <f>IFERROR(VLOOKUP(B145, '2013q4'!A$1:C$399,3,),0)</f>
        <v>1208</v>
      </c>
      <c r="R145">
        <f>IFERROR(VLOOKUP(B145, '2014q1'!A$1:C$399,3,),0)</f>
        <v>1974</v>
      </c>
      <c r="S145">
        <f>IFERROR(VLOOKUP(B145, '2014q2'!A$1:C$399,3,),0)</f>
        <v>1988</v>
      </c>
      <c r="T145">
        <f>IFERROR(VLOOKUP(B145, '2014q3'!A$1:C$399,3,),0)</f>
        <v>1709</v>
      </c>
      <c r="U145">
        <f>IFERROR(VLOOKUP(B145, '2014q1'!A$1:C$399,3,),0)</f>
        <v>1974</v>
      </c>
      <c r="V145">
        <f>IFERROR(VLOOKUP(B145, '2014q2'!A$1:C$399,3,),0)</f>
        <v>1988</v>
      </c>
      <c r="W145">
        <f>IFERROR(VLOOKUP(B145, '2015q2'!A$1:C$399,3,),0)</f>
        <v>886</v>
      </c>
      <c r="X145" s="59">
        <f>IFERROR(VLOOKUP(B145, '2015q3'!A$1:C$399,3,),0)</f>
        <v>754</v>
      </c>
      <c r="Y145" s="59">
        <f>IFERROR(VLOOKUP(B145, '2015q4'!A$1:C$399,3,),0)</f>
        <v>512</v>
      </c>
      <c r="Z145" s="117">
        <f>IFERROR(VLOOKUP(B145, '2016q1'!A$1:C$399,3,),0)</f>
        <v>2397</v>
      </c>
      <c r="AA145" s="117">
        <f>IFERROR(VLOOKUP(B145, '2016q2'!A$1:C$399,3,),0)</f>
        <v>2337</v>
      </c>
      <c r="AB145" s="117">
        <f>IFERROR(VLOOKUP(B145, '2016q3'!A$1:C$399,3,),0)</f>
        <v>2285</v>
      </c>
      <c r="AC145" s="117">
        <f>IFERROR(VLOOKUP(B145, '2016q4'!A$1:C$399,3,),0)</f>
        <v>21</v>
      </c>
      <c r="AD145" s="117">
        <f>IFERROR(VLOOKUP(B145, '2017q1'!A$1:C$399,3,),0)</f>
        <v>21</v>
      </c>
      <c r="AE145" s="117">
        <f>IFERROR(VLOOKUP(B145, '2017q2'!A$1:C$399,3,),0)</f>
        <v>21</v>
      </c>
      <c r="AF145" s="117">
        <f>IFERROR(VLOOKUP(B145, '2017q3'!A$1:C$399,3,),0)</f>
        <v>21</v>
      </c>
      <c r="AG145" s="117">
        <f>IFERROR(VLOOKUP(B145, '2017q4'!A$1:C$399,3,),0)</f>
        <v>18</v>
      </c>
      <c r="AH145" t="str">
        <f t="shared" si="16"/>
        <v>0</v>
      </c>
      <c r="AI145" s="117">
        <f>IFERROR(VLOOKUP(B145, 'c2013q4'!A$1:E$399,4,),0) + IFERROR(VLOOKUP(B145, 'c2014q1'!A$1:E$399,4,),0) + IFERROR(VLOOKUP(B145, 'c2014q2'!A$1:E$399,4,),0) + IFERROR(VLOOKUP(B145, 'c2014q3'!A$1:E$399,4,),0) + IFERROR(VLOOKUP(B145, 'c2014q4'!A$1:E$399,4,),0)+ IFERROR(VLOOKUP(B145, 'c2015q1'!A$1:E$399,4,),0) + IFERROR(VLOOKUP(B145, 'c2015q2'!A$1:E$399,4,),0) + IFERROR(VLOOKUP(B145, 'c2015q3'!A$1:E$399,4,),0) + IFERROR(VLOOKUP(B145, 'c2015q4'!A$1:E$399,4,),0) + IFERROR(VLOOKUP(B145, 'c2016q1'!A$1:E$399,4,),0) + IFERROR(VLOOKUP(B145, 'c2016q2'!A$1:E$399,4,),0) + IFERROR(VLOOKUP(B145, 'c2016q3'!A$1:E$399,4,),0) + IFERROR(VLOOKUP(B145, 'c2016q4'!A$1:E$399,4,),0)+ IFERROR(VLOOKUP(B145, 'c2017q1'!A$1:E$399,4,),0)+ IFERROR(VLOOKUP(B145, 'c2017q2'!A$1:E$399,4,),0)</f>
        <v>0</v>
      </c>
      <c r="AJ145">
        <f>IFERROR(VLOOKUP(B145, 'c2013q4'!A$1:E$399,4,),0)</f>
        <v>0</v>
      </c>
      <c r="AK145">
        <f>IFERROR(VLOOKUP(B145, 'c2014q1'!A$1:E$399,4,),0) + IFERROR(VLOOKUP(B145, 'c2014q2'!A$1:E$399,4,),0) + IFERROR(VLOOKUP(B145, 'c2014q3'!A$1:E$399,4,),0) + IFERROR(VLOOKUP(B145, 'c2014q4'!A$1:E$399,4,),0)</f>
        <v>0</v>
      </c>
      <c r="AL145" s="59">
        <f>IFERROR(VLOOKUP(B145, 'c2015q1'!A$1:E$399,4,),0) + IFERROR(VLOOKUP(B145, 'c2015q2'!A$1:E$399,4,),0) + IFERROR(VLOOKUP(B145, 'c2015q3'!A$1:E$399,4,),0) + IFERROR(VLOOKUP(B145, 'c2015q4'!A$1:E$399,4,),0)</f>
        <v>0</v>
      </c>
      <c r="AM145" s="117">
        <f>IFERROR(VLOOKUP(B145, 'c2016q1'!A$1:E$399,4,),0) + IFERROR(VLOOKUP(B145, 'c2016q2'!A$1:E$399,4,),0) + IFERROR(VLOOKUP(B145, 'c2016q3'!A$1:E$399,4,),0) + IFERROR(VLOOKUP(B145, 'c2016q4'!A$1:E$399,4,),0)</f>
        <v>0</v>
      </c>
      <c r="AN145" s="117">
        <f>IFERROR(VLOOKUP(B145, 'c2017q1'!A$1:E$399,4,),0) + IFERROR(VLOOKUP(B145, 'c2017q2'!A$1:E$399,4,),0)</f>
        <v>0</v>
      </c>
      <c r="AO145" s="117" t="str">
        <f t="shared" si="14"/>
        <v>-</v>
      </c>
      <c r="AP145" s="117" t="str">
        <f t="shared" si="15"/>
        <v/>
      </c>
      <c r="AQ145" s="59">
        <f t="shared" si="17"/>
        <v>0</v>
      </c>
      <c r="AR145" t="str">
        <f t="shared" si="18"/>
        <v>f</v>
      </c>
      <c r="AS145" s="117" t="str">
        <f>IFERROR(VLOOKUP(B145, loss!$A$1:$F$300, 4, FALSE), "")</f>
        <v/>
      </c>
      <c r="AT145" s="117" t="str">
        <f>IFERROR(VLOOKUP(B145, loss!$A$1:$F$300, 5, FALSE), "")</f>
        <v/>
      </c>
    </row>
    <row r="146" spans="1:46" x14ac:dyDescent="0.25">
      <c r="A146">
        <v>145</v>
      </c>
      <c r="B146" s="59" t="s">
        <v>329</v>
      </c>
      <c r="C146" s="117" t="str">
        <f>IFERROR(VLOOKUP(B146,addresses!A$2:I$1997, 3, FALSE), "")</f>
        <v>One Tower Square, Ms08A</v>
      </c>
      <c r="D146" s="117" t="str">
        <f>IFERROR(VLOOKUP(B146,addresses!A$2:I$1997, 5, FALSE), "")</f>
        <v>Hartford</v>
      </c>
      <c r="E146" s="117" t="str">
        <f>IFERROR(VLOOKUP(B146,addresses!A$2:I$1997, 7, FALSE),"")</f>
        <v>CT</v>
      </c>
      <c r="F146" s="117" t="str">
        <f>IFERROR(VLOOKUP(B146,addresses!A$2:I$1997, 8, FALSE),"")</f>
        <v>06183</v>
      </c>
      <c r="G146" s="117" t="str">
        <f>IFERROR(VLOOKUP(B146,addresses!A$2:I$1997, 9, FALSE),"")</f>
        <v>860-277-1248</v>
      </c>
      <c r="H146" s="117" t="str">
        <f>IFERROR(VLOOKUP(B146,addresses!A$2:J$1997, 10, FALSE), "")</f>
        <v>http://www.travelers.com</v>
      </c>
      <c r="I146" s="117" t="str">
        <f>VLOOKUP(IFERROR(VLOOKUP(B146, Weiss!A$1:C$399,3,FALSE),"NR"), RatingsLU!A$5:B$30, 2, FALSE)</f>
        <v>NR</v>
      </c>
      <c r="J146" s="117">
        <f>VLOOKUP(I146,RatingsLU!B$5:C$30,2,)</f>
        <v>16</v>
      </c>
      <c r="K146" s="117" t="str">
        <f>VLOOKUP(IFERROR(VLOOKUP(B146,#REF!, 6,FALSE), "NR"), RatingsLU!K$5:M$30, 2, FALSE)</f>
        <v>NR</v>
      </c>
      <c r="L146" s="117">
        <f>VLOOKUP(K146,RatingsLU!L$5:M$30,2,)</f>
        <v>7</v>
      </c>
      <c r="M146" s="117" t="str">
        <f>VLOOKUP(IFERROR(VLOOKUP(B146, AMBest!A$1:L$399,3,FALSE),"NR"), RatingsLU!F$5:G$100, 2, FALSE)</f>
        <v>A++</v>
      </c>
      <c r="N146" s="117">
        <f>VLOOKUP(M146, RatingsLU!G$5:H$100, 2, FALSE)</f>
        <v>1</v>
      </c>
      <c r="O146" s="117">
        <f>IFERROR(VLOOKUP(B146, '2017q4'!A$1:C$400,3,),0)</f>
        <v>18</v>
      </c>
      <c r="P146" t="str">
        <f t="shared" si="19"/>
        <v>18</v>
      </c>
      <c r="Q146">
        <f>IFERROR(VLOOKUP(B146, '2013q4'!A$1:C$399,3,),0)</f>
        <v>39</v>
      </c>
      <c r="R146">
        <f>IFERROR(VLOOKUP(B146, '2014q1'!A$1:C$399,3,),0)</f>
        <v>37</v>
      </c>
      <c r="S146">
        <f>IFERROR(VLOOKUP(B146, '2014q2'!A$1:C$399,3,),0)</f>
        <v>33</v>
      </c>
      <c r="T146">
        <f>IFERROR(VLOOKUP(B146, '2014q3'!A$1:C$399,3,),0)</f>
        <v>34</v>
      </c>
      <c r="U146">
        <f>IFERROR(VLOOKUP(B146, '2014q1'!A$1:C$399,3,),0)</f>
        <v>37</v>
      </c>
      <c r="V146">
        <f>IFERROR(VLOOKUP(B146, '2014q2'!A$1:C$399,3,),0)</f>
        <v>33</v>
      </c>
      <c r="W146">
        <f>IFERROR(VLOOKUP(B146, '2015q2'!A$1:C$399,3,),0)</f>
        <v>37</v>
      </c>
      <c r="X146" s="59">
        <f>IFERROR(VLOOKUP(B146, '2015q3'!A$1:C$399,3,),0)</f>
        <v>32</v>
      </c>
      <c r="Y146" s="59">
        <f>IFERROR(VLOOKUP(B146, '2015q4'!A$1:C$399,3,),0)</f>
        <v>32</v>
      </c>
      <c r="Z146" s="117">
        <f>IFERROR(VLOOKUP(B146, '2016q1'!A$1:C$399,3,),0)</f>
        <v>29</v>
      </c>
      <c r="AA146" s="117">
        <f>IFERROR(VLOOKUP(B146, '2016q2'!A$1:C$399,3,),0)</f>
        <v>28</v>
      </c>
      <c r="AB146" s="117">
        <f>IFERROR(VLOOKUP(B146, '2016q3'!A$1:C$399,3,),0)</f>
        <v>23</v>
      </c>
      <c r="AC146" s="117">
        <f>IFERROR(VLOOKUP(B146, '2016q4'!A$1:C$399,3,),0)</f>
        <v>20</v>
      </c>
      <c r="AD146" s="117">
        <f>IFERROR(VLOOKUP(B146, '2017q1'!A$1:C$399,3,),0)</f>
        <v>18</v>
      </c>
      <c r="AE146" s="117">
        <f>IFERROR(VLOOKUP(B146, '2017q2'!A$1:C$399,3,),0)</f>
        <v>16</v>
      </c>
      <c r="AF146" s="117">
        <f>IFERROR(VLOOKUP(B146, '2017q3'!A$1:C$399,3,),0)</f>
        <v>15</v>
      </c>
      <c r="AG146" s="117">
        <f>IFERROR(VLOOKUP(B146, '2017q4'!A$1:C$399,3,),0)</f>
        <v>18</v>
      </c>
      <c r="AH146" t="str">
        <f t="shared" si="16"/>
        <v>0</v>
      </c>
      <c r="AI146" s="117">
        <f>IFERROR(VLOOKUP(B146, 'c2013q4'!A$1:E$399,4,),0) + IFERROR(VLOOKUP(B146, 'c2014q1'!A$1:E$399,4,),0) + IFERROR(VLOOKUP(B146, 'c2014q2'!A$1:E$399,4,),0) + IFERROR(VLOOKUP(B146, 'c2014q3'!A$1:E$399,4,),0) + IFERROR(VLOOKUP(B146, 'c2014q4'!A$1:E$399,4,),0)+ IFERROR(VLOOKUP(B146, 'c2015q1'!A$1:E$399,4,),0) + IFERROR(VLOOKUP(B146, 'c2015q2'!A$1:E$399,4,),0) + IFERROR(VLOOKUP(B146, 'c2015q3'!A$1:E$399,4,),0) + IFERROR(VLOOKUP(B146, 'c2015q4'!A$1:E$399,4,),0) + IFERROR(VLOOKUP(B146, 'c2016q1'!A$1:E$399,4,),0) + IFERROR(VLOOKUP(B146, 'c2016q2'!A$1:E$399,4,),0) + IFERROR(VLOOKUP(B146, 'c2016q3'!A$1:E$399,4,),0) + IFERROR(VLOOKUP(B146, 'c2016q4'!A$1:E$399,4,),0)+ IFERROR(VLOOKUP(B146, 'c2017q1'!A$1:E$399,4,),0)+ IFERROR(VLOOKUP(B146, 'c2017q2'!A$1:E$399,4,),0)</f>
        <v>0</v>
      </c>
      <c r="AJ146">
        <f>IFERROR(VLOOKUP(B146, 'c2013q4'!A$1:E$399,4,),0)</f>
        <v>0</v>
      </c>
      <c r="AK146">
        <f>IFERROR(VLOOKUP(B146, 'c2014q1'!A$1:E$399,4,),0) + IFERROR(VLOOKUP(B146, 'c2014q2'!A$1:E$399,4,),0) + IFERROR(VLOOKUP(B146, 'c2014q3'!A$1:E$399,4,),0) + IFERROR(VLOOKUP(B146, 'c2014q4'!A$1:E$399,4,),0)</f>
        <v>0</v>
      </c>
      <c r="AL146" s="59">
        <f>IFERROR(VLOOKUP(B146, 'c2015q1'!A$1:E$399,4,),0) + IFERROR(VLOOKUP(B146, 'c2015q2'!A$1:E$399,4,),0) + IFERROR(VLOOKUP(B146, 'c2015q3'!A$1:E$399,4,),0) + IFERROR(VLOOKUP(B146, 'c2015q4'!A$1:E$399,4,),0)</f>
        <v>0</v>
      </c>
      <c r="AM146" s="117">
        <f>IFERROR(VLOOKUP(B146, 'c2016q1'!A$1:E$399,4,),0) + IFERROR(VLOOKUP(B146, 'c2016q2'!A$1:E$399,4,),0) + IFERROR(VLOOKUP(B146, 'c2016q3'!A$1:E$399,4,),0) + IFERROR(VLOOKUP(B146, 'c2016q4'!A$1:E$399,4,),0)</f>
        <v>0</v>
      </c>
      <c r="AN146" s="117">
        <f>IFERROR(VLOOKUP(B146, 'c2017q1'!A$1:E$399,4,),0) + IFERROR(VLOOKUP(B146, 'c2017q2'!A$1:E$399,4,),0)</f>
        <v>0</v>
      </c>
      <c r="AO146" s="117" t="str">
        <f t="shared" si="14"/>
        <v>-</v>
      </c>
      <c r="AP146" s="117" t="str">
        <f t="shared" si="15"/>
        <v/>
      </c>
      <c r="AQ146" s="59">
        <f t="shared" si="17"/>
        <v>0</v>
      </c>
      <c r="AR146" t="str">
        <f t="shared" si="18"/>
        <v>f</v>
      </c>
      <c r="AS146" s="117" t="str">
        <f>IFERROR(VLOOKUP(B146, loss!$A$1:$F$300, 4, FALSE), "")</f>
        <v/>
      </c>
      <c r="AT146" s="117" t="str">
        <f>IFERROR(VLOOKUP(B146, loss!$A$1:$F$300, 5, FALSE), "")</f>
        <v/>
      </c>
    </row>
    <row r="147" spans="1:46" x14ac:dyDescent="0.25">
      <c r="A147">
        <v>146</v>
      </c>
      <c r="B147" s="59" t="s">
        <v>336</v>
      </c>
      <c r="C147" s="117" t="str">
        <f>IFERROR(VLOOKUP(B147,addresses!A$2:I$1997, 3, FALSE), "")</f>
        <v>11222 Quail Roost Drive</v>
      </c>
      <c r="D147" s="117" t="str">
        <f>IFERROR(VLOOKUP(B147,addresses!A$2:I$1997, 5, FALSE), "")</f>
        <v>Miami</v>
      </c>
      <c r="E147" s="117" t="str">
        <f>IFERROR(VLOOKUP(B147,addresses!A$2:I$1997, 7, FALSE),"")</f>
        <v>FL</v>
      </c>
      <c r="F147" s="117">
        <f>IFERROR(VLOOKUP(B147,addresses!A$2:I$1997, 8, FALSE),"")</f>
        <v>33157</v>
      </c>
      <c r="G147" s="117" t="str">
        <f>IFERROR(VLOOKUP(B147,addresses!A$2:I$1997, 9, FALSE),"")</f>
        <v>800-852-2244</v>
      </c>
      <c r="H147" s="117" t="str">
        <f>IFERROR(VLOOKUP(B147,addresses!A$2:J$1997, 10, FALSE), "")</f>
        <v>http://www.assurant.com</v>
      </c>
      <c r="I147" s="117" t="str">
        <f>VLOOKUP(IFERROR(VLOOKUP(B147, Weiss!A$1:C$399,3,FALSE),"NR"), RatingsLU!A$5:B$30, 2, FALSE)</f>
        <v>B-</v>
      </c>
      <c r="J147" s="117">
        <f>VLOOKUP(I147,RatingsLU!B$5:C$30,2,)</f>
        <v>6</v>
      </c>
      <c r="K147" s="117" t="str">
        <f>VLOOKUP(IFERROR(VLOOKUP(B147,#REF!, 6,FALSE), "NR"), RatingsLU!K$5:M$30, 2, FALSE)</f>
        <v>NR</v>
      </c>
      <c r="L147" s="117">
        <f>VLOOKUP(K147,RatingsLU!L$5:M$30,2,)</f>
        <v>7</v>
      </c>
      <c r="M147" s="117" t="str">
        <f>VLOOKUP(IFERROR(VLOOKUP(B147, AMBest!A$1:L$399,3,FALSE),"NR"), RatingsLU!F$5:G$100, 2, FALSE)</f>
        <v>A</v>
      </c>
      <c r="N147" s="117">
        <f>VLOOKUP(M147, RatingsLU!G$5:H$100, 2, FALSE)</f>
        <v>5</v>
      </c>
      <c r="O147" s="117">
        <f>IFERROR(VLOOKUP(B147, '2017q4'!A$1:C$400,3,),0)</f>
        <v>15</v>
      </c>
      <c r="P147" t="str">
        <f t="shared" si="19"/>
        <v>15</v>
      </c>
      <c r="Q147">
        <f>IFERROR(VLOOKUP(B147, '2013q4'!A$1:C$399,3,),0)</f>
        <v>14</v>
      </c>
      <c r="R147">
        <f>IFERROR(VLOOKUP(B147, '2014q1'!A$1:C$399,3,),0)</f>
        <v>14</v>
      </c>
      <c r="S147">
        <f>IFERROR(VLOOKUP(B147, '2014q2'!A$1:C$399,3,),0)</f>
        <v>14</v>
      </c>
      <c r="T147">
        <f>IFERROR(VLOOKUP(B147, '2014q3'!A$1:C$399,3,),0)</f>
        <v>14</v>
      </c>
      <c r="U147">
        <f>IFERROR(VLOOKUP(B147, '2014q1'!A$1:C$399,3,),0)</f>
        <v>14</v>
      </c>
      <c r="V147">
        <f>IFERROR(VLOOKUP(B147, '2014q2'!A$1:C$399,3,),0)</f>
        <v>14</v>
      </c>
      <c r="W147">
        <f>IFERROR(VLOOKUP(B147, '2015q2'!A$1:C$399,3,),0)</f>
        <v>14</v>
      </c>
      <c r="X147" s="59">
        <f>IFERROR(VLOOKUP(B147, '2015q3'!A$1:C$399,3,),0)</f>
        <v>14</v>
      </c>
      <c r="Y147" s="59">
        <f>IFERROR(VLOOKUP(B147, '2015q4'!A$1:C$399,3,),0)</f>
        <v>14</v>
      </c>
      <c r="Z147" s="117">
        <f>IFERROR(VLOOKUP(B147, '2016q1'!A$1:C$399,3,),0)</f>
        <v>14</v>
      </c>
      <c r="AA147" s="117">
        <f>IFERROR(VLOOKUP(B147, '2016q2'!A$1:C$399,3,),0)</f>
        <v>15</v>
      </c>
      <c r="AB147" s="117">
        <f>IFERROR(VLOOKUP(B147, '2016q3'!A$1:C$399,3,),0)</f>
        <v>16</v>
      </c>
      <c r="AC147" s="117">
        <f>IFERROR(VLOOKUP(B147, '2016q4'!A$1:C$399,3,),0)</f>
        <v>16</v>
      </c>
      <c r="AD147" s="117">
        <f>IFERROR(VLOOKUP(B147, '2017q1'!A$1:C$399,3,),0)</f>
        <v>16</v>
      </c>
      <c r="AE147" s="117">
        <f>IFERROR(VLOOKUP(B147, '2017q2'!A$1:C$399,3,),0)</f>
        <v>17</v>
      </c>
      <c r="AF147" s="117">
        <f>IFERROR(VLOOKUP(B147, '2017q3'!A$1:C$399,3,),0)</f>
        <v>17</v>
      </c>
      <c r="AG147" s="117">
        <f>IFERROR(VLOOKUP(B147, '2017q4'!A$1:C$399,3,),0)</f>
        <v>15</v>
      </c>
      <c r="AH147" t="str">
        <f t="shared" si="16"/>
        <v>28</v>
      </c>
      <c r="AI147" s="117">
        <f>IFERROR(VLOOKUP(B147, 'c2013q4'!A$1:E$399,4,),0) + IFERROR(VLOOKUP(B147, 'c2014q1'!A$1:E$399,4,),0) + IFERROR(VLOOKUP(B147, 'c2014q2'!A$1:E$399,4,),0) + IFERROR(VLOOKUP(B147, 'c2014q3'!A$1:E$399,4,),0) + IFERROR(VLOOKUP(B147, 'c2014q4'!A$1:E$399,4,),0)+ IFERROR(VLOOKUP(B147, 'c2015q1'!A$1:E$399,4,),0) + IFERROR(VLOOKUP(B147, 'c2015q2'!A$1:E$399,4,),0) + IFERROR(VLOOKUP(B147, 'c2015q3'!A$1:E$399,4,),0) + IFERROR(VLOOKUP(B147, 'c2015q4'!A$1:E$399,4,),0) + IFERROR(VLOOKUP(B147, 'c2016q1'!A$1:E$399,4,),0) + IFERROR(VLOOKUP(B147, 'c2016q2'!A$1:E$399,4,),0) + IFERROR(VLOOKUP(B147, 'c2016q3'!A$1:E$399,4,),0) + IFERROR(VLOOKUP(B147, 'c2016q4'!A$1:E$399,4,),0)+ IFERROR(VLOOKUP(B147, 'c2017q1'!A$1:E$399,4,),0)+ IFERROR(VLOOKUP(B147, 'c2017q2'!A$1:E$399,4,),0)</f>
        <v>28</v>
      </c>
      <c r="AJ147">
        <f>IFERROR(VLOOKUP(B147, 'c2013q4'!A$1:E$399,4,),0)</f>
        <v>4</v>
      </c>
      <c r="AK147">
        <f>IFERROR(VLOOKUP(B147, 'c2014q1'!A$1:E$399,4,),0) + IFERROR(VLOOKUP(B147, 'c2014q2'!A$1:E$399,4,),0) + IFERROR(VLOOKUP(B147, 'c2014q3'!A$1:E$399,4,),0) + IFERROR(VLOOKUP(B147, 'c2014q4'!A$1:E$399,4,),0)</f>
        <v>11</v>
      </c>
      <c r="AL147" s="59">
        <f>IFERROR(VLOOKUP(B147, 'c2015q1'!A$1:E$399,4,),0) + IFERROR(VLOOKUP(B147, 'c2015q2'!A$1:E$399,4,),0) + IFERROR(VLOOKUP(B147, 'c2015q3'!A$1:E$399,4,),0) + IFERROR(VLOOKUP(B147, 'c2015q4'!A$1:E$399,4,),0)</f>
        <v>12</v>
      </c>
      <c r="AM147" s="117">
        <f>IFERROR(VLOOKUP(B147, 'c2016q1'!A$1:E$399,4,),0) + IFERROR(VLOOKUP(B147, 'c2016q2'!A$1:E$399,4,),0) + IFERROR(VLOOKUP(B147, 'c2016q3'!A$1:E$399,4,),0) + IFERROR(VLOOKUP(B147, 'c2016q4'!A$1:E$399,4,),0)</f>
        <v>1</v>
      </c>
      <c r="AN147" s="117">
        <f>IFERROR(VLOOKUP(B147, 'c2017q1'!A$1:E$399,4,),0) + IFERROR(VLOOKUP(B147, 'c2017q2'!A$1:E$399,4,),0)</f>
        <v>0</v>
      </c>
      <c r="AO147" s="117" t="str">
        <f t="shared" si="14"/>
        <v>-</v>
      </c>
      <c r="AP147" s="117" t="str">
        <f t="shared" si="15"/>
        <v/>
      </c>
      <c r="AQ147" s="59">
        <f t="shared" si="17"/>
        <v>0</v>
      </c>
      <c r="AR147" t="str">
        <f t="shared" si="18"/>
        <v>f</v>
      </c>
      <c r="AS147" s="117" t="str">
        <f>IFERROR(VLOOKUP(B147, loss!$A$1:$F$300, 4, FALSE), "")</f>
        <v>43.9%</v>
      </c>
      <c r="AT147" s="117" t="str">
        <f>IFERROR(VLOOKUP(B147, loss!$A$1:$F$300, 5, FALSE), "")</f>
        <v>35.9%</v>
      </c>
    </row>
    <row r="148" spans="1:46" x14ac:dyDescent="0.25">
      <c r="A148">
        <v>147</v>
      </c>
      <c r="B148" s="59" t="s">
        <v>338</v>
      </c>
      <c r="C148" s="117" t="str">
        <f>IFERROR(VLOOKUP(B148,addresses!A$2:I$1997, 3, FALSE), "")</f>
        <v>333 S. Wabash Ave</v>
      </c>
      <c r="D148" s="117" t="str">
        <f>IFERROR(VLOOKUP(B148,addresses!A$2:I$1997, 5, FALSE), "")</f>
        <v>Chicago</v>
      </c>
      <c r="E148" s="117" t="str">
        <f>IFERROR(VLOOKUP(B148,addresses!A$2:I$1997, 7, FALSE),"")</f>
        <v>IL</v>
      </c>
      <c r="F148" s="117">
        <f>IFERROR(VLOOKUP(B148,addresses!A$2:I$1997, 8, FALSE),"")</f>
        <v>60604</v>
      </c>
      <c r="G148" s="117" t="str">
        <f>IFERROR(VLOOKUP(B148,addresses!A$2:I$1997, 9, FALSE),"")</f>
        <v>312-822-3955</v>
      </c>
      <c r="H148" s="117" t="str">
        <f>IFERROR(VLOOKUP(B148,addresses!A$2:J$1997, 10, FALSE), "")</f>
        <v>http://www.cna.com</v>
      </c>
      <c r="I148" s="117" t="str">
        <f>VLOOKUP(IFERROR(VLOOKUP(B148, Weiss!A$1:C$399,3,FALSE),"NR"), RatingsLU!A$5:B$30, 2, FALSE)</f>
        <v>NR</v>
      </c>
      <c r="J148" s="117">
        <f>VLOOKUP(I148,RatingsLU!B$5:C$30,2,)</f>
        <v>16</v>
      </c>
      <c r="K148" s="117" t="str">
        <f>VLOOKUP(IFERROR(VLOOKUP(B148,#REF!, 6,FALSE), "NR"), RatingsLU!K$5:M$30, 2, FALSE)</f>
        <v>NR</v>
      </c>
      <c r="L148" s="117">
        <f>VLOOKUP(K148,RatingsLU!L$5:M$30,2,)</f>
        <v>7</v>
      </c>
      <c r="M148" s="117" t="str">
        <f>VLOOKUP(IFERROR(VLOOKUP(B148, AMBest!A$1:L$399,3,FALSE),"NR"), RatingsLU!F$5:G$100, 2, FALSE)</f>
        <v>A</v>
      </c>
      <c r="N148" s="117">
        <f>VLOOKUP(M148, RatingsLU!G$5:H$100, 2, FALSE)</f>
        <v>5</v>
      </c>
      <c r="O148" s="117">
        <f>IFERROR(VLOOKUP(B148, '2017q4'!A$1:C$400,3,),0)</f>
        <v>11</v>
      </c>
      <c r="P148" t="str">
        <f t="shared" si="19"/>
        <v>11</v>
      </c>
      <c r="Q148">
        <f>IFERROR(VLOOKUP(B148, '2013q4'!A$1:C$399,3,),0)</f>
        <v>34</v>
      </c>
      <c r="R148">
        <f>IFERROR(VLOOKUP(B148, '2014q1'!A$1:C$399,3,),0)</f>
        <v>30</v>
      </c>
      <c r="S148">
        <f>IFERROR(VLOOKUP(B148, '2014q2'!A$1:C$399,3,),0)</f>
        <v>30</v>
      </c>
      <c r="T148">
        <f>IFERROR(VLOOKUP(B148, '2014q3'!A$1:C$399,3,),0)</f>
        <v>35</v>
      </c>
      <c r="U148">
        <f>IFERROR(VLOOKUP(B148, '2014q1'!A$1:C$399,3,),0)</f>
        <v>30</v>
      </c>
      <c r="V148">
        <f>IFERROR(VLOOKUP(B148, '2014q2'!A$1:C$399,3,),0)</f>
        <v>30</v>
      </c>
      <c r="W148">
        <f>IFERROR(VLOOKUP(B148, '2015q2'!A$1:C$399,3,),0)</f>
        <v>14</v>
      </c>
      <c r="X148" s="59">
        <f>IFERROR(VLOOKUP(B148, '2015q3'!A$1:C$399,3,),0)</f>
        <v>12</v>
      </c>
      <c r="Y148" s="59">
        <f>IFERROR(VLOOKUP(B148, '2015q4'!A$1:C$399,3,),0)</f>
        <v>11</v>
      </c>
      <c r="Z148" s="117">
        <f>IFERROR(VLOOKUP(B148, '2016q1'!A$1:C$399,3,),0)</f>
        <v>12</v>
      </c>
      <c r="AA148" s="117">
        <f>IFERROR(VLOOKUP(B148, '2016q2'!A$1:C$399,3,),0)</f>
        <v>13</v>
      </c>
      <c r="AB148" s="117">
        <f>IFERROR(VLOOKUP(B148, '2016q3'!A$1:C$399,3,),0)</f>
        <v>11</v>
      </c>
      <c r="AC148" s="117">
        <f>IFERROR(VLOOKUP(B148, '2016q4'!A$1:C$399,3,),0)</f>
        <v>11</v>
      </c>
      <c r="AD148" s="117">
        <f>IFERROR(VLOOKUP(B148, '2017q1'!A$1:C$399,3,),0)</f>
        <v>11</v>
      </c>
      <c r="AE148" s="117">
        <f>IFERROR(VLOOKUP(B148, '2017q2'!A$1:C$399,3,),0)</f>
        <v>12</v>
      </c>
      <c r="AF148" s="117">
        <f>IFERROR(VLOOKUP(B148, '2017q3'!A$1:C$399,3,),0)</f>
        <v>13</v>
      </c>
      <c r="AG148" s="117">
        <f>IFERROR(VLOOKUP(B148, '2017q4'!A$1:C$399,3,),0)</f>
        <v>11</v>
      </c>
      <c r="AH148" t="str">
        <f t="shared" si="16"/>
        <v>0</v>
      </c>
      <c r="AI148" s="117">
        <f>IFERROR(VLOOKUP(B148, 'c2013q4'!A$1:E$399,4,),0) + IFERROR(VLOOKUP(B148, 'c2014q1'!A$1:E$399,4,),0) + IFERROR(VLOOKUP(B148, 'c2014q2'!A$1:E$399,4,),0) + IFERROR(VLOOKUP(B148, 'c2014q3'!A$1:E$399,4,),0) + IFERROR(VLOOKUP(B148, 'c2014q4'!A$1:E$399,4,),0)+ IFERROR(VLOOKUP(B148, 'c2015q1'!A$1:E$399,4,),0) + IFERROR(VLOOKUP(B148, 'c2015q2'!A$1:E$399,4,),0) + IFERROR(VLOOKUP(B148, 'c2015q3'!A$1:E$399,4,),0) + IFERROR(VLOOKUP(B148, 'c2015q4'!A$1:E$399,4,),0) + IFERROR(VLOOKUP(B148, 'c2016q1'!A$1:E$399,4,),0) + IFERROR(VLOOKUP(B148, 'c2016q2'!A$1:E$399,4,),0) + IFERROR(VLOOKUP(B148, 'c2016q3'!A$1:E$399,4,),0) + IFERROR(VLOOKUP(B148, 'c2016q4'!A$1:E$399,4,),0)+ IFERROR(VLOOKUP(B148, 'c2017q1'!A$1:E$399,4,),0)+ IFERROR(VLOOKUP(B148, 'c2017q2'!A$1:E$399,4,),0)</f>
        <v>0</v>
      </c>
      <c r="AJ148">
        <f>IFERROR(VLOOKUP(B148, 'c2013q4'!A$1:E$399,4,),0)</f>
        <v>0</v>
      </c>
      <c r="AK148">
        <f>IFERROR(VLOOKUP(B148, 'c2014q1'!A$1:E$399,4,),0) + IFERROR(VLOOKUP(B148, 'c2014q2'!A$1:E$399,4,),0) + IFERROR(VLOOKUP(B148, 'c2014q3'!A$1:E$399,4,),0) + IFERROR(VLOOKUP(B148, 'c2014q4'!A$1:E$399,4,),0)</f>
        <v>0</v>
      </c>
      <c r="AL148" s="59">
        <f>IFERROR(VLOOKUP(B148, 'c2015q1'!A$1:E$399,4,),0) + IFERROR(VLOOKUP(B148, 'c2015q2'!A$1:E$399,4,),0) + IFERROR(VLOOKUP(B148, 'c2015q3'!A$1:E$399,4,),0) + IFERROR(VLOOKUP(B148, 'c2015q4'!A$1:E$399,4,),0)</f>
        <v>0</v>
      </c>
      <c r="AM148" s="117">
        <f>IFERROR(VLOOKUP(B148, 'c2016q1'!A$1:E$399,4,),0) + IFERROR(VLOOKUP(B148, 'c2016q2'!A$1:E$399,4,),0) + IFERROR(VLOOKUP(B148, 'c2016q3'!A$1:E$399,4,),0) + IFERROR(VLOOKUP(B148, 'c2016q4'!A$1:E$399,4,),0)</f>
        <v>0</v>
      </c>
      <c r="AN148" s="117">
        <f>IFERROR(VLOOKUP(B148, 'c2017q1'!A$1:E$399,4,),0) + IFERROR(VLOOKUP(B148, 'c2017q2'!A$1:E$399,4,),0)</f>
        <v>0</v>
      </c>
      <c r="AO148" s="117" t="str">
        <f t="shared" si="14"/>
        <v>-</v>
      </c>
      <c r="AP148" s="117" t="str">
        <f t="shared" si="15"/>
        <v/>
      </c>
      <c r="AQ148" s="59">
        <f t="shared" si="17"/>
        <v>0</v>
      </c>
      <c r="AR148" t="str">
        <f t="shared" si="18"/>
        <v>f</v>
      </c>
      <c r="AS148" s="117" t="str">
        <f>IFERROR(VLOOKUP(B148, loss!$A$1:$F$300, 4, FALSE), "")</f>
        <v/>
      </c>
      <c r="AT148" s="117" t="str">
        <f>IFERROR(VLOOKUP(B148, loss!$A$1:$F$300, 5, FALSE), "")</f>
        <v/>
      </c>
    </row>
    <row r="149" spans="1:46" x14ac:dyDescent="0.25">
      <c r="A149">
        <v>148</v>
      </c>
      <c r="B149" s="59" t="s">
        <v>3413</v>
      </c>
      <c r="C149" s="117" t="str">
        <f>IFERROR(VLOOKUP(B149,addresses!A$2:I$1997, 3, FALSE), "")</f>
        <v>3024 Harney Street</v>
      </c>
      <c r="D149" s="117" t="str">
        <f>IFERROR(VLOOKUP(B149,addresses!A$2:I$1997, 5, FALSE), "")</f>
        <v>Omaha</v>
      </c>
      <c r="E149" s="117" t="str">
        <f>IFERROR(VLOOKUP(B149,addresses!A$2:I$1997, 7, FALSE),"")</f>
        <v>NE</v>
      </c>
      <c r="F149" s="117" t="str">
        <f>IFERROR(VLOOKUP(B149,addresses!A$2:I$1997, 8, FALSE),"")</f>
        <v>68131-3580</v>
      </c>
      <c r="G149" s="117" t="str">
        <f>IFERROR(VLOOKUP(B149,addresses!A$2:I$1997, 9, FALSE),"")</f>
        <v>866-720-7861</v>
      </c>
      <c r="H149" s="117" t="str">
        <f>IFERROR(VLOOKUP(B149,addresses!A$2:J$1997, 10, FALSE), "")</f>
        <v>http://www.nationalindemnity.com</v>
      </c>
      <c r="I149" s="117" t="str">
        <f>VLOOKUP(IFERROR(VLOOKUP(B149, Weiss!A$1:C$399,3,FALSE),"NR"), RatingsLU!A$5:B$30, 2, FALSE)</f>
        <v>NR</v>
      </c>
      <c r="J149" s="117">
        <f>VLOOKUP(I149,RatingsLU!B$5:C$30,2,)</f>
        <v>16</v>
      </c>
      <c r="K149" s="117" t="str">
        <f>VLOOKUP(IFERROR(VLOOKUP(B149,#REF!, 6,FALSE), "NR"), RatingsLU!K$5:M$30, 2, FALSE)</f>
        <v>NR</v>
      </c>
      <c r="L149" s="117">
        <f>VLOOKUP(K149,RatingsLU!L$5:M$30,2,)</f>
        <v>7</v>
      </c>
      <c r="M149" s="117" t="str">
        <f>VLOOKUP(IFERROR(VLOOKUP(B149, AMBest!A$1:L$399,3,FALSE),"NR"), RatingsLU!F$5:G$100, 2, FALSE)</f>
        <v>NR</v>
      </c>
      <c r="N149" s="117">
        <f>VLOOKUP(M149, RatingsLU!G$5:H$100, 2, FALSE)</f>
        <v>33</v>
      </c>
      <c r="O149" s="117">
        <f>IFERROR(VLOOKUP(B149, '2017q4'!A$1:C$400,3,),0)</f>
        <v>9</v>
      </c>
      <c r="P149" t="str">
        <f t="shared" si="19"/>
        <v>9</v>
      </c>
      <c r="Q149">
        <f>IFERROR(VLOOKUP(B149, '2013q4'!A$1:C$399,3,),0)</f>
        <v>0</v>
      </c>
      <c r="R149">
        <f>IFERROR(VLOOKUP(B149, '2014q1'!A$1:C$399,3,),0)</f>
        <v>0</v>
      </c>
      <c r="S149">
        <f>IFERROR(VLOOKUP(B149, '2014q2'!A$1:C$399,3,),0)</f>
        <v>0</v>
      </c>
      <c r="T149">
        <f>IFERROR(VLOOKUP(B149, '2014q3'!A$1:C$399,3,),0)</f>
        <v>0</v>
      </c>
      <c r="U149">
        <f>IFERROR(VLOOKUP(B149, '2014q1'!A$1:C$399,3,),0)</f>
        <v>0</v>
      </c>
      <c r="V149">
        <f>IFERROR(VLOOKUP(B149, '2014q2'!A$1:C$399,3,),0)</f>
        <v>0</v>
      </c>
      <c r="W149">
        <f>IFERROR(VLOOKUP(B149, '2015q2'!A$1:C$399,3,),0)</f>
        <v>0</v>
      </c>
      <c r="X149" s="59">
        <f>IFERROR(VLOOKUP(B149, '2015q3'!A$1:C$399,3,),0)</f>
        <v>0</v>
      </c>
      <c r="Y149" s="59">
        <f>IFERROR(VLOOKUP(B149, '2015q4'!A$1:C$399,3,),0)</f>
        <v>0</v>
      </c>
      <c r="Z149" s="117">
        <f>IFERROR(VLOOKUP(B149, '2016q1'!A$1:C$399,3,),0)</f>
        <v>2</v>
      </c>
      <c r="AA149" s="117">
        <f>IFERROR(VLOOKUP(B149, '2016q2'!A$1:C$399,3,),0)</f>
        <v>4</v>
      </c>
      <c r="AB149" s="117">
        <f>IFERROR(VLOOKUP(B149, '2016q3'!A$1:C$399,3,),0)</f>
        <v>9</v>
      </c>
      <c r="AC149" s="117">
        <f>IFERROR(VLOOKUP(B149, '2016q4'!A$1:C$399,3,),0)</f>
        <v>9</v>
      </c>
      <c r="AD149" s="117">
        <f>IFERROR(VLOOKUP(B149, '2017q1'!A$1:C$399,3,),0)</f>
        <v>10</v>
      </c>
      <c r="AE149" s="117">
        <f>IFERROR(VLOOKUP(B149, '2017q2'!A$1:C$399,3,),0)</f>
        <v>10</v>
      </c>
      <c r="AF149" s="117">
        <f>IFERROR(VLOOKUP(B149, '2017q3'!A$1:C$399,3,),0)</f>
        <v>9</v>
      </c>
      <c r="AG149" s="117">
        <f>IFERROR(VLOOKUP(B149, '2017q4'!A$1:C$399,3,),0)</f>
        <v>9</v>
      </c>
      <c r="AH149" t="str">
        <f t="shared" si="16"/>
        <v>0</v>
      </c>
      <c r="AI149" s="117">
        <f>IFERROR(VLOOKUP(B149, 'c2013q4'!A$1:E$399,4,),0) + IFERROR(VLOOKUP(B149, 'c2014q1'!A$1:E$399,4,),0) + IFERROR(VLOOKUP(B149, 'c2014q2'!A$1:E$399,4,),0) + IFERROR(VLOOKUP(B149, 'c2014q3'!A$1:E$399,4,),0) + IFERROR(VLOOKUP(B149, 'c2014q4'!A$1:E$399,4,),0)+ IFERROR(VLOOKUP(B149, 'c2015q1'!A$1:E$399,4,),0) + IFERROR(VLOOKUP(B149, 'c2015q2'!A$1:E$399,4,),0) + IFERROR(VLOOKUP(B149, 'c2015q3'!A$1:E$399,4,),0) + IFERROR(VLOOKUP(B149, 'c2015q4'!A$1:E$399,4,),0) + IFERROR(VLOOKUP(B149, 'c2016q1'!A$1:E$399,4,),0) + IFERROR(VLOOKUP(B149, 'c2016q2'!A$1:E$399,4,),0) + IFERROR(VLOOKUP(B149, 'c2016q3'!A$1:E$399,4,),0) + IFERROR(VLOOKUP(B149, 'c2016q4'!A$1:E$399,4,),0)+ IFERROR(VLOOKUP(B149, 'c2017q1'!A$1:E$399,4,),0)+ IFERROR(VLOOKUP(B149, 'c2017q2'!A$1:E$399,4,),0)</f>
        <v>0</v>
      </c>
      <c r="AJ149">
        <f>IFERROR(VLOOKUP(B149, 'c2013q4'!A$1:E$399,4,),0)</f>
        <v>0</v>
      </c>
      <c r="AK149">
        <f>IFERROR(VLOOKUP(B149, 'c2014q1'!A$1:E$399,4,),0) + IFERROR(VLOOKUP(B149, 'c2014q2'!A$1:E$399,4,),0) + IFERROR(VLOOKUP(B149, 'c2014q3'!A$1:E$399,4,),0) + IFERROR(VLOOKUP(B149, 'c2014q4'!A$1:E$399,4,),0)</f>
        <v>0</v>
      </c>
      <c r="AL149" s="59">
        <f>IFERROR(VLOOKUP(B149, 'c2015q1'!A$1:E$399,4,),0) + IFERROR(VLOOKUP(B149, 'c2015q2'!A$1:E$399,4,),0) + IFERROR(VLOOKUP(B149, 'c2015q3'!A$1:E$399,4,),0) + IFERROR(VLOOKUP(B149, 'c2015q4'!A$1:E$399,4,),0)</f>
        <v>0</v>
      </c>
      <c r="AM149" s="117">
        <f>IFERROR(VLOOKUP(B149, 'c2016q1'!A$1:E$399,4,),0) + IFERROR(VLOOKUP(B149, 'c2016q2'!A$1:E$399,4,),0) + IFERROR(VLOOKUP(B149, 'c2016q3'!A$1:E$399,4,),0) + IFERROR(VLOOKUP(B149, 'c2016q4'!A$1:E$399,4,),0)</f>
        <v>0</v>
      </c>
      <c r="AN149" s="117">
        <f>IFERROR(VLOOKUP(B149, 'c2017q1'!A$1:E$399,4,),0) + IFERROR(VLOOKUP(B149, 'c2017q2'!A$1:E$399,4,),0)</f>
        <v>0</v>
      </c>
      <c r="AO149" s="117" t="str">
        <f t="shared" si="14"/>
        <v>-</v>
      </c>
      <c r="AP149" s="117" t="str">
        <f t="shared" si="15"/>
        <v/>
      </c>
      <c r="AQ149" s="59">
        <f t="shared" si="17"/>
        <v>0</v>
      </c>
      <c r="AR149" t="str">
        <f t="shared" si="18"/>
        <v>f</v>
      </c>
      <c r="AS149" s="117" t="str">
        <f>IFERROR(VLOOKUP(B149, loss!$A$1:$F$300, 4, FALSE), "")</f>
        <v/>
      </c>
      <c r="AT149" s="117" t="str">
        <f>IFERROR(VLOOKUP(B149, loss!$A$1:$F$300, 5, FALSE), "")</f>
        <v/>
      </c>
    </row>
    <row r="150" spans="1:46" x14ac:dyDescent="0.25">
      <c r="A150">
        <v>149</v>
      </c>
      <c r="B150" s="59" t="s">
        <v>3686</v>
      </c>
      <c r="C150" s="117" t="str">
        <f>IFERROR(VLOOKUP(B150,addresses!A$2:I$1997, 3, FALSE), "")</f>
        <v>One West Nationwide Blvd., 3-04-101</v>
      </c>
      <c r="D150" s="117" t="str">
        <f>IFERROR(VLOOKUP(B150,addresses!A$2:I$1997, 5, FALSE), "")</f>
        <v>Columbus</v>
      </c>
      <c r="E150" s="117" t="str">
        <f>IFERROR(VLOOKUP(B150,addresses!A$2:I$1997, 7, FALSE),"")</f>
        <v>OH</v>
      </c>
      <c r="F150" s="117" t="str">
        <f>IFERROR(VLOOKUP(B150,addresses!A$2:I$1997, 8, FALSE),"")</f>
        <v>43215-2220</v>
      </c>
      <c r="G150" s="117" t="str">
        <f>IFERROR(VLOOKUP(B150,addresses!A$2:I$1997, 9, FALSE),"")</f>
        <v>800-882-2822</v>
      </c>
      <c r="H150" s="117" t="str">
        <f>IFERROR(VLOOKUP(B150,addresses!A$2:J$1997, 10, FALSE), "")</f>
        <v>http://www.nationwide.com</v>
      </c>
      <c r="I150" s="117" t="str">
        <f>VLOOKUP(IFERROR(VLOOKUP(B150, Weiss!A$1:C$399,3,FALSE),"NR"), RatingsLU!A$5:B$30, 2, FALSE)</f>
        <v>NR</v>
      </c>
      <c r="J150" s="117">
        <f>VLOOKUP(I150,RatingsLU!B$5:C$30,2,)</f>
        <v>16</v>
      </c>
      <c r="K150" s="117" t="str">
        <f>VLOOKUP(IFERROR(VLOOKUP(B150,#REF!, 6,FALSE), "NR"), RatingsLU!K$5:M$30, 2, FALSE)</f>
        <v>NR</v>
      </c>
      <c r="L150" s="117">
        <f>VLOOKUP(K150,RatingsLU!L$5:M$30,2,)</f>
        <v>7</v>
      </c>
      <c r="M150" s="117" t="str">
        <f>VLOOKUP(IFERROR(VLOOKUP(B150, AMBest!A$1:L$399,3,FALSE),"NR"), RatingsLU!F$5:G$100, 2, FALSE)</f>
        <v>NR</v>
      </c>
      <c r="N150" s="117">
        <f>VLOOKUP(M150, RatingsLU!G$5:H$100, 2, FALSE)</f>
        <v>33</v>
      </c>
      <c r="O150" s="117">
        <f>IFERROR(VLOOKUP(B150, '2017q4'!A$1:C$400,3,),0)</f>
        <v>9</v>
      </c>
      <c r="P150" t="str">
        <f t="shared" si="19"/>
        <v>9</v>
      </c>
      <c r="Q150">
        <f>IFERROR(VLOOKUP(B150, '2013q4'!A$1:C$399,3,),0)</f>
        <v>0</v>
      </c>
      <c r="R150">
        <f>IFERROR(VLOOKUP(B150, '2014q1'!A$1:C$399,3,),0)</f>
        <v>0</v>
      </c>
      <c r="S150">
        <f>IFERROR(VLOOKUP(B150, '2014q2'!A$1:C$399,3,),0)</f>
        <v>0</v>
      </c>
      <c r="T150">
        <f>IFERROR(VLOOKUP(B150, '2014q3'!A$1:C$399,3,),0)</f>
        <v>0</v>
      </c>
      <c r="U150">
        <f>IFERROR(VLOOKUP(B150, '2014q1'!A$1:C$399,3,),0)</f>
        <v>0</v>
      </c>
      <c r="V150">
        <f>IFERROR(VLOOKUP(B150, '2014q2'!A$1:C$399,3,),0)</f>
        <v>0</v>
      </c>
      <c r="W150">
        <f>IFERROR(VLOOKUP(B150, '2015q2'!A$1:C$399,3,),0)</f>
        <v>0</v>
      </c>
      <c r="X150" s="59">
        <f>IFERROR(VLOOKUP(B150, '2015q3'!A$1:C$399,3,),0)</f>
        <v>0</v>
      </c>
      <c r="Y150" s="59">
        <f>IFERROR(VLOOKUP(B150, '2015q4'!A$1:C$399,3,),0)</f>
        <v>0</v>
      </c>
      <c r="Z150" s="117">
        <f>IFERROR(VLOOKUP(B150, '2016q1'!A$1:C$399,3,),0)</f>
        <v>0</v>
      </c>
      <c r="AA150" s="117">
        <f>IFERROR(VLOOKUP(B150, '2016q2'!A$1:C$399,3,),0)</f>
        <v>0</v>
      </c>
      <c r="AB150" s="117">
        <f>IFERROR(VLOOKUP(B150, '2016q3'!A$1:C$399,3,),0)</f>
        <v>0</v>
      </c>
      <c r="AC150" s="117">
        <f>IFERROR(VLOOKUP(B150, '2016q4'!A$1:C$399,3,),0)</f>
        <v>0</v>
      </c>
      <c r="AD150" s="117">
        <f>IFERROR(VLOOKUP(B150, '2017q1'!A$1:C$399,3,),0)</f>
        <v>0</v>
      </c>
      <c r="AE150" s="117">
        <f>IFERROR(VLOOKUP(B150, '2017q2'!A$1:C$399,3,),0)</f>
        <v>0</v>
      </c>
      <c r="AF150" s="117">
        <f>IFERROR(VLOOKUP(B150, '2017q3'!A$1:C$399,3,),0)</f>
        <v>0</v>
      </c>
      <c r="AG150" s="117">
        <f>IFERROR(VLOOKUP(B150, '2017q4'!A$1:C$399,3,),0)</f>
        <v>9</v>
      </c>
      <c r="AH150" t="str">
        <f t="shared" si="16"/>
        <v>0</v>
      </c>
      <c r="AI150" s="117">
        <f>IFERROR(VLOOKUP(B150, 'c2013q4'!A$1:E$399,4,),0) + IFERROR(VLOOKUP(B150, 'c2014q1'!A$1:E$399,4,),0) + IFERROR(VLOOKUP(B150, 'c2014q2'!A$1:E$399,4,),0) + IFERROR(VLOOKUP(B150, 'c2014q3'!A$1:E$399,4,),0) + IFERROR(VLOOKUP(B150, 'c2014q4'!A$1:E$399,4,),0)+ IFERROR(VLOOKUP(B150, 'c2015q1'!A$1:E$399,4,),0) + IFERROR(VLOOKUP(B150, 'c2015q2'!A$1:E$399,4,),0) + IFERROR(VLOOKUP(B150, 'c2015q3'!A$1:E$399,4,),0) + IFERROR(VLOOKUP(B150, 'c2015q4'!A$1:E$399,4,),0) + IFERROR(VLOOKUP(B150, 'c2016q1'!A$1:E$399,4,),0) + IFERROR(VLOOKUP(B150, 'c2016q2'!A$1:E$399,4,),0) + IFERROR(VLOOKUP(B150, 'c2016q3'!A$1:E$399,4,),0) + IFERROR(VLOOKUP(B150, 'c2016q4'!A$1:E$399,4,),0)+ IFERROR(VLOOKUP(B150, 'c2017q1'!A$1:E$399,4,),0)+ IFERROR(VLOOKUP(B150, 'c2017q2'!A$1:E$399,4,),0)</f>
        <v>0</v>
      </c>
      <c r="AJ150">
        <f>IFERROR(VLOOKUP(B150, 'c2013q4'!A$1:E$399,4,),0)</f>
        <v>0</v>
      </c>
      <c r="AK150">
        <f>IFERROR(VLOOKUP(B150, 'c2014q1'!A$1:E$399,4,),0) + IFERROR(VLOOKUP(B150, 'c2014q2'!A$1:E$399,4,),0) + IFERROR(VLOOKUP(B150, 'c2014q3'!A$1:E$399,4,),0) + IFERROR(VLOOKUP(B150, 'c2014q4'!A$1:E$399,4,),0)</f>
        <v>0</v>
      </c>
      <c r="AL150" s="59">
        <f>IFERROR(VLOOKUP(B150, 'c2015q1'!A$1:E$399,4,),0) + IFERROR(VLOOKUP(B150, 'c2015q2'!A$1:E$399,4,),0) + IFERROR(VLOOKUP(B150, 'c2015q3'!A$1:E$399,4,),0) + IFERROR(VLOOKUP(B150, 'c2015q4'!A$1:E$399,4,),0)</f>
        <v>0</v>
      </c>
      <c r="AM150" s="117">
        <f>IFERROR(VLOOKUP(B150, 'c2016q1'!A$1:E$399,4,),0) + IFERROR(VLOOKUP(B150, 'c2016q2'!A$1:E$399,4,),0) + IFERROR(VLOOKUP(B150, 'c2016q3'!A$1:E$399,4,),0) + IFERROR(VLOOKUP(B150, 'c2016q4'!A$1:E$399,4,),0)</f>
        <v>0</v>
      </c>
      <c r="AN150" s="117">
        <f>IFERROR(VLOOKUP(B150, 'c2017q1'!A$1:E$399,4,),0) + IFERROR(VLOOKUP(B150, 'c2017q2'!A$1:E$399,4,),0)</f>
        <v>0</v>
      </c>
      <c r="AO150" s="117" t="str">
        <f t="shared" si="14"/>
        <v>-</v>
      </c>
      <c r="AP150" s="117" t="str">
        <f t="shared" si="15"/>
        <v/>
      </c>
      <c r="AQ150" s="59">
        <f t="shared" si="17"/>
        <v>0</v>
      </c>
      <c r="AR150" t="str">
        <f t="shared" si="18"/>
        <v>f</v>
      </c>
      <c r="AS150" s="117" t="str">
        <f>IFERROR(VLOOKUP(B150, loss!$A$1:$F$300, 4, FALSE), "")</f>
        <v/>
      </c>
      <c r="AT150" s="117" t="str">
        <f>IFERROR(VLOOKUP(B150, loss!$A$1:$F$300, 5, FALSE), "")</f>
        <v/>
      </c>
    </row>
    <row r="151" spans="1:46" x14ac:dyDescent="0.25">
      <c r="A151">
        <v>150</v>
      </c>
      <c r="B151" s="59" t="s">
        <v>3379</v>
      </c>
      <c r="C151" s="117" t="str">
        <f>IFERROR(VLOOKUP(B151,addresses!A$2:I$1997, 3, FALSE), "")</f>
        <v>175 Water Street, 18Th Floor</v>
      </c>
      <c r="D151" s="117" t="str">
        <f>IFERROR(VLOOKUP(B151,addresses!A$2:I$1997, 5, FALSE), "")</f>
        <v>New York</v>
      </c>
      <c r="E151" s="117" t="str">
        <f>IFERROR(VLOOKUP(B151,addresses!A$2:I$1997, 7, FALSE),"")</f>
        <v>NY</v>
      </c>
      <c r="F151" s="117">
        <f>IFERROR(VLOOKUP(B151,addresses!A$2:I$1997, 8, FALSE),"")</f>
        <v>10038</v>
      </c>
      <c r="G151" s="117" t="str">
        <f>IFERROR(VLOOKUP(B151,addresses!A$2:I$1997, 9, FALSE),"")</f>
        <v>212-458-3732</v>
      </c>
      <c r="H151" s="117" t="str">
        <f>IFERROR(VLOOKUP(B151,addresses!A$2:J$1997, 10, FALSE), "")</f>
        <v>http://www.aig.com</v>
      </c>
      <c r="I151" s="117" t="str">
        <f>VLOOKUP(IFERROR(VLOOKUP(B151, Weiss!A$1:C$399,3,FALSE),"NR"), RatingsLU!A$5:B$30, 2, FALSE)</f>
        <v>C+</v>
      </c>
      <c r="J151" s="117">
        <f>VLOOKUP(I151,RatingsLU!B$5:C$30,2,)</f>
        <v>7</v>
      </c>
      <c r="K151" s="117" t="str">
        <f>VLOOKUP(IFERROR(VLOOKUP(B151,#REF!, 6,FALSE), "NR"), RatingsLU!K$5:M$30, 2, FALSE)</f>
        <v>NR</v>
      </c>
      <c r="L151" s="117">
        <f>VLOOKUP(K151,RatingsLU!L$5:M$30,2,)</f>
        <v>7</v>
      </c>
      <c r="M151" s="117" t="str">
        <f>VLOOKUP(IFERROR(VLOOKUP(B151, AMBest!A$1:L$399,3,FALSE),"NR"), RatingsLU!F$5:G$100, 2, FALSE)</f>
        <v>NR</v>
      </c>
      <c r="N151" s="117">
        <f>VLOOKUP(M151, RatingsLU!G$5:H$100, 2, FALSE)</f>
        <v>33</v>
      </c>
      <c r="O151" s="117">
        <f>IFERROR(VLOOKUP(B151, '2017q4'!A$1:C$400,3,),0)</f>
        <v>9</v>
      </c>
      <c r="P151" t="str">
        <f t="shared" si="19"/>
        <v>9</v>
      </c>
      <c r="Q151">
        <f>IFERROR(VLOOKUP(B151, '2013q4'!A$1:C$399,3,),0)</f>
        <v>0</v>
      </c>
      <c r="R151">
        <f>IFERROR(VLOOKUP(B151, '2014q1'!A$1:C$399,3,),0)</f>
        <v>0</v>
      </c>
      <c r="S151">
        <f>IFERROR(VLOOKUP(B151, '2014q2'!A$1:C$399,3,),0)</f>
        <v>0</v>
      </c>
      <c r="T151">
        <f>IFERROR(VLOOKUP(B151, '2014q3'!A$1:C$399,3,),0)</f>
        <v>0</v>
      </c>
      <c r="U151">
        <f>IFERROR(VLOOKUP(B151, '2014q1'!A$1:C$399,3,),0)</f>
        <v>0</v>
      </c>
      <c r="V151">
        <f>IFERROR(VLOOKUP(B151, '2014q2'!A$1:C$399,3,),0)</f>
        <v>0</v>
      </c>
      <c r="W151">
        <f>IFERROR(VLOOKUP(B151, '2015q2'!A$1:C$399,3,),0)</f>
        <v>0</v>
      </c>
      <c r="X151" s="59">
        <f>IFERROR(VLOOKUP(B151, '2015q3'!A$1:C$399,3,),0)</f>
        <v>0</v>
      </c>
      <c r="Y151" s="59">
        <f>IFERROR(VLOOKUP(B151, '2015q4'!A$1:C$399,3,),0)</f>
        <v>11</v>
      </c>
      <c r="Z151" s="117">
        <f>IFERROR(VLOOKUP(B151, '2016q1'!A$1:C$399,3,),0)</f>
        <v>9</v>
      </c>
      <c r="AA151" s="117">
        <f>IFERROR(VLOOKUP(B151, '2016q2'!A$1:C$399,3,),0)</f>
        <v>10</v>
      </c>
      <c r="AB151" s="117">
        <f>IFERROR(VLOOKUP(B151, '2016q3'!A$1:C$399,3,),0)</f>
        <v>12</v>
      </c>
      <c r="AC151" s="117">
        <f>IFERROR(VLOOKUP(B151, '2016q4'!A$1:C$399,3,),0)</f>
        <v>11</v>
      </c>
      <c r="AD151" s="117">
        <f>IFERROR(VLOOKUP(B151, '2017q1'!A$1:C$399,3,),0)</f>
        <v>13</v>
      </c>
      <c r="AE151" s="117">
        <f>IFERROR(VLOOKUP(B151, '2017q2'!A$1:C$399,3,),0)</f>
        <v>10</v>
      </c>
      <c r="AF151" s="117">
        <f>IFERROR(VLOOKUP(B151, '2017q3'!A$1:C$399,3,),0)</f>
        <v>9</v>
      </c>
      <c r="AG151" s="117">
        <f>IFERROR(VLOOKUP(B151, '2017q4'!A$1:C$399,3,),0)</f>
        <v>9</v>
      </c>
      <c r="AH151" t="str">
        <f t="shared" si="16"/>
        <v>0</v>
      </c>
      <c r="AI151" s="117">
        <f>IFERROR(VLOOKUP(B151, 'c2013q4'!A$1:E$399,4,),0) + IFERROR(VLOOKUP(B151, 'c2014q1'!A$1:E$399,4,),0) + IFERROR(VLOOKUP(B151, 'c2014q2'!A$1:E$399,4,),0) + IFERROR(VLOOKUP(B151, 'c2014q3'!A$1:E$399,4,),0) + IFERROR(VLOOKUP(B151, 'c2014q4'!A$1:E$399,4,),0)+ IFERROR(VLOOKUP(B151, 'c2015q1'!A$1:E$399,4,),0) + IFERROR(VLOOKUP(B151, 'c2015q2'!A$1:E$399,4,),0) + IFERROR(VLOOKUP(B151, 'c2015q3'!A$1:E$399,4,),0) + IFERROR(VLOOKUP(B151, 'c2015q4'!A$1:E$399,4,),0) + IFERROR(VLOOKUP(B151, 'c2016q1'!A$1:E$399,4,),0) + IFERROR(VLOOKUP(B151, 'c2016q2'!A$1:E$399,4,),0) + IFERROR(VLOOKUP(B151, 'c2016q3'!A$1:E$399,4,),0) + IFERROR(VLOOKUP(B151, 'c2016q4'!A$1:E$399,4,),0)+ IFERROR(VLOOKUP(B151, 'c2017q1'!A$1:E$399,4,),0)+ IFERROR(VLOOKUP(B151, 'c2017q2'!A$1:E$399,4,),0)</f>
        <v>0</v>
      </c>
      <c r="AJ151">
        <f>IFERROR(VLOOKUP(B151, 'c2013q4'!A$1:E$399,4,),0)</f>
        <v>0</v>
      </c>
      <c r="AK151">
        <f>IFERROR(VLOOKUP(B151, 'c2014q1'!A$1:E$399,4,),0) + IFERROR(VLOOKUP(B151, 'c2014q2'!A$1:E$399,4,),0) + IFERROR(VLOOKUP(B151, 'c2014q3'!A$1:E$399,4,),0) + IFERROR(VLOOKUP(B151, 'c2014q4'!A$1:E$399,4,),0)</f>
        <v>0</v>
      </c>
      <c r="AL151" s="59">
        <f>IFERROR(VLOOKUP(B151, 'c2015q1'!A$1:E$399,4,),0) + IFERROR(VLOOKUP(B151, 'c2015q2'!A$1:E$399,4,),0) + IFERROR(VLOOKUP(B151, 'c2015q3'!A$1:E$399,4,),0) + IFERROR(VLOOKUP(B151, 'c2015q4'!A$1:E$399,4,),0)</f>
        <v>0</v>
      </c>
      <c r="AM151" s="117">
        <f>IFERROR(VLOOKUP(B151, 'c2016q1'!A$1:E$399,4,),0) + IFERROR(VLOOKUP(B151, 'c2016q2'!A$1:E$399,4,),0) + IFERROR(VLOOKUP(B151, 'c2016q3'!A$1:E$399,4,),0) + IFERROR(VLOOKUP(B151, 'c2016q4'!A$1:E$399,4,),0)</f>
        <v>0</v>
      </c>
      <c r="AN151" s="117">
        <f>IFERROR(VLOOKUP(B151, 'c2017q1'!A$1:E$399,4,),0) + IFERROR(VLOOKUP(B151, 'c2017q2'!A$1:E$399,4,),0)</f>
        <v>0</v>
      </c>
      <c r="AO151" s="117" t="str">
        <f t="shared" si="14"/>
        <v>-</v>
      </c>
      <c r="AP151" s="117" t="str">
        <f t="shared" si="15"/>
        <v/>
      </c>
      <c r="AQ151" s="59">
        <f t="shared" si="17"/>
        <v>0</v>
      </c>
      <c r="AR151" t="str">
        <f t="shared" si="18"/>
        <v>f</v>
      </c>
      <c r="AS151" s="117" t="str">
        <f>IFERROR(VLOOKUP(B151, loss!$A$1:$F$300, 4, FALSE), "")</f>
        <v/>
      </c>
      <c r="AT151" s="117" t="str">
        <f>IFERROR(VLOOKUP(B151, loss!$A$1:$F$300, 5, FALSE), "")</f>
        <v/>
      </c>
    </row>
    <row r="152" spans="1:46" x14ac:dyDescent="0.25">
      <c r="A152">
        <v>151</v>
      </c>
      <c r="B152" s="59" t="s">
        <v>339</v>
      </c>
      <c r="C152" s="117" t="str">
        <f>IFERROR(VLOOKUP(B152,addresses!A$2:I$1997, 3, FALSE), "")</f>
        <v>1111 Ashworth Road</v>
      </c>
      <c r="D152" s="117" t="str">
        <f>IFERROR(VLOOKUP(B152,addresses!A$2:I$1997, 5, FALSE), "")</f>
        <v>West Des Moines</v>
      </c>
      <c r="E152" s="117" t="str">
        <f>IFERROR(VLOOKUP(B152,addresses!A$2:I$1997, 7, FALSE),"")</f>
        <v>IA</v>
      </c>
      <c r="F152" s="117" t="str">
        <f>IFERROR(VLOOKUP(B152,addresses!A$2:I$1997, 8, FALSE),"")</f>
        <v>50265-3538</v>
      </c>
      <c r="G152" s="117" t="str">
        <f>IFERROR(VLOOKUP(B152,addresses!A$2:I$1997, 9, FALSE),"")</f>
        <v>515-267-2315</v>
      </c>
      <c r="H152" s="117" t="str">
        <f>IFERROR(VLOOKUP(B152,addresses!A$2:J$1997, 10, FALSE), "")</f>
        <v>http://www.guideone.com</v>
      </c>
      <c r="I152" s="117" t="str">
        <f>VLOOKUP(IFERROR(VLOOKUP(B152, Weiss!A$1:C$399,3,FALSE),"NR"), RatingsLU!A$5:B$30, 2, FALSE)</f>
        <v>NR</v>
      </c>
      <c r="J152" s="117">
        <f>VLOOKUP(I152,RatingsLU!B$5:C$30,2,)</f>
        <v>16</v>
      </c>
      <c r="K152" s="117" t="str">
        <f>VLOOKUP(IFERROR(VLOOKUP(B152,#REF!, 6,FALSE), "NR"), RatingsLU!K$5:M$30, 2, FALSE)</f>
        <v>NR</v>
      </c>
      <c r="L152" s="117">
        <f>VLOOKUP(K152,RatingsLU!L$5:M$30,2,)</f>
        <v>7</v>
      </c>
      <c r="M152" s="117" t="str">
        <f>VLOOKUP(IFERROR(VLOOKUP(B152, AMBest!A$1:L$399,3,FALSE),"NR"), RatingsLU!F$5:G$100, 2, FALSE)</f>
        <v>NR</v>
      </c>
      <c r="N152" s="117">
        <f>VLOOKUP(M152, RatingsLU!G$5:H$100, 2, FALSE)</f>
        <v>33</v>
      </c>
      <c r="O152" s="117">
        <f>IFERROR(VLOOKUP(B152, '2017q4'!A$1:C$400,3,),0)</f>
        <v>9</v>
      </c>
      <c r="P152" t="str">
        <f t="shared" si="19"/>
        <v>9</v>
      </c>
      <c r="Q152">
        <f>IFERROR(VLOOKUP(B152, '2013q4'!A$1:C$399,3,),0)</f>
        <v>16</v>
      </c>
      <c r="R152">
        <f>IFERROR(VLOOKUP(B152, '2014q1'!A$1:C$399,3,),0)</f>
        <v>15</v>
      </c>
      <c r="S152">
        <f>IFERROR(VLOOKUP(B152, '2014q2'!A$1:C$399,3,),0)</f>
        <v>15</v>
      </c>
      <c r="T152">
        <f>IFERROR(VLOOKUP(B152, '2014q3'!A$1:C$399,3,),0)</f>
        <v>14</v>
      </c>
      <c r="U152">
        <f>IFERROR(VLOOKUP(B152, '2014q1'!A$1:C$399,3,),0)</f>
        <v>15</v>
      </c>
      <c r="V152">
        <f>IFERROR(VLOOKUP(B152, '2014q2'!A$1:C$399,3,),0)</f>
        <v>15</v>
      </c>
      <c r="W152">
        <f>IFERROR(VLOOKUP(B152, '2015q2'!A$1:C$399,3,),0)</f>
        <v>13</v>
      </c>
      <c r="X152" s="59">
        <f>IFERROR(VLOOKUP(B152, '2015q3'!A$1:C$399,3,),0)</f>
        <v>13</v>
      </c>
      <c r="Y152" s="59">
        <f>IFERROR(VLOOKUP(B152, '2015q4'!A$1:C$399,3,),0)</f>
        <v>13</v>
      </c>
      <c r="Z152" s="117">
        <f>IFERROR(VLOOKUP(B152, '2016q1'!A$1:C$399,3,),0)</f>
        <v>13</v>
      </c>
      <c r="AA152" s="117">
        <f>IFERROR(VLOOKUP(B152, '2016q2'!A$1:C$399,3,),0)</f>
        <v>13</v>
      </c>
      <c r="AB152" s="117">
        <f>IFERROR(VLOOKUP(B152, '2016q3'!A$1:C$399,3,),0)</f>
        <v>13</v>
      </c>
      <c r="AC152" s="117">
        <f>IFERROR(VLOOKUP(B152, '2016q4'!A$1:C$399,3,),0)</f>
        <v>13</v>
      </c>
      <c r="AD152" s="117">
        <f>IFERROR(VLOOKUP(B152, '2017q1'!A$1:C$399,3,),0)</f>
        <v>13</v>
      </c>
      <c r="AE152" s="117">
        <f>IFERROR(VLOOKUP(B152, '2017q2'!A$1:C$399,3,),0)</f>
        <v>12</v>
      </c>
      <c r="AF152" s="117">
        <f>IFERROR(VLOOKUP(B152, '2017q3'!A$1:C$399,3,),0)</f>
        <v>12</v>
      </c>
      <c r="AG152" s="117">
        <f>IFERROR(VLOOKUP(B152, '2017q4'!A$1:C$399,3,),0)</f>
        <v>9</v>
      </c>
      <c r="AH152" t="str">
        <f t="shared" si="16"/>
        <v>0</v>
      </c>
      <c r="AI152" s="117">
        <f>IFERROR(VLOOKUP(B152, 'c2013q4'!A$1:E$399,4,),0) + IFERROR(VLOOKUP(B152, 'c2014q1'!A$1:E$399,4,),0) + IFERROR(VLOOKUP(B152, 'c2014q2'!A$1:E$399,4,),0) + IFERROR(VLOOKUP(B152, 'c2014q3'!A$1:E$399,4,),0) + IFERROR(VLOOKUP(B152, 'c2014q4'!A$1:E$399,4,),0)+ IFERROR(VLOOKUP(B152, 'c2015q1'!A$1:E$399,4,),0) + IFERROR(VLOOKUP(B152, 'c2015q2'!A$1:E$399,4,),0) + IFERROR(VLOOKUP(B152, 'c2015q3'!A$1:E$399,4,),0) + IFERROR(VLOOKUP(B152, 'c2015q4'!A$1:E$399,4,),0) + IFERROR(VLOOKUP(B152, 'c2016q1'!A$1:E$399,4,),0) + IFERROR(VLOOKUP(B152, 'c2016q2'!A$1:E$399,4,),0) + IFERROR(VLOOKUP(B152, 'c2016q3'!A$1:E$399,4,),0) + IFERROR(VLOOKUP(B152, 'c2016q4'!A$1:E$399,4,),0)+ IFERROR(VLOOKUP(B152, 'c2017q1'!A$1:E$399,4,),0)+ IFERROR(VLOOKUP(B152, 'c2017q2'!A$1:E$399,4,),0)</f>
        <v>0</v>
      </c>
      <c r="AJ152">
        <f>IFERROR(VLOOKUP(B152, 'c2013q4'!A$1:E$399,4,),0)</f>
        <v>0</v>
      </c>
      <c r="AK152">
        <f>IFERROR(VLOOKUP(B152, 'c2014q1'!A$1:E$399,4,),0) + IFERROR(VLOOKUP(B152, 'c2014q2'!A$1:E$399,4,),0) + IFERROR(VLOOKUP(B152, 'c2014q3'!A$1:E$399,4,),0) + IFERROR(VLOOKUP(B152, 'c2014q4'!A$1:E$399,4,),0)</f>
        <v>0</v>
      </c>
      <c r="AL152" s="59">
        <f>IFERROR(VLOOKUP(B152, 'c2015q1'!A$1:E$399,4,),0) + IFERROR(VLOOKUP(B152, 'c2015q2'!A$1:E$399,4,),0) + IFERROR(VLOOKUP(B152, 'c2015q3'!A$1:E$399,4,),0) + IFERROR(VLOOKUP(B152, 'c2015q4'!A$1:E$399,4,),0)</f>
        <v>0</v>
      </c>
      <c r="AM152" s="117">
        <f>IFERROR(VLOOKUP(B152, 'c2016q1'!A$1:E$399,4,),0) + IFERROR(VLOOKUP(B152, 'c2016q2'!A$1:E$399,4,),0) + IFERROR(VLOOKUP(B152, 'c2016q3'!A$1:E$399,4,),0) + IFERROR(VLOOKUP(B152, 'c2016q4'!A$1:E$399,4,),0)</f>
        <v>0</v>
      </c>
      <c r="AN152" s="117">
        <f>IFERROR(VLOOKUP(B152, 'c2017q1'!A$1:E$399,4,),0) + IFERROR(VLOOKUP(B152, 'c2017q2'!A$1:E$399,4,),0)</f>
        <v>0</v>
      </c>
      <c r="AO152" s="117" t="str">
        <f t="shared" si="14"/>
        <v>-</v>
      </c>
      <c r="AP152" s="117" t="str">
        <f t="shared" si="15"/>
        <v/>
      </c>
      <c r="AQ152" s="59">
        <f t="shared" si="17"/>
        <v>0</v>
      </c>
      <c r="AR152" t="str">
        <f t="shared" si="18"/>
        <v>f</v>
      </c>
      <c r="AS152" s="117" t="str">
        <f>IFERROR(VLOOKUP(B152, loss!$A$1:$F$300, 4, FALSE), "")</f>
        <v/>
      </c>
      <c r="AT152" s="117" t="str">
        <f>IFERROR(VLOOKUP(B152, loss!$A$1:$F$300, 5, FALSE), "")</f>
        <v/>
      </c>
    </row>
    <row r="153" spans="1:46" x14ac:dyDescent="0.25">
      <c r="A153">
        <v>152</v>
      </c>
      <c r="B153" s="59" t="s">
        <v>332</v>
      </c>
      <c r="C153" s="117" t="str">
        <f>IFERROR(VLOOKUP(B153,addresses!A$2:I$1997, 3, FALSE), "")</f>
        <v>305 Madison Avenue</v>
      </c>
      <c r="D153" s="117" t="str">
        <f>IFERROR(VLOOKUP(B153,addresses!A$2:I$1997, 5, FALSE), "")</f>
        <v>Morristown</v>
      </c>
      <c r="E153" s="117" t="str">
        <f>IFERROR(VLOOKUP(B153,addresses!A$2:I$1997, 7, FALSE),"")</f>
        <v>NJ</v>
      </c>
      <c r="F153" s="117" t="str">
        <f>IFERROR(VLOOKUP(B153,addresses!A$2:I$1997, 8, FALSE),"")</f>
        <v>07962</v>
      </c>
      <c r="G153" s="117" t="str">
        <f>IFERROR(VLOOKUP(B153,addresses!A$2:I$1997, 9, FALSE),"")</f>
        <v>973-490-6958</v>
      </c>
      <c r="H153" s="117" t="str">
        <f>IFERROR(VLOOKUP(B153,addresses!A$2:J$1997, 10, FALSE), "")</f>
        <v>http://www.cfins.com</v>
      </c>
      <c r="I153" s="117" t="str">
        <f>VLOOKUP(IFERROR(VLOOKUP(B153, Weiss!A$1:C$399,3,FALSE),"NR"), RatingsLU!A$5:B$30, 2, FALSE)</f>
        <v>C</v>
      </c>
      <c r="J153" s="117">
        <f>VLOOKUP(I153,RatingsLU!B$5:C$30,2,)</f>
        <v>8</v>
      </c>
      <c r="K153" s="117" t="str">
        <f>VLOOKUP(IFERROR(VLOOKUP(B153,#REF!, 6,FALSE), "NR"), RatingsLU!K$5:M$30, 2, FALSE)</f>
        <v>NR</v>
      </c>
      <c r="L153" s="117">
        <f>VLOOKUP(K153,RatingsLU!L$5:M$30,2,)</f>
        <v>7</v>
      </c>
      <c r="M153" s="117" t="str">
        <f>VLOOKUP(IFERROR(VLOOKUP(B153, AMBest!A$1:L$399,3,FALSE),"NR"), RatingsLU!F$5:G$100, 2, FALSE)</f>
        <v>A</v>
      </c>
      <c r="N153" s="117">
        <f>VLOOKUP(M153, RatingsLU!G$5:H$100, 2, FALSE)</f>
        <v>5</v>
      </c>
      <c r="O153" s="117">
        <f>IFERROR(VLOOKUP(B153, '2017q4'!A$1:C$400,3,),0)</f>
        <v>9</v>
      </c>
      <c r="P153" t="str">
        <f t="shared" si="19"/>
        <v>9</v>
      </c>
      <c r="Q153">
        <f>IFERROR(VLOOKUP(B153, '2013q4'!A$1:C$399,3,),0)</f>
        <v>0</v>
      </c>
      <c r="R153">
        <f>IFERROR(VLOOKUP(B153, '2014q1'!A$1:C$399,3,),0)</f>
        <v>0</v>
      </c>
      <c r="S153">
        <f>IFERROR(VLOOKUP(B153, '2014q2'!A$1:C$399,3,),0)</f>
        <v>0</v>
      </c>
      <c r="T153">
        <f>IFERROR(VLOOKUP(B153, '2014q3'!A$1:C$399,3,),0)</f>
        <v>0</v>
      </c>
      <c r="U153">
        <f>IFERROR(VLOOKUP(B153, '2014q1'!A$1:C$399,3,),0)</f>
        <v>0</v>
      </c>
      <c r="V153">
        <f>IFERROR(VLOOKUP(B153, '2014q2'!A$1:C$399,3,),0)</f>
        <v>0</v>
      </c>
      <c r="W153">
        <f>IFERROR(VLOOKUP(B153, '2015q2'!A$1:C$399,3,),0)</f>
        <v>18</v>
      </c>
      <c r="X153" s="59">
        <f>IFERROR(VLOOKUP(B153, '2015q3'!A$1:C$399,3,),0)</f>
        <v>18</v>
      </c>
      <c r="Y153" s="59">
        <f>IFERROR(VLOOKUP(B153, '2015q4'!A$1:C$399,3,),0)</f>
        <v>19</v>
      </c>
      <c r="Z153" s="117">
        <f>IFERROR(VLOOKUP(B153, '2016q1'!A$1:C$399,3,),0)</f>
        <v>18</v>
      </c>
      <c r="AA153" s="117">
        <f>IFERROR(VLOOKUP(B153, '2016q2'!A$1:C$399,3,),0)</f>
        <v>19</v>
      </c>
      <c r="AB153" s="117">
        <f>IFERROR(VLOOKUP(B153, '2016q3'!A$1:C$399,3,),0)</f>
        <v>21</v>
      </c>
      <c r="AC153" s="117">
        <f>IFERROR(VLOOKUP(B153, '2016q4'!A$1:C$399,3,),0)</f>
        <v>21</v>
      </c>
      <c r="AD153" s="117">
        <f>IFERROR(VLOOKUP(B153, '2017q1'!A$1:C$399,3,),0)</f>
        <v>20</v>
      </c>
      <c r="AE153" s="117">
        <f>IFERROR(VLOOKUP(B153, '2017q2'!A$1:C$399,3,),0)</f>
        <v>13</v>
      </c>
      <c r="AF153" s="117">
        <f>IFERROR(VLOOKUP(B153, '2017q3'!A$1:C$399,3,),0)</f>
        <v>11</v>
      </c>
      <c r="AG153" s="117">
        <f>IFERROR(VLOOKUP(B153, '2017q4'!A$1:C$399,3,),0)</f>
        <v>9</v>
      </c>
      <c r="AH153" t="str">
        <f t="shared" si="16"/>
        <v>0</v>
      </c>
      <c r="AI153" s="117">
        <f>IFERROR(VLOOKUP(B153, 'c2013q4'!A$1:E$399,4,),0) + IFERROR(VLOOKUP(B153, 'c2014q1'!A$1:E$399,4,),0) + IFERROR(VLOOKUP(B153, 'c2014q2'!A$1:E$399,4,),0) + IFERROR(VLOOKUP(B153, 'c2014q3'!A$1:E$399,4,),0) + IFERROR(VLOOKUP(B153, 'c2014q4'!A$1:E$399,4,),0)+ IFERROR(VLOOKUP(B153, 'c2015q1'!A$1:E$399,4,),0) + IFERROR(VLOOKUP(B153, 'c2015q2'!A$1:E$399,4,),0) + IFERROR(VLOOKUP(B153, 'c2015q3'!A$1:E$399,4,),0) + IFERROR(VLOOKUP(B153, 'c2015q4'!A$1:E$399,4,),0) + IFERROR(VLOOKUP(B153, 'c2016q1'!A$1:E$399,4,),0) + IFERROR(VLOOKUP(B153, 'c2016q2'!A$1:E$399,4,),0) + IFERROR(VLOOKUP(B153, 'c2016q3'!A$1:E$399,4,),0) + IFERROR(VLOOKUP(B153, 'c2016q4'!A$1:E$399,4,),0)+ IFERROR(VLOOKUP(B153, 'c2017q1'!A$1:E$399,4,),0)+ IFERROR(VLOOKUP(B153, 'c2017q2'!A$1:E$399,4,),0)</f>
        <v>0</v>
      </c>
      <c r="AJ153">
        <f>IFERROR(VLOOKUP(B153, 'c2013q4'!A$1:E$399,4,),0)</f>
        <v>0</v>
      </c>
      <c r="AK153">
        <f>IFERROR(VLOOKUP(B153, 'c2014q1'!A$1:E$399,4,),0) + IFERROR(VLOOKUP(B153, 'c2014q2'!A$1:E$399,4,),0) + IFERROR(VLOOKUP(B153, 'c2014q3'!A$1:E$399,4,),0) + IFERROR(VLOOKUP(B153, 'c2014q4'!A$1:E$399,4,),0)</f>
        <v>0</v>
      </c>
      <c r="AL153" s="59">
        <f>IFERROR(VLOOKUP(B153, 'c2015q1'!A$1:E$399,4,),0) + IFERROR(VLOOKUP(B153, 'c2015q2'!A$1:E$399,4,),0) + IFERROR(VLOOKUP(B153, 'c2015q3'!A$1:E$399,4,),0) + IFERROR(VLOOKUP(B153, 'c2015q4'!A$1:E$399,4,),0)</f>
        <v>0</v>
      </c>
      <c r="AM153" s="117">
        <f>IFERROR(VLOOKUP(B153, 'c2016q1'!A$1:E$399,4,),0) + IFERROR(VLOOKUP(B153, 'c2016q2'!A$1:E$399,4,),0) + IFERROR(VLOOKUP(B153, 'c2016q3'!A$1:E$399,4,),0) + IFERROR(VLOOKUP(B153, 'c2016q4'!A$1:E$399,4,),0)</f>
        <v>0</v>
      </c>
      <c r="AN153" s="117">
        <f>IFERROR(VLOOKUP(B153, 'c2017q1'!A$1:E$399,4,),0) + IFERROR(VLOOKUP(B153, 'c2017q2'!A$1:E$399,4,),0)</f>
        <v>0</v>
      </c>
      <c r="AO153" s="117" t="str">
        <f t="shared" si="14"/>
        <v>-</v>
      </c>
      <c r="AP153" s="117" t="str">
        <f t="shared" si="15"/>
        <v/>
      </c>
      <c r="AQ153" s="59">
        <f t="shared" si="17"/>
        <v>0</v>
      </c>
      <c r="AR153" t="str">
        <f t="shared" si="18"/>
        <v>f</v>
      </c>
      <c r="AS153" s="117" t="str">
        <f>IFERROR(VLOOKUP(B153, loss!$A$1:$F$300, 4, FALSE), "")</f>
        <v/>
      </c>
      <c r="AT153" s="117" t="str">
        <f>IFERROR(VLOOKUP(B153, loss!$A$1:$F$300, 5, FALSE), "")</f>
        <v/>
      </c>
    </row>
    <row r="154" spans="1:46" x14ac:dyDescent="0.25">
      <c r="A154">
        <v>153</v>
      </c>
      <c r="B154" s="59" t="s">
        <v>3378</v>
      </c>
      <c r="C154" s="117" t="str">
        <f>IFERROR(VLOOKUP(B154,addresses!A$2:I$1997, 3, FALSE), "")</f>
        <v>175 Water Street, 18Th Floor</v>
      </c>
      <c r="D154" s="117" t="str">
        <f>IFERROR(VLOOKUP(B154,addresses!A$2:I$1997, 5, FALSE), "")</f>
        <v>New York</v>
      </c>
      <c r="E154" s="117" t="str">
        <f>IFERROR(VLOOKUP(B154,addresses!A$2:I$1997, 7, FALSE),"")</f>
        <v>NY</v>
      </c>
      <c r="F154" s="117">
        <f>IFERROR(VLOOKUP(B154,addresses!A$2:I$1997, 8, FALSE),"")</f>
        <v>10038</v>
      </c>
      <c r="G154" s="117" t="str">
        <f>IFERROR(VLOOKUP(B154,addresses!A$2:I$1997, 9, FALSE),"")</f>
        <v>212-458-3732</v>
      </c>
      <c r="H154" s="117" t="str">
        <f>IFERROR(VLOOKUP(B154,addresses!A$2:J$1997, 10, FALSE), "")</f>
        <v>http://www.aig.com</v>
      </c>
      <c r="I154" s="117" t="str">
        <f>VLOOKUP(IFERROR(VLOOKUP(B154, Weiss!A$1:C$399,3,FALSE),"NR"), RatingsLU!A$5:B$30, 2, FALSE)</f>
        <v>C</v>
      </c>
      <c r="J154" s="117">
        <f>VLOOKUP(I154,RatingsLU!B$5:C$30,2,)</f>
        <v>8</v>
      </c>
      <c r="K154" s="117" t="str">
        <f>VLOOKUP(IFERROR(VLOOKUP(B154,#REF!, 6,FALSE), "NR"), RatingsLU!K$5:M$30, 2, FALSE)</f>
        <v>NR</v>
      </c>
      <c r="L154" s="117">
        <f>VLOOKUP(K154,RatingsLU!L$5:M$30,2,)</f>
        <v>7</v>
      </c>
      <c r="M154" s="117" t="str">
        <f>VLOOKUP(IFERROR(VLOOKUP(B154, AMBest!A$1:L$399,3,FALSE),"NR"), RatingsLU!F$5:G$100, 2, FALSE)</f>
        <v>NR</v>
      </c>
      <c r="N154" s="117">
        <f>VLOOKUP(M154, RatingsLU!G$5:H$100, 2, FALSE)</f>
        <v>33</v>
      </c>
      <c r="O154" s="117">
        <f>IFERROR(VLOOKUP(B154, '2017q4'!A$1:C$400,3,),0)</f>
        <v>7</v>
      </c>
      <c r="P154" t="str">
        <f t="shared" si="19"/>
        <v>7</v>
      </c>
      <c r="Q154">
        <f>IFERROR(VLOOKUP(B154, '2013q4'!A$1:C$399,3,),0)</f>
        <v>0</v>
      </c>
      <c r="R154">
        <f>IFERROR(VLOOKUP(B154, '2014q1'!A$1:C$399,3,),0)</f>
        <v>0</v>
      </c>
      <c r="S154">
        <f>IFERROR(VLOOKUP(B154, '2014q2'!A$1:C$399,3,),0)</f>
        <v>0</v>
      </c>
      <c r="T154">
        <f>IFERROR(VLOOKUP(B154, '2014q3'!A$1:C$399,3,),0)</f>
        <v>0</v>
      </c>
      <c r="U154">
        <f>IFERROR(VLOOKUP(B154, '2014q1'!A$1:C$399,3,),0)</f>
        <v>0</v>
      </c>
      <c r="V154">
        <f>IFERROR(VLOOKUP(B154, '2014q2'!A$1:C$399,3,),0)</f>
        <v>0</v>
      </c>
      <c r="W154">
        <f>IFERROR(VLOOKUP(B154, '2015q2'!A$1:C$399,3,),0)</f>
        <v>0</v>
      </c>
      <c r="X154" s="59">
        <f>IFERROR(VLOOKUP(B154, '2015q3'!A$1:C$399,3,),0)</f>
        <v>0</v>
      </c>
      <c r="Y154" s="59">
        <f>IFERROR(VLOOKUP(B154, '2015q4'!A$1:C$399,3,),0)</f>
        <v>18</v>
      </c>
      <c r="Z154" s="117">
        <f>IFERROR(VLOOKUP(B154, '2016q1'!A$1:C$399,3,),0)</f>
        <v>24</v>
      </c>
      <c r="AA154" s="117">
        <f>IFERROR(VLOOKUP(B154, '2016q2'!A$1:C$399,3,),0)</f>
        <v>24</v>
      </c>
      <c r="AB154" s="117">
        <f>IFERROR(VLOOKUP(B154, '2016q3'!A$1:C$399,3,),0)</f>
        <v>21</v>
      </c>
      <c r="AC154" s="117">
        <f>IFERROR(VLOOKUP(B154, '2016q4'!A$1:C$399,3,),0)</f>
        <v>20</v>
      </c>
      <c r="AD154" s="117">
        <f>IFERROR(VLOOKUP(B154, '2017q1'!A$1:C$399,3,),0)</f>
        <v>19</v>
      </c>
      <c r="AE154" s="117">
        <f>IFERROR(VLOOKUP(B154, '2017q2'!A$1:C$399,3,),0)</f>
        <v>19</v>
      </c>
      <c r="AF154" s="117">
        <f>IFERROR(VLOOKUP(B154, '2017q3'!A$1:C$399,3,),0)</f>
        <v>12</v>
      </c>
      <c r="AG154" s="117">
        <f>IFERROR(VLOOKUP(B154, '2017q4'!A$1:C$399,3,),0)</f>
        <v>7</v>
      </c>
      <c r="AH154" t="str">
        <f t="shared" si="16"/>
        <v>0</v>
      </c>
      <c r="AI154" s="117">
        <f>IFERROR(VLOOKUP(B154, 'c2013q4'!A$1:E$399,4,),0) + IFERROR(VLOOKUP(B154, 'c2014q1'!A$1:E$399,4,),0) + IFERROR(VLOOKUP(B154, 'c2014q2'!A$1:E$399,4,),0) + IFERROR(VLOOKUP(B154, 'c2014q3'!A$1:E$399,4,),0) + IFERROR(VLOOKUP(B154, 'c2014q4'!A$1:E$399,4,),0)+ IFERROR(VLOOKUP(B154, 'c2015q1'!A$1:E$399,4,),0) + IFERROR(VLOOKUP(B154, 'c2015q2'!A$1:E$399,4,),0) + IFERROR(VLOOKUP(B154, 'c2015q3'!A$1:E$399,4,),0) + IFERROR(VLOOKUP(B154, 'c2015q4'!A$1:E$399,4,),0) + IFERROR(VLOOKUP(B154, 'c2016q1'!A$1:E$399,4,),0) + IFERROR(VLOOKUP(B154, 'c2016q2'!A$1:E$399,4,),0) + IFERROR(VLOOKUP(B154, 'c2016q3'!A$1:E$399,4,),0) + IFERROR(VLOOKUP(B154, 'c2016q4'!A$1:E$399,4,),0)+ IFERROR(VLOOKUP(B154, 'c2017q1'!A$1:E$399,4,),0)+ IFERROR(VLOOKUP(B154, 'c2017q2'!A$1:E$399,4,),0)</f>
        <v>0</v>
      </c>
      <c r="AJ154">
        <f>IFERROR(VLOOKUP(B154, 'c2013q4'!A$1:E$399,4,),0)</f>
        <v>0</v>
      </c>
      <c r="AK154">
        <f>IFERROR(VLOOKUP(B154, 'c2014q1'!A$1:E$399,4,),0) + IFERROR(VLOOKUP(B154, 'c2014q2'!A$1:E$399,4,),0) + IFERROR(VLOOKUP(B154, 'c2014q3'!A$1:E$399,4,),0) + IFERROR(VLOOKUP(B154, 'c2014q4'!A$1:E$399,4,),0)</f>
        <v>0</v>
      </c>
      <c r="AL154" s="59">
        <f>IFERROR(VLOOKUP(B154, 'c2015q1'!A$1:E$399,4,),0) + IFERROR(VLOOKUP(B154, 'c2015q2'!A$1:E$399,4,),0) + IFERROR(VLOOKUP(B154, 'c2015q3'!A$1:E$399,4,),0) + IFERROR(VLOOKUP(B154, 'c2015q4'!A$1:E$399,4,),0)</f>
        <v>0</v>
      </c>
      <c r="AM154" s="117">
        <f>IFERROR(VLOOKUP(B154, 'c2016q1'!A$1:E$399,4,),0) + IFERROR(VLOOKUP(B154, 'c2016q2'!A$1:E$399,4,),0) + IFERROR(VLOOKUP(B154, 'c2016q3'!A$1:E$399,4,),0) + IFERROR(VLOOKUP(B154, 'c2016q4'!A$1:E$399,4,),0)</f>
        <v>0</v>
      </c>
      <c r="AN154" s="117">
        <f>IFERROR(VLOOKUP(B154, 'c2017q1'!A$1:E$399,4,),0) + IFERROR(VLOOKUP(B154, 'c2017q2'!A$1:E$399,4,),0)</f>
        <v>0</v>
      </c>
      <c r="AO154" s="117" t="str">
        <f t="shared" si="14"/>
        <v>-</v>
      </c>
      <c r="AP154" s="117" t="str">
        <f t="shared" si="15"/>
        <v/>
      </c>
      <c r="AQ154" s="59">
        <f t="shared" si="17"/>
        <v>0</v>
      </c>
      <c r="AR154" t="str">
        <f t="shared" si="18"/>
        <v>f</v>
      </c>
      <c r="AS154" s="117" t="str">
        <f>IFERROR(VLOOKUP(B154, loss!$A$1:$F$300, 4, FALSE), "")</f>
        <v/>
      </c>
      <c r="AT154" s="117" t="str">
        <f>IFERROR(VLOOKUP(B154, loss!$A$1:$F$300, 5, FALSE), "")</f>
        <v/>
      </c>
    </row>
    <row r="155" spans="1:46" x14ac:dyDescent="0.25">
      <c r="A155">
        <v>154</v>
      </c>
      <c r="B155" s="59" t="s">
        <v>347</v>
      </c>
      <c r="C155" s="117" t="str">
        <f>IFERROR(VLOOKUP(B155,addresses!A$2:I$1997, 3, FALSE), "")</f>
        <v>333 S. Wabash Ave</v>
      </c>
      <c r="D155" s="117" t="str">
        <f>IFERROR(VLOOKUP(B155,addresses!A$2:I$1997, 5, FALSE), "")</f>
        <v>Chicago</v>
      </c>
      <c r="E155" s="117" t="str">
        <f>IFERROR(VLOOKUP(B155,addresses!A$2:I$1997, 7, FALSE),"")</f>
        <v>IL</v>
      </c>
      <c r="F155" s="117">
        <f>IFERROR(VLOOKUP(B155,addresses!A$2:I$1997, 8, FALSE),"")</f>
        <v>60604</v>
      </c>
      <c r="G155" s="117" t="str">
        <f>IFERROR(VLOOKUP(B155,addresses!A$2:I$1997, 9, FALSE),"")</f>
        <v>312-822-3955</v>
      </c>
      <c r="H155" s="117" t="str">
        <f>IFERROR(VLOOKUP(B155,addresses!A$2:J$1997, 10, FALSE), "")</f>
        <v>http://www.cna.com</v>
      </c>
      <c r="I155" s="117" t="str">
        <f>VLOOKUP(IFERROR(VLOOKUP(B155, Weiss!A$1:C$399,3,FALSE),"NR"), RatingsLU!A$5:B$30, 2, FALSE)</f>
        <v>C</v>
      </c>
      <c r="J155" s="117">
        <f>VLOOKUP(I155,RatingsLU!B$5:C$30,2,)</f>
        <v>8</v>
      </c>
      <c r="K155" s="117" t="str">
        <f>VLOOKUP(IFERROR(VLOOKUP(B155,#REF!, 6,FALSE), "NR"), RatingsLU!K$5:M$30, 2, FALSE)</f>
        <v>NR</v>
      </c>
      <c r="L155" s="117">
        <f>VLOOKUP(K155,RatingsLU!L$5:M$30,2,)</f>
        <v>7</v>
      </c>
      <c r="M155" s="117" t="str">
        <f>VLOOKUP(IFERROR(VLOOKUP(B155, AMBest!A$1:L$399,3,FALSE),"NR"), RatingsLU!F$5:G$100, 2, FALSE)</f>
        <v>A</v>
      </c>
      <c r="N155" s="117">
        <f>VLOOKUP(M155, RatingsLU!G$5:H$100, 2, FALSE)</f>
        <v>5</v>
      </c>
      <c r="O155" s="117">
        <f>IFERROR(VLOOKUP(B155, '2017q4'!A$1:C$400,3,),0)</f>
        <v>7</v>
      </c>
      <c r="P155" t="str">
        <f t="shared" si="19"/>
        <v>7</v>
      </c>
      <c r="Q155">
        <f>IFERROR(VLOOKUP(B155, '2013q4'!A$1:C$399,3,),0)</f>
        <v>2</v>
      </c>
      <c r="R155">
        <f>IFERROR(VLOOKUP(B155, '2014q1'!A$1:C$399,3,),0)</f>
        <v>3</v>
      </c>
      <c r="S155">
        <f>IFERROR(VLOOKUP(B155, '2014q2'!A$1:C$399,3,),0)</f>
        <v>3</v>
      </c>
      <c r="T155">
        <f>IFERROR(VLOOKUP(B155, '2014q3'!A$1:C$399,3,),0)</f>
        <v>4</v>
      </c>
      <c r="U155">
        <f>IFERROR(VLOOKUP(B155, '2014q1'!A$1:C$399,3,),0)</f>
        <v>3</v>
      </c>
      <c r="V155">
        <f>IFERROR(VLOOKUP(B155, '2014q2'!A$1:C$399,3,),0)</f>
        <v>3</v>
      </c>
      <c r="W155">
        <f>IFERROR(VLOOKUP(B155, '2015q2'!A$1:C$399,3,),0)</f>
        <v>4</v>
      </c>
      <c r="X155" s="59">
        <f>IFERROR(VLOOKUP(B155, '2015q3'!A$1:C$399,3,),0)</f>
        <v>5</v>
      </c>
      <c r="Y155" s="59">
        <f>IFERROR(VLOOKUP(B155, '2015q4'!A$1:C$399,3,),0)</f>
        <v>5</v>
      </c>
      <c r="Z155" s="117">
        <f>IFERROR(VLOOKUP(B155, '2016q1'!A$1:C$399,3,),0)</f>
        <v>5</v>
      </c>
      <c r="AA155" s="117">
        <f>IFERROR(VLOOKUP(B155, '2016q2'!A$1:C$399,3,),0)</f>
        <v>6</v>
      </c>
      <c r="AB155" s="117">
        <f>IFERROR(VLOOKUP(B155, '2016q3'!A$1:C$399,3,),0)</f>
        <v>4</v>
      </c>
      <c r="AC155" s="117">
        <f>IFERROR(VLOOKUP(B155, '2016q4'!A$1:C$399,3,),0)</f>
        <v>4</v>
      </c>
      <c r="AD155" s="117">
        <f>IFERROR(VLOOKUP(B155, '2017q1'!A$1:C$399,3,),0)</f>
        <v>6</v>
      </c>
      <c r="AE155" s="117">
        <f>IFERROR(VLOOKUP(B155, '2017q2'!A$1:C$399,3,),0)</f>
        <v>6</v>
      </c>
      <c r="AF155" s="117">
        <f>IFERROR(VLOOKUP(B155, '2017q3'!A$1:C$399,3,),0)</f>
        <v>7</v>
      </c>
      <c r="AG155" s="117">
        <f>IFERROR(VLOOKUP(B155, '2017q4'!A$1:C$399,3,),0)</f>
        <v>7</v>
      </c>
      <c r="AH155" t="str">
        <f t="shared" si="16"/>
        <v>0</v>
      </c>
      <c r="AI155" s="117">
        <f>IFERROR(VLOOKUP(B155, 'c2013q4'!A$1:E$399,4,),0) + IFERROR(VLOOKUP(B155, 'c2014q1'!A$1:E$399,4,),0) + IFERROR(VLOOKUP(B155, 'c2014q2'!A$1:E$399,4,),0) + IFERROR(VLOOKUP(B155, 'c2014q3'!A$1:E$399,4,),0) + IFERROR(VLOOKUP(B155, 'c2014q4'!A$1:E$399,4,),0)+ IFERROR(VLOOKUP(B155, 'c2015q1'!A$1:E$399,4,),0) + IFERROR(VLOOKUP(B155, 'c2015q2'!A$1:E$399,4,),0) + IFERROR(VLOOKUP(B155, 'c2015q3'!A$1:E$399,4,),0) + IFERROR(VLOOKUP(B155, 'c2015q4'!A$1:E$399,4,),0) + IFERROR(VLOOKUP(B155, 'c2016q1'!A$1:E$399,4,),0) + IFERROR(VLOOKUP(B155, 'c2016q2'!A$1:E$399,4,),0) + IFERROR(VLOOKUP(B155, 'c2016q3'!A$1:E$399,4,),0) + IFERROR(VLOOKUP(B155, 'c2016q4'!A$1:E$399,4,),0)+ IFERROR(VLOOKUP(B155, 'c2017q1'!A$1:E$399,4,),0)+ IFERROR(VLOOKUP(B155, 'c2017q2'!A$1:E$399,4,),0)</f>
        <v>0</v>
      </c>
      <c r="AJ155">
        <f>IFERROR(VLOOKUP(B155, 'c2013q4'!A$1:E$399,4,),0)</f>
        <v>0</v>
      </c>
      <c r="AK155">
        <f>IFERROR(VLOOKUP(B155, 'c2014q1'!A$1:E$399,4,),0) + IFERROR(VLOOKUP(B155, 'c2014q2'!A$1:E$399,4,),0) + IFERROR(VLOOKUP(B155, 'c2014q3'!A$1:E$399,4,),0) + IFERROR(VLOOKUP(B155, 'c2014q4'!A$1:E$399,4,),0)</f>
        <v>0</v>
      </c>
      <c r="AL155" s="59">
        <f>IFERROR(VLOOKUP(B155, 'c2015q1'!A$1:E$399,4,),0) + IFERROR(VLOOKUP(B155, 'c2015q2'!A$1:E$399,4,),0) + IFERROR(VLOOKUP(B155, 'c2015q3'!A$1:E$399,4,),0) + IFERROR(VLOOKUP(B155, 'c2015q4'!A$1:E$399,4,),0)</f>
        <v>0</v>
      </c>
      <c r="AM155" s="117">
        <f>IFERROR(VLOOKUP(B155, 'c2016q1'!A$1:E$399,4,),0) + IFERROR(VLOOKUP(B155, 'c2016q2'!A$1:E$399,4,),0) + IFERROR(VLOOKUP(B155, 'c2016q3'!A$1:E$399,4,),0) + IFERROR(VLOOKUP(B155, 'c2016q4'!A$1:E$399,4,),0)</f>
        <v>0</v>
      </c>
      <c r="AN155" s="117">
        <f>IFERROR(VLOOKUP(B155, 'c2017q1'!A$1:E$399,4,),0) + IFERROR(VLOOKUP(B155, 'c2017q2'!A$1:E$399,4,),0)</f>
        <v>0</v>
      </c>
      <c r="AO155" s="117" t="str">
        <f t="shared" si="14"/>
        <v>-</v>
      </c>
      <c r="AP155" s="117" t="str">
        <f t="shared" si="15"/>
        <v/>
      </c>
      <c r="AQ155" s="59">
        <f t="shared" si="17"/>
        <v>0</v>
      </c>
      <c r="AR155" t="str">
        <f t="shared" si="18"/>
        <v>f</v>
      </c>
      <c r="AS155" s="117" t="str">
        <f>IFERROR(VLOOKUP(B155, loss!$A$1:$F$300, 4, FALSE), "")</f>
        <v/>
      </c>
      <c r="AT155" s="117" t="str">
        <f>IFERROR(VLOOKUP(B155, loss!$A$1:$F$300, 5, FALSE), "")</f>
        <v/>
      </c>
    </row>
    <row r="156" spans="1:46" x14ac:dyDescent="0.25">
      <c r="A156">
        <v>155</v>
      </c>
      <c r="B156" s="59" t="s">
        <v>340</v>
      </c>
      <c r="C156" s="117" t="str">
        <f>IFERROR(VLOOKUP(B156,addresses!A$2:I$1997, 3, FALSE), "")</f>
        <v>175 Berkeley Street</v>
      </c>
      <c r="D156" s="117" t="str">
        <f>IFERROR(VLOOKUP(B156,addresses!A$2:I$1997, 5, FALSE), "")</f>
        <v>Boston</v>
      </c>
      <c r="E156" s="117" t="str">
        <f>IFERROR(VLOOKUP(B156,addresses!A$2:I$1997, 7, FALSE),"")</f>
        <v>MA</v>
      </c>
      <c r="F156" s="117" t="str">
        <f>IFERROR(VLOOKUP(B156,addresses!A$2:I$1997, 8, FALSE),"")</f>
        <v>02116</v>
      </c>
      <c r="G156" s="117" t="str">
        <f>IFERROR(VLOOKUP(B156,addresses!A$2:I$1997, 9, FALSE),"")</f>
        <v>617-357-9500</v>
      </c>
      <c r="H156" s="117" t="str">
        <f>IFERROR(VLOOKUP(B156,addresses!A$2:J$1997, 10, FALSE), "")</f>
        <v>http://www.libertymutualgroup.com</v>
      </c>
      <c r="I156" s="117" t="str">
        <f>VLOOKUP(IFERROR(VLOOKUP(B156, Weiss!A$1:C$399,3,FALSE),"NR"), RatingsLU!A$5:B$30, 2, FALSE)</f>
        <v>C</v>
      </c>
      <c r="J156" s="117">
        <f>VLOOKUP(I156,RatingsLU!B$5:C$30,2,)</f>
        <v>8</v>
      </c>
      <c r="K156" s="117" t="str">
        <f>VLOOKUP(IFERROR(VLOOKUP(B156,#REF!, 6,FALSE), "NR"), RatingsLU!K$5:M$30, 2, FALSE)</f>
        <v>NR</v>
      </c>
      <c r="L156" s="117">
        <f>VLOOKUP(K156,RatingsLU!L$5:M$30,2,)</f>
        <v>7</v>
      </c>
      <c r="M156" s="117" t="str">
        <f>VLOOKUP(IFERROR(VLOOKUP(B156, AMBest!A$1:L$399,3,FALSE),"NR"), RatingsLU!F$5:G$100, 2, FALSE)</f>
        <v>A</v>
      </c>
      <c r="N156" s="117">
        <f>VLOOKUP(M156, RatingsLU!G$5:H$100, 2, FALSE)</f>
        <v>5</v>
      </c>
      <c r="O156" s="117">
        <f>IFERROR(VLOOKUP(B156, '2017q4'!A$1:C$400,3,),0)</f>
        <v>6</v>
      </c>
      <c r="P156" t="str">
        <f t="shared" si="19"/>
        <v>6</v>
      </c>
      <c r="Q156">
        <f>IFERROR(VLOOKUP(B156, '2013q4'!A$1:C$399,3,),0)</f>
        <v>17</v>
      </c>
      <c r="R156">
        <f>IFERROR(VLOOKUP(B156, '2014q1'!A$1:C$399,3,),0)</f>
        <v>17</v>
      </c>
      <c r="S156">
        <f>IFERROR(VLOOKUP(B156, '2014q2'!A$1:C$399,3,),0)</f>
        <v>14</v>
      </c>
      <c r="T156">
        <f>IFERROR(VLOOKUP(B156, '2014q3'!A$1:C$399,3,),0)</f>
        <v>14</v>
      </c>
      <c r="U156">
        <f>IFERROR(VLOOKUP(B156, '2014q1'!A$1:C$399,3,),0)</f>
        <v>17</v>
      </c>
      <c r="V156">
        <f>IFERROR(VLOOKUP(B156, '2014q2'!A$1:C$399,3,),0)</f>
        <v>14</v>
      </c>
      <c r="W156">
        <f>IFERROR(VLOOKUP(B156, '2015q2'!A$1:C$399,3,),0)</f>
        <v>9</v>
      </c>
      <c r="X156" s="59">
        <f>IFERROR(VLOOKUP(B156, '2015q3'!A$1:C$399,3,),0)</f>
        <v>11</v>
      </c>
      <c r="Y156" s="59">
        <f>IFERROR(VLOOKUP(B156, '2015q4'!A$1:C$399,3,),0)</f>
        <v>11</v>
      </c>
      <c r="Z156" s="117">
        <f>IFERROR(VLOOKUP(B156, '2016q1'!A$1:C$399,3,),0)</f>
        <v>10</v>
      </c>
      <c r="AA156" s="117">
        <f>IFERROR(VLOOKUP(B156, '2016q2'!A$1:C$399,3,),0)</f>
        <v>7</v>
      </c>
      <c r="AB156" s="117">
        <f>IFERROR(VLOOKUP(B156, '2016q3'!A$1:C$399,3,),0)</f>
        <v>7</v>
      </c>
      <c r="AC156" s="117">
        <f>IFERROR(VLOOKUP(B156, '2016q4'!A$1:C$399,3,),0)</f>
        <v>7</v>
      </c>
      <c r="AD156" s="117">
        <f>IFERROR(VLOOKUP(B156, '2017q1'!A$1:C$399,3,),0)</f>
        <v>6</v>
      </c>
      <c r="AE156" s="117">
        <f>IFERROR(VLOOKUP(B156, '2017q2'!A$1:C$399,3,),0)</f>
        <v>6</v>
      </c>
      <c r="AF156" s="117">
        <f>IFERROR(VLOOKUP(B156, '2017q3'!A$1:C$399,3,),0)</f>
        <v>6</v>
      </c>
      <c r="AG156" s="117">
        <f>IFERROR(VLOOKUP(B156, '2017q4'!A$1:C$399,3,),0)</f>
        <v>6</v>
      </c>
      <c r="AH156" t="str">
        <f t="shared" si="16"/>
        <v>0</v>
      </c>
      <c r="AI156" s="117">
        <f>IFERROR(VLOOKUP(B156, 'c2013q4'!A$1:E$399,4,),0) + IFERROR(VLOOKUP(B156, 'c2014q1'!A$1:E$399,4,),0) + IFERROR(VLOOKUP(B156, 'c2014q2'!A$1:E$399,4,),0) + IFERROR(VLOOKUP(B156, 'c2014q3'!A$1:E$399,4,),0) + IFERROR(VLOOKUP(B156, 'c2014q4'!A$1:E$399,4,),0)+ IFERROR(VLOOKUP(B156, 'c2015q1'!A$1:E$399,4,),0) + IFERROR(VLOOKUP(B156, 'c2015q2'!A$1:E$399,4,),0) + IFERROR(VLOOKUP(B156, 'c2015q3'!A$1:E$399,4,),0) + IFERROR(VLOOKUP(B156, 'c2015q4'!A$1:E$399,4,),0) + IFERROR(VLOOKUP(B156, 'c2016q1'!A$1:E$399,4,),0) + IFERROR(VLOOKUP(B156, 'c2016q2'!A$1:E$399,4,),0) + IFERROR(VLOOKUP(B156, 'c2016q3'!A$1:E$399,4,),0) + IFERROR(VLOOKUP(B156, 'c2016q4'!A$1:E$399,4,),0)+ IFERROR(VLOOKUP(B156, 'c2017q1'!A$1:E$399,4,),0)+ IFERROR(VLOOKUP(B156, 'c2017q2'!A$1:E$399,4,),0)</f>
        <v>0</v>
      </c>
      <c r="AJ156">
        <f>IFERROR(VLOOKUP(B156, 'c2013q4'!A$1:E$399,4,),0)</f>
        <v>0</v>
      </c>
      <c r="AK156">
        <f>IFERROR(VLOOKUP(B156, 'c2014q1'!A$1:E$399,4,),0) + IFERROR(VLOOKUP(B156, 'c2014q2'!A$1:E$399,4,),0) + IFERROR(VLOOKUP(B156, 'c2014q3'!A$1:E$399,4,),0) + IFERROR(VLOOKUP(B156, 'c2014q4'!A$1:E$399,4,),0)</f>
        <v>0</v>
      </c>
      <c r="AL156" s="59">
        <f>IFERROR(VLOOKUP(B156, 'c2015q1'!A$1:E$399,4,),0) + IFERROR(VLOOKUP(B156, 'c2015q2'!A$1:E$399,4,),0) + IFERROR(VLOOKUP(B156, 'c2015q3'!A$1:E$399,4,),0) + IFERROR(VLOOKUP(B156, 'c2015q4'!A$1:E$399,4,),0)</f>
        <v>0</v>
      </c>
      <c r="AM156" s="117">
        <f>IFERROR(VLOOKUP(B156, 'c2016q1'!A$1:E$399,4,),0) + IFERROR(VLOOKUP(B156, 'c2016q2'!A$1:E$399,4,),0) + IFERROR(VLOOKUP(B156, 'c2016q3'!A$1:E$399,4,),0) + IFERROR(VLOOKUP(B156, 'c2016q4'!A$1:E$399,4,),0)</f>
        <v>0</v>
      </c>
      <c r="AN156" s="117">
        <f>IFERROR(VLOOKUP(B156, 'c2017q1'!A$1:E$399,4,),0) + IFERROR(VLOOKUP(B156, 'c2017q2'!A$1:E$399,4,),0)</f>
        <v>0</v>
      </c>
      <c r="AO156" s="117" t="str">
        <f t="shared" si="14"/>
        <v>-</v>
      </c>
      <c r="AP156" s="117" t="str">
        <f t="shared" si="15"/>
        <v/>
      </c>
      <c r="AQ156" s="59">
        <f t="shared" si="17"/>
        <v>0</v>
      </c>
      <c r="AR156" t="str">
        <f t="shared" si="18"/>
        <v>f</v>
      </c>
      <c r="AS156" s="117" t="str">
        <f>IFERROR(VLOOKUP(B156, loss!$A$1:$F$300, 4, FALSE), "")</f>
        <v/>
      </c>
      <c r="AT156" s="117" t="str">
        <f>IFERROR(VLOOKUP(B156, loss!$A$1:$F$300, 5, FALSE), "")</f>
        <v/>
      </c>
    </row>
    <row r="157" spans="1:46" x14ac:dyDescent="0.25">
      <c r="A157">
        <v>156</v>
      </c>
      <c r="B157" s="59" t="s">
        <v>346</v>
      </c>
      <c r="C157" s="117" t="str">
        <f>IFERROR(VLOOKUP(B157,addresses!A$2:I$1997, 3, FALSE), "")</f>
        <v>333 S. Wabash Ave</v>
      </c>
      <c r="D157" s="117" t="str">
        <f>IFERROR(VLOOKUP(B157,addresses!A$2:I$1997, 5, FALSE), "")</f>
        <v>Chicago</v>
      </c>
      <c r="E157" s="117" t="str">
        <f>IFERROR(VLOOKUP(B157,addresses!A$2:I$1997, 7, FALSE),"")</f>
        <v>IL</v>
      </c>
      <c r="F157" s="117">
        <f>IFERROR(VLOOKUP(B157,addresses!A$2:I$1997, 8, FALSE),"")</f>
        <v>60604</v>
      </c>
      <c r="G157" s="117" t="str">
        <f>IFERROR(VLOOKUP(B157,addresses!A$2:I$1997, 9, FALSE),"")</f>
        <v>312-822-3955</v>
      </c>
      <c r="H157" s="117" t="str">
        <f>IFERROR(VLOOKUP(B157,addresses!A$2:J$1997, 10, FALSE), "")</f>
        <v>http://www.cna.com</v>
      </c>
      <c r="I157" s="117" t="str">
        <f>VLOOKUP(IFERROR(VLOOKUP(B157, Weiss!A$1:C$399,3,FALSE),"NR"), RatingsLU!A$5:B$30, 2, FALSE)</f>
        <v>NR</v>
      </c>
      <c r="J157" s="117">
        <f>VLOOKUP(I157,RatingsLU!B$5:C$30,2,)</f>
        <v>16</v>
      </c>
      <c r="K157" s="117" t="str">
        <f>VLOOKUP(IFERROR(VLOOKUP(B157,#REF!, 6,FALSE), "NR"), RatingsLU!K$5:M$30, 2, FALSE)</f>
        <v>NR</v>
      </c>
      <c r="L157" s="117">
        <f>VLOOKUP(K157,RatingsLU!L$5:M$30,2,)</f>
        <v>7</v>
      </c>
      <c r="M157" s="117" t="str">
        <f>VLOOKUP(IFERROR(VLOOKUP(B157, AMBest!A$1:L$399,3,FALSE),"NR"), RatingsLU!F$5:G$100, 2, FALSE)</f>
        <v>A</v>
      </c>
      <c r="N157" s="117">
        <f>VLOOKUP(M157, RatingsLU!G$5:H$100, 2, FALSE)</f>
        <v>5</v>
      </c>
      <c r="O157" s="117">
        <f>IFERROR(VLOOKUP(B157, '2017q4'!A$1:C$400,3,),0)</f>
        <v>6</v>
      </c>
      <c r="P157" t="str">
        <f t="shared" si="19"/>
        <v>6</v>
      </c>
      <c r="Q157">
        <f>IFERROR(VLOOKUP(B157, '2013q4'!A$1:C$399,3,),0)</f>
        <v>10</v>
      </c>
      <c r="R157">
        <f>IFERROR(VLOOKUP(B157, '2014q1'!A$1:C$399,3,),0)</f>
        <v>7</v>
      </c>
      <c r="S157">
        <f>IFERROR(VLOOKUP(B157, '2014q2'!A$1:C$399,3,),0)</f>
        <v>5</v>
      </c>
      <c r="T157">
        <f>IFERROR(VLOOKUP(B157, '2014q3'!A$1:C$399,3,),0)</f>
        <v>5</v>
      </c>
      <c r="U157">
        <f>IFERROR(VLOOKUP(B157, '2014q1'!A$1:C$399,3,),0)</f>
        <v>7</v>
      </c>
      <c r="V157">
        <f>IFERROR(VLOOKUP(B157, '2014q2'!A$1:C$399,3,),0)</f>
        <v>5</v>
      </c>
      <c r="W157">
        <f>IFERROR(VLOOKUP(B157, '2015q2'!A$1:C$399,3,),0)</f>
        <v>4</v>
      </c>
      <c r="X157" s="59">
        <f>IFERROR(VLOOKUP(B157, '2015q3'!A$1:C$399,3,),0)</f>
        <v>4</v>
      </c>
      <c r="Y157" s="59">
        <f>IFERROR(VLOOKUP(B157, '2015q4'!A$1:C$399,3,),0)</f>
        <v>5</v>
      </c>
      <c r="Z157" s="117">
        <f>IFERROR(VLOOKUP(B157, '2016q1'!A$1:C$399,3,),0)</f>
        <v>5</v>
      </c>
      <c r="AA157" s="117">
        <f>IFERROR(VLOOKUP(B157, '2016q2'!A$1:C$399,3,),0)</f>
        <v>3</v>
      </c>
      <c r="AB157" s="117">
        <f>IFERROR(VLOOKUP(B157, '2016q3'!A$1:C$399,3,),0)</f>
        <v>4</v>
      </c>
      <c r="AC157" s="117">
        <f>IFERROR(VLOOKUP(B157, '2016q4'!A$1:C$399,3,),0)</f>
        <v>5</v>
      </c>
      <c r="AD157" s="117">
        <f>IFERROR(VLOOKUP(B157, '2017q1'!A$1:C$399,3,),0)</f>
        <v>6</v>
      </c>
      <c r="AE157" s="117">
        <f>IFERROR(VLOOKUP(B157, '2017q2'!A$1:C$399,3,),0)</f>
        <v>8</v>
      </c>
      <c r="AF157" s="117">
        <f>IFERROR(VLOOKUP(B157, '2017q3'!A$1:C$399,3,),0)</f>
        <v>6</v>
      </c>
      <c r="AG157" s="117">
        <f>IFERROR(VLOOKUP(B157, '2017q4'!A$1:C$399,3,),0)</f>
        <v>6</v>
      </c>
      <c r="AH157" t="str">
        <f t="shared" si="16"/>
        <v>0</v>
      </c>
      <c r="AI157" s="117">
        <f>IFERROR(VLOOKUP(B157, 'c2013q4'!A$1:E$399,4,),0) + IFERROR(VLOOKUP(B157, 'c2014q1'!A$1:E$399,4,),0) + IFERROR(VLOOKUP(B157, 'c2014q2'!A$1:E$399,4,),0) + IFERROR(VLOOKUP(B157, 'c2014q3'!A$1:E$399,4,),0) + IFERROR(VLOOKUP(B157, 'c2014q4'!A$1:E$399,4,),0)+ IFERROR(VLOOKUP(B157, 'c2015q1'!A$1:E$399,4,),0) + IFERROR(VLOOKUP(B157, 'c2015q2'!A$1:E$399,4,),0) + IFERROR(VLOOKUP(B157, 'c2015q3'!A$1:E$399,4,),0) + IFERROR(VLOOKUP(B157, 'c2015q4'!A$1:E$399,4,),0) + IFERROR(VLOOKUP(B157, 'c2016q1'!A$1:E$399,4,),0) + IFERROR(VLOOKUP(B157, 'c2016q2'!A$1:E$399,4,),0) + IFERROR(VLOOKUP(B157, 'c2016q3'!A$1:E$399,4,),0) + IFERROR(VLOOKUP(B157, 'c2016q4'!A$1:E$399,4,),0)+ IFERROR(VLOOKUP(B157, 'c2017q1'!A$1:E$399,4,),0)+ IFERROR(VLOOKUP(B157, 'c2017q2'!A$1:E$399,4,),0)</f>
        <v>0</v>
      </c>
      <c r="AJ157">
        <f>IFERROR(VLOOKUP(B157, 'c2013q4'!A$1:E$399,4,),0)</f>
        <v>0</v>
      </c>
      <c r="AK157">
        <f>IFERROR(VLOOKUP(B157, 'c2014q1'!A$1:E$399,4,),0) + IFERROR(VLOOKUP(B157, 'c2014q2'!A$1:E$399,4,),0) + IFERROR(VLOOKUP(B157, 'c2014q3'!A$1:E$399,4,),0) + IFERROR(VLOOKUP(B157, 'c2014q4'!A$1:E$399,4,),0)</f>
        <v>0</v>
      </c>
      <c r="AL157" s="59">
        <f>IFERROR(VLOOKUP(B157, 'c2015q1'!A$1:E$399,4,),0) + IFERROR(VLOOKUP(B157, 'c2015q2'!A$1:E$399,4,),0) + IFERROR(VLOOKUP(B157, 'c2015q3'!A$1:E$399,4,),0) + IFERROR(VLOOKUP(B157, 'c2015q4'!A$1:E$399,4,),0)</f>
        <v>0</v>
      </c>
      <c r="AM157" s="117">
        <f>IFERROR(VLOOKUP(B157, 'c2016q1'!A$1:E$399,4,),0) + IFERROR(VLOOKUP(B157, 'c2016q2'!A$1:E$399,4,),0) + IFERROR(VLOOKUP(B157, 'c2016q3'!A$1:E$399,4,),0) + IFERROR(VLOOKUP(B157, 'c2016q4'!A$1:E$399,4,),0)</f>
        <v>0</v>
      </c>
      <c r="AN157" s="117">
        <f>IFERROR(VLOOKUP(B157, 'c2017q1'!A$1:E$399,4,),0) + IFERROR(VLOOKUP(B157, 'c2017q2'!A$1:E$399,4,),0)</f>
        <v>0</v>
      </c>
      <c r="AO157" s="117" t="str">
        <f t="shared" si="14"/>
        <v>-</v>
      </c>
      <c r="AP157" s="117" t="str">
        <f t="shared" si="15"/>
        <v/>
      </c>
      <c r="AQ157" s="59">
        <f t="shared" si="17"/>
        <v>0</v>
      </c>
      <c r="AR157" t="str">
        <f t="shared" si="18"/>
        <v>f</v>
      </c>
      <c r="AS157" s="117" t="str">
        <f>IFERROR(VLOOKUP(B157, loss!$A$1:$F$300, 4, FALSE), "")</f>
        <v/>
      </c>
      <c r="AT157" s="117" t="str">
        <f>IFERROR(VLOOKUP(B157, loss!$A$1:$F$300, 5, FALSE), "")</f>
        <v/>
      </c>
    </row>
    <row r="158" spans="1:46" x14ac:dyDescent="0.25">
      <c r="A158">
        <v>157</v>
      </c>
      <c r="B158" s="59" t="s">
        <v>344</v>
      </c>
      <c r="C158" s="117" t="str">
        <f>IFERROR(VLOOKUP(B158,addresses!A$2:I$1997, 3, FALSE), "")</f>
        <v>Judith M. Calihan, 436 Walnut Street,</v>
      </c>
      <c r="D158" s="117" t="str">
        <f>IFERROR(VLOOKUP(B158,addresses!A$2:I$1997, 5, FALSE), "")</f>
        <v>Philadelphia</v>
      </c>
      <c r="E158" s="117" t="str">
        <f>IFERROR(VLOOKUP(B158,addresses!A$2:I$1997, 7, FALSE),"")</f>
        <v>PA</v>
      </c>
      <c r="F158" s="117">
        <f>IFERROR(VLOOKUP(B158,addresses!A$2:I$1997, 8, FALSE),"")</f>
        <v>19106</v>
      </c>
      <c r="G158" s="117" t="str">
        <f>IFERROR(VLOOKUP(B158,addresses!A$2:I$1997, 9, FALSE),"")</f>
        <v>215-640-4555</v>
      </c>
      <c r="H158" s="117" t="str">
        <f>IFERROR(VLOOKUP(B158,addresses!A$2:J$1997, 10, FALSE), "")</f>
        <v>http://www.acegroup.com</v>
      </c>
      <c r="I158" s="117" t="str">
        <f>VLOOKUP(IFERROR(VLOOKUP(B158, Weiss!A$1:C$399,3,FALSE),"NR"), RatingsLU!A$5:B$30, 2, FALSE)</f>
        <v>NR</v>
      </c>
      <c r="J158" s="117">
        <f>VLOOKUP(I158,RatingsLU!B$5:C$30,2,)</f>
        <v>16</v>
      </c>
      <c r="K158" s="117" t="str">
        <f>VLOOKUP(IFERROR(VLOOKUP(B158,#REF!, 6,FALSE), "NR"), RatingsLU!K$5:M$30, 2, FALSE)</f>
        <v>NR</v>
      </c>
      <c r="L158" s="117">
        <f>VLOOKUP(K158,RatingsLU!L$5:M$30,2,)</f>
        <v>7</v>
      </c>
      <c r="M158" s="117" t="str">
        <f>VLOOKUP(IFERROR(VLOOKUP(B158, AMBest!A$1:L$399,3,FALSE),"NR"), RatingsLU!F$5:G$100, 2, FALSE)</f>
        <v>A++</v>
      </c>
      <c r="N158" s="117">
        <f>VLOOKUP(M158, RatingsLU!G$5:H$100, 2, FALSE)</f>
        <v>1</v>
      </c>
      <c r="O158" s="117">
        <f>IFERROR(VLOOKUP(B158, '2017q4'!A$1:C$400,3,),0)</f>
        <v>4</v>
      </c>
      <c r="P158" t="str">
        <f t="shared" si="19"/>
        <v>4</v>
      </c>
      <c r="Q158">
        <f>IFERROR(VLOOKUP(B158, '2013q4'!A$1:C$399,3,),0)</f>
        <v>8</v>
      </c>
      <c r="R158">
        <f>IFERROR(VLOOKUP(B158, '2014q1'!A$1:C$399,3,),0)</f>
        <v>8</v>
      </c>
      <c r="S158">
        <f>IFERROR(VLOOKUP(B158, '2014q2'!A$1:C$399,3,),0)</f>
        <v>6</v>
      </c>
      <c r="T158">
        <f>IFERROR(VLOOKUP(B158, '2014q3'!A$1:C$399,3,),0)</f>
        <v>6</v>
      </c>
      <c r="U158">
        <f>IFERROR(VLOOKUP(B158, '2014q1'!A$1:C$399,3,),0)</f>
        <v>8</v>
      </c>
      <c r="V158">
        <f>IFERROR(VLOOKUP(B158, '2014q2'!A$1:C$399,3,),0)</f>
        <v>6</v>
      </c>
      <c r="W158">
        <f>IFERROR(VLOOKUP(B158, '2015q2'!A$1:C$399,3,),0)</f>
        <v>4</v>
      </c>
      <c r="X158" s="59">
        <f>IFERROR(VLOOKUP(B158, '2015q3'!A$1:C$399,3,),0)</f>
        <v>3</v>
      </c>
      <c r="Y158" s="59">
        <f>IFERROR(VLOOKUP(B158, '2015q4'!A$1:C$399,3,),0)</f>
        <v>3</v>
      </c>
      <c r="Z158" s="117">
        <f>IFERROR(VLOOKUP(B158, '2016q1'!A$1:C$399,3,),0)</f>
        <v>2</v>
      </c>
      <c r="AA158" s="117">
        <f>IFERROR(VLOOKUP(B158, '2016q2'!A$1:C$399,3,),0)</f>
        <v>4</v>
      </c>
      <c r="AB158" s="117">
        <f>IFERROR(VLOOKUP(B158, '2016q3'!A$1:C$399,3,),0)</f>
        <v>4</v>
      </c>
      <c r="AC158" s="117">
        <f>IFERROR(VLOOKUP(B158, '2016q4'!A$1:C$399,3,),0)</f>
        <v>3</v>
      </c>
      <c r="AD158" s="117">
        <f>IFERROR(VLOOKUP(B158, '2017q1'!A$1:C$399,3,),0)</f>
        <v>3</v>
      </c>
      <c r="AE158" s="117">
        <f>IFERROR(VLOOKUP(B158, '2017q2'!A$1:C$399,3,),0)</f>
        <v>5</v>
      </c>
      <c r="AF158" s="117">
        <f>IFERROR(VLOOKUP(B158, '2017q3'!A$1:C$399,3,),0)</f>
        <v>4</v>
      </c>
      <c r="AG158" s="117">
        <f>IFERROR(VLOOKUP(B158, '2017q4'!A$1:C$399,3,),0)</f>
        <v>4</v>
      </c>
      <c r="AH158" t="str">
        <f t="shared" si="16"/>
        <v>0</v>
      </c>
      <c r="AI158" s="117">
        <f>IFERROR(VLOOKUP(B158, 'c2013q4'!A$1:E$399,4,),0) + IFERROR(VLOOKUP(B158, 'c2014q1'!A$1:E$399,4,),0) + IFERROR(VLOOKUP(B158, 'c2014q2'!A$1:E$399,4,),0) + IFERROR(VLOOKUP(B158, 'c2014q3'!A$1:E$399,4,),0) + IFERROR(VLOOKUP(B158, 'c2014q4'!A$1:E$399,4,),0)+ IFERROR(VLOOKUP(B158, 'c2015q1'!A$1:E$399,4,),0) + IFERROR(VLOOKUP(B158, 'c2015q2'!A$1:E$399,4,),0) + IFERROR(VLOOKUP(B158, 'c2015q3'!A$1:E$399,4,),0) + IFERROR(VLOOKUP(B158, 'c2015q4'!A$1:E$399,4,),0) + IFERROR(VLOOKUP(B158, 'c2016q1'!A$1:E$399,4,),0) + IFERROR(VLOOKUP(B158, 'c2016q2'!A$1:E$399,4,),0) + IFERROR(VLOOKUP(B158, 'c2016q3'!A$1:E$399,4,),0) + IFERROR(VLOOKUP(B158, 'c2016q4'!A$1:E$399,4,),0)+ IFERROR(VLOOKUP(B158, 'c2017q1'!A$1:E$399,4,),0)+ IFERROR(VLOOKUP(B158, 'c2017q2'!A$1:E$399,4,),0)</f>
        <v>0</v>
      </c>
      <c r="AJ158">
        <f>IFERROR(VLOOKUP(B158, 'c2013q4'!A$1:E$399,4,),0)</f>
        <v>0</v>
      </c>
      <c r="AK158">
        <f>IFERROR(VLOOKUP(B158, 'c2014q1'!A$1:E$399,4,),0) + IFERROR(VLOOKUP(B158, 'c2014q2'!A$1:E$399,4,),0) + IFERROR(VLOOKUP(B158, 'c2014q3'!A$1:E$399,4,),0) + IFERROR(VLOOKUP(B158, 'c2014q4'!A$1:E$399,4,),0)</f>
        <v>0</v>
      </c>
      <c r="AL158" s="59">
        <f>IFERROR(VLOOKUP(B158, 'c2015q1'!A$1:E$399,4,),0) + IFERROR(VLOOKUP(B158, 'c2015q2'!A$1:E$399,4,),0) + IFERROR(VLOOKUP(B158, 'c2015q3'!A$1:E$399,4,),0) + IFERROR(VLOOKUP(B158, 'c2015q4'!A$1:E$399,4,),0)</f>
        <v>0</v>
      </c>
      <c r="AM158" s="117">
        <f>IFERROR(VLOOKUP(B158, 'c2016q1'!A$1:E$399,4,),0) + IFERROR(VLOOKUP(B158, 'c2016q2'!A$1:E$399,4,),0) + IFERROR(VLOOKUP(B158, 'c2016q3'!A$1:E$399,4,),0) + IFERROR(VLOOKUP(B158, 'c2016q4'!A$1:E$399,4,),0)</f>
        <v>0</v>
      </c>
      <c r="AN158" s="117">
        <f>IFERROR(VLOOKUP(B158, 'c2017q1'!A$1:E$399,4,),0) + IFERROR(VLOOKUP(B158, 'c2017q2'!A$1:E$399,4,),0)</f>
        <v>0</v>
      </c>
      <c r="AO158" s="117" t="str">
        <f t="shared" si="14"/>
        <v>-</v>
      </c>
      <c r="AP158" s="117" t="str">
        <f t="shared" si="15"/>
        <v/>
      </c>
      <c r="AQ158" s="59">
        <f t="shared" si="17"/>
        <v>0</v>
      </c>
      <c r="AR158" t="str">
        <f t="shared" si="18"/>
        <v>f</v>
      </c>
      <c r="AS158" s="117" t="str">
        <f>IFERROR(VLOOKUP(B158, loss!$A$1:$F$300, 4, FALSE), "")</f>
        <v/>
      </c>
      <c r="AT158" s="117" t="str">
        <f>IFERROR(VLOOKUP(B158, loss!$A$1:$F$300, 5, FALSE), "")</f>
        <v/>
      </c>
    </row>
    <row r="159" spans="1:46" x14ac:dyDescent="0.25">
      <c r="A159">
        <v>158</v>
      </c>
      <c r="B159" s="59" t="s">
        <v>342</v>
      </c>
      <c r="C159" s="117" t="str">
        <f>IFERROR(VLOOKUP(B159,addresses!A$2:I$1997, 3, FALSE), "")</f>
        <v>333 S. Wabash Ave</v>
      </c>
      <c r="D159" s="117" t="str">
        <f>IFERROR(VLOOKUP(B159,addresses!A$2:I$1997, 5, FALSE), "")</f>
        <v>Chicago</v>
      </c>
      <c r="E159" s="117" t="str">
        <f>IFERROR(VLOOKUP(B159,addresses!A$2:I$1997, 7, FALSE),"")</f>
        <v>IL</v>
      </c>
      <c r="F159" s="117">
        <f>IFERROR(VLOOKUP(B159,addresses!A$2:I$1997, 8, FALSE),"")</f>
        <v>60604</v>
      </c>
      <c r="G159" s="117" t="str">
        <f>IFERROR(VLOOKUP(B159,addresses!A$2:I$1997, 9, FALSE),"")</f>
        <v>312-822-3955</v>
      </c>
      <c r="H159" s="117" t="str">
        <f>IFERROR(VLOOKUP(B159,addresses!A$2:J$1997, 10, FALSE), "")</f>
        <v>http://www.cna.com</v>
      </c>
      <c r="I159" s="117" t="str">
        <f>VLOOKUP(IFERROR(VLOOKUP(B159, Weiss!A$1:C$399,3,FALSE),"NR"), RatingsLU!A$5:B$30, 2, FALSE)</f>
        <v>NR</v>
      </c>
      <c r="J159" s="117">
        <f>VLOOKUP(I159,RatingsLU!B$5:C$30,2,)</f>
        <v>16</v>
      </c>
      <c r="K159" s="117" t="str">
        <f>VLOOKUP(IFERROR(VLOOKUP(B159,#REF!, 6,FALSE), "NR"), RatingsLU!K$5:M$30, 2, FALSE)</f>
        <v>NR</v>
      </c>
      <c r="L159" s="117">
        <f>VLOOKUP(K159,RatingsLU!L$5:M$30,2,)</f>
        <v>7</v>
      </c>
      <c r="M159" s="117" t="str">
        <f>VLOOKUP(IFERROR(VLOOKUP(B159, AMBest!A$1:L$399,3,FALSE),"NR"), RatingsLU!F$5:G$100, 2, FALSE)</f>
        <v>A</v>
      </c>
      <c r="N159" s="117">
        <f>VLOOKUP(M159, RatingsLU!G$5:H$100, 2, FALSE)</f>
        <v>5</v>
      </c>
      <c r="O159" s="117">
        <f>IFERROR(VLOOKUP(B159, '2017q4'!A$1:C$400,3,),0)</f>
        <v>4</v>
      </c>
      <c r="P159" t="str">
        <f t="shared" si="19"/>
        <v>4</v>
      </c>
      <c r="Q159">
        <f>IFERROR(VLOOKUP(B159, '2013q4'!A$1:C$399,3,),0)</f>
        <v>17</v>
      </c>
      <c r="R159">
        <f>IFERROR(VLOOKUP(B159, '2014q1'!A$1:C$399,3,),0)</f>
        <v>18</v>
      </c>
      <c r="S159">
        <f>IFERROR(VLOOKUP(B159, '2014q2'!A$1:C$399,3,),0)</f>
        <v>14</v>
      </c>
      <c r="T159">
        <f>IFERROR(VLOOKUP(B159, '2014q3'!A$1:C$399,3,),0)</f>
        <v>8</v>
      </c>
      <c r="U159">
        <f>IFERROR(VLOOKUP(B159, '2014q1'!A$1:C$399,3,),0)</f>
        <v>18</v>
      </c>
      <c r="V159">
        <f>IFERROR(VLOOKUP(B159, '2014q2'!A$1:C$399,3,),0)</f>
        <v>14</v>
      </c>
      <c r="W159">
        <f>IFERROR(VLOOKUP(B159, '2015q2'!A$1:C$399,3,),0)</f>
        <v>6</v>
      </c>
      <c r="X159" s="59">
        <f>IFERROR(VLOOKUP(B159, '2015q3'!A$1:C$399,3,),0)</f>
        <v>6</v>
      </c>
      <c r="Y159" s="59">
        <f>IFERROR(VLOOKUP(B159, '2015q4'!A$1:C$399,3,),0)</f>
        <v>6</v>
      </c>
      <c r="Z159" s="117">
        <f>IFERROR(VLOOKUP(B159, '2016q1'!A$1:C$399,3,),0)</f>
        <v>6</v>
      </c>
      <c r="AA159" s="117">
        <f>IFERROR(VLOOKUP(B159, '2016q2'!A$1:C$399,3,),0)</f>
        <v>3</v>
      </c>
      <c r="AB159" s="117">
        <f>IFERROR(VLOOKUP(B159, '2016q3'!A$1:C$399,3,),0)</f>
        <v>4</v>
      </c>
      <c r="AC159" s="117">
        <f>IFERROR(VLOOKUP(B159, '2016q4'!A$1:C$399,3,),0)</f>
        <v>4</v>
      </c>
      <c r="AD159" s="117">
        <f>IFERROR(VLOOKUP(B159, '2017q1'!A$1:C$399,3,),0)</f>
        <v>4</v>
      </c>
      <c r="AE159" s="117">
        <f>IFERROR(VLOOKUP(B159, '2017q2'!A$1:C$399,3,),0)</f>
        <v>5</v>
      </c>
      <c r="AF159" s="117">
        <f>IFERROR(VLOOKUP(B159, '2017q3'!A$1:C$399,3,),0)</f>
        <v>5</v>
      </c>
      <c r="AG159" s="117">
        <f>IFERROR(VLOOKUP(B159, '2017q4'!A$1:C$399,3,),0)</f>
        <v>4</v>
      </c>
      <c r="AH159" t="str">
        <f t="shared" si="16"/>
        <v>0</v>
      </c>
      <c r="AI159" s="117">
        <f>IFERROR(VLOOKUP(B159, 'c2013q4'!A$1:E$399,4,),0) + IFERROR(VLOOKUP(B159, 'c2014q1'!A$1:E$399,4,),0) + IFERROR(VLOOKUP(B159, 'c2014q2'!A$1:E$399,4,),0) + IFERROR(VLOOKUP(B159, 'c2014q3'!A$1:E$399,4,),0) + IFERROR(VLOOKUP(B159, 'c2014q4'!A$1:E$399,4,),0)+ IFERROR(VLOOKUP(B159, 'c2015q1'!A$1:E$399,4,),0) + IFERROR(VLOOKUP(B159, 'c2015q2'!A$1:E$399,4,),0) + IFERROR(VLOOKUP(B159, 'c2015q3'!A$1:E$399,4,),0) + IFERROR(VLOOKUP(B159, 'c2015q4'!A$1:E$399,4,),0) + IFERROR(VLOOKUP(B159, 'c2016q1'!A$1:E$399,4,),0) + IFERROR(VLOOKUP(B159, 'c2016q2'!A$1:E$399,4,),0) + IFERROR(VLOOKUP(B159, 'c2016q3'!A$1:E$399,4,),0) + IFERROR(VLOOKUP(B159, 'c2016q4'!A$1:E$399,4,),0)+ IFERROR(VLOOKUP(B159, 'c2017q1'!A$1:E$399,4,),0)+ IFERROR(VLOOKUP(B159, 'c2017q2'!A$1:E$399,4,),0)</f>
        <v>0</v>
      </c>
      <c r="AJ159">
        <f>IFERROR(VLOOKUP(B159, 'c2013q4'!A$1:E$399,4,),0)</f>
        <v>0</v>
      </c>
      <c r="AK159">
        <f>IFERROR(VLOOKUP(B159, 'c2014q1'!A$1:E$399,4,),0) + IFERROR(VLOOKUP(B159, 'c2014q2'!A$1:E$399,4,),0) + IFERROR(VLOOKUP(B159, 'c2014q3'!A$1:E$399,4,),0) + IFERROR(VLOOKUP(B159, 'c2014q4'!A$1:E$399,4,),0)</f>
        <v>0</v>
      </c>
      <c r="AL159" s="59">
        <f>IFERROR(VLOOKUP(B159, 'c2015q1'!A$1:E$399,4,),0) + IFERROR(VLOOKUP(B159, 'c2015q2'!A$1:E$399,4,),0) + IFERROR(VLOOKUP(B159, 'c2015q3'!A$1:E$399,4,),0) + IFERROR(VLOOKUP(B159, 'c2015q4'!A$1:E$399,4,),0)</f>
        <v>0</v>
      </c>
      <c r="AM159" s="117">
        <f>IFERROR(VLOOKUP(B159, 'c2016q1'!A$1:E$399,4,),0) + IFERROR(VLOOKUP(B159, 'c2016q2'!A$1:E$399,4,),0) + IFERROR(VLOOKUP(B159, 'c2016q3'!A$1:E$399,4,),0) + IFERROR(VLOOKUP(B159, 'c2016q4'!A$1:E$399,4,),0)</f>
        <v>0</v>
      </c>
      <c r="AN159" s="117">
        <f>IFERROR(VLOOKUP(B159, 'c2017q1'!A$1:E$399,4,),0) + IFERROR(VLOOKUP(B159, 'c2017q2'!A$1:E$399,4,),0)</f>
        <v>0</v>
      </c>
      <c r="AO159" s="117" t="str">
        <f t="shared" si="14"/>
        <v>-</v>
      </c>
      <c r="AP159" s="117" t="str">
        <f t="shared" si="15"/>
        <v/>
      </c>
      <c r="AQ159" s="59">
        <f t="shared" si="17"/>
        <v>0</v>
      </c>
      <c r="AR159" t="str">
        <f t="shared" si="18"/>
        <v>f</v>
      </c>
      <c r="AS159" s="117" t="str">
        <f>IFERROR(VLOOKUP(B159, loss!$A$1:$F$300, 4, FALSE), "")</f>
        <v/>
      </c>
      <c r="AT159" s="117" t="str">
        <f>IFERROR(VLOOKUP(B159, loss!$A$1:$F$300, 5, FALSE), "")</f>
        <v/>
      </c>
    </row>
    <row r="160" spans="1:46" x14ac:dyDescent="0.25">
      <c r="A160">
        <v>159</v>
      </c>
      <c r="B160" s="59" t="s">
        <v>3380</v>
      </c>
      <c r="C160" s="117" t="str">
        <f>IFERROR(VLOOKUP(B160,addresses!A$2:I$1997, 3, FALSE), "")</f>
        <v>175 Water Street, 18Th Floor</v>
      </c>
      <c r="D160" s="117" t="str">
        <f>IFERROR(VLOOKUP(B160,addresses!A$2:I$1997, 5, FALSE), "")</f>
        <v>New York</v>
      </c>
      <c r="E160" s="117" t="str">
        <f>IFERROR(VLOOKUP(B160,addresses!A$2:I$1997, 7, FALSE),"")</f>
        <v>NY</v>
      </c>
      <c r="F160" s="117">
        <f>IFERROR(VLOOKUP(B160,addresses!A$2:I$1997, 8, FALSE),"")</f>
        <v>10038</v>
      </c>
      <c r="G160" s="117" t="str">
        <f>IFERROR(VLOOKUP(B160,addresses!A$2:I$1997, 9, FALSE),"")</f>
        <v>212-458-3732</v>
      </c>
      <c r="H160" s="117" t="str">
        <f>IFERROR(VLOOKUP(B160,addresses!A$2:J$1997, 10, FALSE), "")</f>
        <v>http://www.aig.com</v>
      </c>
      <c r="I160" s="117" t="str">
        <f>VLOOKUP(IFERROR(VLOOKUP(B160, Weiss!A$1:C$399,3,FALSE),"NR"), RatingsLU!A$5:B$30, 2, FALSE)</f>
        <v>C+</v>
      </c>
      <c r="J160" s="117">
        <f>VLOOKUP(I160,RatingsLU!B$5:C$30,2,)</f>
        <v>7</v>
      </c>
      <c r="K160" s="117" t="str">
        <f>VLOOKUP(IFERROR(VLOOKUP(B160,#REF!, 6,FALSE), "NR"), RatingsLU!K$5:M$30, 2, FALSE)</f>
        <v>NR</v>
      </c>
      <c r="L160" s="117">
        <f>VLOOKUP(K160,RatingsLU!L$5:M$30,2,)</f>
        <v>7</v>
      </c>
      <c r="M160" s="117" t="str">
        <f>VLOOKUP(IFERROR(VLOOKUP(B160, AMBest!A$1:L$399,3,FALSE),"NR"), RatingsLU!F$5:G$100, 2, FALSE)</f>
        <v>NR</v>
      </c>
      <c r="N160" s="117">
        <f>VLOOKUP(M160, RatingsLU!G$5:H$100, 2, FALSE)</f>
        <v>33</v>
      </c>
      <c r="O160" s="117">
        <f>IFERROR(VLOOKUP(B160, '2017q4'!A$1:C$400,3,),0)</f>
        <v>4</v>
      </c>
      <c r="P160" t="str">
        <f t="shared" si="19"/>
        <v>4</v>
      </c>
      <c r="Q160">
        <f>IFERROR(VLOOKUP(B160, '2013q4'!A$1:C$399,3,),0)</f>
        <v>0</v>
      </c>
      <c r="R160">
        <f>IFERROR(VLOOKUP(B160, '2014q1'!A$1:C$399,3,),0)</f>
        <v>0</v>
      </c>
      <c r="S160">
        <f>IFERROR(VLOOKUP(B160, '2014q2'!A$1:C$399,3,),0)</f>
        <v>0</v>
      </c>
      <c r="T160">
        <f>IFERROR(VLOOKUP(B160, '2014q3'!A$1:C$399,3,),0)</f>
        <v>0</v>
      </c>
      <c r="U160">
        <f>IFERROR(VLOOKUP(B160, '2014q1'!A$1:C$399,3,),0)</f>
        <v>0</v>
      </c>
      <c r="V160">
        <f>IFERROR(VLOOKUP(B160, '2014q2'!A$1:C$399,3,),0)</f>
        <v>0</v>
      </c>
      <c r="W160">
        <f>IFERROR(VLOOKUP(B160, '2015q2'!A$1:C$399,3,),0)</f>
        <v>0</v>
      </c>
      <c r="X160" s="59">
        <f>IFERROR(VLOOKUP(B160, '2015q3'!A$1:C$399,3,),0)</f>
        <v>0</v>
      </c>
      <c r="Y160" s="59">
        <f>IFERROR(VLOOKUP(B160, '2015q4'!A$1:C$399,3,),0)</f>
        <v>8</v>
      </c>
      <c r="Z160" s="117">
        <f>IFERROR(VLOOKUP(B160, '2016q1'!A$1:C$399,3,),0)</f>
        <v>9</v>
      </c>
      <c r="AA160" s="117">
        <f>IFERROR(VLOOKUP(B160, '2016q2'!A$1:C$399,3,),0)</f>
        <v>10</v>
      </c>
      <c r="AB160" s="117">
        <f>IFERROR(VLOOKUP(B160, '2016q3'!A$1:C$399,3,),0)</f>
        <v>6</v>
      </c>
      <c r="AC160" s="117">
        <f>IFERROR(VLOOKUP(B160, '2016q4'!A$1:C$399,3,),0)</f>
        <v>6</v>
      </c>
      <c r="AD160" s="117">
        <f>IFERROR(VLOOKUP(B160, '2017q1'!A$1:C$399,3,),0)</f>
        <v>5</v>
      </c>
      <c r="AE160" s="117">
        <f>IFERROR(VLOOKUP(B160, '2017q2'!A$1:C$399,3,),0)</f>
        <v>5</v>
      </c>
      <c r="AF160" s="117">
        <f>IFERROR(VLOOKUP(B160, '2017q3'!A$1:C$399,3,),0)</f>
        <v>4</v>
      </c>
      <c r="AG160" s="117">
        <f>IFERROR(VLOOKUP(B160, '2017q4'!A$1:C$399,3,),0)</f>
        <v>4</v>
      </c>
      <c r="AH160" t="str">
        <f t="shared" si="16"/>
        <v>0</v>
      </c>
      <c r="AI160" s="117">
        <f>IFERROR(VLOOKUP(B160, 'c2013q4'!A$1:E$399,4,),0) + IFERROR(VLOOKUP(B160, 'c2014q1'!A$1:E$399,4,),0) + IFERROR(VLOOKUP(B160, 'c2014q2'!A$1:E$399,4,),0) + IFERROR(VLOOKUP(B160, 'c2014q3'!A$1:E$399,4,),0) + IFERROR(VLOOKUP(B160, 'c2014q4'!A$1:E$399,4,),0)+ IFERROR(VLOOKUP(B160, 'c2015q1'!A$1:E$399,4,),0) + IFERROR(VLOOKUP(B160, 'c2015q2'!A$1:E$399,4,),0) + IFERROR(VLOOKUP(B160, 'c2015q3'!A$1:E$399,4,),0) + IFERROR(VLOOKUP(B160, 'c2015q4'!A$1:E$399,4,),0) + IFERROR(VLOOKUP(B160, 'c2016q1'!A$1:E$399,4,),0) + IFERROR(VLOOKUP(B160, 'c2016q2'!A$1:E$399,4,),0) + IFERROR(VLOOKUP(B160, 'c2016q3'!A$1:E$399,4,),0) + IFERROR(VLOOKUP(B160, 'c2016q4'!A$1:E$399,4,),0)+ IFERROR(VLOOKUP(B160, 'c2017q1'!A$1:E$399,4,),0)+ IFERROR(VLOOKUP(B160, 'c2017q2'!A$1:E$399,4,),0)</f>
        <v>0</v>
      </c>
      <c r="AJ160">
        <f>IFERROR(VLOOKUP(B160, 'c2013q4'!A$1:E$399,4,),0)</f>
        <v>0</v>
      </c>
      <c r="AK160">
        <f>IFERROR(VLOOKUP(B160, 'c2014q1'!A$1:E$399,4,),0) + IFERROR(VLOOKUP(B160, 'c2014q2'!A$1:E$399,4,),0) + IFERROR(VLOOKUP(B160, 'c2014q3'!A$1:E$399,4,),0) + IFERROR(VLOOKUP(B160, 'c2014q4'!A$1:E$399,4,),0)</f>
        <v>0</v>
      </c>
      <c r="AL160" s="59">
        <f>IFERROR(VLOOKUP(B160, 'c2015q1'!A$1:E$399,4,),0) + IFERROR(VLOOKUP(B160, 'c2015q2'!A$1:E$399,4,),0) + IFERROR(VLOOKUP(B160, 'c2015q3'!A$1:E$399,4,),0) + IFERROR(VLOOKUP(B160, 'c2015q4'!A$1:E$399,4,),0)</f>
        <v>0</v>
      </c>
      <c r="AM160" s="117">
        <f>IFERROR(VLOOKUP(B160, 'c2016q1'!A$1:E$399,4,),0) + IFERROR(VLOOKUP(B160, 'c2016q2'!A$1:E$399,4,),0) + IFERROR(VLOOKUP(B160, 'c2016q3'!A$1:E$399,4,),0) + IFERROR(VLOOKUP(B160, 'c2016q4'!A$1:E$399,4,),0)</f>
        <v>0</v>
      </c>
      <c r="AN160" s="117">
        <f>IFERROR(VLOOKUP(B160, 'c2017q1'!A$1:E$399,4,),0) + IFERROR(VLOOKUP(B160, 'c2017q2'!A$1:E$399,4,),0)</f>
        <v>0</v>
      </c>
      <c r="AO160" s="117" t="str">
        <f t="shared" si="14"/>
        <v>-</v>
      </c>
      <c r="AP160" s="117" t="str">
        <f t="shared" si="15"/>
        <v/>
      </c>
      <c r="AQ160" s="59">
        <f t="shared" si="17"/>
        <v>0</v>
      </c>
      <c r="AR160" t="str">
        <f t="shared" si="18"/>
        <v>f</v>
      </c>
      <c r="AS160" s="117" t="str">
        <f>IFERROR(VLOOKUP(B160, loss!$A$1:$F$300, 4, FALSE), "")</f>
        <v/>
      </c>
      <c r="AT160" s="117" t="str">
        <f>IFERROR(VLOOKUP(B160, loss!$A$1:$F$300, 5, FALSE), "")</f>
        <v/>
      </c>
    </row>
    <row r="161" spans="1:46" x14ac:dyDescent="0.25">
      <c r="A161">
        <v>160</v>
      </c>
      <c r="B161" s="59" t="s">
        <v>341</v>
      </c>
      <c r="C161" s="117" t="str">
        <f>IFERROR(VLOOKUP(B161,addresses!A$2:I$1997, 3, FALSE), "")</f>
        <v>555 College Road East - P.O. Box 5241</v>
      </c>
      <c r="D161" s="117" t="str">
        <f>IFERROR(VLOOKUP(B161,addresses!A$2:I$1997, 5, FALSE), "")</f>
        <v>Princeton</v>
      </c>
      <c r="E161" s="117" t="str">
        <f>IFERROR(VLOOKUP(B161,addresses!A$2:I$1997, 7, FALSE),"")</f>
        <v>NJ</v>
      </c>
      <c r="F161" s="117" t="str">
        <f>IFERROR(VLOOKUP(B161,addresses!A$2:I$1997, 8, FALSE),"")</f>
        <v>08543</v>
      </c>
      <c r="G161" s="117" t="str">
        <f>IFERROR(VLOOKUP(B161,addresses!A$2:I$1997, 9, FALSE),"")</f>
        <v>609-243-4757</v>
      </c>
      <c r="H161" s="117" t="str">
        <f>IFERROR(VLOOKUP(B161,addresses!A$2:J$1997, 10, FALSE), "")</f>
        <v>http://www.munichreamerica.com</v>
      </c>
      <c r="I161" s="117" t="str">
        <f>VLOOKUP(IFERROR(VLOOKUP(B161, Weiss!A$1:C$399,3,FALSE),"NR"), RatingsLU!A$5:B$30, 2, FALSE)</f>
        <v>NR</v>
      </c>
      <c r="J161" s="117">
        <f>VLOOKUP(I161,RatingsLU!B$5:C$30,2,)</f>
        <v>16</v>
      </c>
      <c r="K161" s="117" t="str">
        <f>VLOOKUP(IFERROR(VLOOKUP(B161,#REF!, 6,FALSE), "NR"), RatingsLU!K$5:M$30, 2, FALSE)</f>
        <v>NR</v>
      </c>
      <c r="L161" s="117">
        <f>VLOOKUP(K161,RatingsLU!L$5:M$30,2,)</f>
        <v>7</v>
      </c>
      <c r="M161" s="117" t="str">
        <f>VLOOKUP(IFERROR(VLOOKUP(B161, AMBest!A$1:L$399,3,FALSE),"NR"), RatingsLU!F$5:G$100, 2, FALSE)</f>
        <v>A+</v>
      </c>
      <c r="N161" s="117">
        <f>VLOOKUP(M161, RatingsLU!G$5:H$100, 2, FALSE)</f>
        <v>3</v>
      </c>
      <c r="O161" s="117">
        <f>IFERROR(VLOOKUP(B161, '2017q4'!A$1:C$400,3,),0)</f>
        <v>3</v>
      </c>
      <c r="P161" t="str">
        <f t="shared" si="19"/>
        <v>3</v>
      </c>
      <c r="Q161">
        <f>IFERROR(VLOOKUP(B161, '2013q4'!A$1:C$399,3,),0)</f>
        <v>8</v>
      </c>
      <c r="R161">
        <f>IFERROR(VLOOKUP(B161, '2014q1'!A$1:C$399,3,),0)</f>
        <v>8</v>
      </c>
      <c r="S161">
        <f>IFERROR(VLOOKUP(B161, '2014q2'!A$1:C$399,3,),0)</f>
        <v>6</v>
      </c>
      <c r="T161">
        <f>IFERROR(VLOOKUP(B161, '2014q3'!A$1:C$399,3,),0)</f>
        <v>7</v>
      </c>
      <c r="U161">
        <f>IFERROR(VLOOKUP(B161, '2014q1'!A$1:C$399,3,),0)</f>
        <v>8</v>
      </c>
      <c r="V161">
        <f>IFERROR(VLOOKUP(B161, '2014q2'!A$1:C$399,3,),0)</f>
        <v>6</v>
      </c>
      <c r="W161">
        <f>IFERROR(VLOOKUP(B161, '2015q2'!A$1:C$399,3,),0)</f>
        <v>7</v>
      </c>
      <c r="X161" s="59">
        <f>IFERROR(VLOOKUP(B161, '2015q3'!A$1:C$399,3,),0)</f>
        <v>3</v>
      </c>
      <c r="Y161" s="59">
        <f>IFERROR(VLOOKUP(B161, '2015q4'!A$1:C$399,3,),0)</f>
        <v>3</v>
      </c>
      <c r="Z161" s="117">
        <f>IFERROR(VLOOKUP(B161, '2016q1'!A$1:C$399,3,),0)</f>
        <v>3</v>
      </c>
      <c r="AA161" s="117">
        <f>IFERROR(VLOOKUP(B161, '2016q2'!A$1:C$399,3,),0)</f>
        <v>5</v>
      </c>
      <c r="AB161" s="117">
        <f>IFERROR(VLOOKUP(B161, '2016q3'!A$1:C$399,3,),0)</f>
        <v>3</v>
      </c>
      <c r="AC161" s="117">
        <f>IFERROR(VLOOKUP(B161, '2016q4'!A$1:C$399,3,),0)</f>
        <v>3</v>
      </c>
      <c r="AD161" s="117">
        <f>IFERROR(VLOOKUP(B161, '2017q1'!A$1:C$399,3,),0)</f>
        <v>3</v>
      </c>
      <c r="AE161" s="117">
        <f>IFERROR(VLOOKUP(B161, '2017q2'!A$1:C$399,3,),0)</f>
        <v>3</v>
      </c>
      <c r="AF161" s="117">
        <f>IFERROR(VLOOKUP(B161, '2017q3'!A$1:C$399,3,),0)</f>
        <v>3</v>
      </c>
      <c r="AG161" s="117">
        <f>IFERROR(VLOOKUP(B161, '2017q4'!A$1:C$399,3,),0)</f>
        <v>3</v>
      </c>
      <c r="AH161" t="str">
        <f t="shared" si="16"/>
        <v>0</v>
      </c>
      <c r="AI161" s="117">
        <f>IFERROR(VLOOKUP(B161, 'c2013q4'!A$1:E$399,4,),0) + IFERROR(VLOOKUP(B161, 'c2014q1'!A$1:E$399,4,),0) + IFERROR(VLOOKUP(B161, 'c2014q2'!A$1:E$399,4,),0) + IFERROR(VLOOKUP(B161, 'c2014q3'!A$1:E$399,4,),0) + IFERROR(VLOOKUP(B161, 'c2014q4'!A$1:E$399,4,),0)+ IFERROR(VLOOKUP(B161, 'c2015q1'!A$1:E$399,4,),0) + IFERROR(VLOOKUP(B161, 'c2015q2'!A$1:E$399,4,),0) + IFERROR(VLOOKUP(B161, 'c2015q3'!A$1:E$399,4,),0) + IFERROR(VLOOKUP(B161, 'c2015q4'!A$1:E$399,4,),0) + IFERROR(VLOOKUP(B161, 'c2016q1'!A$1:E$399,4,),0) + IFERROR(VLOOKUP(B161, 'c2016q2'!A$1:E$399,4,),0) + IFERROR(VLOOKUP(B161, 'c2016q3'!A$1:E$399,4,),0) + IFERROR(VLOOKUP(B161, 'c2016q4'!A$1:E$399,4,),0)+ IFERROR(VLOOKUP(B161, 'c2017q1'!A$1:E$399,4,),0)+ IFERROR(VLOOKUP(B161, 'c2017q2'!A$1:E$399,4,),0)</f>
        <v>0</v>
      </c>
      <c r="AJ161">
        <f>IFERROR(VLOOKUP(B161, 'c2013q4'!A$1:E$399,4,),0)</f>
        <v>0</v>
      </c>
      <c r="AK161">
        <f>IFERROR(VLOOKUP(B161, 'c2014q1'!A$1:E$399,4,),0) + IFERROR(VLOOKUP(B161, 'c2014q2'!A$1:E$399,4,),0) + IFERROR(VLOOKUP(B161, 'c2014q3'!A$1:E$399,4,),0) + IFERROR(VLOOKUP(B161, 'c2014q4'!A$1:E$399,4,),0)</f>
        <v>0</v>
      </c>
      <c r="AL161" s="59">
        <f>IFERROR(VLOOKUP(B161, 'c2015q1'!A$1:E$399,4,),0) + IFERROR(VLOOKUP(B161, 'c2015q2'!A$1:E$399,4,),0) + IFERROR(VLOOKUP(B161, 'c2015q3'!A$1:E$399,4,),0) + IFERROR(VLOOKUP(B161, 'c2015q4'!A$1:E$399,4,),0)</f>
        <v>0</v>
      </c>
      <c r="AM161" s="117">
        <f>IFERROR(VLOOKUP(B161, 'c2016q1'!A$1:E$399,4,),0) + IFERROR(VLOOKUP(B161, 'c2016q2'!A$1:E$399,4,),0) + IFERROR(VLOOKUP(B161, 'c2016q3'!A$1:E$399,4,),0) + IFERROR(VLOOKUP(B161, 'c2016q4'!A$1:E$399,4,),0)</f>
        <v>0</v>
      </c>
      <c r="AN161" s="117">
        <f>IFERROR(VLOOKUP(B161, 'c2017q1'!A$1:E$399,4,),0) + IFERROR(VLOOKUP(B161, 'c2017q2'!A$1:E$399,4,),0)</f>
        <v>0</v>
      </c>
      <c r="AO161" s="117" t="str">
        <f t="shared" si="14"/>
        <v>-</v>
      </c>
      <c r="AP161" s="117" t="str">
        <f t="shared" si="15"/>
        <v/>
      </c>
      <c r="AQ161" s="59">
        <f t="shared" si="17"/>
        <v>0</v>
      </c>
      <c r="AR161" t="str">
        <f t="shared" si="18"/>
        <v>f</v>
      </c>
      <c r="AS161" s="117" t="str">
        <f>IFERROR(VLOOKUP(B161, loss!$A$1:$F$300, 4, FALSE), "")</f>
        <v/>
      </c>
      <c r="AT161" s="117" t="str">
        <f>IFERROR(VLOOKUP(B161, loss!$A$1:$F$300, 5, FALSE), "")</f>
        <v/>
      </c>
    </row>
    <row r="162" spans="1:46" x14ac:dyDescent="0.25">
      <c r="A162">
        <v>161</v>
      </c>
      <c r="B162" s="59" t="s">
        <v>354</v>
      </c>
      <c r="C162" s="117" t="str">
        <f>IFERROR(VLOOKUP(B162,addresses!A$2:I$1997, 3, FALSE), "")</f>
        <v>333 S. Wabash Ave</v>
      </c>
      <c r="D162" s="117" t="str">
        <f>IFERROR(VLOOKUP(B162,addresses!A$2:I$1997, 5, FALSE), "")</f>
        <v>Chicago</v>
      </c>
      <c r="E162" s="117" t="str">
        <f>IFERROR(VLOOKUP(B162,addresses!A$2:I$1997, 7, FALSE),"")</f>
        <v>IL</v>
      </c>
      <c r="F162" s="117">
        <f>IFERROR(VLOOKUP(B162,addresses!A$2:I$1997, 8, FALSE),"")</f>
        <v>60604</v>
      </c>
      <c r="G162" s="117" t="str">
        <f>IFERROR(VLOOKUP(B162,addresses!A$2:I$1997, 9, FALSE),"")</f>
        <v>312-822-3955</v>
      </c>
      <c r="H162" s="117" t="str">
        <f>IFERROR(VLOOKUP(B162,addresses!A$2:J$1997, 10, FALSE), "")</f>
        <v>http://www.cna.com</v>
      </c>
      <c r="I162" s="117" t="str">
        <f>VLOOKUP(IFERROR(VLOOKUP(B162, Weiss!A$1:C$399,3,FALSE),"NR"), RatingsLU!A$5:B$30, 2, FALSE)</f>
        <v>NR</v>
      </c>
      <c r="J162" s="117">
        <f>VLOOKUP(I162,RatingsLU!B$5:C$30,2,)</f>
        <v>16</v>
      </c>
      <c r="K162" s="117" t="str">
        <f>VLOOKUP(IFERROR(VLOOKUP(B162,#REF!, 6,FALSE), "NR"), RatingsLU!K$5:M$30, 2, FALSE)</f>
        <v>NR</v>
      </c>
      <c r="L162" s="117">
        <f>VLOOKUP(K162,RatingsLU!L$5:M$30,2,)</f>
        <v>7</v>
      </c>
      <c r="M162" s="117" t="str">
        <f>VLOOKUP(IFERROR(VLOOKUP(B162, AMBest!A$1:L$399,3,FALSE),"NR"), RatingsLU!F$5:G$100, 2, FALSE)</f>
        <v>A</v>
      </c>
      <c r="N162" s="117">
        <f>VLOOKUP(M162, RatingsLU!G$5:H$100, 2, FALSE)</f>
        <v>5</v>
      </c>
      <c r="O162" s="117">
        <f>IFERROR(VLOOKUP(B162, '2017q4'!A$1:C$400,3,),0)</f>
        <v>3</v>
      </c>
      <c r="P162" t="str">
        <f t="shared" si="19"/>
        <v>3</v>
      </c>
      <c r="Q162">
        <f>IFERROR(VLOOKUP(B162, '2013q4'!A$1:C$399,3,),0)</f>
        <v>3</v>
      </c>
      <c r="R162">
        <f>IFERROR(VLOOKUP(B162, '2014q1'!A$1:C$399,3,),0)</f>
        <v>2</v>
      </c>
      <c r="S162">
        <f>IFERROR(VLOOKUP(B162, '2014q2'!A$1:C$399,3,),0)</f>
        <v>2</v>
      </c>
      <c r="T162">
        <f>IFERROR(VLOOKUP(B162, '2014q3'!A$1:C$399,3,),0)</f>
        <v>3</v>
      </c>
      <c r="U162">
        <f>IFERROR(VLOOKUP(B162, '2014q1'!A$1:C$399,3,),0)</f>
        <v>2</v>
      </c>
      <c r="V162">
        <f>IFERROR(VLOOKUP(B162, '2014q2'!A$1:C$399,3,),0)</f>
        <v>2</v>
      </c>
      <c r="W162">
        <f>IFERROR(VLOOKUP(B162, '2015q2'!A$1:C$399,3,),0)</f>
        <v>2</v>
      </c>
      <c r="X162" s="59">
        <f>IFERROR(VLOOKUP(B162, '2015q3'!A$1:C$399,3,),0)</f>
        <v>3</v>
      </c>
      <c r="Y162" s="59">
        <f>IFERROR(VLOOKUP(B162, '2015q4'!A$1:C$399,3,),0)</f>
        <v>3</v>
      </c>
      <c r="Z162" s="117">
        <f>IFERROR(VLOOKUP(B162, '2016q1'!A$1:C$399,3,),0)</f>
        <v>2</v>
      </c>
      <c r="AA162" s="117">
        <f>IFERROR(VLOOKUP(B162, '2016q2'!A$1:C$399,3,),0)</f>
        <v>3</v>
      </c>
      <c r="AB162" s="117">
        <f>IFERROR(VLOOKUP(B162, '2016q3'!A$1:C$399,3,),0)</f>
        <v>4</v>
      </c>
      <c r="AC162" s="117">
        <f>IFERROR(VLOOKUP(B162, '2016q4'!A$1:C$399,3,),0)</f>
        <v>3</v>
      </c>
      <c r="AD162" s="117">
        <f>IFERROR(VLOOKUP(B162, '2017q1'!A$1:C$399,3,),0)</f>
        <v>5</v>
      </c>
      <c r="AE162" s="117">
        <f>IFERROR(VLOOKUP(B162, '2017q2'!A$1:C$399,3,),0)</f>
        <v>4</v>
      </c>
      <c r="AF162" s="117">
        <f>IFERROR(VLOOKUP(B162, '2017q3'!A$1:C$399,3,),0)</f>
        <v>3</v>
      </c>
      <c r="AG162" s="117">
        <f>IFERROR(VLOOKUP(B162, '2017q4'!A$1:C$399,3,),0)</f>
        <v>3</v>
      </c>
      <c r="AH162" t="str">
        <f t="shared" si="16"/>
        <v>0</v>
      </c>
      <c r="AI162" s="117">
        <f>IFERROR(VLOOKUP(B162, 'c2013q4'!A$1:E$399,4,),0) + IFERROR(VLOOKUP(B162, 'c2014q1'!A$1:E$399,4,),0) + IFERROR(VLOOKUP(B162, 'c2014q2'!A$1:E$399,4,),0) + IFERROR(VLOOKUP(B162, 'c2014q3'!A$1:E$399,4,),0) + IFERROR(VLOOKUP(B162, 'c2014q4'!A$1:E$399,4,),0)+ IFERROR(VLOOKUP(B162, 'c2015q1'!A$1:E$399,4,),0) + IFERROR(VLOOKUP(B162, 'c2015q2'!A$1:E$399,4,),0) + IFERROR(VLOOKUP(B162, 'c2015q3'!A$1:E$399,4,),0) + IFERROR(VLOOKUP(B162, 'c2015q4'!A$1:E$399,4,),0) + IFERROR(VLOOKUP(B162, 'c2016q1'!A$1:E$399,4,),0) + IFERROR(VLOOKUP(B162, 'c2016q2'!A$1:E$399,4,),0) + IFERROR(VLOOKUP(B162, 'c2016q3'!A$1:E$399,4,),0) + IFERROR(VLOOKUP(B162, 'c2016q4'!A$1:E$399,4,),0)+ IFERROR(VLOOKUP(B162, 'c2017q1'!A$1:E$399,4,),0)+ IFERROR(VLOOKUP(B162, 'c2017q2'!A$1:E$399,4,),0)</f>
        <v>0</v>
      </c>
      <c r="AJ162">
        <f>IFERROR(VLOOKUP(B162, 'c2013q4'!A$1:E$399,4,),0)</f>
        <v>0</v>
      </c>
      <c r="AK162">
        <f>IFERROR(VLOOKUP(B162, 'c2014q1'!A$1:E$399,4,),0) + IFERROR(VLOOKUP(B162, 'c2014q2'!A$1:E$399,4,),0) + IFERROR(VLOOKUP(B162, 'c2014q3'!A$1:E$399,4,),0) + IFERROR(VLOOKUP(B162, 'c2014q4'!A$1:E$399,4,),0)</f>
        <v>0</v>
      </c>
      <c r="AL162" s="59">
        <f>IFERROR(VLOOKUP(B162, 'c2015q1'!A$1:E$399,4,),0) + IFERROR(VLOOKUP(B162, 'c2015q2'!A$1:E$399,4,),0) + IFERROR(VLOOKUP(B162, 'c2015q3'!A$1:E$399,4,),0) + IFERROR(VLOOKUP(B162, 'c2015q4'!A$1:E$399,4,),0)</f>
        <v>0</v>
      </c>
      <c r="AM162" s="117">
        <f>IFERROR(VLOOKUP(B162, 'c2016q1'!A$1:E$399,4,),0) + IFERROR(VLOOKUP(B162, 'c2016q2'!A$1:E$399,4,),0) + IFERROR(VLOOKUP(B162, 'c2016q3'!A$1:E$399,4,),0) + IFERROR(VLOOKUP(B162, 'c2016q4'!A$1:E$399,4,),0)</f>
        <v>0</v>
      </c>
      <c r="AN162" s="117">
        <f>IFERROR(VLOOKUP(B162, 'c2017q1'!A$1:E$399,4,),0) + IFERROR(VLOOKUP(B162, 'c2017q2'!A$1:E$399,4,),0)</f>
        <v>0</v>
      </c>
      <c r="AO162" s="117" t="str">
        <f t="shared" si="14"/>
        <v>-</v>
      </c>
      <c r="AP162" s="117" t="str">
        <f t="shared" si="15"/>
        <v/>
      </c>
      <c r="AQ162" s="59">
        <f t="shared" si="17"/>
        <v>0</v>
      </c>
      <c r="AR162" t="str">
        <f t="shared" si="18"/>
        <v>f</v>
      </c>
      <c r="AS162" s="117" t="str">
        <f>IFERROR(VLOOKUP(B162, loss!$A$1:$F$300, 4, FALSE), "")</f>
        <v/>
      </c>
      <c r="AT162" s="117" t="str">
        <f>IFERROR(VLOOKUP(B162, loss!$A$1:$F$300, 5, FALSE), "")</f>
        <v/>
      </c>
    </row>
    <row r="163" spans="1:46" x14ac:dyDescent="0.25">
      <c r="A163">
        <v>162</v>
      </c>
      <c r="B163" s="59" t="s">
        <v>3689</v>
      </c>
      <c r="C163" s="117" t="str">
        <f>IFERROR(VLOOKUP(B163,addresses!A$2:I$1997, 3, FALSE), "")</f>
        <v>4 Manhattanville Roa</v>
      </c>
      <c r="D163" s="117" t="str">
        <f>IFERROR(VLOOKUP(B163,addresses!A$2:I$1997, 5, FALSE), "")</f>
        <v>Purchase</v>
      </c>
      <c r="E163" s="117" t="str">
        <f>IFERROR(VLOOKUP(B163,addresses!A$2:I$1997, 7, FALSE),"")</f>
        <v>NY</v>
      </c>
      <c r="F163" s="117">
        <f>IFERROR(VLOOKUP(B163,addresses!A$2:I$1997, 8, FALSE),"")</f>
        <v>10577</v>
      </c>
      <c r="G163" s="117" t="str">
        <f>IFERROR(VLOOKUP(B163,addresses!A$2:I$1997, 9, FALSE),"")</f>
        <v>(914) 468-8602</v>
      </c>
      <c r="H163" s="117" t="str">
        <f>IFERROR(VLOOKUP(B163,addresses!A$2:J$1997, 10, FALSE), "")</f>
        <v>http://www.sompo-intl.com/</v>
      </c>
      <c r="I163" s="117" t="str">
        <f>VLOOKUP(IFERROR(VLOOKUP(B163, Weiss!A$1:C$399,3,FALSE),"NR"), RatingsLU!A$5:B$30, 2, FALSE)</f>
        <v>NR</v>
      </c>
      <c r="J163" s="117">
        <f>VLOOKUP(I163,RatingsLU!B$5:C$30,2,)</f>
        <v>16</v>
      </c>
      <c r="K163" s="117" t="str">
        <f>VLOOKUP(IFERROR(VLOOKUP(B163,#REF!, 6,FALSE), "NR"), RatingsLU!K$5:M$30, 2, FALSE)</f>
        <v>NR</v>
      </c>
      <c r="L163" s="117">
        <f>VLOOKUP(K163,RatingsLU!L$5:M$30,2,)</f>
        <v>7</v>
      </c>
      <c r="M163" s="117" t="str">
        <f>VLOOKUP(IFERROR(VLOOKUP(B163, AMBest!A$1:L$399,3,FALSE),"NR"), RatingsLU!F$5:G$100, 2, FALSE)</f>
        <v>NR</v>
      </c>
      <c r="N163" s="117">
        <f>VLOOKUP(M163, RatingsLU!G$5:H$100, 2, FALSE)</f>
        <v>33</v>
      </c>
      <c r="O163" s="117">
        <f>IFERROR(VLOOKUP(B163, '2017q4'!A$1:C$400,3,),0)</f>
        <v>3</v>
      </c>
      <c r="P163" t="str">
        <f t="shared" si="19"/>
        <v>3</v>
      </c>
      <c r="Q163">
        <f>IFERROR(VLOOKUP(B163, '2013q4'!A$1:C$399,3,),0)</f>
        <v>0</v>
      </c>
      <c r="R163">
        <f>IFERROR(VLOOKUP(B163, '2014q1'!A$1:C$399,3,),0)</f>
        <v>0</v>
      </c>
      <c r="S163">
        <f>IFERROR(VLOOKUP(B163, '2014q2'!A$1:C$399,3,),0)</f>
        <v>0</v>
      </c>
      <c r="T163">
        <f>IFERROR(VLOOKUP(B163, '2014q3'!A$1:C$399,3,),0)</f>
        <v>0</v>
      </c>
      <c r="U163">
        <f>IFERROR(VLOOKUP(B163, '2014q1'!A$1:C$399,3,),0)</f>
        <v>0</v>
      </c>
      <c r="V163">
        <f>IFERROR(VLOOKUP(B163, '2014q2'!A$1:C$399,3,),0)</f>
        <v>0</v>
      </c>
      <c r="W163">
        <f>IFERROR(VLOOKUP(B163, '2015q2'!A$1:C$399,3,),0)</f>
        <v>0</v>
      </c>
      <c r="X163" s="59">
        <f>IFERROR(VLOOKUP(B163, '2015q3'!A$1:C$399,3,),0)</f>
        <v>0</v>
      </c>
      <c r="Y163" s="59">
        <f>IFERROR(VLOOKUP(B163, '2015q4'!A$1:C$399,3,),0)</f>
        <v>0</v>
      </c>
      <c r="Z163" s="117">
        <f>IFERROR(VLOOKUP(B163, '2016q1'!A$1:C$399,3,),0)</f>
        <v>0</v>
      </c>
      <c r="AA163" s="117">
        <f>IFERROR(VLOOKUP(B163, '2016q2'!A$1:C$399,3,),0)</f>
        <v>0</v>
      </c>
      <c r="AB163" s="117">
        <f>IFERROR(VLOOKUP(B163, '2016q3'!A$1:C$399,3,),0)</f>
        <v>0</v>
      </c>
      <c r="AC163" s="117">
        <f>IFERROR(VLOOKUP(B163, '2016q4'!A$1:C$399,3,),0)</f>
        <v>0</v>
      </c>
      <c r="AD163" s="117">
        <f>IFERROR(VLOOKUP(B163, '2017q1'!A$1:C$399,3,),0)</f>
        <v>0</v>
      </c>
      <c r="AE163" s="117">
        <f>IFERROR(VLOOKUP(B163, '2017q2'!A$1:C$399,3,),0)</f>
        <v>0</v>
      </c>
      <c r="AF163" s="117">
        <f>IFERROR(VLOOKUP(B163, '2017q3'!A$1:C$399,3,),0)</f>
        <v>0</v>
      </c>
      <c r="AG163" s="117">
        <f>IFERROR(VLOOKUP(B163, '2017q4'!A$1:C$399,3,),0)</f>
        <v>3</v>
      </c>
      <c r="AH163" t="str">
        <f t="shared" si="16"/>
        <v>0</v>
      </c>
      <c r="AI163" s="117">
        <f>IFERROR(VLOOKUP(B163, 'c2013q4'!A$1:E$399,4,),0) + IFERROR(VLOOKUP(B163, 'c2014q1'!A$1:E$399,4,),0) + IFERROR(VLOOKUP(B163, 'c2014q2'!A$1:E$399,4,),0) + IFERROR(VLOOKUP(B163, 'c2014q3'!A$1:E$399,4,),0) + IFERROR(VLOOKUP(B163, 'c2014q4'!A$1:E$399,4,),0)+ IFERROR(VLOOKUP(B163, 'c2015q1'!A$1:E$399,4,),0) + IFERROR(VLOOKUP(B163, 'c2015q2'!A$1:E$399,4,),0) + IFERROR(VLOOKUP(B163, 'c2015q3'!A$1:E$399,4,),0) + IFERROR(VLOOKUP(B163, 'c2015q4'!A$1:E$399,4,),0) + IFERROR(VLOOKUP(B163, 'c2016q1'!A$1:E$399,4,),0) + IFERROR(VLOOKUP(B163, 'c2016q2'!A$1:E$399,4,),0) + IFERROR(VLOOKUP(B163, 'c2016q3'!A$1:E$399,4,),0) + IFERROR(VLOOKUP(B163, 'c2016q4'!A$1:E$399,4,),0)+ IFERROR(VLOOKUP(B163, 'c2017q1'!A$1:E$399,4,),0)+ IFERROR(VLOOKUP(B163, 'c2017q2'!A$1:E$399,4,),0)</f>
        <v>0</v>
      </c>
      <c r="AJ163">
        <f>IFERROR(VLOOKUP(B163, 'c2013q4'!A$1:E$399,4,),0)</f>
        <v>0</v>
      </c>
      <c r="AK163">
        <f>IFERROR(VLOOKUP(B163, 'c2014q1'!A$1:E$399,4,),0) + IFERROR(VLOOKUP(B163, 'c2014q2'!A$1:E$399,4,),0) + IFERROR(VLOOKUP(B163, 'c2014q3'!A$1:E$399,4,),0) + IFERROR(VLOOKUP(B163, 'c2014q4'!A$1:E$399,4,),0)</f>
        <v>0</v>
      </c>
      <c r="AL163" s="59">
        <f>IFERROR(VLOOKUP(B163, 'c2015q1'!A$1:E$399,4,),0) + IFERROR(VLOOKUP(B163, 'c2015q2'!A$1:E$399,4,),0) + IFERROR(VLOOKUP(B163, 'c2015q3'!A$1:E$399,4,),0) + IFERROR(VLOOKUP(B163, 'c2015q4'!A$1:E$399,4,),0)</f>
        <v>0</v>
      </c>
      <c r="AM163" s="117">
        <f>IFERROR(VLOOKUP(B163, 'c2016q1'!A$1:E$399,4,),0) + IFERROR(VLOOKUP(B163, 'c2016q2'!A$1:E$399,4,),0) + IFERROR(VLOOKUP(B163, 'c2016q3'!A$1:E$399,4,),0) + IFERROR(VLOOKUP(B163, 'c2016q4'!A$1:E$399,4,),0)</f>
        <v>0</v>
      </c>
      <c r="AN163" s="117">
        <f>IFERROR(VLOOKUP(B163, 'c2017q1'!A$1:E$399,4,),0) + IFERROR(VLOOKUP(B163, 'c2017q2'!A$1:E$399,4,),0)</f>
        <v>0</v>
      </c>
      <c r="AO163" s="117" t="str">
        <f t="shared" si="14"/>
        <v>-</v>
      </c>
      <c r="AP163" s="117" t="str">
        <f t="shared" si="15"/>
        <v/>
      </c>
      <c r="AQ163" s="59">
        <f t="shared" si="17"/>
        <v>0</v>
      </c>
      <c r="AR163" t="str">
        <f t="shared" si="18"/>
        <v>f</v>
      </c>
      <c r="AS163" s="117" t="str">
        <f>IFERROR(VLOOKUP(B163, loss!$A$1:$F$300, 4, FALSE), "")</f>
        <v/>
      </c>
      <c r="AT163" s="117" t="str">
        <f>IFERROR(VLOOKUP(B163, loss!$A$1:$F$300, 5, FALSE), "")</f>
        <v/>
      </c>
    </row>
    <row r="164" spans="1:46" x14ac:dyDescent="0.25">
      <c r="A164">
        <v>163</v>
      </c>
      <c r="B164" s="59" t="s">
        <v>350</v>
      </c>
      <c r="C164" s="117" t="str">
        <f>IFERROR(VLOOKUP(B164,addresses!A$2:I$1997, 3, FALSE), "")</f>
        <v>175 Berkeley Street</v>
      </c>
      <c r="D164" s="117" t="str">
        <f>IFERROR(VLOOKUP(B164,addresses!A$2:I$1997, 5, FALSE), "")</f>
        <v>Boston</v>
      </c>
      <c r="E164" s="117" t="str">
        <f>IFERROR(VLOOKUP(B164,addresses!A$2:I$1997, 7, FALSE),"")</f>
        <v>MA</v>
      </c>
      <c r="F164" s="117" t="str">
        <f>IFERROR(VLOOKUP(B164,addresses!A$2:I$1997, 8, FALSE),"")</f>
        <v>02116</v>
      </c>
      <c r="G164" s="117" t="str">
        <f>IFERROR(VLOOKUP(B164,addresses!A$2:I$1997, 9, FALSE),"")</f>
        <v>617-357-9500</v>
      </c>
      <c r="H164" s="117" t="str">
        <f>IFERROR(VLOOKUP(B164,addresses!A$2:J$1997, 10, FALSE), "")</f>
        <v>http://www.libertymutualgroup.com</v>
      </c>
      <c r="I164" s="117" t="str">
        <f>VLOOKUP(IFERROR(VLOOKUP(B164, Weiss!A$1:C$399,3,FALSE),"NR"), RatingsLU!A$5:B$30, 2, FALSE)</f>
        <v>NR</v>
      </c>
      <c r="J164" s="117">
        <f>VLOOKUP(I164,RatingsLU!B$5:C$30,2,)</f>
        <v>16</v>
      </c>
      <c r="K164" s="117" t="str">
        <f>VLOOKUP(IFERROR(VLOOKUP(B164,#REF!, 6,FALSE), "NR"), RatingsLU!K$5:M$30, 2, FALSE)</f>
        <v>NR</v>
      </c>
      <c r="L164" s="117">
        <f>VLOOKUP(K164,RatingsLU!L$5:M$30,2,)</f>
        <v>7</v>
      </c>
      <c r="M164" s="117" t="str">
        <f>VLOOKUP(IFERROR(VLOOKUP(B164, AMBest!A$1:L$399,3,FALSE),"NR"), RatingsLU!F$5:G$100, 2, FALSE)</f>
        <v>A</v>
      </c>
      <c r="N164" s="117">
        <f>VLOOKUP(M164, RatingsLU!G$5:H$100, 2, FALSE)</f>
        <v>5</v>
      </c>
      <c r="O164" s="117">
        <f>IFERROR(VLOOKUP(B164, '2017q4'!A$1:C$400,3,),0)</f>
        <v>3</v>
      </c>
      <c r="P164" t="str">
        <f t="shared" si="19"/>
        <v>3</v>
      </c>
      <c r="Q164">
        <f>IFERROR(VLOOKUP(B164, '2013q4'!A$1:C$399,3,),0)</f>
        <v>0</v>
      </c>
      <c r="R164">
        <f>IFERROR(VLOOKUP(B164, '2014q1'!A$1:C$399,3,),0)</f>
        <v>0</v>
      </c>
      <c r="S164">
        <f>IFERROR(VLOOKUP(B164, '2014q2'!A$1:C$399,3,),0)</f>
        <v>0</v>
      </c>
      <c r="T164">
        <f>IFERROR(VLOOKUP(B164, '2014q3'!A$1:C$399,3,),0)</f>
        <v>1</v>
      </c>
      <c r="U164">
        <f>IFERROR(VLOOKUP(B164, '2014q1'!A$1:C$399,3,),0)</f>
        <v>0</v>
      </c>
      <c r="V164">
        <f>IFERROR(VLOOKUP(B164, '2014q2'!A$1:C$399,3,),0)</f>
        <v>0</v>
      </c>
      <c r="W164">
        <f>IFERROR(VLOOKUP(B164, '2015q2'!A$1:C$399,3,),0)</f>
        <v>3</v>
      </c>
      <c r="X164" s="59">
        <f>IFERROR(VLOOKUP(B164, '2015q3'!A$1:C$399,3,),0)</f>
        <v>3</v>
      </c>
      <c r="Y164" s="59">
        <f>IFERROR(VLOOKUP(B164, '2015q4'!A$1:C$399,3,),0)</f>
        <v>4</v>
      </c>
      <c r="Z164" s="117">
        <f>IFERROR(VLOOKUP(B164, '2016q1'!A$1:C$399,3,),0)</f>
        <v>4</v>
      </c>
      <c r="AA164" s="117">
        <f>IFERROR(VLOOKUP(B164, '2016q2'!A$1:C$399,3,),0)</f>
        <v>4</v>
      </c>
      <c r="AB164" s="117">
        <f>IFERROR(VLOOKUP(B164, '2016q3'!A$1:C$399,3,),0)</f>
        <v>5</v>
      </c>
      <c r="AC164" s="117">
        <f>IFERROR(VLOOKUP(B164, '2016q4'!A$1:C$399,3,),0)</f>
        <v>4</v>
      </c>
      <c r="AD164" s="117">
        <f>IFERROR(VLOOKUP(B164, '2017q1'!A$1:C$399,3,),0)</f>
        <v>5</v>
      </c>
      <c r="AE164" s="117">
        <f>IFERROR(VLOOKUP(B164, '2017q2'!A$1:C$399,3,),0)</f>
        <v>3</v>
      </c>
      <c r="AF164" s="117">
        <f>IFERROR(VLOOKUP(B164, '2017q3'!A$1:C$399,3,),0)</f>
        <v>3</v>
      </c>
      <c r="AG164" s="117">
        <f>IFERROR(VLOOKUP(B164, '2017q4'!A$1:C$399,3,),0)</f>
        <v>3</v>
      </c>
      <c r="AH164" t="str">
        <f t="shared" si="16"/>
        <v>0</v>
      </c>
      <c r="AI164" s="117">
        <f>IFERROR(VLOOKUP(B164, 'c2013q4'!A$1:E$399,4,),0) + IFERROR(VLOOKUP(B164, 'c2014q1'!A$1:E$399,4,),0) + IFERROR(VLOOKUP(B164, 'c2014q2'!A$1:E$399,4,),0) + IFERROR(VLOOKUP(B164, 'c2014q3'!A$1:E$399,4,),0) + IFERROR(VLOOKUP(B164, 'c2014q4'!A$1:E$399,4,),0)+ IFERROR(VLOOKUP(B164, 'c2015q1'!A$1:E$399,4,),0) + IFERROR(VLOOKUP(B164, 'c2015q2'!A$1:E$399,4,),0) + IFERROR(VLOOKUP(B164, 'c2015q3'!A$1:E$399,4,),0) + IFERROR(VLOOKUP(B164, 'c2015q4'!A$1:E$399,4,),0) + IFERROR(VLOOKUP(B164, 'c2016q1'!A$1:E$399,4,),0) + IFERROR(VLOOKUP(B164, 'c2016q2'!A$1:E$399,4,),0) + IFERROR(VLOOKUP(B164, 'c2016q3'!A$1:E$399,4,),0) + IFERROR(VLOOKUP(B164, 'c2016q4'!A$1:E$399,4,),0)+ IFERROR(VLOOKUP(B164, 'c2017q1'!A$1:E$399,4,),0)+ IFERROR(VLOOKUP(B164, 'c2017q2'!A$1:E$399,4,),0)</f>
        <v>0</v>
      </c>
      <c r="AJ164">
        <f>IFERROR(VLOOKUP(B164, 'c2013q4'!A$1:E$399,4,),0)</f>
        <v>0</v>
      </c>
      <c r="AK164">
        <f>IFERROR(VLOOKUP(B164, 'c2014q1'!A$1:E$399,4,),0) + IFERROR(VLOOKUP(B164, 'c2014q2'!A$1:E$399,4,),0) + IFERROR(VLOOKUP(B164, 'c2014q3'!A$1:E$399,4,),0) + IFERROR(VLOOKUP(B164, 'c2014q4'!A$1:E$399,4,),0)</f>
        <v>0</v>
      </c>
      <c r="AL164" s="59">
        <f>IFERROR(VLOOKUP(B164, 'c2015q1'!A$1:E$399,4,),0) + IFERROR(VLOOKUP(B164, 'c2015q2'!A$1:E$399,4,),0) + IFERROR(VLOOKUP(B164, 'c2015q3'!A$1:E$399,4,),0) + IFERROR(VLOOKUP(B164, 'c2015q4'!A$1:E$399,4,),0)</f>
        <v>0</v>
      </c>
      <c r="AM164" s="117">
        <f>IFERROR(VLOOKUP(B164, 'c2016q1'!A$1:E$399,4,),0) + IFERROR(VLOOKUP(B164, 'c2016q2'!A$1:E$399,4,),0) + IFERROR(VLOOKUP(B164, 'c2016q3'!A$1:E$399,4,),0) + IFERROR(VLOOKUP(B164, 'c2016q4'!A$1:E$399,4,),0)</f>
        <v>0</v>
      </c>
      <c r="AN164" s="117">
        <f>IFERROR(VLOOKUP(B164, 'c2017q1'!A$1:E$399,4,),0) + IFERROR(VLOOKUP(B164, 'c2017q2'!A$1:E$399,4,),0)</f>
        <v>0</v>
      </c>
      <c r="AO164" s="117" t="str">
        <f t="shared" si="14"/>
        <v>-</v>
      </c>
      <c r="AP164" s="117" t="str">
        <f t="shared" si="15"/>
        <v/>
      </c>
      <c r="AQ164" s="59">
        <f t="shared" si="17"/>
        <v>0</v>
      </c>
      <c r="AR164" t="str">
        <f t="shared" si="18"/>
        <v>f</v>
      </c>
      <c r="AS164" s="117" t="str">
        <f>IFERROR(VLOOKUP(B164, loss!$A$1:$F$300, 4, FALSE), "")</f>
        <v/>
      </c>
      <c r="AT164" s="117" t="str">
        <f>IFERROR(VLOOKUP(B164, loss!$A$1:$F$300, 5, FALSE), "")</f>
        <v/>
      </c>
    </row>
    <row r="165" spans="1:46" x14ac:dyDescent="0.25">
      <c r="A165">
        <v>164</v>
      </c>
      <c r="B165" s="59" t="s">
        <v>351</v>
      </c>
      <c r="C165" s="117" t="str">
        <f>IFERROR(VLOOKUP(B165,addresses!A$2:I$1997, 3, FALSE), "")</f>
        <v>7101 82Nd Street</v>
      </c>
      <c r="D165" s="117" t="str">
        <f>IFERROR(VLOOKUP(B165,addresses!A$2:I$1997, 5, FALSE), "")</f>
        <v>Lubbock</v>
      </c>
      <c r="E165" s="117" t="str">
        <f>IFERROR(VLOOKUP(B165,addresses!A$2:I$1997, 7, FALSE),"")</f>
        <v>TX</v>
      </c>
      <c r="F165" s="117">
        <f>IFERROR(VLOOKUP(B165,addresses!A$2:I$1997, 8, FALSE),"")</f>
        <v>79424</v>
      </c>
      <c r="G165" s="117" t="str">
        <f>IFERROR(VLOOKUP(B165,addresses!A$2:I$1997, 9, FALSE),"")</f>
        <v>806-473-0333</v>
      </c>
      <c r="H165" s="117" t="str">
        <f>IFERROR(VLOOKUP(B165,addresses!A$2:J$1997, 10, FALSE), "")</f>
        <v>http://www.armt.com</v>
      </c>
      <c r="I165" s="117" t="str">
        <f>VLOOKUP(IFERROR(VLOOKUP(B165, Weiss!A$1:C$399,3,FALSE),"NR"), RatingsLU!A$5:B$30, 2, FALSE)</f>
        <v>NR</v>
      </c>
      <c r="J165" s="117">
        <f>VLOOKUP(I165,RatingsLU!B$5:C$30,2,)</f>
        <v>16</v>
      </c>
      <c r="K165" s="117" t="str">
        <f>VLOOKUP(IFERROR(VLOOKUP(B165,#REF!, 6,FALSE), "NR"), RatingsLU!K$5:M$30, 2, FALSE)</f>
        <v>NR</v>
      </c>
      <c r="L165" s="117">
        <f>VLOOKUP(K165,RatingsLU!L$5:M$30,2,)</f>
        <v>7</v>
      </c>
      <c r="M165" s="117" t="str">
        <f>VLOOKUP(IFERROR(VLOOKUP(B165, AMBest!A$1:L$399,3,FALSE),"NR"), RatingsLU!F$5:G$100, 2, FALSE)</f>
        <v>A+</v>
      </c>
      <c r="N165" s="117">
        <f>VLOOKUP(M165, RatingsLU!G$5:H$100, 2, FALSE)</f>
        <v>3</v>
      </c>
      <c r="O165" s="117">
        <f>IFERROR(VLOOKUP(B165, '2017q4'!A$1:C$400,3,),0)</f>
        <v>2</v>
      </c>
      <c r="P165" t="str">
        <f t="shared" si="19"/>
        <v>2</v>
      </c>
      <c r="Q165">
        <f>IFERROR(VLOOKUP(B165, '2013q4'!A$1:C$399,3,),0)</f>
        <v>4</v>
      </c>
      <c r="R165">
        <f>IFERROR(VLOOKUP(B165, '2014q1'!A$1:C$399,3,),0)</f>
        <v>4</v>
      </c>
      <c r="S165">
        <f>IFERROR(VLOOKUP(B165, '2014q2'!A$1:C$399,3,),0)</f>
        <v>4</v>
      </c>
      <c r="T165">
        <f>IFERROR(VLOOKUP(B165, '2014q3'!A$1:C$399,3,),0)</f>
        <v>5</v>
      </c>
      <c r="U165">
        <f>IFERROR(VLOOKUP(B165, '2014q1'!A$1:C$399,3,),0)</f>
        <v>4</v>
      </c>
      <c r="V165">
        <f>IFERROR(VLOOKUP(B165, '2014q2'!A$1:C$399,3,),0)</f>
        <v>4</v>
      </c>
      <c r="W165">
        <f>IFERROR(VLOOKUP(B165, '2015q2'!A$1:C$399,3,),0)</f>
        <v>2</v>
      </c>
      <c r="X165" s="59">
        <f>IFERROR(VLOOKUP(B165, '2015q3'!A$1:C$399,3,),0)</f>
        <v>2</v>
      </c>
      <c r="Y165" s="59">
        <f>IFERROR(VLOOKUP(B165, '2015q4'!A$1:C$399,3,),0)</f>
        <v>2</v>
      </c>
      <c r="Z165" s="117">
        <f>IFERROR(VLOOKUP(B165, '2016q1'!A$1:C$399,3,),0)</f>
        <v>2</v>
      </c>
      <c r="AA165" s="117">
        <f>IFERROR(VLOOKUP(B165, '2016q2'!A$1:C$399,3,),0)</f>
        <v>1</v>
      </c>
      <c r="AB165" s="117">
        <f>IFERROR(VLOOKUP(B165, '2016q3'!A$1:C$399,3,),0)</f>
        <v>1</v>
      </c>
      <c r="AC165" s="117">
        <f>IFERROR(VLOOKUP(B165, '2016q4'!A$1:C$399,3,),0)</f>
        <v>1</v>
      </c>
      <c r="AD165" s="117">
        <f>IFERROR(VLOOKUP(B165, '2017q1'!A$1:C$399,3,),0)</f>
        <v>1</v>
      </c>
      <c r="AE165" s="117">
        <f>IFERROR(VLOOKUP(B165, '2017q2'!A$1:C$399,3,),0)</f>
        <v>2</v>
      </c>
      <c r="AF165" s="117">
        <f>IFERROR(VLOOKUP(B165, '2017q3'!A$1:C$399,3,),0)</f>
        <v>2</v>
      </c>
      <c r="AG165" s="117">
        <f>IFERROR(VLOOKUP(B165, '2017q4'!A$1:C$399,3,),0)</f>
        <v>2</v>
      </c>
      <c r="AH165" t="str">
        <f t="shared" si="16"/>
        <v>0</v>
      </c>
      <c r="AI165" s="117">
        <f>IFERROR(VLOOKUP(B165, 'c2013q4'!A$1:E$399,4,),0) + IFERROR(VLOOKUP(B165, 'c2014q1'!A$1:E$399,4,),0) + IFERROR(VLOOKUP(B165, 'c2014q2'!A$1:E$399,4,),0) + IFERROR(VLOOKUP(B165, 'c2014q3'!A$1:E$399,4,),0) + IFERROR(VLOOKUP(B165, 'c2014q4'!A$1:E$399,4,),0)+ IFERROR(VLOOKUP(B165, 'c2015q1'!A$1:E$399,4,),0) + IFERROR(VLOOKUP(B165, 'c2015q2'!A$1:E$399,4,),0) + IFERROR(VLOOKUP(B165, 'c2015q3'!A$1:E$399,4,),0) + IFERROR(VLOOKUP(B165, 'c2015q4'!A$1:E$399,4,),0) + IFERROR(VLOOKUP(B165, 'c2016q1'!A$1:E$399,4,),0) + IFERROR(VLOOKUP(B165, 'c2016q2'!A$1:E$399,4,),0) + IFERROR(VLOOKUP(B165, 'c2016q3'!A$1:E$399,4,),0) + IFERROR(VLOOKUP(B165, 'c2016q4'!A$1:E$399,4,),0)+ IFERROR(VLOOKUP(B165, 'c2017q1'!A$1:E$399,4,),0)+ IFERROR(VLOOKUP(B165, 'c2017q2'!A$1:E$399,4,),0)</f>
        <v>0</v>
      </c>
      <c r="AJ165">
        <f>IFERROR(VLOOKUP(B165, 'c2013q4'!A$1:E$399,4,),0)</f>
        <v>0</v>
      </c>
      <c r="AK165">
        <f>IFERROR(VLOOKUP(B165, 'c2014q1'!A$1:E$399,4,),0) + IFERROR(VLOOKUP(B165, 'c2014q2'!A$1:E$399,4,),0) + IFERROR(VLOOKUP(B165, 'c2014q3'!A$1:E$399,4,),0) + IFERROR(VLOOKUP(B165, 'c2014q4'!A$1:E$399,4,),0)</f>
        <v>0</v>
      </c>
      <c r="AL165" s="59">
        <f>IFERROR(VLOOKUP(B165, 'c2015q1'!A$1:E$399,4,),0) + IFERROR(VLOOKUP(B165, 'c2015q2'!A$1:E$399,4,),0) + IFERROR(VLOOKUP(B165, 'c2015q3'!A$1:E$399,4,),0) + IFERROR(VLOOKUP(B165, 'c2015q4'!A$1:E$399,4,),0)</f>
        <v>0</v>
      </c>
      <c r="AM165" s="117">
        <f>IFERROR(VLOOKUP(B165, 'c2016q1'!A$1:E$399,4,),0) + IFERROR(VLOOKUP(B165, 'c2016q2'!A$1:E$399,4,),0) + IFERROR(VLOOKUP(B165, 'c2016q3'!A$1:E$399,4,),0) + IFERROR(VLOOKUP(B165, 'c2016q4'!A$1:E$399,4,),0)</f>
        <v>0</v>
      </c>
      <c r="AN165" s="117">
        <f>IFERROR(VLOOKUP(B165, 'c2017q1'!A$1:E$399,4,),0) + IFERROR(VLOOKUP(B165, 'c2017q2'!A$1:E$399,4,),0)</f>
        <v>0</v>
      </c>
      <c r="AO165" s="117" t="str">
        <f t="shared" si="14"/>
        <v>-</v>
      </c>
      <c r="AP165" s="117" t="str">
        <f t="shared" si="15"/>
        <v/>
      </c>
      <c r="AQ165" s="59">
        <f t="shared" si="17"/>
        <v>0</v>
      </c>
      <c r="AR165" t="str">
        <f t="shared" si="18"/>
        <v>f</v>
      </c>
      <c r="AS165" s="117" t="str">
        <f>IFERROR(VLOOKUP(B165, loss!$A$1:$F$300, 4, FALSE), "")</f>
        <v/>
      </c>
      <c r="AT165" s="117" t="str">
        <f>IFERROR(VLOOKUP(B165, loss!$A$1:$F$300, 5, FALSE), "")</f>
        <v/>
      </c>
    </row>
    <row r="166" spans="1:46" x14ac:dyDescent="0.25">
      <c r="A166">
        <v>165</v>
      </c>
      <c r="B166" s="59" t="s">
        <v>352</v>
      </c>
      <c r="C166" s="117" t="str">
        <f>IFERROR(VLOOKUP(B166,addresses!A$2:I$1997, 3, FALSE), "")</f>
        <v>1001 Fourth Avenue, Safeco Plaza</v>
      </c>
      <c r="D166" s="117" t="str">
        <f>IFERROR(VLOOKUP(B166,addresses!A$2:I$1997, 5, FALSE), "")</f>
        <v>Seattle</v>
      </c>
      <c r="E166" s="117" t="str">
        <f>IFERROR(VLOOKUP(B166,addresses!A$2:I$1997, 7, FALSE),"")</f>
        <v>WA</v>
      </c>
      <c r="F166" s="117">
        <f>IFERROR(VLOOKUP(B166,addresses!A$2:I$1997, 8, FALSE),"")</f>
        <v>98154</v>
      </c>
      <c r="G166" s="117" t="str">
        <f>IFERROR(VLOOKUP(B166,addresses!A$2:I$1997, 9, FALSE),"")</f>
        <v>617-357-9500</v>
      </c>
      <c r="H166" s="117" t="str">
        <f>IFERROR(VLOOKUP(B166,addresses!A$2:J$1997, 10, FALSE), "")</f>
        <v>http://www.safeco.com</v>
      </c>
      <c r="I166" s="117" t="str">
        <f>VLOOKUP(IFERROR(VLOOKUP(B166, Weiss!A$1:C$399,3,FALSE),"NR"), RatingsLU!A$5:B$30, 2, FALSE)</f>
        <v>NR</v>
      </c>
      <c r="J166" s="117">
        <f>VLOOKUP(I166,RatingsLU!B$5:C$30,2,)</f>
        <v>16</v>
      </c>
      <c r="K166" s="117" t="str">
        <f>VLOOKUP(IFERROR(VLOOKUP(B166,#REF!, 6,FALSE), "NR"), RatingsLU!K$5:M$30, 2, FALSE)</f>
        <v>NR</v>
      </c>
      <c r="L166" s="117">
        <f>VLOOKUP(K166,RatingsLU!L$5:M$30,2,)</f>
        <v>7</v>
      </c>
      <c r="M166" s="117" t="str">
        <f>VLOOKUP(IFERROR(VLOOKUP(B166, AMBest!A$1:L$399,3,FALSE),"NR"), RatingsLU!F$5:G$100, 2, FALSE)</f>
        <v>A</v>
      </c>
      <c r="N166" s="117">
        <f>VLOOKUP(M166, RatingsLU!G$5:H$100, 2, FALSE)</f>
        <v>5</v>
      </c>
      <c r="O166" s="117">
        <f>IFERROR(VLOOKUP(B166, '2017q4'!A$1:C$400,3,),0)</f>
        <v>2</v>
      </c>
      <c r="P166" t="str">
        <f t="shared" si="19"/>
        <v>2</v>
      </c>
      <c r="Q166">
        <f>IFERROR(VLOOKUP(B166, '2013q4'!A$1:C$399,3,),0)</f>
        <v>4</v>
      </c>
      <c r="R166">
        <f>IFERROR(VLOOKUP(B166, '2014q1'!A$1:C$399,3,),0)</f>
        <v>2</v>
      </c>
      <c r="S166">
        <f>IFERROR(VLOOKUP(B166, '2014q2'!A$1:C$399,3,),0)</f>
        <v>3</v>
      </c>
      <c r="T166">
        <f>IFERROR(VLOOKUP(B166, '2014q3'!A$1:C$399,3,),0)</f>
        <v>3</v>
      </c>
      <c r="U166">
        <f>IFERROR(VLOOKUP(B166, '2014q1'!A$1:C$399,3,),0)</f>
        <v>2</v>
      </c>
      <c r="V166">
        <f>IFERROR(VLOOKUP(B166, '2014q2'!A$1:C$399,3,),0)</f>
        <v>3</v>
      </c>
      <c r="W166">
        <f>IFERROR(VLOOKUP(B166, '2015q2'!A$1:C$399,3,),0)</f>
        <v>2</v>
      </c>
      <c r="X166" s="59">
        <f>IFERROR(VLOOKUP(B166, '2015q3'!A$1:C$399,3,),0)</f>
        <v>2</v>
      </c>
      <c r="Y166" s="59">
        <f>IFERROR(VLOOKUP(B166, '2015q4'!A$1:C$399,3,),0)</f>
        <v>2</v>
      </c>
      <c r="Z166" s="117">
        <f>IFERROR(VLOOKUP(B166, '2016q1'!A$1:C$399,3,),0)</f>
        <v>2</v>
      </c>
      <c r="AA166" s="117">
        <f>IFERROR(VLOOKUP(B166, '2016q2'!A$1:C$399,3,),0)</f>
        <v>2</v>
      </c>
      <c r="AB166" s="117">
        <f>IFERROR(VLOOKUP(B166, '2016q3'!A$1:C$399,3,),0)</f>
        <v>2</v>
      </c>
      <c r="AC166" s="117">
        <f>IFERROR(VLOOKUP(B166, '2016q4'!A$1:C$399,3,),0)</f>
        <v>2</v>
      </c>
      <c r="AD166" s="117">
        <f>IFERROR(VLOOKUP(B166, '2017q1'!A$1:C$399,3,),0)</f>
        <v>2</v>
      </c>
      <c r="AE166" s="117">
        <f>IFERROR(VLOOKUP(B166, '2017q2'!A$1:C$399,3,),0)</f>
        <v>2</v>
      </c>
      <c r="AF166" s="117">
        <f>IFERROR(VLOOKUP(B166, '2017q3'!A$1:C$399,3,),0)</f>
        <v>2</v>
      </c>
      <c r="AG166" s="117">
        <f>IFERROR(VLOOKUP(B166, '2017q4'!A$1:C$399,3,),0)</f>
        <v>2</v>
      </c>
      <c r="AH166" t="str">
        <f t="shared" si="16"/>
        <v>2</v>
      </c>
      <c r="AI166" s="117">
        <f>IFERROR(VLOOKUP(B166, 'c2013q4'!A$1:E$399,4,),0) + IFERROR(VLOOKUP(B166, 'c2014q1'!A$1:E$399,4,),0) + IFERROR(VLOOKUP(B166, 'c2014q2'!A$1:E$399,4,),0) + IFERROR(VLOOKUP(B166, 'c2014q3'!A$1:E$399,4,),0) + IFERROR(VLOOKUP(B166, 'c2014q4'!A$1:E$399,4,),0)+ IFERROR(VLOOKUP(B166, 'c2015q1'!A$1:E$399,4,),0) + IFERROR(VLOOKUP(B166, 'c2015q2'!A$1:E$399,4,),0) + IFERROR(VLOOKUP(B166, 'c2015q3'!A$1:E$399,4,),0) + IFERROR(VLOOKUP(B166, 'c2015q4'!A$1:E$399,4,),0) + IFERROR(VLOOKUP(B166, 'c2016q1'!A$1:E$399,4,),0) + IFERROR(VLOOKUP(B166, 'c2016q2'!A$1:E$399,4,),0) + IFERROR(VLOOKUP(B166, 'c2016q3'!A$1:E$399,4,),0) + IFERROR(VLOOKUP(B166, 'c2016q4'!A$1:E$399,4,),0)+ IFERROR(VLOOKUP(B166, 'c2017q1'!A$1:E$399,4,),0)+ IFERROR(VLOOKUP(B166, 'c2017q2'!A$1:E$399,4,),0)</f>
        <v>2</v>
      </c>
      <c r="AJ166">
        <f>IFERROR(VLOOKUP(B166, 'c2013q4'!A$1:E$399,4,),0)</f>
        <v>0</v>
      </c>
      <c r="AK166">
        <f>IFERROR(VLOOKUP(B166, 'c2014q1'!A$1:E$399,4,),0) + IFERROR(VLOOKUP(B166, 'c2014q2'!A$1:E$399,4,),0) + IFERROR(VLOOKUP(B166, 'c2014q3'!A$1:E$399,4,),0) + IFERROR(VLOOKUP(B166, 'c2014q4'!A$1:E$399,4,),0)</f>
        <v>0</v>
      </c>
      <c r="AL166" s="59">
        <f>IFERROR(VLOOKUP(B166, 'c2015q1'!A$1:E$399,4,),0) + IFERROR(VLOOKUP(B166, 'c2015q2'!A$1:E$399,4,),0) + IFERROR(VLOOKUP(B166, 'c2015q3'!A$1:E$399,4,),0) + IFERROR(VLOOKUP(B166, 'c2015q4'!A$1:E$399,4,),0)</f>
        <v>1</v>
      </c>
      <c r="AM166" s="117">
        <f>IFERROR(VLOOKUP(B166, 'c2016q1'!A$1:E$399,4,),0) + IFERROR(VLOOKUP(B166, 'c2016q2'!A$1:E$399,4,),0) + IFERROR(VLOOKUP(B166, 'c2016q3'!A$1:E$399,4,),0) + IFERROR(VLOOKUP(B166, 'c2016q4'!A$1:E$399,4,),0)</f>
        <v>1</v>
      </c>
      <c r="AN166" s="117">
        <f>IFERROR(VLOOKUP(B166, 'c2017q1'!A$1:E$399,4,),0) + IFERROR(VLOOKUP(B166, 'c2017q2'!A$1:E$399,4,),0)</f>
        <v>0</v>
      </c>
      <c r="AO166" s="117" t="str">
        <f t="shared" si="14"/>
        <v>-</v>
      </c>
      <c r="AP166" s="117" t="str">
        <f t="shared" si="15"/>
        <v/>
      </c>
      <c r="AQ166" s="59">
        <f t="shared" si="17"/>
        <v>0</v>
      </c>
      <c r="AR166" t="str">
        <f t="shared" si="18"/>
        <v>f</v>
      </c>
      <c r="AS166" s="117" t="str">
        <f>IFERROR(VLOOKUP(B166, loss!$A$1:$F$300, 4, FALSE), "")</f>
        <v/>
      </c>
      <c r="AT166" s="117" t="str">
        <f>IFERROR(VLOOKUP(B166, loss!$A$1:$F$300, 5, FALSE), "")</f>
        <v/>
      </c>
    </row>
    <row r="167" spans="1:46" x14ac:dyDescent="0.25">
      <c r="A167">
        <v>166</v>
      </c>
      <c r="B167" s="59" t="s">
        <v>337</v>
      </c>
      <c r="C167" s="117" t="str">
        <f>IFERROR(VLOOKUP(B167,addresses!A$2:I$1997, 3, FALSE), "")</f>
        <v>300 Plaza Three</v>
      </c>
      <c r="D167" s="117" t="str">
        <f>IFERROR(VLOOKUP(B167,addresses!A$2:I$1997, 5, FALSE), "")</f>
        <v>Jersey City</v>
      </c>
      <c r="E167" s="117" t="str">
        <f>IFERROR(VLOOKUP(B167,addresses!A$2:I$1997, 7, FALSE),"")</f>
        <v>NJ</v>
      </c>
      <c r="F167" s="117" t="str">
        <f>IFERROR(VLOOKUP(B167,addresses!A$2:I$1997, 8, FALSE),"")</f>
        <v>07311-1107</v>
      </c>
      <c r="G167" s="117" t="str">
        <f>IFERROR(VLOOKUP(B167,addresses!A$2:I$1997, 9, FALSE),"")</f>
        <v>201-743-4000</v>
      </c>
      <c r="H167" s="117" t="str">
        <f>IFERROR(VLOOKUP(B167,addresses!A$2:J$1997, 10, FALSE), "")</f>
        <v>http://www.archinsurance.com</v>
      </c>
      <c r="I167" s="117" t="str">
        <f>VLOOKUP(IFERROR(VLOOKUP(B167, Weiss!A$1:C$399,3,FALSE),"NR"), RatingsLU!A$5:B$30, 2, FALSE)</f>
        <v>NR</v>
      </c>
      <c r="J167" s="117">
        <f>VLOOKUP(I167,RatingsLU!B$5:C$30,2,)</f>
        <v>16</v>
      </c>
      <c r="K167" s="117" t="str">
        <f>VLOOKUP(IFERROR(VLOOKUP(B167,#REF!, 6,FALSE), "NR"), RatingsLU!K$5:M$30, 2, FALSE)</f>
        <v>NR</v>
      </c>
      <c r="L167" s="117">
        <f>VLOOKUP(K167,RatingsLU!L$5:M$30,2,)</f>
        <v>7</v>
      </c>
      <c r="M167" s="117" t="str">
        <f>VLOOKUP(IFERROR(VLOOKUP(B167, AMBest!A$1:L$399,3,FALSE),"NR"), RatingsLU!F$5:G$100, 2, FALSE)</f>
        <v>A+</v>
      </c>
      <c r="N167" s="117">
        <f>VLOOKUP(M167, RatingsLU!G$5:H$100, 2, FALSE)</f>
        <v>3</v>
      </c>
      <c r="O167" s="117">
        <f>IFERROR(VLOOKUP(B167, '2017q4'!A$1:C$400,3,),0)</f>
        <v>2</v>
      </c>
      <c r="P167" t="str">
        <f t="shared" si="19"/>
        <v>2</v>
      </c>
      <c r="Q167">
        <f>IFERROR(VLOOKUP(B167, '2013q4'!A$1:C$399,3,),0)</f>
        <v>16</v>
      </c>
      <c r="R167">
        <f>IFERROR(VLOOKUP(B167, '2014q1'!A$1:C$399,3,),0)</f>
        <v>8</v>
      </c>
      <c r="S167">
        <f>IFERROR(VLOOKUP(B167, '2014q2'!A$1:C$399,3,),0)</f>
        <v>7</v>
      </c>
      <c r="T167">
        <f>IFERROR(VLOOKUP(B167, '2014q3'!A$1:C$399,3,),0)</f>
        <v>8</v>
      </c>
      <c r="U167">
        <f>IFERROR(VLOOKUP(B167, '2014q1'!A$1:C$399,3,),0)</f>
        <v>8</v>
      </c>
      <c r="V167">
        <f>IFERROR(VLOOKUP(B167, '2014q2'!A$1:C$399,3,),0)</f>
        <v>7</v>
      </c>
      <c r="W167">
        <f>IFERROR(VLOOKUP(B167, '2015q2'!A$1:C$399,3,),0)</f>
        <v>14</v>
      </c>
      <c r="X167" s="59">
        <f>IFERROR(VLOOKUP(B167, '2015q3'!A$1:C$399,3,),0)</f>
        <v>27</v>
      </c>
      <c r="Y167" s="59">
        <f>IFERROR(VLOOKUP(B167, '2015q4'!A$1:C$399,3,),0)</f>
        <v>3</v>
      </c>
      <c r="Z167" s="117">
        <f>IFERROR(VLOOKUP(B167, '2016q1'!A$1:C$399,3,),0)</f>
        <v>5</v>
      </c>
      <c r="AA167" s="117">
        <f>IFERROR(VLOOKUP(B167, '2016q2'!A$1:C$399,3,),0)</f>
        <v>3</v>
      </c>
      <c r="AB167" s="117">
        <f>IFERROR(VLOOKUP(B167, '2016q3'!A$1:C$399,3,),0)</f>
        <v>8</v>
      </c>
      <c r="AC167" s="117">
        <f>IFERROR(VLOOKUP(B167, '2016q4'!A$1:C$399,3,),0)</f>
        <v>0</v>
      </c>
      <c r="AD167" s="117">
        <f>IFERROR(VLOOKUP(B167, '2017q1'!A$1:C$399,3,),0)</f>
        <v>0</v>
      </c>
      <c r="AE167" s="117">
        <f>IFERROR(VLOOKUP(B167, '2017q2'!A$1:C$399,3,),0)</f>
        <v>0</v>
      </c>
      <c r="AF167" s="117">
        <f>IFERROR(VLOOKUP(B167, '2017q3'!A$1:C$399,3,),0)</f>
        <v>2</v>
      </c>
      <c r="AG167" s="117">
        <f>IFERROR(VLOOKUP(B167, '2017q4'!A$1:C$399,3,),0)</f>
        <v>2</v>
      </c>
      <c r="AH167" t="str">
        <f t="shared" si="16"/>
        <v>0</v>
      </c>
      <c r="AI167" s="117">
        <f>IFERROR(VLOOKUP(B167, 'c2013q4'!A$1:E$399,4,),0) + IFERROR(VLOOKUP(B167, 'c2014q1'!A$1:E$399,4,),0) + IFERROR(VLOOKUP(B167, 'c2014q2'!A$1:E$399,4,),0) + IFERROR(VLOOKUP(B167, 'c2014q3'!A$1:E$399,4,),0) + IFERROR(VLOOKUP(B167, 'c2014q4'!A$1:E$399,4,),0)+ IFERROR(VLOOKUP(B167, 'c2015q1'!A$1:E$399,4,),0) + IFERROR(VLOOKUP(B167, 'c2015q2'!A$1:E$399,4,),0) + IFERROR(VLOOKUP(B167, 'c2015q3'!A$1:E$399,4,),0) + IFERROR(VLOOKUP(B167, 'c2015q4'!A$1:E$399,4,),0) + IFERROR(VLOOKUP(B167, 'c2016q1'!A$1:E$399,4,),0) + IFERROR(VLOOKUP(B167, 'c2016q2'!A$1:E$399,4,),0) + IFERROR(VLOOKUP(B167, 'c2016q3'!A$1:E$399,4,),0) + IFERROR(VLOOKUP(B167, 'c2016q4'!A$1:E$399,4,),0)+ IFERROR(VLOOKUP(B167, 'c2017q1'!A$1:E$399,4,),0)+ IFERROR(VLOOKUP(B167, 'c2017q2'!A$1:E$399,4,),0)</f>
        <v>0</v>
      </c>
      <c r="AJ167">
        <f>IFERROR(VLOOKUP(B167, 'c2013q4'!A$1:E$399,4,),0)</f>
        <v>0</v>
      </c>
      <c r="AK167">
        <f>IFERROR(VLOOKUP(B167, 'c2014q1'!A$1:E$399,4,),0) + IFERROR(VLOOKUP(B167, 'c2014q2'!A$1:E$399,4,),0) + IFERROR(VLOOKUP(B167, 'c2014q3'!A$1:E$399,4,),0) + IFERROR(VLOOKUP(B167, 'c2014q4'!A$1:E$399,4,),0)</f>
        <v>0</v>
      </c>
      <c r="AL167" s="59">
        <f>IFERROR(VLOOKUP(B167, 'c2015q1'!A$1:E$399,4,),0) + IFERROR(VLOOKUP(B167, 'c2015q2'!A$1:E$399,4,),0) + IFERROR(VLOOKUP(B167, 'c2015q3'!A$1:E$399,4,),0) + IFERROR(VLOOKUP(B167, 'c2015q4'!A$1:E$399,4,),0)</f>
        <v>0</v>
      </c>
      <c r="AM167" s="117">
        <f>IFERROR(VLOOKUP(B167, 'c2016q1'!A$1:E$399,4,),0) + IFERROR(VLOOKUP(B167, 'c2016q2'!A$1:E$399,4,),0) + IFERROR(VLOOKUP(B167, 'c2016q3'!A$1:E$399,4,),0) + IFERROR(VLOOKUP(B167, 'c2016q4'!A$1:E$399,4,),0)</f>
        <v>0</v>
      </c>
      <c r="AN167" s="117">
        <f>IFERROR(VLOOKUP(B167, 'c2017q1'!A$1:E$399,4,),0) + IFERROR(VLOOKUP(B167, 'c2017q2'!A$1:E$399,4,),0)</f>
        <v>0</v>
      </c>
      <c r="AO167" s="117" t="str">
        <f t="shared" si="14"/>
        <v>-</v>
      </c>
      <c r="AP167" s="117" t="str">
        <f t="shared" si="15"/>
        <v/>
      </c>
      <c r="AQ167" s="59">
        <f t="shared" si="17"/>
        <v>0</v>
      </c>
      <c r="AR167" t="str">
        <f t="shared" si="18"/>
        <v>f</v>
      </c>
      <c r="AS167" s="117" t="str">
        <f>IFERROR(VLOOKUP(B167, loss!$A$1:$F$300, 4, FALSE), "")</f>
        <v/>
      </c>
      <c r="AT167" s="117" t="str">
        <f>IFERROR(VLOOKUP(B167, loss!$A$1:$F$300, 5, FALSE), "")</f>
        <v/>
      </c>
    </row>
    <row r="168" spans="1:46" x14ac:dyDescent="0.25">
      <c r="A168">
        <v>167</v>
      </c>
      <c r="B168" s="59" t="s">
        <v>353</v>
      </c>
      <c r="C168" s="117" t="str">
        <f>IFERROR(VLOOKUP(B168,addresses!A$2:I$1997, 3, FALSE), "")</f>
        <v>16650 Sherman Way</v>
      </c>
      <c r="D168" s="117" t="str">
        <f>IFERROR(VLOOKUP(B168,addresses!A$2:I$1997, 5, FALSE), "")</f>
        <v>Van Nuys</v>
      </c>
      <c r="E168" s="117" t="str">
        <f>IFERROR(VLOOKUP(B168,addresses!A$2:I$1997, 7, FALSE),"")</f>
        <v>CA</v>
      </c>
      <c r="F168" s="117">
        <f>IFERROR(VLOOKUP(B168,addresses!A$2:I$1997, 8, FALSE),"")</f>
        <v>91406</v>
      </c>
      <c r="G168" s="117" t="str">
        <f>IFERROR(VLOOKUP(B168,addresses!A$2:I$1997, 9, FALSE),"")</f>
        <v>818-760-0880-2296</v>
      </c>
      <c r="H168" s="117" t="str">
        <f>IFERROR(VLOOKUP(B168,addresses!A$2:J$1997, 10, FALSE), "")</f>
        <v>http://www.cnico.com</v>
      </c>
      <c r="I168" s="117" t="str">
        <f>VLOOKUP(IFERROR(VLOOKUP(B168, Weiss!A$1:C$399,3,FALSE),"NR"), RatingsLU!A$5:B$30, 2, FALSE)</f>
        <v>C-</v>
      </c>
      <c r="J168" s="117">
        <f>VLOOKUP(I168,RatingsLU!B$5:C$30,2,)</f>
        <v>9</v>
      </c>
      <c r="K168" s="117" t="str">
        <f>VLOOKUP(IFERROR(VLOOKUP(B168,#REF!, 6,FALSE), "NR"), RatingsLU!K$5:M$30, 2, FALSE)</f>
        <v>NR</v>
      </c>
      <c r="L168" s="117">
        <f>VLOOKUP(K168,RatingsLU!L$5:M$30,2,)</f>
        <v>7</v>
      </c>
      <c r="M168" s="117" t="str">
        <f>VLOOKUP(IFERROR(VLOOKUP(B168, AMBest!A$1:L$399,3,FALSE),"NR"), RatingsLU!F$5:G$100, 2, FALSE)</f>
        <v>A-</v>
      </c>
      <c r="N168" s="117">
        <f>VLOOKUP(M168, RatingsLU!G$5:H$100, 2, FALSE)</f>
        <v>7</v>
      </c>
      <c r="O168" s="117">
        <f>IFERROR(VLOOKUP(B168, '2017q4'!A$1:C$400,3,),0)</f>
        <v>2</v>
      </c>
      <c r="P168" t="str">
        <f t="shared" si="19"/>
        <v>2</v>
      </c>
      <c r="Q168">
        <f>IFERROR(VLOOKUP(B168, '2013q4'!A$1:C$399,3,),0)</f>
        <v>4</v>
      </c>
      <c r="R168">
        <f>IFERROR(VLOOKUP(B168, '2014q1'!A$1:C$399,3,),0)</f>
        <v>4</v>
      </c>
      <c r="S168">
        <f>IFERROR(VLOOKUP(B168, '2014q2'!A$1:C$399,3,),0)</f>
        <v>4</v>
      </c>
      <c r="T168">
        <f>IFERROR(VLOOKUP(B168, '2014q3'!A$1:C$399,3,),0)</f>
        <v>2</v>
      </c>
      <c r="U168">
        <f>IFERROR(VLOOKUP(B168, '2014q1'!A$1:C$399,3,),0)</f>
        <v>4</v>
      </c>
      <c r="V168">
        <f>IFERROR(VLOOKUP(B168, '2014q2'!A$1:C$399,3,),0)</f>
        <v>4</v>
      </c>
      <c r="W168">
        <f>IFERROR(VLOOKUP(B168, '2015q2'!A$1:C$399,3,),0)</f>
        <v>2</v>
      </c>
      <c r="X168" s="59">
        <f>IFERROR(VLOOKUP(B168, '2015q3'!A$1:C$399,3,),0)</f>
        <v>2</v>
      </c>
      <c r="Y168" s="59">
        <f>IFERROR(VLOOKUP(B168, '2015q4'!A$1:C$399,3,),0)</f>
        <v>2</v>
      </c>
      <c r="Z168" s="117">
        <f>IFERROR(VLOOKUP(B168, '2016q1'!A$1:C$399,3,),0)</f>
        <v>3</v>
      </c>
      <c r="AA168" s="117">
        <f>IFERROR(VLOOKUP(B168, '2016q2'!A$1:C$399,3,),0)</f>
        <v>3</v>
      </c>
      <c r="AB168" s="117">
        <f>IFERROR(VLOOKUP(B168, '2016q3'!A$1:C$399,3,),0)</f>
        <v>3</v>
      </c>
      <c r="AC168" s="117">
        <f>IFERROR(VLOOKUP(B168, '2016q4'!A$1:C$399,3,),0)</f>
        <v>3</v>
      </c>
      <c r="AD168" s="117">
        <f>IFERROR(VLOOKUP(B168, '2017q1'!A$1:C$399,3,),0)</f>
        <v>2</v>
      </c>
      <c r="AE168" s="117">
        <f>IFERROR(VLOOKUP(B168, '2017q2'!A$1:C$399,3,),0)</f>
        <v>2</v>
      </c>
      <c r="AF168" s="117">
        <f>IFERROR(VLOOKUP(B168, '2017q3'!A$1:C$399,3,),0)</f>
        <v>2</v>
      </c>
      <c r="AG168" s="117">
        <f>IFERROR(VLOOKUP(B168, '2017q4'!A$1:C$399,3,),0)</f>
        <v>2</v>
      </c>
      <c r="AH168" t="str">
        <f t="shared" si="16"/>
        <v>0</v>
      </c>
      <c r="AI168" s="117">
        <f>IFERROR(VLOOKUP(B168, 'c2013q4'!A$1:E$399,4,),0) + IFERROR(VLOOKUP(B168, 'c2014q1'!A$1:E$399,4,),0) + IFERROR(VLOOKUP(B168, 'c2014q2'!A$1:E$399,4,),0) + IFERROR(VLOOKUP(B168, 'c2014q3'!A$1:E$399,4,),0) + IFERROR(VLOOKUP(B168, 'c2014q4'!A$1:E$399,4,),0)+ IFERROR(VLOOKUP(B168, 'c2015q1'!A$1:E$399,4,),0) + IFERROR(VLOOKUP(B168, 'c2015q2'!A$1:E$399,4,),0) + IFERROR(VLOOKUP(B168, 'c2015q3'!A$1:E$399,4,),0) + IFERROR(VLOOKUP(B168, 'c2015q4'!A$1:E$399,4,),0) + IFERROR(VLOOKUP(B168, 'c2016q1'!A$1:E$399,4,),0) + IFERROR(VLOOKUP(B168, 'c2016q2'!A$1:E$399,4,),0) + IFERROR(VLOOKUP(B168, 'c2016q3'!A$1:E$399,4,),0) + IFERROR(VLOOKUP(B168, 'c2016q4'!A$1:E$399,4,),0)+ IFERROR(VLOOKUP(B168, 'c2017q1'!A$1:E$399,4,),0)+ IFERROR(VLOOKUP(B168, 'c2017q2'!A$1:E$399,4,),0)</f>
        <v>0</v>
      </c>
      <c r="AJ168">
        <f>IFERROR(VLOOKUP(B168, 'c2013q4'!A$1:E$399,4,),0)</f>
        <v>0</v>
      </c>
      <c r="AK168">
        <f>IFERROR(VLOOKUP(B168, 'c2014q1'!A$1:E$399,4,),0) + IFERROR(VLOOKUP(B168, 'c2014q2'!A$1:E$399,4,),0) + IFERROR(VLOOKUP(B168, 'c2014q3'!A$1:E$399,4,),0) + IFERROR(VLOOKUP(B168, 'c2014q4'!A$1:E$399,4,),0)</f>
        <v>0</v>
      </c>
      <c r="AL168" s="59">
        <f>IFERROR(VLOOKUP(B168, 'c2015q1'!A$1:E$399,4,),0) + IFERROR(VLOOKUP(B168, 'c2015q2'!A$1:E$399,4,),0) + IFERROR(VLOOKUP(B168, 'c2015q3'!A$1:E$399,4,),0) + IFERROR(VLOOKUP(B168, 'c2015q4'!A$1:E$399,4,),0)</f>
        <v>0</v>
      </c>
      <c r="AM168" s="117">
        <f>IFERROR(VLOOKUP(B168, 'c2016q1'!A$1:E$399,4,),0) + IFERROR(VLOOKUP(B168, 'c2016q2'!A$1:E$399,4,),0) + IFERROR(VLOOKUP(B168, 'c2016q3'!A$1:E$399,4,),0) + IFERROR(VLOOKUP(B168, 'c2016q4'!A$1:E$399,4,),0)</f>
        <v>0</v>
      </c>
      <c r="AN168" s="117">
        <f>IFERROR(VLOOKUP(B168, 'c2017q1'!A$1:E$399,4,),0) + IFERROR(VLOOKUP(B168, 'c2017q2'!A$1:E$399,4,),0)</f>
        <v>0</v>
      </c>
      <c r="AO168" s="117" t="str">
        <f t="shared" si="14"/>
        <v>-</v>
      </c>
      <c r="AP168" s="117" t="str">
        <f t="shared" si="15"/>
        <v/>
      </c>
      <c r="AQ168" s="59">
        <f t="shared" si="17"/>
        <v>0</v>
      </c>
      <c r="AR168" t="str">
        <f t="shared" si="18"/>
        <v>f</v>
      </c>
      <c r="AS168" s="117" t="str">
        <f>IFERROR(VLOOKUP(B168, loss!$A$1:$F$300, 4, FALSE), "")</f>
        <v>54.8%</v>
      </c>
      <c r="AT168" s="117" t="str">
        <f>IFERROR(VLOOKUP(B168, loss!$A$1:$F$300, 5, FALSE), "")</f>
        <v>27.2%</v>
      </c>
    </row>
    <row r="169" spans="1:46" x14ac:dyDescent="0.25">
      <c r="A169">
        <v>168</v>
      </c>
      <c r="B169" s="59" t="s">
        <v>2660</v>
      </c>
      <c r="C169" s="117" t="str">
        <f>IFERROR(VLOOKUP(B169,addresses!A$2:I$1997, 3, FALSE), "")</f>
        <v>15 Independence Blvd</v>
      </c>
      <c r="D169" s="117" t="str">
        <f>IFERROR(VLOOKUP(B169,addresses!A$2:I$1997, 5, FALSE), "")</f>
        <v>Warren</v>
      </c>
      <c r="E169" s="117" t="str">
        <f>IFERROR(VLOOKUP(B169,addresses!A$2:I$1997, 7, FALSE),"")</f>
        <v>NJ</v>
      </c>
      <c r="F169" s="117" t="str">
        <f>IFERROR(VLOOKUP(B169,addresses!A$2:I$1997, 8, FALSE),"")</f>
        <v>07059-0602</v>
      </c>
      <c r="G169" s="117" t="str">
        <f>IFERROR(VLOOKUP(B169,addresses!A$2:I$1997, 9, FALSE),"")</f>
        <v>908-604-2900</v>
      </c>
      <c r="H169" s="117" t="str">
        <f>IFERROR(VLOOKUP(B169,addresses!A$2:J$1997, 10, FALSE), "")</f>
        <v>http://www.msigusa.com</v>
      </c>
      <c r="I169" s="117" t="str">
        <f>VLOOKUP(IFERROR(VLOOKUP(B169, Weiss!A$1:C$399,3,FALSE),"NR"), RatingsLU!A$5:B$30, 2, FALSE)</f>
        <v>NR</v>
      </c>
      <c r="J169" s="117">
        <f>VLOOKUP(I169,RatingsLU!B$5:C$30,2,)</f>
        <v>16</v>
      </c>
      <c r="K169" s="117" t="str">
        <f>VLOOKUP(IFERROR(VLOOKUP(B169,#REF!, 6,FALSE), "NR"), RatingsLU!K$5:M$30, 2, FALSE)</f>
        <v>NR</v>
      </c>
      <c r="L169" s="117">
        <f>VLOOKUP(K169,RatingsLU!L$5:M$30,2,)</f>
        <v>7</v>
      </c>
      <c r="M169" s="117" t="str">
        <f>VLOOKUP(IFERROR(VLOOKUP(B169, AMBest!A$1:L$399,3,FALSE),"NR"), RatingsLU!F$5:G$100, 2, FALSE)</f>
        <v>A+</v>
      </c>
      <c r="N169" s="117">
        <f>VLOOKUP(M169, RatingsLU!G$5:H$100, 2, FALSE)</f>
        <v>3</v>
      </c>
      <c r="O169" s="117">
        <f>IFERROR(VLOOKUP(B169, '2017q4'!A$1:C$400,3,),0)</f>
        <v>2</v>
      </c>
      <c r="P169" t="str">
        <f t="shared" si="19"/>
        <v>2</v>
      </c>
      <c r="Q169">
        <f>IFERROR(VLOOKUP(B169, '2013q4'!A$1:C$399,3,),0)</f>
        <v>1</v>
      </c>
      <c r="R169">
        <f>IFERROR(VLOOKUP(B169, '2014q1'!A$1:C$399,3,),0)</f>
        <v>1</v>
      </c>
      <c r="S169">
        <f>IFERROR(VLOOKUP(B169, '2014q2'!A$1:C$399,3,),0)</f>
        <v>1</v>
      </c>
      <c r="T169">
        <f>IFERROR(VLOOKUP(B169, '2014q3'!A$1:C$399,3,),0)</f>
        <v>1</v>
      </c>
      <c r="U169">
        <f>IFERROR(VLOOKUP(B169, '2014q1'!A$1:C$399,3,),0)</f>
        <v>1</v>
      </c>
      <c r="V169">
        <f>IFERROR(VLOOKUP(B169, '2014q2'!A$1:C$399,3,),0)</f>
        <v>1</v>
      </c>
      <c r="W169">
        <f>IFERROR(VLOOKUP(B169, '2015q2'!A$1:C$399,3,),0)</f>
        <v>1</v>
      </c>
      <c r="X169" s="59">
        <f>IFERROR(VLOOKUP(B169, '2015q3'!A$1:C$399,3,),0)</f>
        <v>1</v>
      </c>
      <c r="Y169" s="59">
        <f>IFERROR(VLOOKUP(B169, '2015q4'!A$1:C$399,3,),0)</f>
        <v>0</v>
      </c>
      <c r="Z169" s="117">
        <f>IFERROR(VLOOKUP(B169, '2016q1'!A$1:C$399,3,),0)</f>
        <v>1</v>
      </c>
      <c r="AA169" s="117">
        <f>IFERROR(VLOOKUP(B169, '2016q2'!A$1:C$399,3,),0)</f>
        <v>1</v>
      </c>
      <c r="AB169" s="117">
        <f>IFERROR(VLOOKUP(B169, '2016q3'!A$1:C$399,3,),0)</f>
        <v>2</v>
      </c>
      <c r="AC169" s="117">
        <f>IFERROR(VLOOKUP(B169, '2016q4'!A$1:C$399,3,),0)</f>
        <v>2</v>
      </c>
      <c r="AD169" s="117">
        <f>IFERROR(VLOOKUP(B169, '2017q1'!A$1:C$399,3,),0)</f>
        <v>2</v>
      </c>
      <c r="AE169" s="117">
        <f>IFERROR(VLOOKUP(B169, '2017q2'!A$1:C$399,3,),0)</f>
        <v>2</v>
      </c>
      <c r="AF169" s="117">
        <f>IFERROR(VLOOKUP(B169, '2017q3'!A$1:C$399,3,),0)</f>
        <v>2</v>
      </c>
      <c r="AG169" s="117">
        <f>IFERROR(VLOOKUP(B169, '2017q4'!A$1:C$399,3,),0)</f>
        <v>2</v>
      </c>
      <c r="AH169" t="str">
        <f t="shared" si="16"/>
        <v>0</v>
      </c>
      <c r="AI169" s="117">
        <f>IFERROR(VLOOKUP(B169, 'c2013q4'!A$1:E$399,4,),0) + IFERROR(VLOOKUP(B169, 'c2014q1'!A$1:E$399,4,),0) + IFERROR(VLOOKUP(B169, 'c2014q2'!A$1:E$399,4,),0) + IFERROR(VLOOKUP(B169, 'c2014q3'!A$1:E$399,4,),0) + IFERROR(VLOOKUP(B169, 'c2014q4'!A$1:E$399,4,),0)+ IFERROR(VLOOKUP(B169, 'c2015q1'!A$1:E$399,4,),0) + IFERROR(VLOOKUP(B169, 'c2015q2'!A$1:E$399,4,),0) + IFERROR(VLOOKUP(B169, 'c2015q3'!A$1:E$399,4,),0) + IFERROR(VLOOKUP(B169, 'c2015q4'!A$1:E$399,4,),0) + IFERROR(VLOOKUP(B169, 'c2016q1'!A$1:E$399,4,),0) + IFERROR(VLOOKUP(B169, 'c2016q2'!A$1:E$399,4,),0) + IFERROR(VLOOKUP(B169, 'c2016q3'!A$1:E$399,4,),0) + IFERROR(VLOOKUP(B169, 'c2016q4'!A$1:E$399,4,),0)+ IFERROR(VLOOKUP(B169, 'c2017q1'!A$1:E$399,4,),0)+ IFERROR(VLOOKUP(B169, 'c2017q2'!A$1:E$399,4,),0)</f>
        <v>0</v>
      </c>
      <c r="AJ169">
        <f>IFERROR(VLOOKUP(B169, 'c2013q4'!A$1:E$399,4,),0)</f>
        <v>0</v>
      </c>
      <c r="AK169">
        <f>IFERROR(VLOOKUP(B169, 'c2014q1'!A$1:E$399,4,),0) + IFERROR(VLOOKUP(B169, 'c2014q2'!A$1:E$399,4,),0) + IFERROR(VLOOKUP(B169, 'c2014q3'!A$1:E$399,4,),0) + IFERROR(VLOOKUP(B169, 'c2014q4'!A$1:E$399,4,),0)</f>
        <v>0</v>
      </c>
      <c r="AL169" s="59">
        <f>IFERROR(VLOOKUP(B169, 'c2015q1'!A$1:E$399,4,),0) + IFERROR(VLOOKUP(B169, 'c2015q2'!A$1:E$399,4,),0) + IFERROR(VLOOKUP(B169, 'c2015q3'!A$1:E$399,4,),0) + IFERROR(VLOOKUP(B169, 'c2015q4'!A$1:E$399,4,),0)</f>
        <v>0</v>
      </c>
      <c r="AM169" s="117">
        <f>IFERROR(VLOOKUP(B169, 'c2016q1'!A$1:E$399,4,),0) + IFERROR(VLOOKUP(B169, 'c2016q2'!A$1:E$399,4,),0) + IFERROR(VLOOKUP(B169, 'c2016q3'!A$1:E$399,4,),0) + IFERROR(VLOOKUP(B169, 'c2016q4'!A$1:E$399,4,),0)</f>
        <v>0</v>
      </c>
      <c r="AN169" s="117">
        <f>IFERROR(VLOOKUP(B169, 'c2017q1'!A$1:E$399,4,),0) + IFERROR(VLOOKUP(B169, 'c2017q2'!A$1:E$399,4,),0)</f>
        <v>0</v>
      </c>
      <c r="AO169" s="117" t="str">
        <f t="shared" si="14"/>
        <v>-</v>
      </c>
      <c r="AP169" s="117" t="str">
        <f t="shared" si="15"/>
        <v/>
      </c>
      <c r="AQ169" s="59">
        <f t="shared" si="17"/>
        <v>0</v>
      </c>
      <c r="AR169" t="str">
        <f t="shared" si="18"/>
        <v>f</v>
      </c>
      <c r="AS169" s="117" t="str">
        <f>IFERROR(VLOOKUP(B169, loss!$A$1:$F$300, 4, FALSE), "")</f>
        <v/>
      </c>
      <c r="AT169" s="117" t="str">
        <f>IFERROR(VLOOKUP(B169, loss!$A$1:$F$300, 5, FALSE), "")</f>
        <v/>
      </c>
    </row>
    <row r="170" spans="1:46" x14ac:dyDescent="0.25">
      <c r="A170">
        <v>169</v>
      </c>
      <c r="B170" s="59" t="s">
        <v>3073</v>
      </c>
      <c r="C170" s="117" t="str">
        <f>IFERROR(VLOOKUP(B170,addresses!A$2:I$1997, 3, FALSE), "")</f>
        <v>One Tower Square, 5 Ms</v>
      </c>
      <c r="D170" s="117" t="str">
        <f>IFERROR(VLOOKUP(B170,addresses!A$2:I$1997, 5, FALSE), "")</f>
        <v>Hartford</v>
      </c>
      <c r="E170" s="117" t="str">
        <f>IFERROR(VLOOKUP(B170,addresses!A$2:I$1997, 7, FALSE),"")</f>
        <v>CT</v>
      </c>
      <c r="F170" s="117" t="str">
        <f>IFERROR(VLOOKUP(B170,addresses!A$2:I$1997, 8, FALSE),"")</f>
        <v>06183</v>
      </c>
      <c r="G170" s="117" t="str">
        <f>IFERROR(VLOOKUP(B170,addresses!A$2:I$1997, 9, FALSE),"")</f>
        <v>860-277-1561</v>
      </c>
      <c r="H170" s="117" t="str">
        <f>IFERROR(VLOOKUP(B170,addresses!A$2:J$1997, 10, FALSE), "")</f>
        <v>http://www.travelers.com</v>
      </c>
      <c r="I170" s="117" t="str">
        <f>VLOOKUP(IFERROR(VLOOKUP(B170, Weiss!A$1:C$399,3,FALSE),"NR"), RatingsLU!A$5:B$30, 2, FALSE)</f>
        <v>B-</v>
      </c>
      <c r="J170" s="117">
        <f>VLOOKUP(I170,RatingsLU!B$5:C$30,2,)</f>
        <v>6</v>
      </c>
      <c r="K170" s="117" t="str">
        <f>VLOOKUP(IFERROR(VLOOKUP(B170,#REF!, 6,FALSE), "NR"), RatingsLU!K$5:M$30, 2, FALSE)</f>
        <v>NR</v>
      </c>
      <c r="L170" s="117">
        <f>VLOOKUP(K170,RatingsLU!L$5:M$30,2,)</f>
        <v>7</v>
      </c>
      <c r="M170" s="117" t="str">
        <f>VLOOKUP(IFERROR(VLOOKUP(B170, AMBest!A$1:L$399,3,FALSE),"NR"), RatingsLU!F$5:G$100, 2, FALSE)</f>
        <v>NR</v>
      </c>
      <c r="N170" s="117">
        <f>VLOOKUP(M170, RatingsLU!G$5:H$100, 2, FALSE)</f>
        <v>33</v>
      </c>
      <c r="O170" s="117">
        <f>IFERROR(VLOOKUP(B170, '2017q4'!A$1:C$400,3,),0)</f>
        <v>2</v>
      </c>
      <c r="P170" t="str">
        <f t="shared" si="19"/>
        <v>2</v>
      </c>
      <c r="Q170">
        <f>IFERROR(VLOOKUP(B170, '2013q4'!A$1:C$399,3,),0)</f>
        <v>1</v>
      </c>
      <c r="R170">
        <f>IFERROR(VLOOKUP(B170, '2014q1'!A$1:C$399,3,),0)</f>
        <v>1</v>
      </c>
      <c r="S170">
        <f>IFERROR(VLOOKUP(B170, '2014q2'!A$1:C$399,3,),0)</f>
        <v>0</v>
      </c>
      <c r="T170">
        <f>IFERROR(VLOOKUP(B170, '2014q3'!A$1:C$399,3,),0)</f>
        <v>0</v>
      </c>
      <c r="U170">
        <f>IFERROR(VLOOKUP(B170, '2014q1'!A$1:C$399,3,),0)</f>
        <v>1</v>
      </c>
      <c r="V170">
        <f>IFERROR(VLOOKUP(B170, '2014q2'!A$1:C$399,3,),0)</f>
        <v>0</v>
      </c>
      <c r="W170">
        <f>IFERROR(VLOOKUP(B170, '2015q2'!A$1:C$399,3,),0)</f>
        <v>0</v>
      </c>
      <c r="X170" s="59">
        <f>IFERROR(VLOOKUP(B170, '2015q3'!A$1:C$399,3,),0)</f>
        <v>0</v>
      </c>
      <c r="Y170" s="59">
        <f>IFERROR(VLOOKUP(B170, '2015q4'!A$1:C$399,3,),0)</f>
        <v>0</v>
      </c>
      <c r="Z170" s="117">
        <f>IFERROR(VLOOKUP(B170, '2016q1'!A$1:C$399,3,),0)</f>
        <v>0</v>
      </c>
      <c r="AA170" s="117">
        <f>IFERROR(VLOOKUP(B170, '2016q2'!A$1:C$399,3,),0)</f>
        <v>0</v>
      </c>
      <c r="AB170" s="117">
        <f>IFERROR(VLOOKUP(B170, '2016q3'!A$1:C$399,3,),0)</f>
        <v>1</v>
      </c>
      <c r="AC170" s="117">
        <f>IFERROR(VLOOKUP(B170, '2016q4'!A$1:C$399,3,),0)</f>
        <v>1</v>
      </c>
      <c r="AD170" s="117">
        <f>IFERROR(VLOOKUP(B170, '2017q1'!A$1:C$399,3,),0)</f>
        <v>2</v>
      </c>
      <c r="AE170" s="117">
        <f>IFERROR(VLOOKUP(B170, '2017q2'!A$1:C$399,3,),0)</f>
        <v>2</v>
      </c>
      <c r="AF170" s="117">
        <f>IFERROR(VLOOKUP(B170, '2017q3'!A$1:C$399,3,),0)</f>
        <v>2</v>
      </c>
      <c r="AG170" s="117">
        <f>IFERROR(VLOOKUP(B170, '2017q4'!A$1:C$399,3,),0)</f>
        <v>2</v>
      </c>
      <c r="AH170" t="str">
        <f t="shared" si="16"/>
        <v>0</v>
      </c>
      <c r="AI170" s="117">
        <f>IFERROR(VLOOKUP(B170, 'c2013q4'!A$1:E$399,4,),0) + IFERROR(VLOOKUP(B170, 'c2014q1'!A$1:E$399,4,),0) + IFERROR(VLOOKUP(B170, 'c2014q2'!A$1:E$399,4,),0) + IFERROR(VLOOKUP(B170, 'c2014q3'!A$1:E$399,4,),0) + IFERROR(VLOOKUP(B170, 'c2014q4'!A$1:E$399,4,),0)+ IFERROR(VLOOKUP(B170, 'c2015q1'!A$1:E$399,4,),0) + IFERROR(VLOOKUP(B170, 'c2015q2'!A$1:E$399,4,),0) + IFERROR(VLOOKUP(B170, 'c2015q3'!A$1:E$399,4,),0) + IFERROR(VLOOKUP(B170, 'c2015q4'!A$1:E$399,4,),0) + IFERROR(VLOOKUP(B170, 'c2016q1'!A$1:E$399,4,),0) + IFERROR(VLOOKUP(B170, 'c2016q2'!A$1:E$399,4,),0) + IFERROR(VLOOKUP(B170, 'c2016q3'!A$1:E$399,4,),0) + IFERROR(VLOOKUP(B170, 'c2016q4'!A$1:E$399,4,),0)+ IFERROR(VLOOKUP(B170, 'c2017q1'!A$1:E$399,4,),0)+ IFERROR(VLOOKUP(B170, 'c2017q2'!A$1:E$399,4,),0)</f>
        <v>0</v>
      </c>
      <c r="AJ170">
        <f>IFERROR(VLOOKUP(B170, 'c2013q4'!A$1:E$399,4,),0)</f>
        <v>0</v>
      </c>
      <c r="AK170">
        <f>IFERROR(VLOOKUP(B170, 'c2014q1'!A$1:E$399,4,),0) + IFERROR(VLOOKUP(B170, 'c2014q2'!A$1:E$399,4,),0) + IFERROR(VLOOKUP(B170, 'c2014q3'!A$1:E$399,4,),0) + IFERROR(VLOOKUP(B170, 'c2014q4'!A$1:E$399,4,),0)</f>
        <v>0</v>
      </c>
      <c r="AL170" s="59">
        <f>IFERROR(VLOOKUP(B170, 'c2015q1'!A$1:E$399,4,),0) + IFERROR(VLOOKUP(B170, 'c2015q2'!A$1:E$399,4,),0) + IFERROR(VLOOKUP(B170, 'c2015q3'!A$1:E$399,4,),0) + IFERROR(VLOOKUP(B170, 'c2015q4'!A$1:E$399,4,),0)</f>
        <v>0</v>
      </c>
      <c r="AM170" s="117">
        <f>IFERROR(VLOOKUP(B170, 'c2016q1'!A$1:E$399,4,),0) + IFERROR(VLOOKUP(B170, 'c2016q2'!A$1:E$399,4,),0) + IFERROR(VLOOKUP(B170, 'c2016q3'!A$1:E$399,4,),0) + IFERROR(VLOOKUP(B170, 'c2016q4'!A$1:E$399,4,),0)</f>
        <v>0</v>
      </c>
      <c r="AN170" s="117">
        <f>IFERROR(VLOOKUP(B170, 'c2017q1'!A$1:E$399,4,),0) + IFERROR(VLOOKUP(B170, 'c2017q2'!A$1:E$399,4,),0)</f>
        <v>0</v>
      </c>
      <c r="AO170" s="117" t="str">
        <f t="shared" si="14"/>
        <v>-</v>
      </c>
      <c r="AP170" s="117" t="str">
        <f t="shared" si="15"/>
        <v/>
      </c>
      <c r="AQ170" s="59">
        <f t="shared" si="17"/>
        <v>0</v>
      </c>
      <c r="AR170" t="str">
        <f t="shared" si="18"/>
        <v>f</v>
      </c>
      <c r="AS170" s="117" t="str">
        <f>IFERROR(VLOOKUP(B170, loss!$A$1:$F$300, 4, FALSE), "")</f>
        <v/>
      </c>
      <c r="AT170" s="117" t="str">
        <f>IFERROR(VLOOKUP(B170, loss!$A$1:$F$300, 5, FALSE), "")</f>
        <v/>
      </c>
    </row>
    <row r="171" spans="1:46" x14ac:dyDescent="0.25">
      <c r="A171">
        <v>170</v>
      </c>
      <c r="B171" s="59" t="s">
        <v>348</v>
      </c>
      <c r="C171" s="117" t="str">
        <f>IFERROR(VLOOKUP(B171,addresses!A$2:I$1997, 3, FALSE), "")</f>
        <v>200 Hopmeadow Street</v>
      </c>
      <c r="D171" s="117" t="str">
        <f>IFERROR(VLOOKUP(B171,addresses!A$2:I$1997, 5, FALSE), "")</f>
        <v>Simsbury</v>
      </c>
      <c r="E171" s="117" t="str">
        <f>IFERROR(VLOOKUP(B171,addresses!A$2:I$1997, 7, FALSE),"")</f>
        <v>CT</v>
      </c>
      <c r="F171" s="117" t="str">
        <f>IFERROR(VLOOKUP(B171,addresses!A$2:I$1997, 8, FALSE),"")</f>
        <v>06089-9793</v>
      </c>
      <c r="G171" s="117" t="str">
        <f>IFERROR(VLOOKUP(B171,addresses!A$2:I$1997, 9, FALSE),"")</f>
        <v>800-451-6944</v>
      </c>
      <c r="H171" s="117" t="str">
        <f>IFERROR(VLOOKUP(B171,addresses!A$2:J$1997, 10, FALSE), "")</f>
        <v>http://www.thehartford.com</v>
      </c>
      <c r="I171" s="117" t="str">
        <f>VLOOKUP(IFERROR(VLOOKUP(B171, Weiss!A$1:C$399,3,FALSE),"NR"), RatingsLU!A$5:B$30, 2, FALSE)</f>
        <v>B</v>
      </c>
      <c r="J171" s="117">
        <f>VLOOKUP(I171,RatingsLU!B$5:C$30,2,)</f>
        <v>5</v>
      </c>
      <c r="K171" s="117" t="str">
        <f>VLOOKUP(IFERROR(VLOOKUP(B171,#REF!, 6,FALSE), "NR"), RatingsLU!K$5:M$30, 2, FALSE)</f>
        <v>NR</v>
      </c>
      <c r="L171" s="117">
        <f>VLOOKUP(K171,RatingsLU!L$5:M$30,2,)</f>
        <v>7</v>
      </c>
      <c r="M171" s="117" t="str">
        <f>VLOOKUP(IFERROR(VLOOKUP(B171, AMBest!A$1:L$399,3,FALSE),"NR"), RatingsLU!F$5:G$100, 2, FALSE)</f>
        <v>A+</v>
      </c>
      <c r="N171" s="117">
        <f>VLOOKUP(M171, RatingsLU!G$5:H$100, 2, FALSE)</f>
        <v>3</v>
      </c>
      <c r="O171" s="117">
        <f>IFERROR(VLOOKUP(B171, '2017q4'!A$1:C$400,3,),0)</f>
        <v>2</v>
      </c>
      <c r="P171" t="str">
        <f t="shared" si="19"/>
        <v>2</v>
      </c>
      <c r="Q171">
        <f>IFERROR(VLOOKUP(B171, '2013q4'!A$1:C$399,3,),0)</f>
        <v>4</v>
      </c>
      <c r="R171">
        <f>IFERROR(VLOOKUP(B171, '2014q1'!A$1:C$399,3,),0)</f>
        <v>4</v>
      </c>
      <c r="S171">
        <f>IFERROR(VLOOKUP(B171, '2014q2'!A$1:C$399,3,),0)</f>
        <v>4</v>
      </c>
      <c r="T171">
        <f>IFERROR(VLOOKUP(B171, '2014q3'!A$1:C$399,3,),0)</f>
        <v>4</v>
      </c>
      <c r="U171">
        <f>IFERROR(VLOOKUP(B171, '2014q1'!A$1:C$399,3,),0)</f>
        <v>4</v>
      </c>
      <c r="V171">
        <f>IFERROR(VLOOKUP(B171, '2014q2'!A$1:C$399,3,),0)</f>
        <v>4</v>
      </c>
      <c r="W171">
        <f>IFERROR(VLOOKUP(B171, '2015q2'!A$1:C$399,3,),0)</f>
        <v>4</v>
      </c>
      <c r="X171" s="59">
        <f>IFERROR(VLOOKUP(B171, '2015q3'!A$1:C$399,3,),0)</f>
        <v>4</v>
      </c>
      <c r="Y171" s="59">
        <f>IFERROR(VLOOKUP(B171, '2015q4'!A$1:C$399,3,),0)</f>
        <v>4</v>
      </c>
      <c r="Z171" s="117">
        <f>IFERROR(VLOOKUP(B171, '2016q1'!A$1:C$399,3,),0)</f>
        <v>4</v>
      </c>
      <c r="AA171" s="117">
        <f>IFERROR(VLOOKUP(B171, '2016q2'!A$1:C$399,3,),0)</f>
        <v>4</v>
      </c>
      <c r="AB171" s="117">
        <f>IFERROR(VLOOKUP(B171, '2016q3'!A$1:C$399,3,),0)</f>
        <v>3</v>
      </c>
      <c r="AC171" s="117">
        <f>IFERROR(VLOOKUP(B171, '2016q4'!A$1:C$399,3,),0)</f>
        <v>3</v>
      </c>
      <c r="AD171" s="117">
        <f>IFERROR(VLOOKUP(B171, '2017q1'!A$1:C$399,3,),0)</f>
        <v>3</v>
      </c>
      <c r="AE171" s="117">
        <f>IFERROR(VLOOKUP(B171, '2017q2'!A$1:C$399,3,),0)</f>
        <v>3</v>
      </c>
      <c r="AF171" s="117">
        <f>IFERROR(VLOOKUP(B171, '2017q3'!A$1:C$399,3,),0)</f>
        <v>3</v>
      </c>
      <c r="AG171" s="117">
        <f>IFERROR(VLOOKUP(B171, '2017q4'!A$1:C$399,3,),0)</f>
        <v>2</v>
      </c>
      <c r="AH171" t="str">
        <f t="shared" si="16"/>
        <v>0</v>
      </c>
      <c r="AI171" s="117">
        <f>IFERROR(VLOOKUP(B171, 'c2013q4'!A$1:E$399,4,),0) + IFERROR(VLOOKUP(B171, 'c2014q1'!A$1:E$399,4,),0) + IFERROR(VLOOKUP(B171, 'c2014q2'!A$1:E$399,4,),0) + IFERROR(VLOOKUP(B171, 'c2014q3'!A$1:E$399,4,),0) + IFERROR(VLOOKUP(B171, 'c2014q4'!A$1:E$399,4,),0)+ IFERROR(VLOOKUP(B171, 'c2015q1'!A$1:E$399,4,),0) + IFERROR(VLOOKUP(B171, 'c2015q2'!A$1:E$399,4,),0) + IFERROR(VLOOKUP(B171, 'c2015q3'!A$1:E$399,4,),0) + IFERROR(VLOOKUP(B171, 'c2015q4'!A$1:E$399,4,),0) + IFERROR(VLOOKUP(B171, 'c2016q1'!A$1:E$399,4,),0) + IFERROR(VLOOKUP(B171, 'c2016q2'!A$1:E$399,4,),0) + IFERROR(VLOOKUP(B171, 'c2016q3'!A$1:E$399,4,),0) + IFERROR(VLOOKUP(B171, 'c2016q4'!A$1:E$399,4,),0)+ IFERROR(VLOOKUP(B171, 'c2017q1'!A$1:E$399,4,),0)+ IFERROR(VLOOKUP(B171, 'c2017q2'!A$1:E$399,4,),0)</f>
        <v>0</v>
      </c>
      <c r="AJ171">
        <f>IFERROR(VLOOKUP(B171, 'c2013q4'!A$1:E$399,4,),0)</f>
        <v>0</v>
      </c>
      <c r="AK171">
        <f>IFERROR(VLOOKUP(B171, 'c2014q1'!A$1:E$399,4,),0) + IFERROR(VLOOKUP(B171, 'c2014q2'!A$1:E$399,4,),0) + IFERROR(VLOOKUP(B171, 'c2014q3'!A$1:E$399,4,),0) + IFERROR(VLOOKUP(B171, 'c2014q4'!A$1:E$399,4,),0)</f>
        <v>0</v>
      </c>
      <c r="AL171" s="59">
        <f>IFERROR(VLOOKUP(B171, 'c2015q1'!A$1:E$399,4,),0) + IFERROR(VLOOKUP(B171, 'c2015q2'!A$1:E$399,4,),0) + IFERROR(VLOOKUP(B171, 'c2015q3'!A$1:E$399,4,),0) + IFERROR(VLOOKUP(B171, 'c2015q4'!A$1:E$399,4,),0)</f>
        <v>0</v>
      </c>
      <c r="AM171" s="117">
        <f>IFERROR(VLOOKUP(B171, 'c2016q1'!A$1:E$399,4,),0) + IFERROR(VLOOKUP(B171, 'c2016q2'!A$1:E$399,4,),0) + IFERROR(VLOOKUP(B171, 'c2016q3'!A$1:E$399,4,),0) + IFERROR(VLOOKUP(B171, 'c2016q4'!A$1:E$399,4,),0)</f>
        <v>0</v>
      </c>
      <c r="AN171" s="117">
        <f>IFERROR(VLOOKUP(B171, 'c2017q1'!A$1:E$399,4,),0) + IFERROR(VLOOKUP(B171, 'c2017q2'!A$1:E$399,4,),0)</f>
        <v>0</v>
      </c>
      <c r="AO171" s="117" t="str">
        <f t="shared" si="14"/>
        <v>-</v>
      </c>
      <c r="AP171" s="117" t="str">
        <f t="shared" si="15"/>
        <v/>
      </c>
      <c r="AQ171" s="59">
        <f t="shared" si="17"/>
        <v>0</v>
      </c>
      <c r="AR171" t="str">
        <f t="shared" si="18"/>
        <v>f</v>
      </c>
      <c r="AS171" s="117" t="str">
        <f>IFERROR(VLOOKUP(B171, loss!$A$1:$F$300, 4, FALSE), "")</f>
        <v>58.4%</v>
      </c>
      <c r="AT171" s="117" t="str">
        <f>IFERROR(VLOOKUP(B171, loss!$A$1:$F$300, 5, FALSE), "")</f>
        <v>58.1%</v>
      </c>
    </row>
    <row r="172" spans="1:46" x14ac:dyDescent="0.25">
      <c r="A172">
        <v>171</v>
      </c>
      <c r="B172" s="59" t="s">
        <v>355</v>
      </c>
      <c r="C172" s="117" t="str">
        <f>IFERROR(VLOOKUP(B172,addresses!A$2:I$1997, 3, FALSE), "")</f>
        <v>333 S. Wabash Ave</v>
      </c>
      <c r="D172" s="117" t="str">
        <f>IFERROR(VLOOKUP(B172,addresses!A$2:I$1997, 5, FALSE), "")</f>
        <v>Chicago</v>
      </c>
      <c r="E172" s="117" t="str">
        <f>IFERROR(VLOOKUP(B172,addresses!A$2:I$1997, 7, FALSE),"")</f>
        <v>IL</v>
      </c>
      <c r="F172" s="117">
        <f>IFERROR(VLOOKUP(B172,addresses!A$2:I$1997, 8, FALSE),"")</f>
        <v>60604</v>
      </c>
      <c r="G172" s="117" t="str">
        <f>IFERROR(VLOOKUP(B172,addresses!A$2:I$1997, 9, FALSE),"")</f>
        <v>312-822-3955</v>
      </c>
      <c r="H172" s="117" t="str">
        <f>IFERROR(VLOOKUP(B172,addresses!A$2:J$1997, 10, FALSE), "")</f>
        <v>http://www.cna.com</v>
      </c>
      <c r="I172" s="117" t="str">
        <f>VLOOKUP(IFERROR(VLOOKUP(B172, Weiss!A$1:C$399,3,FALSE),"NR"), RatingsLU!A$5:B$30, 2, FALSE)</f>
        <v>C</v>
      </c>
      <c r="J172" s="117">
        <f>VLOOKUP(I172,RatingsLU!B$5:C$30,2,)</f>
        <v>8</v>
      </c>
      <c r="K172" s="117" t="str">
        <f>VLOOKUP(IFERROR(VLOOKUP(B172,#REF!, 6,FALSE), "NR"), RatingsLU!K$5:M$30, 2, FALSE)</f>
        <v>NR</v>
      </c>
      <c r="L172" s="117">
        <f>VLOOKUP(K172,RatingsLU!L$5:M$30,2,)</f>
        <v>7</v>
      </c>
      <c r="M172" s="117" t="str">
        <f>VLOOKUP(IFERROR(VLOOKUP(B172, AMBest!A$1:L$399,3,FALSE),"NR"), RatingsLU!F$5:G$100, 2, FALSE)</f>
        <v>A</v>
      </c>
      <c r="N172" s="117">
        <f>VLOOKUP(M172, RatingsLU!G$5:H$100, 2, FALSE)</f>
        <v>5</v>
      </c>
      <c r="O172" s="117">
        <f>IFERROR(VLOOKUP(B172, '2017q4'!A$1:C$400,3,),0)</f>
        <v>2</v>
      </c>
      <c r="P172" s="117" t="str">
        <f t="shared" si="19"/>
        <v>2</v>
      </c>
      <c r="Q172" s="117">
        <f>IFERROR(VLOOKUP(B172, '2013q4'!A$1:C$399,3,),0)</f>
        <v>1</v>
      </c>
      <c r="R172" s="117">
        <f>IFERROR(VLOOKUP(B172, '2014q1'!A$1:C$399,3,),0)</f>
        <v>1</v>
      </c>
      <c r="S172" s="117">
        <f>IFERROR(VLOOKUP(B172, '2014q2'!A$1:C$399,3,),0)</f>
        <v>0</v>
      </c>
      <c r="T172" s="117">
        <f>IFERROR(VLOOKUP(B172, '2014q3'!A$1:C$399,3,),0)</f>
        <v>1</v>
      </c>
      <c r="U172" s="117">
        <f>IFERROR(VLOOKUP(B172, '2014q1'!A$1:C$399,3,),0)</f>
        <v>1</v>
      </c>
      <c r="V172" s="117">
        <f>IFERROR(VLOOKUP(B172, '2014q2'!A$1:C$399,3,),0)</f>
        <v>0</v>
      </c>
      <c r="W172" s="117">
        <f>IFERROR(VLOOKUP(B172, '2015q2'!A$1:C$399,3,),0)</f>
        <v>2</v>
      </c>
      <c r="X172" s="117">
        <f>IFERROR(VLOOKUP(B172, '2015q3'!A$1:C$399,3,),0)</f>
        <v>1</v>
      </c>
      <c r="Y172" s="117">
        <f>IFERROR(VLOOKUP(B172, '2015q4'!A$1:C$399,3,),0)</f>
        <v>1</v>
      </c>
      <c r="Z172" s="117">
        <f>IFERROR(VLOOKUP(B172, '2016q1'!A$1:C$399,3,),0)</f>
        <v>0</v>
      </c>
      <c r="AA172" s="117">
        <f>IFERROR(VLOOKUP(B172, '2016q2'!A$1:C$399,3,),0)</f>
        <v>1</v>
      </c>
      <c r="AB172" s="117">
        <f>IFERROR(VLOOKUP(B172, '2016q3'!A$1:C$399,3,),0)</f>
        <v>1</v>
      </c>
      <c r="AC172" s="117">
        <f>IFERROR(VLOOKUP(B172, '2016q4'!A$1:C$399,3,),0)</f>
        <v>1</v>
      </c>
      <c r="AD172" s="117">
        <f>IFERROR(VLOOKUP(B172, '2017q1'!A$1:C$399,3,),0)</f>
        <v>1</v>
      </c>
      <c r="AE172" s="117">
        <f>IFERROR(VLOOKUP(B172, '2017q2'!A$1:C$399,3,),0)</f>
        <v>1</v>
      </c>
      <c r="AF172" s="117">
        <f>IFERROR(VLOOKUP(B172, '2017q3'!A$1:C$399,3,),0)</f>
        <v>1</v>
      </c>
      <c r="AG172" s="117">
        <f>IFERROR(VLOOKUP(B172, '2017q4'!A$1:C$399,3,),0)</f>
        <v>2</v>
      </c>
      <c r="AH172" s="117" t="str">
        <f t="shared" ref="AH172:AH180" si="20">IF(AI172&gt;0,TEXT(AI172,"#,###,###"), "0")</f>
        <v>0</v>
      </c>
      <c r="AI172" s="117">
        <f>IFERROR(VLOOKUP(B172, 'c2013q4'!A$1:E$399,4,),0) + IFERROR(VLOOKUP(B172, 'c2014q1'!A$1:E$399,4,),0) + IFERROR(VLOOKUP(B172, 'c2014q2'!A$1:E$399,4,),0) + IFERROR(VLOOKUP(B172, 'c2014q3'!A$1:E$399,4,),0) + IFERROR(VLOOKUP(B172, 'c2014q4'!A$1:E$399,4,),0)+ IFERROR(VLOOKUP(B172, 'c2015q1'!A$1:E$399,4,),0) + IFERROR(VLOOKUP(B172, 'c2015q2'!A$1:E$399,4,),0) + IFERROR(VLOOKUP(B172, 'c2015q3'!A$1:E$399,4,),0) + IFERROR(VLOOKUP(B172, 'c2015q4'!A$1:E$399,4,),0) + IFERROR(VLOOKUP(B172, 'c2016q1'!A$1:E$399,4,),0) + IFERROR(VLOOKUP(B172, 'c2016q2'!A$1:E$399,4,),0) + IFERROR(VLOOKUP(B172, 'c2016q3'!A$1:E$399,4,),0) + IFERROR(VLOOKUP(B172, 'c2016q4'!A$1:E$399,4,),0)+ IFERROR(VLOOKUP(B172, 'c2017q1'!A$1:E$399,4,),0)+ IFERROR(VLOOKUP(B172, 'c2017q2'!A$1:E$399,4,),0)</f>
        <v>0</v>
      </c>
      <c r="AJ172" s="117">
        <f>IFERROR(VLOOKUP(B172, 'c2013q4'!A$1:E$399,4,),0)</f>
        <v>0</v>
      </c>
      <c r="AK172" s="117">
        <f>IFERROR(VLOOKUP(B172, 'c2014q1'!A$1:E$399,4,),0) + IFERROR(VLOOKUP(B172, 'c2014q2'!A$1:E$399,4,),0) + IFERROR(VLOOKUP(B172, 'c2014q3'!A$1:E$399,4,),0) + IFERROR(VLOOKUP(B172, 'c2014q4'!A$1:E$399,4,),0)</f>
        <v>0</v>
      </c>
      <c r="AL172" s="117">
        <f>IFERROR(VLOOKUP(B172, 'c2015q1'!A$1:E$399,4,),0) + IFERROR(VLOOKUP(B172, 'c2015q2'!A$1:E$399,4,),0) + IFERROR(VLOOKUP(B172, 'c2015q3'!A$1:E$399,4,),0) + IFERROR(VLOOKUP(B172, 'c2015q4'!A$1:E$399,4,),0)</f>
        <v>0</v>
      </c>
      <c r="AM172" s="117">
        <f>IFERROR(VLOOKUP(B172, 'c2016q1'!A$1:E$399,4,),0) + IFERROR(VLOOKUP(B172, 'c2016q2'!A$1:E$399,4,),0) + IFERROR(VLOOKUP(B172, 'c2016q3'!A$1:E$399,4,),0) + IFERROR(VLOOKUP(B172, 'c2016q4'!A$1:E$399,4,),0)</f>
        <v>0</v>
      </c>
      <c r="AN172" s="117">
        <f>IFERROR(VLOOKUP(B172, 'c2017q1'!A$1:E$399,4,),0) + IFERROR(VLOOKUP(B172, 'c2017q2'!A$1:E$399,4,),0)</f>
        <v>0</v>
      </c>
      <c r="AO172" s="117" t="str">
        <f t="shared" ref="AO172:AO180" si="21">IF(O172&lt;1000, "-", ROUND((10000*AI172)/O172,1))</f>
        <v>-</v>
      </c>
      <c r="AP172" s="117" t="str">
        <f t="shared" ref="AP172:AP180" si="22">IF(ISERROR(_xlfn.PERCENTRANK.INC(AO$2:AO$392, AO172)), "", ROUND(100*_xlfn.PERCENTRANK.INC(AO$2:AO$392, AO172),0))</f>
        <v/>
      </c>
      <c r="AQ172" s="117">
        <f t="shared" ref="AQ172:AQ180" si="23">IF(AP172="", 0, IF(AP172&lt;=100/3, 1, IF(AP172&lt;=200/3, 2,3)))</f>
        <v>0</v>
      </c>
      <c r="AR172" s="117" t="str">
        <f t="shared" ref="AR172:AR180" si="24">IF(AQ172="", "", "f")</f>
        <v>f</v>
      </c>
      <c r="AS172" s="117" t="str">
        <f>IFERROR(VLOOKUP(B172, loss!$A$1:$F$300, 4, FALSE), "")</f>
        <v/>
      </c>
      <c r="AT172" s="117" t="str">
        <f>IFERROR(VLOOKUP(B172, loss!$A$1:$F$300, 5, FALSE), "")</f>
        <v/>
      </c>
    </row>
    <row r="173" spans="1:46" x14ac:dyDescent="0.25">
      <c r="A173">
        <v>172</v>
      </c>
      <c r="B173" s="59" t="s">
        <v>3412</v>
      </c>
      <c r="C173" s="117" t="str">
        <f>IFERROR(VLOOKUP(B173,addresses!A$2:I$1997, 3, FALSE), "")</f>
        <v>26777 Halsted Road</v>
      </c>
      <c r="D173" s="117" t="str">
        <f>IFERROR(VLOOKUP(B173,addresses!A$2:I$1997, 5, FALSE), "")</f>
        <v>Farmington Hills</v>
      </c>
      <c r="E173" s="117" t="str">
        <f>IFERROR(VLOOKUP(B173,addresses!A$2:I$1997, 7, FALSE),"")</f>
        <v>MI</v>
      </c>
      <c r="F173" s="117" t="str">
        <f>IFERROR(VLOOKUP(B173,addresses!A$2:I$1997, 8, FALSE),"")</f>
        <v>48331-3586</v>
      </c>
      <c r="G173" s="117" t="str">
        <f>IFERROR(VLOOKUP(B173,addresses!A$2:I$1997, 9, FALSE),"")</f>
        <v>248-615-9000 Ext 585</v>
      </c>
      <c r="H173" s="117" t="str">
        <f>IFERROR(VLOOKUP(B173,addresses!A$2:J$1997, 10, FALSE), "")</f>
        <v>http://www.amerisure.com</v>
      </c>
      <c r="I173" s="117" t="str">
        <f>VLOOKUP(IFERROR(VLOOKUP(B173, Weiss!A$1:C$399,3,FALSE),"NR"), RatingsLU!A$5:B$30, 2, FALSE)</f>
        <v>NR</v>
      </c>
      <c r="J173" s="117">
        <f>VLOOKUP(I173,RatingsLU!B$5:C$30,2,)</f>
        <v>16</v>
      </c>
      <c r="K173" s="117" t="str">
        <f>VLOOKUP(IFERROR(VLOOKUP(B173,#REF!, 6,FALSE), "NR"), RatingsLU!K$5:M$30, 2, FALSE)</f>
        <v>NR</v>
      </c>
      <c r="L173" s="117">
        <f>VLOOKUP(K173,RatingsLU!L$5:M$30,2,)</f>
        <v>7</v>
      </c>
      <c r="M173" s="117" t="str">
        <f>VLOOKUP(IFERROR(VLOOKUP(B173, AMBest!A$1:L$399,3,FALSE),"NR"), RatingsLU!F$5:G$100, 2, FALSE)</f>
        <v>NR</v>
      </c>
      <c r="N173" s="117">
        <f>VLOOKUP(M173, RatingsLU!G$5:H$100, 2, FALSE)</f>
        <v>33</v>
      </c>
      <c r="O173" s="117">
        <f>IFERROR(VLOOKUP(B173, '2017q4'!A$1:C$400,3,),0)</f>
        <v>1</v>
      </c>
      <c r="P173" s="117" t="str">
        <f t="shared" si="19"/>
        <v>1</v>
      </c>
      <c r="Q173" s="117">
        <f>IFERROR(VLOOKUP(B173, '2013q4'!A$1:C$399,3,),0)</f>
        <v>0</v>
      </c>
      <c r="R173" s="117">
        <f>IFERROR(VLOOKUP(B173, '2014q1'!A$1:C$399,3,),0)</f>
        <v>0</v>
      </c>
      <c r="S173" s="117">
        <f>IFERROR(VLOOKUP(B173, '2014q2'!A$1:C$399,3,),0)</f>
        <v>0</v>
      </c>
      <c r="T173" s="117">
        <f>IFERROR(VLOOKUP(B173, '2014q3'!A$1:C$399,3,),0)</f>
        <v>0</v>
      </c>
      <c r="U173" s="117">
        <f>IFERROR(VLOOKUP(B173, '2014q1'!A$1:C$399,3,),0)</f>
        <v>0</v>
      </c>
      <c r="V173" s="117">
        <f>IFERROR(VLOOKUP(B173, '2014q2'!A$1:C$399,3,),0)</f>
        <v>0</v>
      </c>
      <c r="W173" s="117">
        <f>IFERROR(VLOOKUP(B173, '2015q2'!A$1:C$399,3,),0)</f>
        <v>0</v>
      </c>
      <c r="X173" s="117">
        <f>IFERROR(VLOOKUP(B173, '2015q3'!A$1:C$399,3,),0)</f>
        <v>0</v>
      </c>
      <c r="Y173" s="117">
        <f>IFERROR(VLOOKUP(B173, '2015q4'!A$1:C$399,3,),0)</f>
        <v>0</v>
      </c>
      <c r="Z173" s="117">
        <f>IFERROR(VLOOKUP(B173, '2016q1'!A$1:C$399,3,),0)</f>
        <v>0</v>
      </c>
      <c r="AA173" s="117">
        <f>IFERROR(VLOOKUP(B173, '2016q2'!A$1:C$399,3,),0)</f>
        <v>1</v>
      </c>
      <c r="AB173" s="117">
        <f>IFERROR(VLOOKUP(B173, '2016q3'!A$1:C$399,3,),0)</f>
        <v>0</v>
      </c>
      <c r="AC173" s="117">
        <f>IFERROR(VLOOKUP(B173, '2016q4'!A$1:C$399,3,),0)</f>
        <v>0</v>
      </c>
      <c r="AD173" s="117">
        <f>IFERROR(VLOOKUP(B173, '2017q1'!A$1:C$399,3,),0)</f>
        <v>0</v>
      </c>
      <c r="AE173" s="117">
        <f>IFERROR(VLOOKUP(B173, '2017q2'!A$1:C$399,3,),0)</f>
        <v>1</v>
      </c>
      <c r="AF173" s="117">
        <f>IFERROR(VLOOKUP(B173, '2017q3'!A$1:C$399,3,),0)</f>
        <v>1</v>
      </c>
      <c r="AG173" s="117">
        <f>IFERROR(VLOOKUP(B173, '2017q4'!A$1:C$399,3,),0)</f>
        <v>1</v>
      </c>
      <c r="AH173" s="117" t="str">
        <f t="shared" si="20"/>
        <v>0</v>
      </c>
      <c r="AI173" s="117">
        <f>IFERROR(VLOOKUP(B173, 'c2013q4'!A$1:E$399,4,),0) + IFERROR(VLOOKUP(B173, 'c2014q1'!A$1:E$399,4,),0) + IFERROR(VLOOKUP(B173, 'c2014q2'!A$1:E$399,4,),0) + IFERROR(VLOOKUP(B173, 'c2014q3'!A$1:E$399,4,),0) + IFERROR(VLOOKUP(B173, 'c2014q4'!A$1:E$399,4,),0)+ IFERROR(VLOOKUP(B173, 'c2015q1'!A$1:E$399,4,),0) + IFERROR(VLOOKUP(B173, 'c2015q2'!A$1:E$399,4,),0) + IFERROR(VLOOKUP(B173, 'c2015q3'!A$1:E$399,4,),0) + IFERROR(VLOOKUP(B173, 'c2015q4'!A$1:E$399,4,),0) + IFERROR(VLOOKUP(B173, 'c2016q1'!A$1:E$399,4,),0) + IFERROR(VLOOKUP(B173, 'c2016q2'!A$1:E$399,4,),0) + IFERROR(VLOOKUP(B173, 'c2016q3'!A$1:E$399,4,),0) + IFERROR(VLOOKUP(B173, 'c2016q4'!A$1:E$399,4,),0)+ IFERROR(VLOOKUP(B173, 'c2017q1'!A$1:E$399,4,),0)+ IFERROR(VLOOKUP(B173, 'c2017q2'!A$1:E$399,4,),0)</f>
        <v>0</v>
      </c>
      <c r="AJ173" s="117">
        <f>IFERROR(VLOOKUP(B173, 'c2013q4'!A$1:E$399,4,),0)</f>
        <v>0</v>
      </c>
      <c r="AK173" s="117">
        <f>IFERROR(VLOOKUP(B173, 'c2014q1'!A$1:E$399,4,),0) + IFERROR(VLOOKUP(B173, 'c2014q2'!A$1:E$399,4,),0) + IFERROR(VLOOKUP(B173, 'c2014q3'!A$1:E$399,4,),0) + IFERROR(VLOOKUP(B173, 'c2014q4'!A$1:E$399,4,),0)</f>
        <v>0</v>
      </c>
      <c r="AL173" s="117">
        <f>IFERROR(VLOOKUP(B173, 'c2015q1'!A$1:E$399,4,),0) + IFERROR(VLOOKUP(B173, 'c2015q2'!A$1:E$399,4,),0) + IFERROR(VLOOKUP(B173, 'c2015q3'!A$1:E$399,4,),0) + IFERROR(VLOOKUP(B173, 'c2015q4'!A$1:E$399,4,),0)</f>
        <v>0</v>
      </c>
      <c r="AM173" s="117">
        <f>IFERROR(VLOOKUP(B173, 'c2016q1'!A$1:E$399,4,),0) + IFERROR(VLOOKUP(B173, 'c2016q2'!A$1:E$399,4,),0) + IFERROR(VLOOKUP(B173, 'c2016q3'!A$1:E$399,4,),0) + IFERROR(VLOOKUP(B173, 'c2016q4'!A$1:E$399,4,),0)</f>
        <v>0</v>
      </c>
      <c r="AN173" s="117">
        <f>IFERROR(VLOOKUP(B173, 'c2017q1'!A$1:E$399,4,),0) + IFERROR(VLOOKUP(B173, 'c2017q2'!A$1:E$399,4,),0)</f>
        <v>0</v>
      </c>
      <c r="AO173" s="117" t="str">
        <f t="shared" si="21"/>
        <v>-</v>
      </c>
      <c r="AP173" s="117" t="str">
        <f t="shared" si="22"/>
        <v/>
      </c>
      <c r="AQ173" s="117">
        <f t="shared" si="23"/>
        <v>0</v>
      </c>
      <c r="AR173" s="117" t="str">
        <f t="shared" si="24"/>
        <v>f</v>
      </c>
      <c r="AS173" s="117" t="str">
        <f>IFERROR(VLOOKUP(B173, loss!$A$1:$F$300, 4, FALSE), "")</f>
        <v/>
      </c>
      <c r="AT173" s="117" t="str">
        <f>IFERROR(VLOOKUP(B173, loss!$A$1:$F$300, 5, FALSE), "")</f>
        <v/>
      </c>
    </row>
    <row r="174" spans="1:46" x14ac:dyDescent="0.25">
      <c r="A174">
        <v>173</v>
      </c>
      <c r="B174" s="59" t="s">
        <v>367</v>
      </c>
      <c r="C174" s="117" t="str">
        <f>IFERROR(VLOOKUP(B174,addresses!A$2:I$1997, 3, FALSE), "")</f>
        <v>225 W. Washington Street, Suite 1800</v>
      </c>
      <c r="D174" s="117" t="str">
        <f>IFERROR(VLOOKUP(B174,addresses!A$2:I$1997, 5, FALSE), "")</f>
        <v>Chicago</v>
      </c>
      <c r="E174" s="117" t="str">
        <f>IFERROR(VLOOKUP(B174,addresses!A$2:I$1997, 7, FALSE),"")</f>
        <v>IL</v>
      </c>
      <c r="F174" s="117" t="str">
        <f>IFERROR(VLOOKUP(B174,addresses!A$2:I$1997, 8, FALSE),"")</f>
        <v>60606-3484</v>
      </c>
      <c r="G174" s="117" t="str">
        <f>IFERROR(VLOOKUP(B174,addresses!A$2:I$1997, 9, FALSE),"")</f>
        <v>312-224-3371</v>
      </c>
      <c r="H174" s="117" t="str">
        <f>IFERROR(VLOOKUP(B174,addresses!A$2:J$1997, 10, FALSE), "")</f>
        <v>http://www.firemansfund.com</v>
      </c>
      <c r="I174" s="117" t="str">
        <f>VLOOKUP(IFERROR(VLOOKUP(B174, Weiss!A$1:C$399,3,FALSE),"NR"), RatingsLU!A$5:B$30, 2, FALSE)</f>
        <v>NR</v>
      </c>
      <c r="J174" s="117">
        <f>VLOOKUP(I174,RatingsLU!B$5:C$30,2,)</f>
        <v>16</v>
      </c>
      <c r="K174" s="117" t="str">
        <f>VLOOKUP(IFERROR(VLOOKUP(B174,#REF!, 6,FALSE), "NR"), RatingsLU!K$5:M$30, 2, FALSE)</f>
        <v>NR</v>
      </c>
      <c r="L174" s="117">
        <f>VLOOKUP(K174,RatingsLU!L$5:M$30,2,)</f>
        <v>7</v>
      </c>
      <c r="M174" s="117" t="str">
        <f>VLOOKUP(IFERROR(VLOOKUP(B174, AMBest!A$1:L$399,3,FALSE),"NR"), RatingsLU!F$5:G$100, 2, FALSE)</f>
        <v>A+</v>
      </c>
      <c r="N174" s="117">
        <f>VLOOKUP(M174, RatingsLU!G$5:H$100, 2, FALSE)</f>
        <v>3</v>
      </c>
      <c r="O174" s="117">
        <f>IFERROR(VLOOKUP(B174, '2017q4'!A$1:C$400,3,),0)</f>
        <v>1</v>
      </c>
      <c r="P174" s="117" t="str">
        <f t="shared" si="19"/>
        <v>1</v>
      </c>
      <c r="Q174" s="117">
        <f>IFERROR(VLOOKUP(B174, '2013q4'!A$1:C$399,3,),0)</f>
        <v>7600</v>
      </c>
      <c r="R174" s="117">
        <f>IFERROR(VLOOKUP(B174, '2014q1'!A$1:C$399,3,),0)</f>
        <v>7511</v>
      </c>
      <c r="S174" s="117">
        <f>IFERROR(VLOOKUP(B174, '2014q2'!A$1:C$399,3,),0)</f>
        <v>7327</v>
      </c>
      <c r="T174" s="117">
        <f>IFERROR(VLOOKUP(B174, '2014q3'!A$1:C$399,3,),0)</f>
        <v>7238</v>
      </c>
      <c r="U174" s="117">
        <f>IFERROR(VLOOKUP(B174, '2014q1'!A$1:C$399,3,),0)</f>
        <v>7511</v>
      </c>
      <c r="V174" s="117">
        <f>IFERROR(VLOOKUP(B174, '2014q2'!A$1:C$399,3,),0)</f>
        <v>7327</v>
      </c>
      <c r="W174" s="117">
        <f>IFERROR(VLOOKUP(B174, '2015q2'!A$1:C$399,3,),0)</f>
        <v>6457</v>
      </c>
      <c r="X174" s="117">
        <f>IFERROR(VLOOKUP(B174, '2015q3'!A$1:C$399,3,),0)</f>
        <v>6181</v>
      </c>
      <c r="Y174" s="117">
        <f>IFERROR(VLOOKUP(B174, '2015q4'!A$1:C$399,3,),0)</f>
        <v>4743</v>
      </c>
      <c r="Z174" s="117">
        <f>IFERROR(VLOOKUP(B174, '2016q1'!A$1:C$399,3,),0)</f>
        <v>3117</v>
      </c>
      <c r="AA174" s="117">
        <f>IFERROR(VLOOKUP(B174, '2016q2'!A$1:C$399,3,),0)</f>
        <v>1349</v>
      </c>
      <c r="AB174" s="117">
        <f>IFERROR(VLOOKUP(B174, '2016q3'!A$1:C$399,3,),0)</f>
        <v>27</v>
      </c>
      <c r="AC174" s="117">
        <f>IFERROR(VLOOKUP(B174, '2016q4'!A$1:C$399,3,),0)</f>
        <v>0</v>
      </c>
      <c r="AD174" s="117">
        <f>IFERROR(VLOOKUP(B174, '2017q1'!A$1:C$399,3,),0)</f>
        <v>1</v>
      </c>
      <c r="AE174" s="117">
        <f>IFERROR(VLOOKUP(B174, '2017q2'!A$1:C$399,3,),0)</f>
        <v>1</v>
      </c>
      <c r="AF174" s="117">
        <f>IFERROR(VLOOKUP(B174, '2017q3'!A$1:C$399,3,),0)</f>
        <v>1</v>
      </c>
      <c r="AG174" s="117">
        <f>IFERROR(VLOOKUP(B174, '2017q4'!A$1:C$399,3,),0)</f>
        <v>1</v>
      </c>
      <c r="AH174" s="117" t="str">
        <f t="shared" si="20"/>
        <v>4</v>
      </c>
      <c r="AI174" s="117">
        <f>IFERROR(VLOOKUP(B174, 'c2013q4'!A$1:E$399,4,),0) + IFERROR(VLOOKUP(B174, 'c2014q1'!A$1:E$399,4,),0) + IFERROR(VLOOKUP(B174, 'c2014q2'!A$1:E$399,4,),0) + IFERROR(VLOOKUP(B174, 'c2014q3'!A$1:E$399,4,),0) + IFERROR(VLOOKUP(B174, 'c2014q4'!A$1:E$399,4,),0)+ IFERROR(VLOOKUP(B174, 'c2015q1'!A$1:E$399,4,),0) + IFERROR(VLOOKUP(B174, 'c2015q2'!A$1:E$399,4,),0) + IFERROR(VLOOKUP(B174, 'c2015q3'!A$1:E$399,4,),0) + IFERROR(VLOOKUP(B174, 'c2015q4'!A$1:E$399,4,),0) + IFERROR(VLOOKUP(B174, 'c2016q1'!A$1:E$399,4,),0) + IFERROR(VLOOKUP(B174, 'c2016q2'!A$1:E$399,4,),0) + IFERROR(VLOOKUP(B174, 'c2016q3'!A$1:E$399,4,),0) + IFERROR(VLOOKUP(B174, 'c2016q4'!A$1:E$399,4,),0)+ IFERROR(VLOOKUP(B174, 'c2017q1'!A$1:E$399,4,),0)+ IFERROR(VLOOKUP(B174, 'c2017q2'!A$1:E$399,4,),0)</f>
        <v>4</v>
      </c>
      <c r="AJ174" s="117">
        <f>IFERROR(VLOOKUP(B174, 'c2013q4'!A$1:E$399,4,),0)</f>
        <v>4</v>
      </c>
      <c r="AK174" s="117">
        <f>IFERROR(VLOOKUP(B174, 'c2014q1'!A$1:E$399,4,),0) + IFERROR(VLOOKUP(B174, 'c2014q2'!A$1:E$399,4,),0) + IFERROR(VLOOKUP(B174, 'c2014q3'!A$1:E$399,4,),0) + IFERROR(VLOOKUP(B174, 'c2014q4'!A$1:E$399,4,),0)</f>
        <v>0</v>
      </c>
      <c r="AL174" s="117">
        <f>IFERROR(VLOOKUP(B174, 'c2015q1'!A$1:E$399,4,),0) + IFERROR(VLOOKUP(B174, 'c2015q2'!A$1:E$399,4,),0) + IFERROR(VLOOKUP(B174, 'c2015q3'!A$1:E$399,4,),0) + IFERROR(VLOOKUP(B174, 'c2015q4'!A$1:E$399,4,),0)</f>
        <v>0</v>
      </c>
      <c r="AM174" s="117">
        <f>IFERROR(VLOOKUP(B174, 'c2016q1'!A$1:E$399,4,),0) + IFERROR(VLOOKUP(B174, 'c2016q2'!A$1:E$399,4,),0) + IFERROR(VLOOKUP(B174, 'c2016q3'!A$1:E$399,4,),0) + IFERROR(VLOOKUP(B174, 'c2016q4'!A$1:E$399,4,),0)</f>
        <v>0</v>
      </c>
      <c r="AN174" s="117">
        <f>IFERROR(VLOOKUP(B174, 'c2017q1'!A$1:E$399,4,),0) + IFERROR(VLOOKUP(B174, 'c2017q2'!A$1:E$399,4,),0)</f>
        <v>0</v>
      </c>
      <c r="AO174" s="117" t="str">
        <f t="shared" si="21"/>
        <v>-</v>
      </c>
      <c r="AP174" s="117" t="str">
        <f t="shared" si="22"/>
        <v/>
      </c>
      <c r="AQ174" s="117">
        <f t="shared" si="23"/>
        <v>0</v>
      </c>
      <c r="AR174" s="117" t="str">
        <f t="shared" si="24"/>
        <v>f</v>
      </c>
      <c r="AS174" s="117" t="str">
        <f>IFERROR(VLOOKUP(B174, loss!$A$1:$F$300, 4, FALSE), "")</f>
        <v/>
      </c>
      <c r="AT174" s="117" t="str">
        <f>IFERROR(VLOOKUP(B174, loss!$A$1:$F$300, 5, FALSE), "")</f>
        <v/>
      </c>
    </row>
    <row r="175" spans="1:46" x14ac:dyDescent="0.25">
      <c r="A175" s="59">
        <v>174</v>
      </c>
      <c r="B175" s="59" t="s">
        <v>349</v>
      </c>
      <c r="C175" s="117" t="str">
        <f>IFERROR(VLOOKUP(B175,addresses!A$2:I$1997, 3, FALSE), "")</f>
        <v>15 Independence Blvd</v>
      </c>
      <c r="D175" s="117" t="str">
        <f>IFERROR(VLOOKUP(B175,addresses!A$2:I$1997, 5, FALSE), "")</f>
        <v>Warren</v>
      </c>
      <c r="E175" s="117" t="str">
        <f>IFERROR(VLOOKUP(B175,addresses!A$2:I$1997, 7, FALSE),"")</f>
        <v>NJ</v>
      </c>
      <c r="F175" s="117" t="str">
        <f>IFERROR(VLOOKUP(B175,addresses!A$2:I$1997, 8, FALSE),"")</f>
        <v>07059-0602</v>
      </c>
      <c r="G175" s="117" t="str">
        <f>IFERROR(VLOOKUP(B175,addresses!A$2:I$1997, 9, FALSE),"")</f>
        <v>908-604-2900</v>
      </c>
      <c r="H175" s="117" t="str">
        <f>IFERROR(VLOOKUP(B175,addresses!A$2:J$1997, 10, FALSE), "")</f>
        <v>http://www.msigusa.com</v>
      </c>
      <c r="I175" s="117" t="str">
        <f>VLOOKUP(IFERROR(VLOOKUP(B175, Weiss!A$1:C$399,3,FALSE),"NR"), RatingsLU!A$5:B$30, 2, FALSE)</f>
        <v>NR</v>
      </c>
      <c r="J175" s="117">
        <f>VLOOKUP(I175,RatingsLU!B$5:C$30,2,)</f>
        <v>16</v>
      </c>
      <c r="K175" s="117" t="str">
        <f>VLOOKUP(IFERROR(VLOOKUP(B175,#REF!, 6,FALSE), "NR"), RatingsLU!K$5:M$30, 2, FALSE)</f>
        <v>NR</v>
      </c>
      <c r="L175" s="117">
        <f>VLOOKUP(K175,RatingsLU!L$5:M$30,2,)</f>
        <v>7</v>
      </c>
      <c r="M175" s="117" t="str">
        <f>VLOOKUP(IFERROR(VLOOKUP(B175, AMBest!A$1:L$399,3,FALSE),"NR"), RatingsLU!F$5:G$100, 2, FALSE)</f>
        <v>A+</v>
      </c>
      <c r="N175" s="117">
        <f>VLOOKUP(M175, RatingsLU!G$5:H$100, 2, FALSE)</f>
        <v>3</v>
      </c>
      <c r="O175" s="117">
        <f>IFERROR(VLOOKUP(B175, '2017q4'!A$1:C$400,3,),0)</f>
        <v>1</v>
      </c>
      <c r="P175" s="117" t="str">
        <f t="shared" si="19"/>
        <v>1</v>
      </c>
      <c r="Q175" s="117">
        <f>IFERROR(VLOOKUP(B175, '2013q4'!A$1:C$399,3,),0)</f>
        <v>2</v>
      </c>
      <c r="R175" s="117">
        <f>IFERROR(VLOOKUP(B175, '2014q1'!A$1:C$399,3,),0)</f>
        <v>2</v>
      </c>
      <c r="S175" s="117">
        <f>IFERROR(VLOOKUP(B175, '2014q2'!A$1:C$399,3,),0)</f>
        <v>2</v>
      </c>
      <c r="T175" s="117">
        <f>IFERROR(VLOOKUP(B175, '2014q3'!A$1:C$399,3,),0)</f>
        <v>2</v>
      </c>
      <c r="U175" s="117">
        <f>IFERROR(VLOOKUP(B175, '2014q1'!A$1:C$399,3,),0)</f>
        <v>2</v>
      </c>
      <c r="V175" s="117">
        <f>IFERROR(VLOOKUP(B175, '2014q2'!A$1:C$399,3,),0)</f>
        <v>2</v>
      </c>
      <c r="W175" s="117">
        <f>IFERROR(VLOOKUP(B175, '2015q2'!A$1:C$399,3,),0)</f>
        <v>3</v>
      </c>
      <c r="X175" s="117">
        <f>IFERROR(VLOOKUP(B175, '2015q3'!A$1:C$399,3,),0)</f>
        <v>3</v>
      </c>
      <c r="Y175" s="117">
        <f>IFERROR(VLOOKUP(B175, '2015q4'!A$1:C$399,3,),0)</f>
        <v>1</v>
      </c>
      <c r="Z175" s="117">
        <f>IFERROR(VLOOKUP(B175, '2016q1'!A$1:C$399,3,),0)</f>
        <v>1</v>
      </c>
      <c r="AA175" s="117">
        <f>IFERROR(VLOOKUP(B175, '2016q2'!A$1:C$399,3,),0)</f>
        <v>1</v>
      </c>
      <c r="AB175" s="117">
        <f>IFERROR(VLOOKUP(B175, '2016q3'!A$1:C$399,3,),0)</f>
        <v>1</v>
      </c>
      <c r="AC175" s="117">
        <f>IFERROR(VLOOKUP(B175, '2016q4'!A$1:C$399,3,),0)</f>
        <v>1</v>
      </c>
      <c r="AD175" s="117">
        <f>IFERROR(VLOOKUP(B175, '2017q1'!A$1:C$399,3,),0)</f>
        <v>1</v>
      </c>
      <c r="AE175" s="117">
        <f>IFERROR(VLOOKUP(B175, '2017q2'!A$1:C$399,3,),0)</f>
        <v>1</v>
      </c>
      <c r="AF175" s="117">
        <f>IFERROR(VLOOKUP(B175, '2017q3'!A$1:C$399,3,),0)</f>
        <v>1</v>
      </c>
      <c r="AG175" s="117">
        <f>IFERROR(VLOOKUP(B175, '2017q4'!A$1:C$399,3,),0)</f>
        <v>1</v>
      </c>
      <c r="AH175" s="117" t="str">
        <f t="shared" si="20"/>
        <v>0</v>
      </c>
      <c r="AI175" s="117">
        <f>IFERROR(VLOOKUP(B175, 'c2013q4'!A$1:E$399,4,),0) + IFERROR(VLOOKUP(B175, 'c2014q1'!A$1:E$399,4,),0) + IFERROR(VLOOKUP(B175, 'c2014q2'!A$1:E$399,4,),0) + IFERROR(VLOOKUP(B175, 'c2014q3'!A$1:E$399,4,),0) + IFERROR(VLOOKUP(B175, 'c2014q4'!A$1:E$399,4,),0)+ IFERROR(VLOOKUP(B175, 'c2015q1'!A$1:E$399,4,),0) + IFERROR(VLOOKUP(B175, 'c2015q2'!A$1:E$399,4,),0) + IFERROR(VLOOKUP(B175, 'c2015q3'!A$1:E$399,4,),0) + IFERROR(VLOOKUP(B175, 'c2015q4'!A$1:E$399,4,),0) + IFERROR(VLOOKUP(B175, 'c2016q1'!A$1:E$399,4,),0) + IFERROR(VLOOKUP(B175, 'c2016q2'!A$1:E$399,4,),0) + IFERROR(VLOOKUP(B175, 'c2016q3'!A$1:E$399,4,),0) + IFERROR(VLOOKUP(B175, 'c2016q4'!A$1:E$399,4,),0)+ IFERROR(VLOOKUP(B175, 'c2017q1'!A$1:E$399,4,),0)+ IFERROR(VLOOKUP(B175, 'c2017q2'!A$1:E$399,4,),0)</f>
        <v>0</v>
      </c>
      <c r="AJ175" s="117">
        <f>IFERROR(VLOOKUP(B175, 'c2013q4'!A$1:E$399,4,),0)</f>
        <v>0</v>
      </c>
      <c r="AK175" s="117">
        <f>IFERROR(VLOOKUP(B175, 'c2014q1'!A$1:E$399,4,),0) + IFERROR(VLOOKUP(B175, 'c2014q2'!A$1:E$399,4,),0) + IFERROR(VLOOKUP(B175, 'c2014q3'!A$1:E$399,4,),0) + IFERROR(VLOOKUP(B175, 'c2014q4'!A$1:E$399,4,),0)</f>
        <v>0</v>
      </c>
      <c r="AL175" s="117">
        <f>IFERROR(VLOOKUP(B175, 'c2015q1'!A$1:E$399,4,),0) + IFERROR(VLOOKUP(B175, 'c2015q2'!A$1:E$399,4,),0) + IFERROR(VLOOKUP(B175, 'c2015q3'!A$1:E$399,4,),0) + IFERROR(VLOOKUP(B175, 'c2015q4'!A$1:E$399,4,),0)</f>
        <v>0</v>
      </c>
      <c r="AM175" s="117">
        <f>IFERROR(VLOOKUP(B175, 'c2016q1'!A$1:E$399,4,),0) + IFERROR(VLOOKUP(B175, 'c2016q2'!A$1:E$399,4,),0) + IFERROR(VLOOKUP(B175, 'c2016q3'!A$1:E$399,4,),0) + IFERROR(VLOOKUP(B175, 'c2016q4'!A$1:E$399,4,),0)</f>
        <v>0</v>
      </c>
      <c r="AN175" s="117">
        <f>IFERROR(VLOOKUP(B175, 'c2017q1'!A$1:E$399,4,),0) + IFERROR(VLOOKUP(B175, 'c2017q2'!A$1:E$399,4,),0)</f>
        <v>0</v>
      </c>
      <c r="AO175" s="117" t="str">
        <f t="shared" si="21"/>
        <v>-</v>
      </c>
      <c r="AP175" s="117" t="str">
        <f t="shared" si="22"/>
        <v/>
      </c>
      <c r="AQ175" s="117">
        <f t="shared" si="23"/>
        <v>0</v>
      </c>
      <c r="AR175" s="117" t="str">
        <f t="shared" si="24"/>
        <v>f</v>
      </c>
      <c r="AS175" s="117" t="str">
        <f>IFERROR(VLOOKUP(B175, loss!$A$1:$F$300, 4, FALSE), "")</f>
        <v/>
      </c>
      <c r="AT175" s="117" t="str">
        <f>IFERROR(VLOOKUP(B175, loss!$A$1:$F$300, 5, FALSE), "")</f>
        <v/>
      </c>
    </row>
    <row r="176" spans="1:46" x14ac:dyDescent="0.25">
      <c r="A176" s="117">
        <v>175</v>
      </c>
      <c r="B176" t="s">
        <v>3690</v>
      </c>
      <c r="C176" s="117" t="str">
        <f>IFERROR(VLOOKUP(B176,addresses!A$2:I$1997, 3, FALSE), "")</f>
        <v>175 Berkeley Street</v>
      </c>
      <c r="D176" s="117" t="str">
        <f>IFERROR(VLOOKUP(B176,addresses!A$2:I$1997, 5, FALSE), "")</f>
        <v>Boston</v>
      </c>
      <c r="E176" s="117" t="str">
        <f>IFERROR(VLOOKUP(B176,addresses!A$2:I$1997, 7, FALSE),"")</f>
        <v>MA</v>
      </c>
      <c r="F176" s="117" t="str">
        <f>IFERROR(VLOOKUP(B176,addresses!A$2:I$1997, 8, FALSE),"")</f>
        <v>02116</v>
      </c>
      <c r="G176" s="117" t="str">
        <f>IFERROR(VLOOKUP(B176,addresses!A$2:I$1997, 9, FALSE),"")</f>
        <v>617-357-9500</v>
      </c>
      <c r="H176" s="117" t="str">
        <f>IFERROR(VLOOKUP(B176,addresses!A$2:J$1997, 10, FALSE), "")</f>
        <v>http://www.libertymutualgroup.com</v>
      </c>
      <c r="I176" s="117" t="str">
        <f>VLOOKUP(IFERROR(VLOOKUP(B176, Weiss!A$1:C$399,3,FALSE),"NR"), RatingsLU!A$5:B$30, 2, FALSE)</f>
        <v>NR</v>
      </c>
      <c r="J176" s="117">
        <f>VLOOKUP(I176,RatingsLU!B$5:C$30,2,)</f>
        <v>16</v>
      </c>
      <c r="K176" s="117" t="str">
        <f>VLOOKUP(IFERROR(VLOOKUP(B176,#REF!, 6,FALSE), "NR"), RatingsLU!K$5:M$30, 2, FALSE)</f>
        <v>NR</v>
      </c>
      <c r="L176" s="117">
        <f>VLOOKUP(K176,RatingsLU!L$5:M$30,2,)</f>
        <v>7</v>
      </c>
      <c r="M176" s="117" t="str">
        <f>VLOOKUP(IFERROR(VLOOKUP(B176, AMBest!A$1:L$399,3,FALSE),"NR"), RatingsLU!F$5:G$100, 2, FALSE)</f>
        <v>NR</v>
      </c>
      <c r="N176" s="117">
        <f>VLOOKUP(M176, RatingsLU!G$5:H$100, 2, FALSE)</f>
        <v>33</v>
      </c>
      <c r="O176" s="117">
        <f>IFERROR(VLOOKUP(B176, '2017q4'!A$1:C$400,3,),0)</f>
        <v>1</v>
      </c>
      <c r="P176" s="117" t="str">
        <f t="shared" si="19"/>
        <v>1</v>
      </c>
      <c r="Q176" s="117">
        <f>IFERROR(VLOOKUP(B176, '2013q4'!A$1:C$399,3,),0)</f>
        <v>0</v>
      </c>
      <c r="R176" s="117">
        <f>IFERROR(VLOOKUP(B176, '2014q1'!A$1:C$399,3,),0)</f>
        <v>0</v>
      </c>
      <c r="S176" s="117">
        <f>IFERROR(VLOOKUP(B176, '2014q2'!A$1:C$399,3,),0)</f>
        <v>0</v>
      </c>
      <c r="T176" s="117">
        <f>IFERROR(VLOOKUP(B176, '2014q3'!A$1:C$399,3,),0)</f>
        <v>0</v>
      </c>
      <c r="U176" s="117">
        <f>IFERROR(VLOOKUP(B176, '2014q1'!A$1:C$399,3,),0)</f>
        <v>0</v>
      </c>
      <c r="V176" s="117">
        <f>IFERROR(VLOOKUP(B176, '2014q2'!A$1:C$399,3,),0)</f>
        <v>0</v>
      </c>
      <c r="W176" s="117">
        <f>IFERROR(VLOOKUP(B176, '2015q2'!A$1:C$399,3,),0)</f>
        <v>0</v>
      </c>
      <c r="X176" s="117">
        <f>IFERROR(VLOOKUP(B176, '2015q3'!A$1:C$399,3,),0)</f>
        <v>0</v>
      </c>
      <c r="Y176" s="117">
        <f>IFERROR(VLOOKUP(B176, '2015q4'!A$1:C$399,3,),0)</f>
        <v>0</v>
      </c>
      <c r="Z176" s="117">
        <f>IFERROR(VLOOKUP(B176, '2016q1'!A$1:C$399,3,),0)</f>
        <v>0</v>
      </c>
      <c r="AA176" s="117">
        <f>IFERROR(VLOOKUP(B176, '2016q2'!A$1:C$399,3,),0)</f>
        <v>0</v>
      </c>
      <c r="AB176" s="117">
        <f>IFERROR(VLOOKUP(B176, '2016q3'!A$1:C$399,3,),0)</f>
        <v>0</v>
      </c>
      <c r="AC176" s="117">
        <f>IFERROR(VLOOKUP(B176, '2016q4'!A$1:C$399,3,),0)</f>
        <v>0</v>
      </c>
      <c r="AD176" s="117">
        <f>IFERROR(VLOOKUP(B176, '2017q1'!A$1:C$399,3,),0)</f>
        <v>0</v>
      </c>
      <c r="AE176" s="117">
        <f>IFERROR(VLOOKUP(B176, '2017q2'!A$1:C$399,3,),0)</f>
        <v>0</v>
      </c>
      <c r="AF176" s="117">
        <f>IFERROR(VLOOKUP(B176, '2017q3'!A$1:C$399,3,),0)</f>
        <v>0</v>
      </c>
      <c r="AG176" s="117">
        <f>IFERROR(VLOOKUP(B176, '2017q4'!A$1:C$399,3,),0)</f>
        <v>1</v>
      </c>
      <c r="AH176" s="117" t="str">
        <f t="shared" si="20"/>
        <v>0</v>
      </c>
      <c r="AI176" s="117">
        <f>IFERROR(VLOOKUP(B176, 'c2013q4'!A$1:E$399,4,),0) + IFERROR(VLOOKUP(B176, 'c2014q1'!A$1:E$399,4,),0) + IFERROR(VLOOKUP(B176, 'c2014q2'!A$1:E$399,4,),0) + IFERROR(VLOOKUP(B176, 'c2014q3'!A$1:E$399,4,),0) + IFERROR(VLOOKUP(B176, 'c2014q4'!A$1:E$399,4,),0)+ IFERROR(VLOOKUP(B176, 'c2015q1'!A$1:E$399,4,),0) + IFERROR(VLOOKUP(B176, 'c2015q2'!A$1:E$399,4,),0) + IFERROR(VLOOKUP(B176, 'c2015q3'!A$1:E$399,4,),0) + IFERROR(VLOOKUP(B176, 'c2015q4'!A$1:E$399,4,),0) + IFERROR(VLOOKUP(B176, 'c2016q1'!A$1:E$399,4,),0) + IFERROR(VLOOKUP(B176, 'c2016q2'!A$1:E$399,4,),0) + IFERROR(VLOOKUP(B176, 'c2016q3'!A$1:E$399,4,),0) + IFERROR(VLOOKUP(B176, 'c2016q4'!A$1:E$399,4,),0)+ IFERROR(VLOOKUP(B176, 'c2017q1'!A$1:E$399,4,),0)+ IFERROR(VLOOKUP(B176, 'c2017q2'!A$1:E$399,4,),0)</f>
        <v>0</v>
      </c>
      <c r="AJ176" s="117">
        <f>IFERROR(VLOOKUP(B176, 'c2013q4'!A$1:E$399,4,),0)</f>
        <v>0</v>
      </c>
      <c r="AK176" s="117">
        <f>IFERROR(VLOOKUP(B176, 'c2014q1'!A$1:E$399,4,),0) + IFERROR(VLOOKUP(B176, 'c2014q2'!A$1:E$399,4,),0) + IFERROR(VLOOKUP(B176, 'c2014q3'!A$1:E$399,4,),0) + IFERROR(VLOOKUP(B176, 'c2014q4'!A$1:E$399,4,),0)</f>
        <v>0</v>
      </c>
      <c r="AL176" s="117">
        <f>IFERROR(VLOOKUP(B176, 'c2015q1'!A$1:E$399,4,),0) + IFERROR(VLOOKUP(B176, 'c2015q2'!A$1:E$399,4,),0) + IFERROR(VLOOKUP(B176, 'c2015q3'!A$1:E$399,4,),0) + IFERROR(VLOOKUP(B176, 'c2015q4'!A$1:E$399,4,),0)</f>
        <v>0</v>
      </c>
      <c r="AM176" s="117">
        <f>IFERROR(VLOOKUP(B176, 'c2016q1'!A$1:E$399,4,),0) + IFERROR(VLOOKUP(B176, 'c2016q2'!A$1:E$399,4,),0) + IFERROR(VLOOKUP(B176, 'c2016q3'!A$1:E$399,4,),0) + IFERROR(VLOOKUP(B176, 'c2016q4'!A$1:E$399,4,),0)</f>
        <v>0</v>
      </c>
      <c r="AN176" s="117">
        <f>IFERROR(VLOOKUP(B176, 'c2017q1'!A$1:E$399,4,),0) + IFERROR(VLOOKUP(B176, 'c2017q2'!A$1:E$399,4,),0)</f>
        <v>0</v>
      </c>
      <c r="AO176" s="117" t="str">
        <f t="shared" si="21"/>
        <v>-</v>
      </c>
      <c r="AP176" s="117" t="str">
        <f t="shared" si="22"/>
        <v/>
      </c>
      <c r="AQ176" s="117">
        <f t="shared" si="23"/>
        <v>0</v>
      </c>
      <c r="AR176" s="117" t="str">
        <f t="shared" si="24"/>
        <v>f</v>
      </c>
      <c r="AS176" s="117" t="str">
        <f>IFERROR(VLOOKUP(B176, loss!$A$1:$F$300, 4, FALSE), "")</f>
        <v/>
      </c>
      <c r="AT176" s="117" t="str">
        <f>IFERROR(VLOOKUP(B176, loss!$A$1:$F$300, 5, FALSE), "")</f>
        <v/>
      </c>
    </row>
    <row r="177" spans="1:46" x14ac:dyDescent="0.25">
      <c r="A177" s="117">
        <v>176</v>
      </c>
      <c r="B177" t="s">
        <v>356</v>
      </c>
      <c r="C177" s="117" t="str">
        <f>IFERROR(VLOOKUP(B177,addresses!A$2:I$1997, 3, FALSE), "")</f>
        <v>1400 American Lane</v>
      </c>
      <c r="D177" s="117" t="str">
        <f>IFERROR(VLOOKUP(B177,addresses!A$2:I$1997, 5, FALSE), "")</f>
        <v>Schaumburg</v>
      </c>
      <c r="E177" s="117" t="str">
        <f>IFERROR(VLOOKUP(B177,addresses!A$2:I$1997, 7, FALSE),"")</f>
        <v>IL</v>
      </c>
      <c r="F177" s="117" t="str">
        <f>IFERROR(VLOOKUP(B177,addresses!A$2:I$1997, 8, FALSE),"")</f>
        <v>60196-1056</v>
      </c>
      <c r="G177" s="117" t="str">
        <f>IFERROR(VLOOKUP(B177,addresses!A$2:I$1997, 9, FALSE),"")</f>
        <v>847-605-6201</v>
      </c>
      <c r="H177" s="117" t="str">
        <f>IFERROR(VLOOKUP(B177,addresses!A$2:J$1997, 10, FALSE), "")</f>
        <v>http://www.zurichna.com</v>
      </c>
      <c r="I177" s="117" t="str">
        <f>VLOOKUP(IFERROR(VLOOKUP(B177, Weiss!A$1:C$399,3,FALSE),"NR"), RatingsLU!A$5:B$30, 2, FALSE)</f>
        <v>B-</v>
      </c>
      <c r="J177" s="117">
        <f>VLOOKUP(I177,RatingsLU!B$5:C$30,2,)</f>
        <v>6</v>
      </c>
      <c r="K177" s="117" t="str">
        <f>VLOOKUP(IFERROR(VLOOKUP(B177,#REF!, 6,FALSE), "NR"), RatingsLU!K$5:M$30, 2, FALSE)</f>
        <v>NR</v>
      </c>
      <c r="L177" s="117">
        <f>VLOOKUP(K177,RatingsLU!L$5:M$30,2,)</f>
        <v>7</v>
      </c>
      <c r="M177" s="117" t="str">
        <f>VLOOKUP(IFERROR(VLOOKUP(B177, AMBest!A$1:L$399,3,FALSE),"NR"), RatingsLU!F$5:G$100, 2, FALSE)</f>
        <v>A+</v>
      </c>
      <c r="N177" s="117">
        <f>VLOOKUP(M177, RatingsLU!G$5:H$100, 2, FALSE)</f>
        <v>3</v>
      </c>
      <c r="O177" s="117">
        <f>IFERROR(VLOOKUP(B177, '2017q4'!A$1:C$400,3,),0)</f>
        <v>1</v>
      </c>
      <c r="P177" s="117" t="str">
        <f t="shared" si="19"/>
        <v>1</v>
      </c>
      <c r="Q177" s="117">
        <f>IFERROR(VLOOKUP(B177, '2013q4'!A$1:C$399,3,),0)</f>
        <v>1</v>
      </c>
      <c r="R177" s="117">
        <f>IFERROR(VLOOKUP(B177, '2014q1'!A$1:C$399,3,),0)</f>
        <v>2</v>
      </c>
      <c r="S177" s="117">
        <f>IFERROR(VLOOKUP(B177, '2014q2'!A$1:C$399,3,),0)</f>
        <v>4</v>
      </c>
      <c r="T177" s="117">
        <f>IFERROR(VLOOKUP(B177, '2014q3'!A$1:C$399,3,),0)</f>
        <v>3</v>
      </c>
      <c r="U177" s="117">
        <f>IFERROR(VLOOKUP(B177, '2014q1'!A$1:C$399,3,),0)</f>
        <v>2</v>
      </c>
      <c r="V177" s="117">
        <f>IFERROR(VLOOKUP(B177, '2014q2'!A$1:C$399,3,),0)</f>
        <v>4</v>
      </c>
      <c r="W177" s="117">
        <f>IFERROR(VLOOKUP(B177, '2015q2'!A$1:C$399,3,),0)</f>
        <v>2</v>
      </c>
      <c r="X177" s="117">
        <f>IFERROR(VLOOKUP(B177, '2015q3'!A$1:C$399,3,),0)</f>
        <v>0</v>
      </c>
      <c r="Y177" s="117">
        <f>IFERROR(VLOOKUP(B177, '2015q4'!A$1:C$399,3,),0)</f>
        <v>0</v>
      </c>
      <c r="Z177" s="117">
        <f>IFERROR(VLOOKUP(B177, '2016q1'!A$1:C$399,3,),0)</f>
        <v>1</v>
      </c>
      <c r="AA177" s="117">
        <f>IFERROR(VLOOKUP(B177, '2016q2'!A$1:C$399,3,),0)</f>
        <v>0</v>
      </c>
      <c r="AB177" s="117">
        <f>IFERROR(VLOOKUP(B177, '2016q3'!A$1:C$399,3,),0)</f>
        <v>0</v>
      </c>
      <c r="AC177" s="117">
        <f>IFERROR(VLOOKUP(B177, '2016q4'!A$1:C$399,3,),0)</f>
        <v>0</v>
      </c>
      <c r="AD177" s="117">
        <f>IFERROR(VLOOKUP(B177, '2017q1'!A$1:C$399,3,),0)</f>
        <v>0</v>
      </c>
      <c r="AE177" s="117">
        <f>IFERROR(VLOOKUP(B177, '2017q2'!A$1:C$399,3,),0)</f>
        <v>1</v>
      </c>
      <c r="AF177" s="117">
        <f>IFERROR(VLOOKUP(B177, '2017q3'!A$1:C$399,3,),0)</f>
        <v>1</v>
      </c>
      <c r="AG177" s="117">
        <f>IFERROR(VLOOKUP(B177, '2017q4'!A$1:C$399,3,),0)</f>
        <v>1</v>
      </c>
      <c r="AH177" s="117" t="str">
        <f t="shared" si="20"/>
        <v>0</v>
      </c>
      <c r="AI177" s="117">
        <f>IFERROR(VLOOKUP(B177, 'c2013q4'!A$1:E$399,4,),0) + IFERROR(VLOOKUP(B177, 'c2014q1'!A$1:E$399,4,),0) + IFERROR(VLOOKUP(B177, 'c2014q2'!A$1:E$399,4,),0) + IFERROR(VLOOKUP(B177, 'c2014q3'!A$1:E$399,4,),0) + IFERROR(VLOOKUP(B177, 'c2014q4'!A$1:E$399,4,),0)+ IFERROR(VLOOKUP(B177, 'c2015q1'!A$1:E$399,4,),0) + IFERROR(VLOOKUP(B177, 'c2015q2'!A$1:E$399,4,),0) + IFERROR(VLOOKUP(B177, 'c2015q3'!A$1:E$399,4,),0) + IFERROR(VLOOKUP(B177, 'c2015q4'!A$1:E$399,4,),0) + IFERROR(VLOOKUP(B177, 'c2016q1'!A$1:E$399,4,),0) + IFERROR(VLOOKUP(B177, 'c2016q2'!A$1:E$399,4,),0) + IFERROR(VLOOKUP(B177, 'c2016q3'!A$1:E$399,4,),0) + IFERROR(VLOOKUP(B177, 'c2016q4'!A$1:E$399,4,),0)+ IFERROR(VLOOKUP(B177, 'c2017q1'!A$1:E$399,4,),0)+ IFERROR(VLOOKUP(B177, 'c2017q2'!A$1:E$399,4,),0)</f>
        <v>0</v>
      </c>
      <c r="AJ177" s="117">
        <f>IFERROR(VLOOKUP(B177, 'c2013q4'!A$1:E$399,4,),0)</f>
        <v>0</v>
      </c>
      <c r="AK177" s="117">
        <f>IFERROR(VLOOKUP(B177, 'c2014q1'!A$1:E$399,4,),0) + IFERROR(VLOOKUP(B177, 'c2014q2'!A$1:E$399,4,),0) + IFERROR(VLOOKUP(B177, 'c2014q3'!A$1:E$399,4,),0) + IFERROR(VLOOKUP(B177, 'c2014q4'!A$1:E$399,4,),0)</f>
        <v>0</v>
      </c>
      <c r="AL177" s="117">
        <f>IFERROR(VLOOKUP(B177, 'c2015q1'!A$1:E$399,4,),0) + IFERROR(VLOOKUP(B177, 'c2015q2'!A$1:E$399,4,),0) + IFERROR(VLOOKUP(B177, 'c2015q3'!A$1:E$399,4,),0) + IFERROR(VLOOKUP(B177, 'c2015q4'!A$1:E$399,4,),0)</f>
        <v>0</v>
      </c>
      <c r="AM177" s="117">
        <f>IFERROR(VLOOKUP(B177, 'c2016q1'!A$1:E$399,4,),0) + IFERROR(VLOOKUP(B177, 'c2016q2'!A$1:E$399,4,),0) + IFERROR(VLOOKUP(B177, 'c2016q3'!A$1:E$399,4,),0) + IFERROR(VLOOKUP(B177, 'c2016q4'!A$1:E$399,4,),0)</f>
        <v>0</v>
      </c>
      <c r="AN177" s="117">
        <f>IFERROR(VLOOKUP(B177, 'c2017q1'!A$1:E$399,4,),0) + IFERROR(VLOOKUP(B177, 'c2017q2'!A$1:E$399,4,),0)</f>
        <v>0</v>
      </c>
      <c r="AO177" s="117" t="str">
        <f t="shared" si="21"/>
        <v>-</v>
      </c>
      <c r="AP177" s="117" t="str">
        <f t="shared" si="22"/>
        <v/>
      </c>
      <c r="AQ177" s="117">
        <f t="shared" si="23"/>
        <v>0</v>
      </c>
      <c r="AR177" s="117" t="str">
        <f t="shared" si="24"/>
        <v>f</v>
      </c>
      <c r="AS177" s="117" t="str">
        <f>IFERROR(VLOOKUP(B177, loss!$A$1:$F$300, 4, FALSE), "")</f>
        <v/>
      </c>
      <c r="AT177" s="117" t="str">
        <f>IFERROR(VLOOKUP(B177, loss!$A$1:$F$300, 5, FALSE), "")</f>
        <v/>
      </c>
    </row>
    <row r="178" spans="1:46" x14ac:dyDescent="0.25">
      <c r="A178" s="117">
        <v>177</v>
      </c>
      <c r="B178" t="s">
        <v>361</v>
      </c>
      <c r="C178" s="117" t="str">
        <f>IFERROR(VLOOKUP(B178,addresses!A$2:I$1997, 3, FALSE), "")</f>
        <v>One Liberty Plaza, 165 Broadway</v>
      </c>
      <c r="D178" s="117" t="str">
        <f>IFERROR(VLOOKUP(B178,addresses!A$2:I$1997, 5, FALSE), "")</f>
        <v>New York</v>
      </c>
      <c r="E178" s="117" t="str">
        <f>IFERROR(VLOOKUP(B178,addresses!A$2:I$1997, 7, FALSE),"")</f>
        <v>NY</v>
      </c>
      <c r="F178" s="117">
        <f>IFERROR(VLOOKUP(B178,addresses!A$2:I$1997, 8, FALSE),"")</f>
        <v>10006</v>
      </c>
      <c r="G178" s="117" t="str">
        <f>IFERROR(VLOOKUP(B178,addresses!A$2:I$1997, 9, FALSE),"")</f>
        <v>212-365-2200</v>
      </c>
      <c r="H178" s="117" t="str">
        <f>IFERROR(VLOOKUP(B178,addresses!A$2:J$1997, 10, FALSE), "")</f>
        <v>http://www.transre.com</v>
      </c>
      <c r="I178" s="117" t="str">
        <f>VLOOKUP(IFERROR(VLOOKUP(B178, Weiss!A$1:C$399,3,FALSE),"NR"), RatingsLU!A$5:B$30, 2, FALSE)</f>
        <v>NR</v>
      </c>
      <c r="J178" s="117">
        <f>VLOOKUP(I178,RatingsLU!B$5:C$30,2,)</f>
        <v>16</v>
      </c>
      <c r="K178" s="117" t="str">
        <f>VLOOKUP(IFERROR(VLOOKUP(B178,#REF!, 6,FALSE), "NR"), RatingsLU!K$5:M$30, 2, FALSE)</f>
        <v>NR</v>
      </c>
      <c r="L178" s="117">
        <f>VLOOKUP(K178,RatingsLU!L$5:M$30,2,)</f>
        <v>7</v>
      </c>
      <c r="M178" s="117" t="str">
        <f>VLOOKUP(IFERROR(VLOOKUP(B178, AMBest!A$1:L$399,3,FALSE),"NR"), RatingsLU!F$5:G$100, 2, FALSE)</f>
        <v>A+</v>
      </c>
      <c r="N178" s="117">
        <f>VLOOKUP(M178, RatingsLU!G$5:H$100, 2, FALSE)</f>
        <v>3</v>
      </c>
      <c r="O178" s="117">
        <f>IFERROR(VLOOKUP(B178, '2017q4'!A$1:C$400,3,),0)</f>
        <v>0</v>
      </c>
      <c r="P178" s="117" t="str">
        <f t="shared" si="19"/>
        <v>0</v>
      </c>
      <c r="Q178" s="117">
        <f>IFERROR(VLOOKUP(B178, '2013q4'!A$1:C$399,3,),0)</f>
        <v>0</v>
      </c>
      <c r="R178" s="117">
        <f>IFERROR(VLOOKUP(B178, '2014q1'!A$1:C$399,3,),0)</f>
        <v>0</v>
      </c>
      <c r="S178" s="117">
        <f>IFERROR(VLOOKUP(B178, '2014q2'!A$1:C$399,3,),0)</f>
        <v>0</v>
      </c>
      <c r="T178" s="117">
        <f>IFERROR(VLOOKUP(B178, '2014q3'!A$1:C$399,3,),0)</f>
        <v>0</v>
      </c>
      <c r="U178" s="117">
        <f>IFERROR(VLOOKUP(B178, '2014q1'!A$1:C$399,3,),0)</f>
        <v>0</v>
      </c>
      <c r="V178" s="117">
        <f>IFERROR(VLOOKUP(B178, '2014q2'!A$1:C$399,3,),0)</f>
        <v>0</v>
      </c>
      <c r="W178" s="117">
        <f>IFERROR(VLOOKUP(B178, '2015q2'!A$1:C$399,3,),0)</f>
        <v>0</v>
      </c>
      <c r="X178" s="117">
        <f>IFERROR(VLOOKUP(B178, '2015q3'!A$1:C$399,3,),0)</f>
        <v>0</v>
      </c>
      <c r="Y178" s="117">
        <f>IFERROR(VLOOKUP(B178, '2015q4'!A$1:C$399,3,),0)</f>
        <v>0</v>
      </c>
      <c r="Z178" s="117">
        <f>IFERROR(VLOOKUP(B178, '2016q1'!A$1:C$399,3,),0)</f>
        <v>0</v>
      </c>
      <c r="AA178" s="117">
        <f>IFERROR(VLOOKUP(B178, '2016q2'!A$1:C$399,3,),0)</f>
        <v>0</v>
      </c>
      <c r="AB178" s="117">
        <f>IFERROR(VLOOKUP(B178, '2016q3'!A$1:C$399,3,),0)</f>
        <v>0</v>
      </c>
      <c r="AC178" s="117">
        <f>IFERROR(VLOOKUP(B178, '2016q4'!A$1:C$399,3,),0)</f>
        <v>0</v>
      </c>
      <c r="AD178" s="117">
        <f>IFERROR(VLOOKUP(B178, '2017q1'!A$1:C$399,3,),0)</f>
        <v>0</v>
      </c>
      <c r="AE178" s="117">
        <f>IFERROR(VLOOKUP(B178, '2017q2'!A$1:C$399,3,),0)</f>
        <v>0</v>
      </c>
      <c r="AF178" s="117">
        <f>IFERROR(VLOOKUP(B178, '2017q3'!A$1:C$399,3,),0)</f>
        <v>0</v>
      </c>
      <c r="AG178" s="117">
        <f>IFERROR(VLOOKUP(B178, '2017q4'!A$1:C$399,3,),0)</f>
        <v>0</v>
      </c>
      <c r="AH178" s="117" t="str">
        <f t="shared" si="20"/>
        <v>0</v>
      </c>
      <c r="AI178" s="117">
        <f>IFERROR(VLOOKUP(B178, 'c2013q4'!A$1:E$399,4,),0) + IFERROR(VLOOKUP(B178, 'c2014q1'!A$1:E$399,4,),0) + IFERROR(VLOOKUP(B178, 'c2014q2'!A$1:E$399,4,),0) + IFERROR(VLOOKUP(B178, 'c2014q3'!A$1:E$399,4,),0) + IFERROR(VLOOKUP(B178, 'c2014q4'!A$1:E$399,4,),0)+ IFERROR(VLOOKUP(B178, 'c2015q1'!A$1:E$399,4,),0) + IFERROR(VLOOKUP(B178, 'c2015q2'!A$1:E$399,4,),0) + IFERROR(VLOOKUP(B178, 'c2015q3'!A$1:E$399,4,),0) + IFERROR(VLOOKUP(B178, 'c2015q4'!A$1:E$399,4,),0) + IFERROR(VLOOKUP(B178, 'c2016q1'!A$1:E$399,4,),0) + IFERROR(VLOOKUP(B178, 'c2016q2'!A$1:E$399,4,),0) + IFERROR(VLOOKUP(B178, 'c2016q3'!A$1:E$399,4,),0) + IFERROR(VLOOKUP(B178, 'c2016q4'!A$1:E$399,4,),0)+ IFERROR(VLOOKUP(B178, 'c2017q1'!A$1:E$399,4,),0)+ IFERROR(VLOOKUP(B178, 'c2017q2'!A$1:E$399,4,),0)</f>
        <v>0</v>
      </c>
      <c r="AJ178" s="117">
        <f>IFERROR(VLOOKUP(B178, 'c2013q4'!A$1:E$399,4,),0)</f>
        <v>0</v>
      </c>
      <c r="AK178" s="117">
        <f>IFERROR(VLOOKUP(B178, 'c2014q1'!A$1:E$399,4,),0) + IFERROR(VLOOKUP(B178, 'c2014q2'!A$1:E$399,4,),0) + IFERROR(VLOOKUP(B178, 'c2014q3'!A$1:E$399,4,),0) + IFERROR(VLOOKUP(B178, 'c2014q4'!A$1:E$399,4,),0)</f>
        <v>0</v>
      </c>
      <c r="AL178" s="117">
        <f>IFERROR(VLOOKUP(B178, 'c2015q1'!A$1:E$399,4,),0) + IFERROR(VLOOKUP(B178, 'c2015q2'!A$1:E$399,4,),0) + IFERROR(VLOOKUP(B178, 'c2015q3'!A$1:E$399,4,),0) + IFERROR(VLOOKUP(B178, 'c2015q4'!A$1:E$399,4,),0)</f>
        <v>0</v>
      </c>
      <c r="AM178" s="117">
        <f>IFERROR(VLOOKUP(B178, 'c2016q1'!A$1:E$399,4,),0) + IFERROR(VLOOKUP(B178, 'c2016q2'!A$1:E$399,4,),0) + IFERROR(VLOOKUP(B178, 'c2016q3'!A$1:E$399,4,),0) + IFERROR(VLOOKUP(B178, 'c2016q4'!A$1:E$399,4,),0)</f>
        <v>0</v>
      </c>
      <c r="AN178" s="117">
        <f>IFERROR(VLOOKUP(B178, 'c2017q1'!A$1:E$399,4,),0) + IFERROR(VLOOKUP(B178, 'c2017q2'!A$1:E$399,4,),0)</f>
        <v>0</v>
      </c>
      <c r="AO178" s="117" t="str">
        <f t="shared" si="21"/>
        <v>-</v>
      </c>
      <c r="AP178" s="117" t="str">
        <f t="shared" si="22"/>
        <v/>
      </c>
      <c r="AQ178" s="117">
        <f t="shared" si="23"/>
        <v>0</v>
      </c>
      <c r="AR178" s="117" t="str">
        <f t="shared" si="24"/>
        <v>f</v>
      </c>
      <c r="AS178" s="117" t="str">
        <f>IFERROR(VLOOKUP(B178, loss!$A$1:$F$300, 4, FALSE), "")</f>
        <v/>
      </c>
      <c r="AT178" s="117" t="str">
        <f>IFERROR(VLOOKUP(B178, loss!$A$1:$F$300, 5, FALSE), "")</f>
        <v/>
      </c>
    </row>
    <row r="179" spans="1:46" x14ac:dyDescent="0.25">
      <c r="A179" s="117">
        <v>178</v>
      </c>
      <c r="B179" t="s">
        <v>362</v>
      </c>
      <c r="C179" s="117" t="str">
        <f>IFERROR(VLOOKUP(B179,addresses!A$2:I$1997, 3, FALSE), "")</f>
        <v>1400 American Lane</v>
      </c>
      <c r="D179" s="117" t="str">
        <f>IFERROR(VLOOKUP(B179,addresses!A$2:I$1997, 5, FALSE), "")</f>
        <v>Schaumburg</v>
      </c>
      <c r="E179" s="117" t="str">
        <f>IFERROR(VLOOKUP(B179,addresses!A$2:I$1997, 7, FALSE),"")</f>
        <v>IL</v>
      </c>
      <c r="F179" s="117" t="str">
        <f>IFERROR(VLOOKUP(B179,addresses!A$2:I$1997, 8, FALSE),"")</f>
        <v>60196-1056</v>
      </c>
      <c r="G179" s="117" t="str">
        <f>IFERROR(VLOOKUP(B179,addresses!A$2:I$1997, 9, FALSE),"")</f>
        <v>847-605-6201</v>
      </c>
      <c r="H179" s="117" t="str">
        <f>IFERROR(VLOOKUP(B179,addresses!A$2:J$1997, 10, FALSE), "")</f>
        <v>http://www.zurichna.com</v>
      </c>
      <c r="I179" s="117" t="str">
        <f>VLOOKUP(IFERROR(VLOOKUP(B179, Weiss!A$1:C$399,3,FALSE),"NR"), RatingsLU!A$5:B$30, 2, FALSE)</f>
        <v>NR</v>
      </c>
      <c r="J179" s="117">
        <f>VLOOKUP(I179,RatingsLU!B$5:C$30,2,)</f>
        <v>16</v>
      </c>
      <c r="K179" s="117" t="str">
        <f>VLOOKUP(IFERROR(VLOOKUP(B179,#REF!, 6,FALSE), "NR"), RatingsLU!K$5:M$30, 2, FALSE)</f>
        <v>NR</v>
      </c>
      <c r="L179" s="117">
        <f>VLOOKUP(K179,RatingsLU!L$5:M$30,2,)</f>
        <v>7</v>
      </c>
      <c r="M179" s="117" t="str">
        <f>VLOOKUP(IFERROR(VLOOKUP(B179, AMBest!A$1:L$399,3,FALSE),"NR"), RatingsLU!F$5:G$100, 2, FALSE)</f>
        <v>A+</v>
      </c>
      <c r="N179" s="117">
        <f>VLOOKUP(M179, RatingsLU!G$5:H$100, 2, FALSE)</f>
        <v>3</v>
      </c>
      <c r="O179" s="117">
        <f>IFERROR(VLOOKUP(B179, '2017q4'!A$1:C$400,3,),0)</f>
        <v>0</v>
      </c>
      <c r="P179" s="117" t="str">
        <f t="shared" si="19"/>
        <v>0</v>
      </c>
      <c r="Q179" s="117">
        <f>IFERROR(VLOOKUP(B179, '2013q4'!A$1:C$399,3,),0)</f>
        <v>0</v>
      </c>
      <c r="R179" s="117">
        <f>IFERROR(VLOOKUP(B179, '2014q1'!A$1:C$399,3,),0)</f>
        <v>0</v>
      </c>
      <c r="S179" s="117">
        <f>IFERROR(VLOOKUP(B179, '2014q2'!A$1:C$399,3,),0)</f>
        <v>0</v>
      </c>
      <c r="T179" s="117">
        <f>IFERROR(VLOOKUP(B179, '2014q3'!A$1:C$399,3,),0)</f>
        <v>0</v>
      </c>
      <c r="U179" s="117">
        <f>IFERROR(VLOOKUP(B179, '2014q1'!A$1:C$399,3,),0)</f>
        <v>0</v>
      </c>
      <c r="V179" s="117">
        <f>IFERROR(VLOOKUP(B179, '2014q2'!A$1:C$399,3,),0)</f>
        <v>0</v>
      </c>
      <c r="W179" s="117">
        <f>IFERROR(VLOOKUP(B179, '2015q2'!A$1:C$399,3,),0)</f>
        <v>0</v>
      </c>
      <c r="X179" s="117">
        <f>IFERROR(VLOOKUP(B179, '2015q3'!A$1:C$399,3,),0)</f>
        <v>0</v>
      </c>
      <c r="Y179" s="117">
        <f>IFERROR(VLOOKUP(B179, '2015q4'!A$1:C$399,3,),0)</f>
        <v>0</v>
      </c>
      <c r="Z179" s="117">
        <f>IFERROR(VLOOKUP(B179, '2016q1'!A$1:C$399,3,),0)</f>
        <v>0</v>
      </c>
      <c r="AA179" s="117">
        <f>IFERROR(VLOOKUP(B179, '2016q2'!A$1:C$399,3,),0)</f>
        <v>0</v>
      </c>
      <c r="AB179" s="117">
        <f>IFERROR(VLOOKUP(B179, '2016q3'!A$1:C$399,3,),0)</f>
        <v>0</v>
      </c>
      <c r="AC179" s="117">
        <f>IFERROR(VLOOKUP(B179, '2016q4'!A$1:C$399,3,),0)</f>
        <v>0</v>
      </c>
      <c r="AD179" s="117">
        <f>IFERROR(VLOOKUP(B179, '2017q1'!A$1:C$399,3,),0)</f>
        <v>0</v>
      </c>
      <c r="AE179" s="117">
        <f>IFERROR(VLOOKUP(B179, '2017q2'!A$1:C$399,3,),0)</f>
        <v>0</v>
      </c>
      <c r="AF179" s="117">
        <f>IFERROR(VLOOKUP(B179, '2017q3'!A$1:C$399,3,),0)</f>
        <v>0</v>
      </c>
      <c r="AG179" s="117">
        <f>IFERROR(VLOOKUP(B179, '2017q4'!A$1:C$399,3,),0)</f>
        <v>0</v>
      </c>
      <c r="AH179" s="117" t="str">
        <f t="shared" si="20"/>
        <v>0</v>
      </c>
      <c r="AI179" s="117">
        <f>IFERROR(VLOOKUP(B179, 'c2013q4'!A$1:E$399,4,),0) + IFERROR(VLOOKUP(B179, 'c2014q1'!A$1:E$399,4,),0) + IFERROR(VLOOKUP(B179, 'c2014q2'!A$1:E$399,4,),0) + IFERROR(VLOOKUP(B179, 'c2014q3'!A$1:E$399,4,),0) + IFERROR(VLOOKUP(B179, 'c2014q4'!A$1:E$399,4,),0)+ IFERROR(VLOOKUP(B179, 'c2015q1'!A$1:E$399,4,),0) + IFERROR(VLOOKUP(B179, 'c2015q2'!A$1:E$399,4,),0) + IFERROR(VLOOKUP(B179, 'c2015q3'!A$1:E$399,4,),0) + IFERROR(VLOOKUP(B179, 'c2015q4'!A$1:E$399,4,),0) + IFERROR(VLOOKUP(B179, 'c2016q1'!A$1:E$399,4,),0) + IFERROR(VLOOKUP(B179, 'c2016q2'!A$1:E$399,4,),0) + IFERROR(VLOOKUP(B179, 'c2016q3'!A$1:E$399,4,),0) + IFERROR(VLOOKUP(B179, 'c2016q4'!A$1:E$399,4,),0)+ IFERROR(VLOOKUP(B179, 'c2017q1'!A$1:E$399,4,),0)+ IFERROR(VLOOKUP(B179, 'c2017q2'!A$1:E$399,4,),0)</f>
        <v>0</v>
      </c>
      <c r="AJ179" s="117">
        <f>IFERROR(VLOOKUP(B179, 'c2013q4'!A$1:E$399,4,),0)</f>
        <v>0</v>
      </c>
      <c r="AK179" s="117">
        <f>IFERROR(VLOOKUP(B179, 'c2014q1'!A$1:E$399,4,),0) + IFERROR(VLOOKUP(B179, 'c2014q2'!A$1:E$399,4,),0) + IFERROR(VLOOKUP(B179, 'c2014q3'!A$1:E$399,4,),0) + IFERROR(VLOOKUP(B179, 'c2014q4'!A$1:E$399,4,),0)</f>
        <v>0</v>
      </c>
      <c r="AL179" s="117">
        <f>IFERROR(VLOOKUP(B179, 'c2015q1'!A$1:E$399,4,),0) + IFERROR(VLOOKUP(B179, 'c2015q2'!A$1:E$399,4,),0) + IFERROR(VLOOKUP(B179, 'c2015q3'!A$1:E$399,4,),0) + IFERROR(VLOOKUP(B179, 'c2015q4'!A$1:E$399,4,),0)</f>
        <v>0</v>
      </c>
      <c r="AM179" s="117">
        <f>IFERROR(VLOOKUP(B179, 'c2016q1'!A$1:E$399,4,),0) + IFERROR(VLOOKUP(B179, 'c2016q2'!A$1:E$399,4,),0) + IFERROR(VLOOKUP(B179, 'c2016q3'!A$1:E$399,4,),0) + IFERROR(VLOOKUP(B179, 'c2016q4'!A$1:E$399,4,),0)</f>
        <v>0</v>
      </c>
      <c r="AN179" s="117">
        <f>IFERROR(VLOOKUP(B179, 'c2017q1'!A$1:E$399,4,),0) + IFERROR(VLOOKUP(B179, 'c2017q2'!A$1:E$399,4,),0)</f>
        <v>0</v>
      </c>
      <c r="AO179" s="117" t="str">
        <f t="shared" si="21"/>
        <v>-</v>
      </c>
      <c r="AP179" s="117" t="str">
        <f t="shared" si="22"/>
        <v/>
      </c>
      <c r="AQ179" s="117">
        <f t="shared" si="23"/>
        <v>0</v>
      </c>
      <c r="AR179" s="117" t="str">
        <f t="shared" si="24"/>
        <v>f</v>
      </c>
      <c r="AS179" s="117" t="str">
        <f>IFERROR(VLOOKUP(B179, loss!$A$1:$F$300, 4, FALSE), "")</f>
        <v/>
      </c>
      <c r="AT179" s="117" t="str">
        <f>IFERROR(VLOOKUP(B179, loss!$A$1:$F$300, 5, FALSE), "")</f>
        <v/>
      </c>
    </row>
    <row r="180" spans="1:46" x14ac:dyDescent="0.25">
      <c r="A180" s="117">
        <v>179</v>
      </c>
      <c r="B180" t="s">
        <v>365</v>
      </c>
      <c r="C180" s="117" t="str">
        <f>IFERROR(VLOOKUP(B180,addresses!A$2:I$1997, 3, FALSE), "")</f>
        <v>#1 Horace Mann Plaza</v>
      </c>
      <c r="D180" s="117" t="str">
        <f>IFERROR(VLOOKUP(B180,addresses!A$2:I$1997, 5, FALSE), "")</f>
        <v>Springfield</v>
      </c>
      <c r="E180" s="117" t="str">
        <f>IFERROR(VLOOKUP(B180,addresses!A$2:I$1997, 7, FALSE),"")</f>
        <v>IL</v>
      </c>
      <c r="F180" s="117">
        <f>IFERROR(VLOOKUP(B180,addresses!A$2:I$1997, 8, FALSE),"")</f>
        <v>62715</v>
      </c>
      <c r="G180" s="117" t="str">
        <f>IFERROR(VLOOKUP(B180,addresses!A$2:I$1997, 9, FALSE),"")</f>
        <v>800-999-1030</v>
      </c>
      <c r="H180" s="117" t="str">
        <f>IFERROR(VLOOKUP(B180,addresses!A$2:J$1997, 10, FALSE), "")</f>
        <v>http://www.horacemann.com</v>
      </c>
      <c r="I180" s="117" t="str">
        <f>VLOOKUP(IFERROR(VLOOKUP(B180, Weiss!A$1:C$399,3,FALSE),"NR"), RatingsLU!A$5:B$30, 2, FALSE)</f>
        <v>NR</v>
      </c>
      <c r="J180" s="117">
        <f>VLOOKUP(I180,RatingsLU!B$5:C$30,2,)</f>
        <v>16</v>
      </c>
      <c r="K180" s="117" t="str">
        <f>VLOOKUP(IFERROR(VLOOKUP(B180,#REF!, 6,FALSE), "NR"), RatingsLU!K$5:M$30, 2, FALSE)</f>
        <v>NR</v>
      </c>
      <c r="L180" s="117">
        <f>VLOOKUP(K180,RatingsLU!L$5:M$30,2,)</f>
        <v>7</v>
      </c>
      <c r="M180" s="117" t="str">
        <f>VLOOKUP(IFERROR(VLOOKUP(B180, AMBest!A$1:L$399,3,FALSE),"NR"), RatingsLU!F$5:G$100, 2, FALSE)</f>
        <v>A</v>
      </c>
      <c r="N180" s="117">
        <f>VLOOKUP(M180, RatingsLU!G$5:H$100, 2, FALSE)</f>
        <v>5</v>
      </c>
      <c r="O180" s="117">
        <f>IFERROR(VLOOKUP(B180, '2017q4'!A$1:C$400,3,),0)</f>
        <v>0</v>
      </c>
      <c r="P180" s="117" t="str">
        <f t="shared" si="19"/>
        <v>0</v>
      </c>
      <c r="Q180" s="117">
        <f>IFERROR(VLOOKUP(B180, '2013q4'!A$1:C$399,3,),0)</f>
        <v>387</v>
      </c>
      <c r="R180" s="117">
        <f>IFERROR(VLOOKUP(B180, '2014q1'!A$1:C$399,3,),0)</f>
        <v>380</v>
      </c>
      <c r="S180" s="117">
        <f>IFERROR(VLOOKUP(B180, '2014q2'!A$1:C$399,3,),0)</f>
        <v>356</v>
      </c>
      <c r="T180" s="117">
        <f>IFERROR(VLOOKUP(B180, '2014q3'!A$1:C$399,3,),0)</f>
        <v>259</v>
      </c>
      <c r="U180" s="117">
        <f>IFERROR(VLOOKUP(B180, '2014q1'!A$1:C$399,3,),0)</f>
        <v>380</v>
      </c>
      <c r="V180" s="117">
        <f>IFERROR(VLOOKUP(B180, '2014q2'!A$1:C$399,3,),0)</f>
        <v>356</v>
      </c>
      <c r="W180" s="117">
        <f>IFERROR(VLOOKUP(B180, '2015q2'!A$1:C$399,3,),0)</f>
        <v>0</v>
      </c>
      <c r="X180" s="117">
        <f>IFERROR(VLOOKUP(B180, '2015q3'!A$1:C$399,3,),0)</f>
        <v>0</v>
      </c>
      <c r="Y180" s="117">
        <f>IFERROR(VLOOKUP(B180, '2015q4'!A$1:C$399,3,),0)</f>
        <v>0</v>
      </c>
      <c r="Z180" s="117">
        <f>IFERROR(VLOOKUP(B180, '2016q1'!A$1:C$399,3,),0)</f>
        <v>0</v>
      </c>
      <c r="AA180" s="117">
        <f>IFERROR(VLOOKUP(B180, '2016q2'!A$1:C$399,3,),0)</f>
        <v>0</v>
      </c>
      <c r="AB180" s="117">
        <f>IFERROR(VLOOKUP(B180, '2016q3'!A$1:C$399,3,),0)</f>
        <v>0</v>
      </c>
      <c r="AC180" s="117">
        <f>IFERROR(VLOOKUP(B180, '2016q4'!A$1:C$399,3,),0)</f>
        <v>0</v>
      </c>
      <c r="AD180" s="117">
        <f>IFERROR(VLOOKUP(B180, '2017q1'!A$1:C$399,3,),0)</f>
        <v>0</v>
      </c>
      <c r="AE180" s="117">
        <f>IFERROR(VLOOKUP(B180, '2017q2'!A$1:C$399,3,),0)</f>
        <v>0</v>
      </c>
      <c r="AF180" s="117">
        <f>IFERROR(VLOOKUP(B180, '2017q3'!A$1:C$399,3,),0)</f>
        <v>0</v>
      </c>
      <c r="AG180" s="117">
        <f>IFERROR(VLOOKUP(B180, '2017q4'!A$1:C$399,3,),0)</f>
        <v>0</v>
      </c>
      <c r="AH180" s="117" t="str">
        <f t="shared" si="20"/>
        <v>4</v>
      </c>
      <c r="AI180" s="117">
        <f>IFERROR(VLOOKUP(B180, 'c2013q4'!A$1:E$399,4,),0) + IFERROR(VLOOKUP(B180, 'c2014q1'!A$1:E$399,4,),0) + IFERROR(VLOOKUP(B180, 'c2014q2'!A$1:E$399,4,),0) + IFERROR(VLOOKUP(B180, 'c2014q3'!A$1:E$399,4,),0) + IFERROR(VLOOKUP(B180, 'c2014q4'!A$1:E$399,4,),0)+ IFERROR(VLOOKUP(B180, 'c2015q1'!A$1:E$399,4,),0) + IFERROR(VLOOKUP(B180, 'c2015q2'!A$1:E$399,4,),0) + IFERROR(VLOOKUP(B180, 'c2015q3'!A$1:E$399,4,),0) + IFERROR(VLOOKUP(B180, 'c2015q4'!A$1:E$399,4,),0) + IFERROR(VLOOKUP(B180, 'c2016q1'!A$1:E$399,4,),0) + IFERROR(VLOOKUP(B180, 'c2016q2'!A$1:E$399,4,),0) + IFERROR(VLOOKUP(B180, 'c2016q3'!A$1:E$399,4,),0) + IFERROR(VLOOKUP(B180, 'c2016q4'!A$1:E$399,4,),0)+ IFERROR(VLOOKUP(B180, 'c2017q1'!A$1:E$399,4,),0)+ IFERROR(VLOOKUP(B180, 'c2017q2'!A$1:E$399,4,),0)</f>
        <v>4</v>
      </c>
      <c r="AJ180" s="117">
        <f>IFERROR(VLOOKUP(B180, 'c2013q4'!A$1:E$399,4,),0)</f>
        <v>0</v>
      </c>
      <c r="AK180" s="117">
        <f>IFERROR(VLOOKUP(B180, 'c2014q1'!A$1:E$399,4,),0) + IFERROR(VLOOKUP(B180, 'c2014q2'!A$1:E$399,4,),0) + IFERROR(VLOOKUP(B180, 'c2014q3'!A$1:E$399,4,),0) + IFERROR(VLOOKUP(B180, 'c2014q4'!A$1:E$399,4,),0)</f>
        <v>2</v>
      </c>
      <c r="AL180" s="117">
        <f>IFERROR(VLOOKUP(B180, 'c2015q1'!A$1:E$399,4,),0) + IFERROR(VLOOKUP(B180, 'c2015q2'!A$1:E$399,4,),0) + IFERROR(VLOOKUP(B180, 'c2015q3'!A$1:E$399,4,),0) + IFERROR(VLOOKUP(B180, 'c2015q4'!A$1:E$399,4,),0)</f>
        <v>2</v>
      </c>
      <c r="AM180" s="117">
        <f>IFERROR(VLOOKUP(B180, 'c2016q1'!A$1:E$399,4,),0) + IFERROR(VLOOKUP(B180, 'c2016q2'!A$1:E$399,4,),0) + IFERROR(VLOOKUP(B180, 'c2016q3'!A$1:E$399,4,),0) + IFERROR(VLOOKUP(B180, 'c2016q4'!A$1:E$399,4,),0)</f>
        <v>0</v>
      </c>
      <c r="AN180" s="117">
        <f>IFERROR(VLOOKUP(B180, 'c2017q1'!A$1:E$399,4,),0) + IFERROR(VLOOKUP(B180, 'c2017q2'!A$1:E$399,4,),0)</f>
        <v>0</v>
      </c>
      <c r="AO180" s="117" t="str">
        <f t="shared" si="21"/>
        <v>-</v>
      </c>
      <c r="AP180" s="117" t="str">
        <f t="shared" si="22"/>
        <v/>
      </c>
      <c r="AQ180" s="117">
        <f t="shared" si="23"/>
        <v>0</v>
      </c>
      <c r="AR180" s="117" t="str">
        <f t="shared" si="24"/>
        <v>f</v>
      </c>
      <c r="AS180" s="117" t="str">
        <f>IFERROR(VLOOKUP(B180, loss!$A$1:$F$300, 4, FALSE), "")</f>
        <v/>
      </c>
      <c r="AT180" s="117" t="str">
        <f>IFERROR(VLOOKUP(B180, loss!$A$1:$F$300, 5, FALSE), "")</f>
        <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208"/>
  <sheetViews>
    <sheetView workbookViewId="0">
      <pane ySplit="1" topLeftCell="A2" activePane="bottomLeft" state="frozen"/>
      <selection pane="bottomLeft" activeCell="A2" sqref="A2"/>
    </sheetView>
  </sheetViews>
  <sheetFormatPr defaultRowHeight="15" x14ac:dyDescent="0.25"/>
  <cols>
    <col min="1" max="1" width="46.7109375" customWidth="1"/>
    <col min="2" max="2" width="42.7109375" customWidth="1"/>
    <col min="6" max="6" width="16.85546875" customWidth="1"/>
    <col min="12" max="12" width="19" customWidth="1"/>
  </cols>
  <sheetData>
    <row r="1" spans="1:30" ht="18.75" x14ac:dyDescent="0.3">
      <c r="A1" t="s">
        <v>3419</v>
      </c>
      <c r="B1" s="115" t="s">
        <v>2462</v>
      </c>
      <c r="C1" s="114" t="s">
        <v>2463</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t="e">
        <f>VLOOKUP(B2, names!$A$1:$B$2000, 2, FALSE)</f>
        <v>#N/A</v>
      </c>
      <c r="B2" s="115" t="s">
        <v>2464</v>
      </c>
      <c r="C2" s="114" t="s">
        <v>2465</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4" t="e">
        <f>VLOOKUP(B3, names!$A$1:$B$2000, 2, FALSE)</f>
        <v>#N/A</v>
      </c>
      <c r="B3" s="115" t="s">
        <v>3668</v>
      </c>
      <c r="C3" s="114"/>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s="117" customFormat="1" x14ac:dyDescent="0.25">
      <c r="B4" s="115"/>
      <c r="D4" s="60"/>
      <c r="E4" s="60"/>
      <c r="F4" s="60"/>
      <c r="G4" s="60"/>
      <c r="H4" s="60"/>
      <c r="I4" s="60"/>
      <c r="J4" s="60"/>
      <c r="K4" s="60"/>
      <c r="L4" s="5"/>
      <c r="M4" s="60"/>
      <c r="N4" s="8"/>
      <c r="O4" s="10"/>
      <c r="P4" s="8"/>
      <c r="Q4" s="10"/>
      <c r="R4" s="8"/>
      <c r="S4" s="8"/>
      <c r="T4" s="8"/>
      <c r="U4" s="8"/>
      <c r="V4" s="8"/>
      <c r="W4" s="9"/>
      <c r="X4" s="8"/>
      <c r="Y4" s="10"/>
      <c r="Z4" s="8"/>
      <c r="AA4" s="8"/>
      <c r="AB4" s="10"/>
      <c r="AC4" s="8"/>
      <c r="AD4" s="10"/>
    </row>
    <row r="5" spans="1:30" ht="45" x14ac:dyDescent="0.25">
      <c r="A5" s="114" t="e">
        <f>VLOOKUP(B5, names!$A$1:$B$2000, 2, FALSE)</f>
        <v>#N/A</v>
      </c>
      <c r="B5" s="115" t="s">
        <v>2466</v>
      </c>
      <c r="C5" s="114" t="s">
        <v>3669</v>
      </c>
      <c r="D5" s="15" t="s">
        <v>3670</v>
      </c>
      <c r="E5" s="15" t="s">
        <v>3671</v>
      </c>
      <c r="F5" s="15" t="s">
        <v>3679</v>
      </c>
      <c r="G5" s="15"/>
      <c r="H5" s="15"/>
      <c r="I5" s="15"/>
      <c r="J5" s="15"/>
      <c r="K5" s="16"/>
      <c r="L5" s="16"/>
      <c r="M5" s="17"/>
      <c r="N5" s="17"/>
      <c r="O5" s="17"/>
      <c r="P5" s="17"/>
      <c r="Q5" s="18"/>
      <c r="R5" s="16"/>
      <c r="S5" s="16"/>
      <c r="T5" s="16"/>
      <c r="U5" s="16"/>
      <c r="V5" s="16"/>
      <c r="W5" s="16"/>
      <c r="X5" s="16"/>
      <c r="Y5" s="18"/>
      <c r="Z5" s="16"/>
      <c r="AA5" s="16"/>
      <c r="AB5" s="18"/>
      <c r="AC5" s="16"/>
      <c r="AD5" s="18"/>
    </row>
    <row r="6" spans="1:30" x14ac:dyDescent="0.25">
      <c r="A6" s="114">
        <f>VLOOKUP(B6, names!$A$1:$B$2000, 2, FALSE)</f>
        <v>0</v>
      </c>
      <c r="B6" s="115" t="s">
        <v>2478</v>
      </c>
      <c r="C6" s="114" t="s">
        <v>2471</v>
      </c>
      <c r="D6">
        <v>0</v>
      </c>
      <c r="E6" t="s">
        <v>3672</v>
      </c>
      <c r="F6" s="19" t="e">
        <f>VLOOKUP(B6, 'Weiss old'!$B$1:$C$1000, 2, FALSE)</f>
        <v>#N/A</v>
      </c>
      <c r="K6" s="20"/>
      <c r="L6" s="21"/>
      <c r="M6" s="22"/>
      <c r="N6" s="22"/>
      <c r="O6" s="22"/>
      <c r="P6" s="22"/>
      <c r="Q6" s="23"/>
      <c r="R6" s="22"/>
      <c r="S6" s="22"/>
      <c r="T6" s="22"/>
      <c r="U6" s="22"/>
      <c r="V6" s="22"/>
      <c r="W6" s="22"/>
      <c r="X6" s="24"/>
      <c r="Y6" s="25"/>
      <c r="Z6" s="22"/>
      <c r="AA6" s="24"/>
      <c r="AB6" s="25"/>
      <c r="AC6" s="24"/>
      <c r="AD6" s="25"/>
    </row>
    <row r="7" spans="1:30" x14ac:dyDescent="0.25">
      <c r="A7" s="114">
        <f>VLOOKUP(B7, names!$A$1:$B$2000, 2, FALSE)</f>
        <v>0</v>
      </c>
      <c r="B7" s="115" t="s">
        <v>2508</v>
      </c>
      <c r="C7" s="114" t="s">
        <v>2488</v>
      </c>
      <c r="D7">
        <v>50.7</v>
      </c>
      <c r="E7" t="s">
        <v>3672</v>
      </c>
      <c r="F7" s="19" t="e">
        <f>VLOOKUP(B7, 'Weiss old'!$B$1:$C$1000, 2, FALSE)</f>
        <v>#N/A</v>
      </c>
      <c r="K7" s="20"/>
      <c r="L7" s="21"/>
      <c r="M7" s="22"/>
      <c r="N7" s="22"/>
      <c r="O7" s="22"/>
      <c r="P7" s="22"/>
      <c r="Q7" s="23"/>
      <c r="R7" s="22"/>
      <c r="S7" s="22"/>
      <c r="T7" s="22"/>
      <c r="U7" s="22"/>
      <c r="V7" s="22"/>
      <c r="W7" s="22"/>
      <c r="X7" s="24"/>
      <c r="Y7" s="25"/>
      <c r="Z7" s="22"/>
      <c r="AA7" s="24"/>
      <c r="AB7" s="25"/>
      <c r="AC7" s="24"/>
      <c r="AD7" s="25"/>
    </row>
    <row r="8" spans="1:30" x14ac:dyDescent="0.25">
      <c r="A8" s="114">
        <f>VLOOKUP(B8, names!$A$1:$B$2000, 2, FALSE)</f>
        <v>0</v>
      </c>
      <c r="B8" s="115" t="s">
        <v>2514</v>
      </c>
      <c r="C8" s="114" t="s">
        <v>2471</v>
      </c>
      <c r="D8">
        <v>42.9</v>
      </c>
      <c r="E8" t="s">
        <v>3672</v>
      </c>
      <c r="F8" s="19" t="e">
        <f>VLOOKUP(B8, 'Weiss old'!$B$1:$C$1000, 2, FALSE)</f>
        <v>#N/A</v>
      </c>
      <c r="K8" s="20"/>
      <c r="L8" s="21"/>
      <c r="M8" s="22"/>
      <c r="N8" s="22"/>
      <c r="O8" s="22"/>
      <c r="P8" s="22"/>
      <c r="Q8" s="23"/>
      <c r="R8" s="22"/>
      <c r="S8" s="22"/>
      <c r="T8" s="22"/>
      <c r="U8" s="22"/>
      <c r="V8" s="22"/>
      <c r="W8" s="22"/>
      <c r="X8" s="24"/>
      <c r="Y8" s="25"/>
      <c r="Z8" s="22"/>
      <c r="AA8" s="24"/>
      <c r="AB8" s="25"/>
      <c r="AC8" s="24"/>
      <c r="AD8" s="25"/>
    </row>
    <row r="9" spans="1:30" x14ac:dyDescent="0.25">
      <c r="A9" s="114">
        <f>VLOOKUP(B9, names!$A$1:$B$2000, 2, FALSE)</f>
        <v>0</v>
      </c>
      <c r="B9" s="115" t="s">
        <v>3673</v>
      </c>
      <c r="C9" s="114" t="s">
        <v>2483</v>
      </c>
      <c r="D9">
        <v>23.9</v>
      </c>
      <c r="E9" t="s">
        <v>3672</v>
      </c>
      <c r="F9" s="19" t="e">
        <f>VLOOKUP(B9, 'Weiss old'!$B$1:$C$1000, 2, FALSE)</f>
        <v>#N/A</v>
      </c>
      <c r="K9" s="20"/>
      <c r="L9" s="21"/>
      <c r="M9" s="22"/>
      <c r="N9" s="22"/>
      <c r="O9" s="22"/>
      <c r="P9" s="22"/>
      <c r="Q9" s="23"/>
      <c r="R9" s="22"/>
      <c r="S9" s="22"/>
      <c r="T9" s="22"/>
      <c r="U9" s="22"/>
      <c r="V9" s="22"/>
      <c r="W9" s="22"/>
      <c r="X9" s="24"/>
      <c r="Y9" s="25"/>
      <c r="Z9" s="22"/>
      <c r="AA9" s="24"/>
      <c r="AB9" s="25"/>
      <c r="AC9" s="24"/>
      <c r="AD9" s="25"/>
    </row>
    <row r="10" spans="1:30" x14ac:dyDescent="0.25">
      <c r="A10" s="114">
        <f>VLOOKUP(B10, names!$A$1:$B$2000, 2, FALSE)</f>
        <v>0</v>
      </c>
      <c r="B10" s="115" t="s">
        <v>2523</v>
      </c>
      <c r="C10" s="114" t="s">
        <v>2474</v>
      </c>
      <c r="D10">
        <v>40.6</v>
      </c>
      <c r="E10" t="s">
        <v>3672</v>
      </c>
      <c r="F10" s="19" t="e">
        <f>VLOOKUP(B10, 'Weiss old'!$B$1:$C$1000, 2, FALSE)</f>
        <v>#N/A</v>
      </c>
      <c r="K10" s="20"/>
      <c r="L10" s="21"/>
      <c r="M10" s="22"/>
      <c r="N10" s="22"/>
      <c r="O10" s="22"/>
      <c r="P10" s="22"/>
      <c r="Q10" s="23"/>
      <c r="R10" s="22"/>
      <c r="S10" s="22"/>
      <c r="T10" s="22"/>
      <c r="U10" s="22"/>
      <c r="V10" s="22"/>
      <c r="W10" s="22"/>
      <c r="X10" s="24"/>
      <c r="Y10" s="25"/>
      <c r="Z10" s="22"/>
      <c r="AA10" s="24"/>
      <c r="AB10" s="25"/>
      <c r="AC10" s="24"/>
      <c r="AD10" s="25"/>
    </row>
    <row r="11" spans="1:30" x14ac:dyDescent="0.25">
      <c r="A11" s="114">
        <f>VLOOKUP(B11, names!$A$1:$B$2000, 2, FALSE)</f>
        <v>0</v>
      </c>
      <c r="B11" s="115" t="s">
        <v>3674</v>
      </c>
      <c r="C11" s="114" t="s">
        <v>2468</v>
      </c>
      <c r="D11">
        <v>46</v>
      </c>
      <c r="E11" t="s">
        <v>3672</v>
      </c>
      <c r="F11" s="19" t="e">
        <f>VLOOKUP(B11, 'Weiss old'!$B$1:$C$1000, 2, FALSE)</f>
        <v>#N/A</v>
      </c>
      <c r="K11" s="20"/>
      <c r="L11" s="21"/>
      <c r="M11" s="22"/>
      <c r="N11" s="22"/>
      <c r="O11" s="22"/>
      <c r="P11" s="22"/>
      <c r="Q11" s="23"/>
      <c r="R11" s="22"/>
      <c r="S11" s="22"/>
      <c r="T11" s="22"/>
      <c r="U11" s="22"/>
      <c r="V11" s="22"/>
      <c r="W11" s="22"/>
      <c r="X11" s="24"/>
      <c r="Y11" s="25"/>
      <c r="Z11" s="22"/>
      <c r="AA11" s="24"/>
      <c r="AB11" s="25"/>
      <c r="AC11" s="24"/>
      <c r="AD11" s="25"/>
    </row>
    <row r="12" spans="1:30" x14ac:dyDescent="0.25">
      <c r="A12" s="114">
        <f>VLOOKUP(B12, names!$A$1:$B$2000, 2, FALSE)</f>
        <v>0</v>
      </c>
      <c r="B12" s="115" t="s">
        <v>2564</v>
      </c>
      <c r="C12" s="114" t="s">
        <v>2468</v>
      </c>
      <c r="D12">
        <v>29.4</v>
      </c>
      <c r="E12" t="s">
        <v>3672</v>
      </c>
      <c r="F12" s="19" t="e">
        <f>VLOOKUP(B12, 'Weiss old'!$B$1:$C$1000, 2, FALSE)</f>
        <v>#N/A</v>
      </c>
      <c r="K12" s="20"/>
      <c r="L12" s="21"/>
      <c r="M12" s="22"/>
      <c r="N12" s="22"/>
      <c r="O12" s="22"/>
      <c r="P12" s="22"/>
      <c r="Q12" s="23"/>
      <c r="R12" s="22"/>
      <c r="S12" s="22"/>
      <c r="T12" s="22"/>
      <c r="U12" s="22"/>
      <c r="V12" s="22"/>
      <c r="W12" s="22"/>
      <c r="X12" s="24"/>
      <c r="Y12" s="25"/>
      <c r="Z12" s="22"/>
      <c r="AA12" s="24"/>
      <c r="AB12" s="25"/>
      <c r="AC12" s="24"/>
      <c r="AD12" s="25"/>
    </row>
    <row r="13" spans="1:30" x14ac:dyDescent="0.25">
      <c r="A13" s="114">
        <f>VLOOKUP(B13, names!$A$1:$B$2000, 2, FALSE)</f>
        <v>0</v>
      </c>
      <c r="B13" s="115" t="s">
        <v>2582</v>
      </c>
      <c r="C13" s="114" t="s">
        <v>2468</v>
      </c>
      <c r="D13">
        <v>0</v>
      </c>
      <c r="E13" t="s">
        <v>3672</v>
      </c>
      <c r="F13" s="19" t="e">
        <f>VLOOKUP(B13, 'Weiss old'!$B$1:$C$1000, 2, FALSE)</f>
        <v>#N/A</v>
      </c>
      <c r="K13" s="20"/>
      <c r="L13" s="21"/>
      <c r="M13" s="22"/>
      <c r="N13" s="22"/>
      <c r="O13" s="22"/>
      <c r="P13" s="22"/>
      <c r="Q13" s="23"/>
      <c r="R13" s="22"/>
      <c r="S13" s="22"/>
      <c r="T13" s="22"/>
      <c r="U13" s="22"/>
      <c r="V13" s="22"/>
      <c r="W13" s="22"/>
      <c r="X13" s="24"/>
      <c r="Y13" s="25"/>
      <c r="Z13" s="22"/>
      <c r="AA13" s="24"/>
      <c r="AB13" s="25"/>
      <c r="AC13" s="24"/>
      <c r="AD13" s="25"/>
    </row>
    <row r="14" spans="1:30" x14ac:dyDescent="0.25">
      <c r="A14" s="114">
        <f>VLOOKUP(B14, names!$A$1:$B$2000, 2, FALSE)</f>
        <v>0</v>
      </c>
      <c r="B14" s="115" t="s">
        <v>3675</v>
      </c>
      <c r="C14" s="114" t="s">
        <v>2498</v>
      </c>
      <c r="D14">
        <v>55.5</v>
      </c>
      <c r="E14" t="s">
        <v>3672</v>
      </c>
      <c r="F14" s="19" t="e">
        <f>VLOOKUP(B14, 'Weiss old'!$B$1:$C$1000, 2, FALSE)</f>
        <v>#N/A</v>
      </c>
      <c r="K14" s="20"/>
      <c r="L14" s="21"/>
      <c r="M14" s="22"/>
      <c r="N14" s="22"/>
      <c r="O14" s="22"/>
      <c r="P14" s="22"/>
      <c r="Q14" s="23"/>
      <c r="R14" s="22"/>
      <c r="S14" s="22"/>
      <c r="T14" s="22"/>
      <c r="U14" s="22"/>
      <c r="V14" s="22"/>
      <c r="W14" s="22"/>
      <c r="X14" s="24"/>
      <c r="Y14" s="25"/>
      <c r="Z14" s="22"/>
      <c r="AA14" s="24"/>
      <c r="AB14" s="25"/>
      <c r="AC14" s="24"/>
      <c r="AD14" s="25"/>
    </row>
    <row r="15" spans="1:30" x14ac:dyDescent="0.25">
      <c r="A15" s="114">
        <f>VLOOKUP(B15, names!$A$1:$B$2000, 2, FALSE)</f>
        <v>0</v>
      </c>
      <c r="B15" s="115" t="s">
        <v>2584</v>
      </c>
      <c r="C15" s="114" t="s">
        <v>2498</v>
      </c>
      <c r="D15">
        <v>56.8</v>
      </c>
      <c r="E15" t="s">
        <v>3672</v>
      </c>
      <c r="F15" s="19" t="e">
        <f>VLOOKUP(B15, 'Weiss old'!$B$1:$C$1000, 2, FALSE)</f>
        <v>#N/A</v>
      </c>
      <c r="K15" s="20"/>
      <c r="L15" s="21"/>
      <c r="M15" s="22"/>
      <c r="N15" s="22"/>
      <c r="O15" s="22"/>
      <c r="P15" s="22"/>
      <c r="Q15" s="23"/>
      <c r="R15" s="22"/>
      <c r="S15" s="22"/>
      <c r="T15" s="22"/>
      <c r="U15" s="22"/>
      <c r="V15" s="22"/>
      <c r="W15" s="22"/>
      <c r="X15" s="24"/>
      <c r="Y15" s="25"/>
      <c r="Z15" s="22"/>
      <c r="AA15" s="24"/>
      <c r="AB15" s="25"/>
      <c r="AC15" s="24"/>
      <c r="AD15" s="25"/>
    </row>
    <row r="16" spans="1:30" x14ac:dyDescent="0.25">
      <c r="A16" s="114">
        <f>VLOOKUP(B16, names!$A$1:$B$2000, 2, FALSE)</f>
        <v>0</v>
      </c>
      <c r="B16" s="115" t="s">
        <v>2585</v>
      </c>
      <c r="C16" s="114" t="s">
        <v>2483</v>
      </c>
      <c r="D16">
        <v>34.200000000000003</v>
      </c>
      <c r="E16" t="s">
        <v>3672</v>
      </c>
      <c r="F16" s="19" t="e">
        <f>VLOOKUP(B16, 'Weiss old'!$B$1:$C$1000, 2, FALSE)</f>
        <v>#N/A</v>
      </c>
      <c r="K16" s="20"/>
      <c r="L16" s="21"/>
      <c r="M16" s="22"/>
      <c r="N16" s="22"/>
      <c r="O16" s="22"/>
      <c r="P16" s="22"/>
      <c r="Q16" s="23"/>
      <c r="R16" s="22"/>
      <c r="S16" s="22"/>
      <c r="T16" s="22"/>
      <c r="U16" s="22"/>
      <c r="V16" s="22"/>
      <c r="W16" s="22"/>
      <c r="X16" s="24"/>
      <c r="Y16" s="25"/>
      <c r="Z16" s="22"/>
      <c r="AA16" s="24"/>
      <c r="AB16" s="25"/>
      <c r="AC16" s="24"/>
      <c r="AD16" s="25"/>
    </row>
    <row r="17" spans="1:30" x14ac:dyDescent="0.25">
      <c r="A17" s="114">
        <f>VLOOKUP(B17, names!$A$1:$B$2000, 2, FALSE)</f>
        <v>0</v>
      </c>
      <c r="B17" s="115" t="s">
        <v>2586</v>
      </c>
      <c r="C17" s="114" t="s">
        <v>2468</v>
      </c>
      <c r="D17">
        <v>93.1</v>
      </c>
      <c r="E17" t="s">
        <v>3672</v>
      </c>
      <c r="F17" s="19" t="e">
        <f>VLOOKUP(B17, 'Weiss old'!$B$1:$C$1000, 2, FALSE)</f>
        <v>#N/A</v>
      </c>
      <c r="K17" s="20"/>
      <c r="L17" s="21"/>
      <c r="M17" s="22"/>
      <c r="N17" s="22"/>
      <c r="O17" s="22"/>
      <c r="P17" s="22"/>
      <c r="Q17" s="23"/>
      <c r="R17" s="22"/>
      <c r="S17" s="22"/>
      <c r="T17" s="22"/>
      <c r="U17" s="22"/>
      <c r="V17" s="22"/>
      <c r="W17" s="22"/>
      <c r="X17" s="24"/>
      <c r="Y17" s="25"/>
      <c r="Z17" s="22"/>
      <c r="AA17" s="24"/>
      <c r="AB17" s="25"/>
      <c r="AC17" s="24"/>
      <c r="AD17" s="25"/>
    </row>
    <row r="18" spans="1:30" x14ac:dyDescent="0.25">
      <c r="A18" s="114">
        <f>VLOOKUP(B18, names!$A$1:$B$2000, 2, FALSE)</f>
        <v>0</v>
      </c>
      <c r="B18" s="115" t="s">
        <v>2590</v>
      </c>
      <c r="C18" s="114" t="s">
        <v>2498</v>
      </c>
      <c r="D18">
        <v>0</v>
      </c>
      <c r="E18" t="s">
        <v>3672</v>
      </c>
      <c r="F18" s="19" t="e">
        <f>VLOOKUP(B18, 'Weiss old'!$B$1:$C$1000, 2, FALSE)</f>
        <v>#N/A</v>
      </c>
      <c r="K18" s="20"/>
      <c r="L18" s="21"/>
      <c r="M18" s="22"/>
      <c r="N18" s="22"/>
      <c r="O18" s="22"/>
      <c r="P18" s="22"/>
      <c r="Q18" s="23"/>
      <c r="R18" s="22"/>
      <c r="S18" s="22"/>
      <c r="T18" s="22"/>
      <c r="U18" s="22"/>
      <c r="V18" s="22"/>
      <c r="W18" s="22"/>
      <c r="X18" s="24"/>
      <c r="Y18" s="25"/>
      <c r="Z18" s="22"/>
      <c r="AA18" s="24"/>
      <c r="AB18" s="25"/>
      <c r="AC18" s="24"/>
      <c r="AD18" s="25"/>
    </row>
    <row r="19" spans="1:30" x14ac:dyDescent="0.25">
      <c r="A19" s="114">
        <f>VLOOKUP(B19, names!$A$1:$B$2000, 2, FALSE)</f>
        <v>0</v>
      </c>
      <c r="B19" s="115" t="s">
        <v>2596</v>
      </c>
      <c r="C19" s="114" t="s">
        <v>2468</v>
      </c>
      <c r="D19">
        <v>47.3</v>
      </c>
      <c r="E19" t="s">
        <v>3672</v>
      </c>
      <c r="F19" s="19" t="e">
        <f>VLOOKUP(B19, 'Weiss old'!$B$1:$C$1000, 2, FALSE)</f>
        <v>#N/A</v>
      </c>
      <c r="K19" s="20"/>
      <c r="L19" s="21"/>
      <c r="M19" s="22"/>
      <c r="N19" s="22"/>
      <c r="O19" s="22"/>
      <c r="P19" s="22"/>
      <c r="Q19" s="23"/>
      <c r="R19" s="22"/>
      <c r="S19" s="22"/>
      <c r="T19" s="22"/>
      <c r="U19" s="22"/>
      <c r="V19" s="22"/>
      <c r="W19" s="22"/>
      <c r="X19" s="24"/>
      <c r="Y19" s="25"/>
      <c r="Z19" s="22"/>
      <c r="AA19" s="24"/>
      <c r="AB19" s="25"/>
      <c r="AC19" s="24"/>
      <c r="AD19" s="25"/>
    </row>
    <row r="20" spans="1:30" x14ac:dyDescent="0.25">
      <c r="A20" s="114">
        <f>VLOOKUP(B20, names!$A$1:$B$2000, 2, FALSE)</f>
        <v>0</v>
      </c>
      <c r="B20" s="115" t="s">
        <v>2611</v>
      </c>
      <c r="C20" s="114" t="s">
        <v>2474</v>
      </c>
      <c r="D20">
        <v>27.9</v>
      </c>
      <c r="E20" t="s">
        <v>3672</v>
      </c>
      <c r="F20" s="19" t="e">
        <f>VLOOKUP(B20, 'Weiss old'!$B$1:$C$1000, 2, FALSE)</f>
        <v>#N/A</v>
      </c>
      <c r="K20" s="20"/>
      <c r="L20" s="21"/>
      <c r="M20" s="22"/>
      <c r="N20" s="22"/>
      <c r="O20" s="22"/>
      <c r="P20" s="22"/>
      <c r="Q20" s="23"/>
      <c r="R20" s="22"/>
      <c r="S20" s="22"/>
      <c r="T20" s="22"/>
      <c r="U20" s="22"/>
      <c r="V20" s="22"/>
      <c r="W20" s="22"/>
      <c r="X20" s="24"/>
      <c r="Y20" s="25"/>
      <c r="Z20" s="22"/>
      <c r="AA20" s="24"/>
      <c r="AB20" s="25"/>
      <c r="AC20" s="24"/>
      <c r="AD20" s="25"/>
    </row>
    <row r="21" spans="1:30" x14ac:dyDescent="0.25">
      <c r="A21" s="114" t="str">
        <f>VLOOKUP(B21, names!$A$1:$B$2000, 2, FALSE)</f>
        <v>Progressive Property Insurance Co.</v>
      </c>
      <c r="B21" s="115" t="s">
        <v>3676</v>
      </c>
      <c r="C21" s="114" t="s">
        <v>2474</v>
      </c>
      <c r="D21">
        <v>55.6</v>
      </c>
      <c r="E21">
        <v>36.6647319</v>
      </c>
      <c r="F21" s="19" t="e">
        <f>VLOOKUP(B21, 'Weiss old'!$B$1:$C$1000, 2, FALSE)</f>
        <v>#N/A</v>
      </c>
      <c r="K21" s="20"/>
      <c r="L21" s="21"/>
      <c r="M21" s="22"/>
      <c r="N21" s="22"/>
      <c r="O21" s="22"/>
      <c r="P21" s="22"/>
      <c r="Q21" s="23"/>
      <c r="R21" s="22"/>
      <c r="S21" s="22"/>
      <c r="T21" s="22"/>
      <c r="U21" s="22"/>
      <c r="V21" s="22"/>
      <c r="W21" s="22"/>
      <c r="X21" s="24"/>
      <c r="Y21" s="25"/>
      <c r="Z21" s="22"/>
      <c r="AA21" s="24"/>
      <c r="AB21" s="25"/>
      <c r="AC21" s="24"/>
      <c r="AD21" s="25"/>
    </row>
    <row r="22" spans="1:30" x14ac:dyDescent="0.25">
      <c r="A22" s="114">
        <f>VLOOKUP(B22, names!$A$1:$B$2000, 2, FALSE)</f>
        <v>0</v>
      </c>
      <c r="B22" s="115" t="s">
        <v>2617</v>
      </c>
      <c r="C22" s="114" t="s">
        <v>2468</v>
      </c>
      <c r="D22">
        <v>0</v>
      </c>
      <c r="E22" t="s">
        <v>3672</v>
      </c>
      <c r="F22" s="19" t="e">
        <f>VLOOKUP(B22, 'Weiss old'!$B$1:$C$1000, 2, FALSE)</f>
        <v>#N/A</v>
      </c>
      <c r="K22" s="20"/>
      <c r="L22" s="21"/>
      <c r="M22" s="22"/>
      <c r="N22" s="22"/>
      <c r="O22" s="22"/>
      <c r="P22" s="22"/>
      <c r="Q22" s="23"/>
      <c r="R22" s="22"/>
      <c r="S22" s="22"/>
      <c r="T22" s="22"/>
      <c r="U22" s="22"/>
      <c r="V22" s="22"/>
      <c r="W22" s="22"/>
      <c r="X22" s="24"/>
      <c r="Y22" s="25"/>
      <c r="Z22" s="22"/>
      <c r="AA22" s="24"/>
      <c r="AB22" s="25"/>
      <c r="AC22" s="24"/>
      <c r="AD22" s="25"/>
    </row>
    <row r="23" spans="1:30" x14ac:dyDescent="0.25">
      <c r="A23" s="114">
        <f>VLOOKUP(B23, names!$A$1:$B$2000, 2, FALSE)</f>
        <v>0</v>
      </c>
      <c r="B23" s="115" t="s">
        <v>2625</v>
      </c>
      <c r="C23" s="114" t="s">
        <v>2474</v>
      </c>
      <c r="D23">
        <v>65.3</v>
      </c>
      <c r="E23" t="s">
        <v>3672</v>
      </c>
      <c r="F23" s="19" t="e">
        <f>VLOOKUP(B23, 'Weiss old'!$B$1:$C$1000, 2, FALSE)</f>
        <v>#N/A</v>
      </c>
      <c r="K23" s="20"/>
      <c r="L23" s="21"/>
      <c r="M23" s="22"/>
      <c r="N23" s="22"/>
      <c r="O23" s="22"/>
      <c r="P23" s="22"/>
      <c r="Q23" s="23"/>
      <c r="R23" s="22"/>
      <c r="S23" s="22"/>
      <c r="T23" s="22"/>
      <c r="U23" s="22"/>
      <c r="V23" s="22"/>
      <c r="W23" s="22"/>
      <c r="X23" s="24"/>
      <c r="Y23" s="25"/>
      <c r="Z23" s="22"/>
      <c r="AA23" s="24"/>
      <c r="AB23" s="25"/>
      <c r="AC23" s="24"/>
      <c r="AD23" s="25"/>
    </row>
    <row r="24" spans="1:30" x14ac:dyDescent="0.25">
      <c r="A24" s="114">
        <f>VLOOKUP(B24, names!$A$1:$B$2000, 2, FALSE)</f>
        <v>0</v>
      </c>
      <c r="B24" s="115" t="s">
        <v>2657</v>
      </c>
      <c r="C24" s="114" t="s">
        <v>2468</v>
      </c>
      <c r="D24">
        <v>16.8</v>
      </c>
      <c r="E24" t="s">
        <v>3672</v>
      </c>
      <c r="F24" s="19" t="e">
        <f>VLOOKUP(B24, 'Weiss old'!$B$1:$C$1000, 2, FALSE)</f>
        <v>#N/A</v>
      </c>
      <c r="K24" s="20"/>
      <c r="L24" s="21"/>
      <c r="M24" s="22"/>
      <c r="N24" s="22"/>
      <c r="O24" s="22"/>
      <c r="P24" s="22"/>
      <c r="Q24" s="23"/>
      <c r="R24" s="22"/>
      <c r="S24" s="22"/>
      <c r="T24" s="22"/>
      <c r="U24" s="22"/>
      <c r="V24" s="22"/>
      <c r="W24" s="22"/>
      <c r="X24" s="24"/>
      <c r="Y24" s="25"/>
      <c r="Z24" s="22"/>
      <c r="AA24" s="24"/>
      <c r="AB24" s="25"/>
      <c r="AC24" s="24"/>
      <c r="AD24" s="25"/>
    </row>
    <row r="25" spans="1:30" x14ac:dyDescent="0.25">
      <c r="A25" s="114">
        <f>VLOOKUP(B25, names!$A$1:$B$2000, 2, FALSE)</f>
        <v>0</v>
      </c>
      <c r="B25" s="115" t="s">
        <v>3677</v>
      </c>
      <c r="C25" s="114" t="s">
        <v>2468</v>
      </c>
      <c r="D25">
        <v>39.700000000000003</v>
      </c>
      <c r="E25" t="s">
        <v>3672</v>
      </c>
      <c r="F25" s="19" t="e">
        <f>VLOOKUP(B25, 'Weiss old'!$B$1:$C$1000, 2, FALSE)</f>
        <v>#N/A</v>
      </c>
      <c r="K25" s="20"/>
      <c r="L25" s="21"/>
      <c r="M25" s="22"/>
      <c r="N25" s="22"/>
      <c r="O25" s="22"/>
      <c r="P25" s="22"/>
      <c r="Q25" s="23"/>
      <c r="R25" s="22"/>
      <c r="S25" s="22"/>
      <c r="T25" s="22"/>
      <c r="U25" s="22"/>
      <c r="V25" s="22"/>
      <c r="W25" s="22"/>
      <c r="X25" s="24"/>
      <c r="Y25" s="25"/>
      <c r="Z25" s="22"/>
      <c r="AA25" s="24"/>
      <c r="AB25" s="25"/>
      <c r="AC25" s="24"/>
      <c r="AD25" s="25"/>
    </row>
    <row r="26" spans="1:30" x14ac:dyDescent="0.25">
      <c r="A26" s="114" t="str">
        <f>VLOOKUP(B26, names!$A$1:$B$2000, 2, FALSE)</f>
        <v>White Pine Insurance Co.</v>
      </c>
      <c r="B26" s="115" t="s">
        <v>3678</v>
      </c>
      <c r="C26" s="114" t="s">
        <v>2488</v>
      </c>
      <c r="D26">
        <v>46</v>
      </c>
      <c r="E26">
        <v>46.630222600000003</v>
      </c>
      <c r="F26" s="19" t="e">
        <f>VLOOKUP(B26, 'Weiss old'!$B$1:$C$1000, 2, FALSE)</f>
        <v>#N/A</v>
      </c>
      <c r="K26" s="20"/>
      <c r="L26" s="21"/>
      <c r="M26" s="22"/>
      <c r="N26" s="22"/>
      <c r="O26" s="22"/>
      <c r="P26" s="22"/>
      <c r="Q26" s="23"/>
      <c r="R26" s="22"/>
      <c r="S26" s="22"/>
      <c r="T26" s="22"/>
      <c r="U26" s="22"/>
      <c r="V26" s="22"/>
      <c r="W26" s="22"/>
      <c r="X26" s="24"/>
      <c r="Y26" s="25"/>
      <c r="Z26" s="22"/>
      <c r="AA26" s="24"/>
      <c r="AB26" s="25"/>
      <c r="AC26" s="24"/>
      <c r="AD26" s="25"/>
    </row>
    <row r="27" spans="1:30" x14ac:dyDescent="0.25">
      <c r="A27" s="114" t="str">
        <f>VLOOKUP(B27, names!$A$1:$B$2000, 2, FALSE)</f>
        <v>First Protective Insurance Co.</v>
      </c>
      <c r="B27" s="115" t="s">
        <v>2552</v>
      </c>
      <c r="C27" s="114" t="s">
        <v>2535</v>
      </c>
      <c r="D27">
        <v>46.5</v>
      </c>
      <c r="E27">
        <v>40.120600899999999</v>
      </c>
      <c r="F27" s="19" t="str">
        <f>VLOOKUP(B27, 'Weiss old'!$B$1:$C$1000, 2, FALSE)</f>
        <v>NR</v>
      </c>
      <c r="K27" s="20"/>
      <c r="L27" s="21"/>
      <c r="M27" s="22"/>
      <c r="N27" s="22"/>
      <c r="O27" s="22"/>
      <c r="P27" s="22"/>
      <c r="Q27" s="23"/>
      <c r="R27" s="22"/>
      <c r="S27" s="22"/>
      <c r="T27" s="22"/>
      <c r="U27" s="22"/>
      <c r="V27" s="22"/>
      <c r="W27" s="22"/>
      <c r="X27" s="24"/>
      <c r="Y27" s="25"/>
      <c r="Z27" s="22"/>
      <c r="AA27" s="24"/>
      <c r="AB27" s="25"/>
      <c r="AC27" s="24"/>
      <c r="AD27" s="25"/>
    </row>
    <row r="28" spans="1:30" x14ac:dyDescent="0.25">
      <c r="A28" s="114" t="str">
        <f>VLOOKUP(B28, names!$A$1:$B$2000, 2, FALSE)</f>
        <v>Monarch National Insurance Co.</v>
      </c>
      <c r="B28" s="115" t="s">
        <v>3429</v>
      </c>
      <c r="C28" s="114" t="s">
        <v>2468</v>
      </c>
      <c r="D28">
        <v>43.4</v>
      </c>
      <c r="E28">
        <v>56.207868900000001</v>
      </c>
      <c r="F28" s="19" t="str">
        <f>VLOOKUP(B28, 'Weiss old'!$B$1:$C$1000, 2, FALSE)</f>
        <v>NR</v>
      </c>
      <c r="K28" s="20"/>
      <c r="L28" s="21"/>
      <c r="M28" s="22"/>
      <c r="N28" s="22"/>
      <c r="O28" s="22"/>
      <c r="P28" s="22"/>
      <c r="Q28" s="23"/>
      <c r="R28" s="22"/>
      <c r="S28" s="22"/>
      <c r="T28" s="22"/>
      <c r="U28" s="22"/>
      <c r="V28" s="22"/>
      <c r="W28" s="22"/>
      <c r="X28" s="24"/>
      <c r="Y28" s="25"/>
      <c r="Z28" s="22"/>
      <c r="AA28" s="24"/>
      <c r="AB28" s="25"/>
      <c r="AC28" s="24"/>
      <c r="AD28" s="25"/>
    </row>
    <row r="29" spans="1:30" x14ac:dyDescent="0.25">
      <c r="A29" s="114" t="str">
        <f>VLOOKUP(B29, names!$A$1:$B$2000, 2, FALSE)</f>
        <v>US Coastal Property &amp; Casualty Insurance Co.</v>
      </c>
      <c r="B29" s="115" t="s">
        <v>3433</v>
      </c>
      <c r="C29" s="114" t="s">
        <v>2471</v>
      </c>
      <c r="D29">
        <v>49.9</v>
      </c>
      <c r="E29">
        <v>69.570214300000004</v>
      </c>
      <c r="F29" s="19" t="str">
        <f>VLOOKUP(B29, 'Weiss old'!$B$1:$C$1000, 2, FALSE)</f>
        <v>NR</v>
      </c>
      <c r="K29" s="20"/>
      <c r="L29" s="21"/>
      <c r="M29" s="22"/>
      <c r="N29" s="22"/>
      <c r="O29" s="22"/>
      <c r="P29" s="22"/>
      <c r="Q29" s="23"/>
      <c r="R29" s="22"/>
      <c r="S29" s="22"/>
      <c r="T29" s="22"/>
      <c r="U29" s="22"/>
      <c r="V29" s="22"/>
      <c r="W29" s="22"/>
      <c r="X29" s="24"/>
      <c r="Y29" s="25"/>
      <c r="Z29" s="22"/>
      <c r="AA29" s="24"/>
      <c r="AB29" s="25"/>
      <c r="AC29" s="24"/>
      <c r="AD29" s="25"/>
    </row>
    <row r="30" spans="1:30" x14ac:dyDescent="0.25">
      <c r="A30" s="114" t="str">
        <f>VLOOKUP(B30, names!$A$1:$B$2000, 2, FALSE)</f>
        <v>TypTap Insurance Co.</v>
      </c>
      <c r="B30" s="115" t="s">
        <v>3432</v>
      </c>
      <c r="C30" s="114" t="s">
        <v>2757</v>
      </c>
      <c r="F30" s="19" t="str">
        <f>VLOOKUP(B30, 'Weiss old'!$B$1:$C$1000, 2, FALSE)</f>
        <v>NR</v>
      </c>
      <c r="K30" s="20"/>
      <c r="L30" s="21"/>
      <c r="M30" s="22"/>
      <c r="N30" s="22"/>
      <c r="O30" s="22"/>
      <c r="P30" s="22"/>
      <c r="Q30" s="23"/>
      <c r="R30" s="22"/>
      <c r="S30" s="22"/>
      <c r="T30" s="22"/>
      <c r="U30" s="22"/>
      <c r="V30" s="22"/>
      <c r="W30" s="22"/>
      <c r="X30" s="24"/>
      <c r="Y30" s="25"/>
      <c r="Z30" s="22"/>
      <c r="AA30" s="24"/>
      <c r="AB30" s="25"/>
      <c r="AC30" s="24"/>
      <c r="AD30" s="25"/>
    </row>
    <row r="31" spans="1:30" x14ac:dyDescent="0.25">
      <c r="A31" s="114" t="str">
        <f>VLOOKUP(B31, names!$A$1:$B$2000, 2, FALSE)</f>
        <v>US Coastal Property &amp; Casualty Insurance Co.</v>
      </c>
      <c r="B31" s="115" t="s">
        <v>3433</v>
      </c>
      <c r="C31" s="114" t="s">
        <v>2757</v>
      </c>
      <c r="F31" s="19" t="str">
        <f>VLOOKUP(B31, 'Weiss old'!$B$1:$C$1000, 2, FALSE)</f>
        <v>NR</v>
      </c>
      <c r="K31" s="20"/>
      <c r="L31" s="21"/>
      <c r="M31" s="22"/>
      <c r="N31" s="22"/>
      <c r="O31" s="22"/>
      <c r="P31" s="22"/>
      <c r="Q31" s="23"/>
      <c r="R31" s="22"/>
      <c r="S31" s="22"/>
      <c r="T31" s="22"/>
      <c r="U31" s="22"/>
      <c r="V31" s="22"/>
      <c r="W31" s="22"/>
      <c r="X31" s="24"/>
      <c r="Y31" s="25"/>
      <c r="Z31" s="22"/>
      <c r="AA31" s="24"/>
      <c r="AB31" s="25"/>
      <c r="AC31" s="24"/>
      <c r="AD31" s="25"/>
    </row>
    <row r="32" spans="1:30" x14ac:dyDescent="0.25">
      <c r="A32" s="114" t="str">
        <f>VLOOKUP(B32, names!$A$1:$B$2000, 2, FALSE)</f>
        <v xml:space="preserve">Tower Hill Preferred Insurance Co. </v>
      </c>
      <c r="B32" s="115" t="s">
        <v>2640</v>
      </c>
      <c r="C32" s="114" t="s">
        <v>2518</v>
      </c>
      <c r="D32">
        <v>46.8</v>
      </c>
      <c r="E32">
        <v>38.611072</v>
      </c>
      <c r="F32" s="19" t="str">
        <f>VLOOKUP(B32, 'Weiss old'!$B$1:$C$1000, 2, FALSE)</f>
        <v>D</v>
      </c>
      <c r="K32" s="20"/>
      <c r="L32" s="21"/>
      <c r="M32" s="22"/>
      <c r="N32" s="22"/>
      <c r="O32" s="22"/>
      <c r="P32" s="22"/>
      <c r="Q32" s="23"/>
      <c r="R32" s="22"/>
      <c r="S32" s="22"/>
      <c r="T32" s="22"/>
      <c r="U32" s="22"/>
      <c r="V32" s="22"/>
      <c r="W32" s="22"/>
      <c r="X32" s="24"/>
      <c r="Y32" s="25"/>
      <c r="Z32" s="22"/>
      <c r="AA32" s="24"/>
      <c r="AB32" s="25"/>
      <c r="AC32" s="24"/>
      <c r="AD32" s="25"/>
    </row>
    <row r="33" spans="1:30" x14ac:dyDescent="0.25">
      <c r="A33" s="114" t="str">
        <f>VLOOKUP(B33, names!$A$1:$B$2000, 2, FALSE)</f>
        <v>Tower Hill Prime Insurance Co.</v>
      </c>
      <c r="B33" s="115" t="s">
        <v>2641</v>
      </c>
      <c r="C33" s="114" t="s">
        <v>2518</v>
      </c>
      <c r="D33">
        <v>81</v>
      </c>
      <c r="E33">
        <v>73.783217500000006</v>
      </c>
      <c r="F33" s="19" t="str">
        <f>VLOOKUP(B33, 'Weiss old'!$B$1:$C$1000, 2, FALSE)</f>
        <v>D</v>
      </c>
      <c r="K33" s="20"/>
      <c r="L33" s="21"/>
      <c r="M33" s="22"/>
      <c r="N33" s="22"/>
      <c r="O33" s="22"/>
      <c r="P33" s="22"/>
      <c r="Q33" s="23"/>
      <c r="R33" s="22"/>
      <c r="S33" s="22"/>
      <c r="T33" s="22"/>
      <c r="U33" s="22"/>
      <c r="V33" s="22"/>
      <c r="W33" s="22"/>
      <c r="X33" s="24"/>
      <c r="Y33" s="25"/>
      <c r="Z33" s="22"/>
      <c r="AA33" s="24"/>
      <c r="AB33" s="25"/>
      <c r="AC33" s="24"/>
      <c r="AD33" s="25"/>
    </row>
    <row r="34" spans="1:30" x14ac:dyDescent="0.25">
      <c r="A34" s="114" t="str">
        <f>VLOOKUP(B34, names!$A$1:$B$2000, 2, FALSE)</f>
        <v>Universal Property &amp; Casualty Insurance Co.</v>
      </c>
      <c r="B34" s="115" t="s">
        <v>3452</v>
      </c>
      <c r="C34" s="114" t="s">
        <v>2518</v>
      </c>
      <c r="D34">
        <v>41</v>
      </c>
      <c r="E34">
        <v>37.605956900000002</v>
      </c>
      <c r="F34" s="19" t="str">
        <f>VLOOKUP(B34, 'Weiss old'!$B$1:$C$1000, 2, FALSE)</f>
        <v>D</v>
      </c>
      <c r="K34" s="20"/>
      <c r="L34" s="21"/>
      <c r="M34" s="22"/>
      <c r="N34" s="22"/>
      <c r="O34" s="22"/>
      <c r="P34" s="22"/>
      <c r="Q34" s="23"/>
      <c r="R34" s="22"/>
      <c r="S34" s="22"/>
      <c r="T34" s="22"/>
      <c r="U34" s="22"/>
      <c r="V34" s="22"/>
      <c r="W34" s="22"/>
      <c r="X34" s="24"/>
      <c r="Y34" s="25"/>
      <c r="Z34" s="22"/>
      <c r="AA34" s="24"/>
      <c r="AB34" s="25"/>
      <c r="AC34" s="24"/>
      <c r="AD34" s="25"/>
    </row>
    <row r="35" spans="1:30" x14ac:dyDescent="0.25">
      <c r="A35" s="114" t="str">
        <f>VLOOKUP(B35, names!$A$1:$B$2000, 2, FALSE)</f>
        <v xml:space="preserve">Tower Hill Preferred Insurance Co. </v>
      </c>
      <c r="B35" s="115" t="s">
        <v>2640</v>
      </c>
      <c r="C35" s="114" t="s">
        <v>2518</v>
      </c>
      <c r="F35" s="19" t="str">
        <f>VLOOKUP(B35, 'Weiss old'!$B$1:$C$1000, 2, FALSE)</f>
        <v>D</v>
      </c>
      <c r="K35" s="20"/>
      <c r="L35" s="21"/>
      <c r="M35" s="22"/>
      <c r="N35" s="22"/>
      <c r="O35" s="22"/>
      <c r="P35" s="22"/>
      <c r="Q35" s="23"/>
      <c r="R35" s="22"/>
      <c r="S35" s="22"/>
      <c r="T35" s="22"/>
      <c r="U35" s="22"/>
      <c r="V35" s="22"/>
      <c r="W35" s="22"/>
      <c r="X35" s="24"/>
      <c r="Y35" s="25"/>
      <c r="Z35" s="22"/>
      <c r="AA35" s="24"/>
      <c r="AB35" s="25"/>
      <c r="AC35" s="24"/>
      <c r="AD35" s="25"/>
    </row>
    <row r="36" spans="1:30" x14ac:dyDescent="0.25">
      <c r="A36" s="114" t="str">
        <f>VLOOKUP(B36, names!$A$1:$B$2000, 2, FALSE)</f>
        <v>Tower Hill Prime Insurance Co.</v>
      </c>
      <c r="B36" s="115" t="s">
        <v>2641</v>
      </c>
      <c r="C36" s="114" t="s">
        <v>2518</v>
      </c>
      <c r="F36" s="19" t="str">
        <f>VLOOKUP(B36, 'Weiss old'!$B$1:$C$1000, 2, FALSE)</f>
        <v>D</v>
      </c>
      <c r="K36" s="20"/>
      <c r="L36" s="21"/>
      <c r="M36" s="22"/>
      <c r="N36" s="22"/>
      <c r="O36" s="22"/>
      <c r="P36" s="22"/>
      <c r="Q36" s="23"/>
      <c r="R36" s="22"/>
      <c r="S36" s="22"/>
      <c r="T36" s="22"/>
      <c r="U36" s="22"/>
      <c r="V36" s="22"/>
      <c r="W36" s="22"/>
      <c r="X36" s="24"/>
      <c r="Y36" s="25"/>
      <c r="Z36" s="22"/>
      <c r="AA36" s="24"/>
      <c r="AB36" s="25"/>
      <c r="AC36" s="24"/>
      <c r="AD36" s="25"/>
    </row>
    <row r="37" spans="1:30" x14ac:dyDescent="0.25">
      <c r="A37" s="114" t="str">
        <f>VLOOKUP(B37, names!$A$1:$B$2000, 2, FALSE)</f>
        <v>Universal Property &amp; Casualty Insurance Co.</v>
      </c>
      <c r="B37" s="115" t="s">
        <v>3452</v>
      </c>
      <c r="C37" s="114" t="s">
        <v>2518</v>
      </c>
      <c r="F37" s="19" t="str">
        <f>VLOOKUP(B37, 'Weiss old'!$B$1:$C$1000, 2, FALSE)</f>
        <v>D</v>
      </c>
      <c r="K37" s="20"/>
      <c r="L37" s="21"/>
      <c r="M37" s="22"/>
      <c r="N37" s="22"/>
      <c r="O37" s="22"/>
      <c r="P37" s="22"/>
      <c r="Q37" s="23"/>
      <c r="R37" s="22"/>
      <c r="S37" s="22"/>
      <c r="T37" s="22"/>
      <c r="U37" s="22"/>
      <c r="V37" s="22"/>
      <c r="W37" s="22"/>
      <c r="X37" s="24"/>
      <c r="Y37" s="25"/>
      <c r="Z37" s="22"/>
      <c r="AA37" s="24"/>
      <c r="AB37" s="25"/>
      <c r="AC37" s="24"/>
      <c r="AD37" s="25"/>
    </row>
    <row r="38" spans="1:30" x14ac:dyDescent="0.25">
      <c r="A38" s="114" t="str">
        <f>VLOOKUP(B38, names!$A$1:$B$2000, 2, FALSE)</f>
        <v>Addison Insurance Co.</v>
      </c>
      <c r="B38" s="115" t="s">
        <v>2469</v>
      </c>
      <c r="C38" s="114" t="s">
        <v>2471</v>
      </c>
      <c r="D38">
        <v>57.1</v>
      </c>
      <c r="E38">
        <v>53.090271299999998</v>
      </c>
      <c r="F38" s="19" t="str">
        <f>VLOOKUP(B38, 'Weiss old'!$B$1:$C$1000, 2, FALSE)</f>
        <v>C+</v>
      </c>
      <c r="K38" s="20"/>
      <c r="L38" s="21"/>
      <c r="M38" s="22"/>
      <c r="N38" s="22"/>
      <c r="O38" s="22"/>
      <c r="P38" s="22"/>
      <c r="Q38" s="23"/>
      <c r="R38" s="22"/>
      <c r="S38" s="22"/>
      <c r="T38" s="22"/>
      <c r="U38" s="22"/>
      <c r="V38" s="22"/>
      <c r="W38" s="22"/>
      <c r="X38" s="24"/>
      <c r="Y38" s="25"/>
      <c r="Z38" s="22"/>
      <c r="AA38" s="24"/>
      <c r="AB38" s="25"/>
      <c r="AC38" s="24"/>
      <c r="AD38" s="25"/>
    </row>
    <row r="39" spans="1:30" x14ac:dyDescent="0.25">
      <c r="A39" s="114" t="str">
        <f>VLOOKUP(B39, names!$A$1:$B$2000, 2, FALSE)</f>
        <v>American Modern Insurance Co. Of Florida</v>
      </c>
      <c r="B39" s="115" t="s">
        <v>2489</v>
      </c>
      <c r="C39" s="114" t="s">
        <v>2474</v>
      </c>
      <c r="D39">
        <v>48.8</v>
      </c>
      <c r="E39">
        <v>48.753077099999999</v>
      </c>
      <c r="F39" s="19" t="str">
        <f>VLOOKUP(B39, 'Weiss old'!$B$1:$C$1000, 2, FALSE)</f>
        <v>C+</v>
      </c>
      <c r="K39" s="20"/>
      <c r="L39" s="21"/>
      <c r="M39" s="22"/>
      <c r="N39" s="22"/>
      <c r="O39" s="22"/>
      <c r="P39" s="22"/>
      <c r="Q39" s="23"/>
      <c r="R39" s="22"/>
      <c r="S39" s="22"/>
      <c r="T39" s="22"/>
      <c r="U39" s="22"/>
      <c r="V39" s="22"/>
      <c r="W39" s="22"/>
      <c r="X39" s="24"/>
      <c r="Y39" s="25"/>
      <c r="Z39" s="22"/>
      <c r="AA39" s="24"/>
      <c r="AB39" s="25"/>
      <c r="AC39" s="24"/>
      <c r="AD39" s="25"/>
    </row>
    <row r="40" spans="1:30" x14ac:dyDescent="0.25">
      <c r="A40" s="114" t="str">
        <f>VLOOKUP(B40, names!$A$1:$B$2000, 2, FALSE)</f>
        <v>American Platinum Property And Casualty Insurance Co.</v>
      </c>
      <c r="B40" s="115" t="s">
        <v>2491</v>
      </c>
      <c r="C40" s="114" t="s">
        <v>2471</v>
      </c>
      <c r="D40">
        <v>26.7</v>
      </c>
      <c r="E40">
        <v>27.192762500000001</v>
      </c>
      <c r="F40" s="19" t="str">
        <f>VLOOKUP(B40, 'Weiss old'!$B$1:$C$1000, 2, FALSE)</f>
        <v>C+</v>
      </c>
      <c r="K40" s="20"/>
      <c r="L40" s="21"/>
      <c r="M40" s="22"/>
      <c r="N40" s="22"/>
      <c r="O40" s="22"/>
      <c r="P40" s="22"/>
      <c r="Q40" s="23"/>
      <c r="R40" s="22"/>
      <c r="S40" s="22"/>
      <c r="T40" s="22"/>
      <c r="U40" s="22"/>
      <c r="V40" s="22"/>
      <c r="W40" s="22"/>
      <c r="X40" s="24"/>
      <c r="Y40" s="25"/>
      <c r="Z40" s="22"/>
      <c r="AA40" s="24"/>
      <c r="AB40" s="25"/>
      <c r="AC40" s="24"/>
      <c r="AD40" s="25"/>
    </row>
    <row r="41" spans="1:30" x14ac:dyDescent="0.25">
      <c r="A41" s="114" t="str">
        <f>VLOOKUP(B41, names!$A$1:$B$2000, 2, FALSE)</f>
        <v>Avatar Property &amp; Casualty Insurance Co.</v>
      </c>
      <c r="B41" s="115" t="s">
        <v>3436</v>
      </c>
      <c r="C41" s="114" t="s">
        <v>2468</v>
      </c>
      <c r="D41">
        <v>31.3</v>
      </c>
      <c r="E41">
        <v>36.540095999999998</v>
      </c>
      <c r="F41" s="19" t="str">
        <f>VLOOKUP(B41, 'Weiss old'!$B$1:$C$1000, 2, FALSE)</f>
        <v>C+</v>
      </c>
      <c r="K41" s="20"/>
      <c r="L41" s="21"/>
      <c r="M41" s="22"/>
      <c r="N41" s="22"/>
      <c r="O41" s="22"/>
      <c r="P41" s="22"/>
      <c r="Q41" s="23"/>
      <c r="R41" s="22"/>
      <c r="S41" s="22"/>
      <c r="T41" s="22"/>
      <c r="U41" s="22"/>
      <c r="V41" s="22"/>
      <c r="W41" s="22"/>
      <c r="X41" s="24"/>
      <c r="Y41" s="25"/>
      <c r="Z41" s="22"/>
      <c r="AA41" s="24"/>
      <c r="AB41" s="25"/>
      <c r="AC41" s="24"/>
      <c r="AD41" s="25"/>
    </row>
    <row r="42" spans="1:30" x14ac:dyDescent="0.25">
      <c r="A42" s="114" t="str">
        <f>VLOOKUP(B42, names!$A$1:$B$2000, 2, FALSE)</f>
        <v>Cypress Property &amp; Casualty Insurance Co.</v>
      </c>
      <c r="B42" s="115" t="s">
        <v>3437</v>
      </c>
      <c r="C42" s="114" t="s">
        <v>2468</v>
      </c>
      <c r="D42">
        <v>57.7</v>
      </c>
      <c r="E42">
        <v>56.304849300000001</v>
      </c>
      <c r="F42" s="19" t="str">
        <f>VLOOKUP(B42, 'Weiss old'!$B$1:$C$1000, 2, FALSE)</f>
        <v>C+</v>
      </c>
      <c r="K42" s="20"/>
      <c r="L42" s="21"/>
      <c r="M42" s="22"/>
      <c r="N42" s="22"/>
      <c r="O42" s="22"/>
      <c r="P42" s="22"/>
      <c r="Q42" s="23"/>
      <c r="R42" s="22"/>
      <c r="S42" s="22"/>
      <c r="T42" s="22"/>
      <c r="U42" s="22"/>
      <c r="V42" s="22"/>
      <c r="W42" s="22"/>
      <c r="X42" s="24"/>
      <c r="Y42" s="25"/>
      <c r="Z42" s="22"/>
      <c r="AA42" s="24"/>
      <c r="AB42" s="25"/>
      <c r="AC42" s="24"/>
      <c r="AD42" s="25"/>
    </row>
    <row r="43" spans="1:30" x14ac:dyDescent="0.25">
      <c r="A43" s="114" t="str">
        <f>VLOOKUP(B43, names!$A$1:$B$2000, 2, FALSE)</f>
        <v>Electric Insurance Co.</v>
      </c>
      <c r="B43" s="115" t="s">
        <v>2536</v>
      </c>
      <c r="C43" s="114" t="s">
        <v>2471</v>
      </c>
      <c r="D43">
        <v>50.7</v>
      </c>
      <c r="E43">
        <v>62.920633700000003</v>
      </c>
      <c r="F43" s="19" t="str">
        <f>VLOOKUP(B43, 'Weiss old'!$B$1:$C$1000, 2, FALSE)</f>
        <v>C+</v>
      </c>
      <c r="K43" s="20"/>
      <c r="L43" s="21"/>
      <c r="M43" s="22"/>
      <c r="N43" s="22"/>
      <c r="O43" s="22"/>
      <c r="P43" s="22"/>
      <c r="Q43" s="23"/>
      <c r="R43" s="22"/>
      <c r="S43" s="22"/>
      <c r="T43" s="22"/>
      <c r="U43" s="22"/>
      <c r="V43" s="22"/>
      <c r="W43" s="22"/>
      <c r="X43" s="24"/>
      <c r="Y43" s="25"/>
      <c r="Z43" s="22"/>
      <c r="AA43" s="24"/>
      <c r="AB43" s="25"/>
      <c r="AC43" s="24"/>
      <c r="AD43" s="25"/>
    </row>
    <row r="44" spans="1:30" x14ac:dyDescent="0.25">
      <c r="A44" s="114" t="str">
        <f>VLOOKUP(B44, names!$A$1:$B$2000, 2, FALSE)</f>
        <v>First Liberty Insurance Corp. (The)</v>
      </c>
      <c r="B44" s="115" t="s">
        <v>2549</v>
      </c>
      <c r="C44" s="114" t="s">
        <v>2471</v>
      </c>
      <c r="D44">
        <v>0</v>
      </c>
      <c r="E44" t="s">
        <v>3672</v>
      </c>
      <c r="F44" s="19" t="str">
        <f>VLOOKUP(B44, 'Weiss old'!$B$1:$C$1000, 2, FALSE)</f>
        <v>C+</v>
      </c>
      <c r="K44" s="20"/>
      <c r="L44" s="21"/>
      <c r="M44" s="22"/>
      <c r="N44" s="22"/>
      <c r="O44" s="22"/>
      <c r="P44" s="22"/>
      <c r="Q44" s="23"/>
      <c r="R44" s="22"/>
      <c r="S44" s="22"/>
      <c r="T44" s="22"/>
      <c r="U44" s="22"/>
      <c r="V44" s="22"/>
      <c r="W44" s="22"/>
      <c r="X44" s="24"/>
      <c r="Y44" s="25"/>
      <c r="Z44" s="22"/>
      <c r="AA44" s="24"/>
      <c r="AB44" s="25"/>
      <c r="AC44" s="24"/>
      <c r="AD44" s="25"/>
    </row>
    <row r="45" spans="1:30" x14ac:dyDescent="0.25">
      <c r="A45" s="114" t="str">
        <f>VLOOKUP(B45, names!$A$1:$B$2000, 2, FALSE)</f>
        <v>Foremost Property And Casualty Insurance Co.</v>
      </c>
      <c r="B45" s="115" t="s">
        <v>3438</v>
      </c>
      <c r="C45" s="114" t="s">
        <v>2471</v>
      </c>
      <c r="D45">
        <v>0</v>
      </c>
      <c r="E45" t="s">
        <v>3672</v>
      </c>
      <c r="F45" s="19" t="str">
        <f>VLOOKUP(B45, 'Weiss old'!$B$1:$C$1000, 2, FALSE)</f>
        <v>C+</v>
      </c>
      <c r="K45" s="20"/>
      <c r="L45" s="21"/>
      <c r="M45" s="22"/>
      <c r="N45" s="22"/>
      <c r="O45" s="22"/>
      <c r="P45" s="22"/>
      <c r="Q45" s="23"/>
      <c r="R45" s="22"/>
      <c r="S45" s="22"/>
      <c r="T45" s="22"/>
      <c r="U45" s="22"/>
      <c r="V45" s="22"/>
      <c r="W45" s="22"/>
      <c r="X45" s="24"/>
      <c r="Y45" s="25"/>
      <c r="Z45" s="22"/>
      <c r="AA45" s="24"/>
      <c r="AB45" s="25"/>
      <c r="AC45" s="24"/>
      <c r="AD45" s="25"/>
    </row>
    <row r="46" spans="1:30" x14ac:dyDescent="0.25">
      <c r="A46" s="114" t="str">
        <f>VLOOKUP(B46, names!$A$1:$B$2000, 2, FALSE)</f>
        <v>Gulfstream Property And Casualty Insurance Co.</v>
      </c>
      <c r="B46" s="115" t="s">
        <v>3441</v>
      </c>
      <c r="C46" s="114" t="s">
        <v>2474</v>
      </c>
      <c r="D46">
        <v>61.3</v>
      </c>
      <c r="E46">
        <v>38.416395199999997</v>
      </c>
      <c r="F46" s="19" t="str">
        <f>VLOOKUP(B46, 'Weiss old'!$B$1:$C$1000, 2, FALSE)</f>
        <v>C+</v>
      </c>
      <c r="K46" s="20"/>
      <c r="L46" s="21"/>
      <c r="M46" s="22"/>
      <c r="N46" s="22"/>
      <c r="O46" s="22"/>
      <c r="P46" s="22"/>
      <c r="Q46" s="23"/>
      <c r="R46" s="22"/>
      <c r="S46" s="22"/>
      <c r="T46" s="22"/>
      <c r="U46" s="22"/>
      <c r="V46" s="22"/>
      <c r="W46" s="22"/>
      <c r="X46" s="24"/>
      <c r="Y46" s="25"/>
      <c r="Z46" s="22"/>
      <c r="AA46" s="24"/>
      <c r="AB46" s="25"/>
      <c r="AC46" s="24"/>
      <c r="AD46" s="25"/>
    </row>
    <row r="47" spans="1:30" x14ac:dyDescent="0.25">
      <c r="A47" s="114" t="str">
        <f>VLOOKUP(B47, names!$A$1:$B$2000, 2, FALSE)</f>
        <v>Heritage Property &amp; Casualty Insurance Co.</v>
      </c>
      <c r="B47" s="115" t="s">
        <v>3442</v>
      </c>
      <c r="C47" s="114" t="s">
        <v>2471</v>
      </c>
      <c r="D47">
        <v>54.5</v>
      </c>
      <c r="E47">
        <v>59.139998599999998</v>
      </c>
      <c r="F47" s="19" t="str">
        <f>VLOOKUP(B47, 'Weiss old'!$B$1:$C$1000, 2, FALSE)</f>
        <v>C+</v>
      </c>
      <c r="K47" s="20"/>
      <c r="L47" s="21"/>
      <c r="M47" s="22"/>
      <c r="N47" s="22"/>
      <c r="O47" s="22"/>
      <c r="P47" s="22"/>
      <c r="Q47" s="23"/>
      <c r="R47" s="22"/>
      <c r="S47" s="22"/>
      <c r="T47" s="22"/>
      <c r="U47" s="22"/>
      <c r="V47" s="22"/>
      <c r="W47" s="22"/>
      <c r="X47" s="24"/>
      <c r="Y47" s="25"/>
      <c r="Z47" s="22"/>
      <c r="AA47" s="24"/>
      <c r="AB47" s="25"/>
      <c r="AC47" s="24"/>
      <c r="AD47" s="25"/>
    </row>
    <row r="48" spans="1:30" x14ac:dyDescent="0.25">
      <c r="A48" s="114" t="str">
        <f>VLOOKUP(B48, names!$A$1:$B$2000, 2, FALSE)</f>
        <v>Modern USA Insurance Co.</v>
      </c>
      <c r="B48" s="115" t="s">
        <v>2594</v>
      </c>
      <c r="C48" s="114" t="s">
        <v>2474</v>
      </c>
      <c r="D48">
        <v>58.1</v>
      </c>
      <c r="E48">
        <v>52.593316799999997</v>
      </c>
      <c r="F48" s="19" t="str">
        <f>VLOOKUP(B48, 'Weiss old'!$B$1:$C$1000, 2, FALSE)</f>
        <v>C+</v>
      </c>
      <c r="K48" s="20"/>
      <c r="L48" s="21"/>
      <c r="M48" s="22"/>
      <c r="N48" s="22"/>
      <c r="O48" s="22"/>
      <c r="P48" s="22"/>
      <c r="Q48" s="23"/>
      <c r="R48" s="22"/>
      <c r="S48" s="22"/>
      <c r="T48" s="22"/>
      <c r="U48" s="22"/>
      <c r="V48" s="22"/>
      <c r="W48" s="22"/>
      <c r="X48" s="24"/>
      <c r="Y48" s="25"/>
      <c r="Z48" s="22"/>
      <c r="AA48" s="24"/>
      <c r="AB48" s="25"/>
      <c r="AC48" s="24"/>
      <c r="AD48" s="25"/>
    </row>
    <row r="49" spans="1:30" x14ac:dyDescent="0.25">
      <c r="A49" s="114" t="str">
        <f>VLOOKUP(B49, names!$A$1:$B$2000, 2, FALSE)</f>
        <v>National Speciality Insurance Co.</v>
      </c>
      <c r="B49" s="115" t="s">
        <v>3431</v>
      </c>
      <c r="C49" s="114" t="s">
        <v>2471</v>
      </c>
      <c r="D49">
        <v>41.6</v>
      </c>
      <c r="E49">
        <v>51.740688900000002</v>
      </c>
      <c r="F49" s="19" t="str">
        <f>VLOOKUP(B49, 'Weiss old'!$B$1:$C$1000, 2, FALSE)</f>
        <v>C+</v>
      </c>
      <c r="K49" s="20"/>
      <c r="L49" s="21"/>
      <c r="M49" s="22"/>
      <c r="N49" s="22"/>
      <c r="O49" s="22"/>
      <c r="P49" s="22"/>
      <c r="Q49" s="23"/>
      <c r="R49" s="22"/>
      <c r="S49" s="22"/>
      <c r="T49" s="22"/>
      <c r="U49" s="22"/>
      <c r="V49" s="22"/>
      <c r="W49" s="22"/>
      <c r="X49" s="24"/>
      <c r="Y49" s="25"/>
      <c r="Z49" s="22"/>
      <c r="AA49" s="24"/>
      <c r="AB49" s="25"/>
      <c r="AC49" s="24"/>
      <c r="AD49" s="25"/>
    </row>
    <row r="50" spans="1:30" x14ac:dyDescent="0.25">
      <c r="A50" s="114" t="str">
        <f>VLOOKUP(B50, names!$A$1:$B$2000, 2, FALSE)</f>
        <v>Nationwide Insurance Co. Of Florida</v>
      </c>
      <c r="B50" s="115" t="s">
        <v>3445</v>
      </c>
      <c r="C50" s="114" t="s">
        <v>2474</v>
      </c>
      <c r="D50">
        <v>0</v>
      </c>
      <c r="E50" t="s">
        <v>3672</v>
      </c>
      <c r="F50" s="19" t="str">
        <f>VLOOKUP(B50, 'Weiss old'!$B$1:$C$1000, 2, FALSE)</f>
        <v>C+</v>
      </c>
      <c r="K50" s="20"/>
      <c r="L50" s="21"/>
      <c r="M50" s="22"/>
      <c r="N50" s="22"/>
      <c r="O50" s="22"/>
      <c r="P50" s="22"/>
      <c r="Q50" s="23"/>
      <c r="R50" s="22"/>
      <c r="S50" s="22"/>
      <c r="T50" s="22"/>
      <c r="U50" s="22"/>
      <c r="V50" s="22"/>
      <c r="W50" s="22"/>
      <c r="X50" s="24"/>
      <c r="Y50" s="25"/>
      <c r="Z50" s="22"/>
      <c r="AA50" s="24"/>
      <c r="AB50" s="25"/>
      <c r="AC50" s="24"/>
      <c r="AD50" s="25"/>
    </row>
    <row r="51" spans="1:30" x14ac:dyDescent="0.25">
      <c r="A51" s="114" t="str">
        <f>VLOOKUP(B51, names!$A$1:$B$2000, 2, FALSE)</f>
        <v>Southern Fidelity Property &amp; Casualty</v>
      </c>
      <c r="B51" s="115" t="s">
        <v>2630</v>
      </c>
      <c r="C51" s="114" t="s">
        <v>2471</v>
      </c>
      <c r="D51">
        <v>53.8</v>
      </c>
      <c r="E51">
        <v>53.348583499999997</v>
      </c>
      <c r="F51" s="19" t="str">
        <f>VLOOKUP(B51, 'Weiss old'!$B$1:$C$1000, 2, FALSE)</f>
        <v>C+</v>
      </c>
      <c r="K51" s="20"/>
      <c r="L51" s="21"/>
      <c r="M51" s="22"/>
      <c r="N51" s="22"/>
      <c r="O51" s="22"/>
      <c r="P51" s="22"/>
      <c r="Q51" s="23"/>
      <c r="R51" s="22"/>
      <c r="S51" s="22"/>
      <c r="T51" s="22"/>
      <c r="U51" s="22"/>
      <c r="V51" s="22"/>
      <c r="W51" s="22"/>
      <c r="X51" s="24"/>
      <c r="Y51" s="25"/>
      <c r="Z51" s="22"/>
      <c r="AA51" s="24"/>
      <c r="AB51" s="25"/>
      <c r="AC51" s="24"/>
      <c r="AD51" s="25"/>
    </row>
    <row r="52" spans="1:30" x14ac:dyDescent="0.25">
      <c r="A52" s="114" t="str">
        <f>VLOOKUP(B52, names!$A$1:$B$2000, 2, FALSE)</f>
        <v>Stillwater Property And Casualty Insurance Co.</v>
      </c>
      <c r="B52" s="115" t="s">
        <v>2637</v>
      </c>
      <c r="C52" s="114" t="s">
        <v>2471</v>
      </c>
      <c r="D52">
        <v>0</v>
      </c>
      <c r="E52">
        <v>0</v>
      </c>
      <c r="F52" s="19" t="str">
        <f>VLOOKUP(B52, 'Weiss old'!$B$1:$C$1000, 2, FALSE)</f>
        <v>C+</v>
      </c>
      <c r="K52" s="20"/>
      <c r="L52" s="21"/>
      <c r="M52" s="22"/>
      <c r="N52" s="22"/>
      <c r="O52" s="22"/>
      <c r="P52" s="22"/>
      <c r="Q52" s="23"/>
      <c r="R52" s="22"/>
      <c r="S52" s="22"/>
      <c r="T52" s="22"/>
      <c r="U52" s="22"/>
      <c r="V52" s="22"/>
      <c r="W52" s="22"/>
      <c r="X52" s="24"/>
      <c r="Y52" s="25"/>
      <c r="Z52" s="22"/>
      <c r="AA52" s="24"/>
      <c r="AB52" s="25"/>
      <c r="AC52" s="24"/>
      <c r="AD52" s="25"/>
    </row>
    <row r="53" spans="1:30" x14ac:dyDescent="0.25">
      <c r="A53" s="114" t="str">
        <f>VLOOKUP(B53, names!$A$1:$B$2000, 2, FALSE)</f>
        <v>United Property &amp; Casualty Insurance Co.</v>
      </c>
      <c r="B53" s="115" t="s">
        <v>3450</v>
      </c>
      <c r="C53" s="114" t="s">
        <v>2474</v>
      </c>
      <c r="D53">
        <v>55.9</v>
      </c>
      <c r="E53">
        <v>57.403453800000001</v>
      </c>
      <c r="F53" s="19" t="str">
        <f>VLOOKUP(B53, 'Weiss old'!$B$1:$C$1000, 2, FALSE)</f>
        <v>C+</v>
      </c>
      <c r="K53" s="20"/>
      <c r="L53" s="21"/>
      <c r="M53" s="22"/>
      <c r="N53" s="22"/>
      <c r="O53" s="22"/>
      <c r="P53" s="22"/>
      <c r="Q53" s="23"/>
      <c r="R53" s="22"/>
      <c r="S53" s="22"/>
      <c r="T53" s="22"/>
      <c r="U53" s="22"/>
      <c r="V53" s="22"/>
      <c r="W53" s="22"/>
      <c r="X53" s="24"/>
      <c r="Y53" s="25"/>
      <c r="Z53" s="22"/>
      <c r="AA53" s="24"/>
      <c r="AB53" s="25"/>
      <c r="AC53" s="24"/>
      <c r="AD53" s="25"/>
    </row>
    <row r="54" spans="1:30" x14ac:dyDescent="0.25">
      <c r="A54" s="114" t="str">
        <f>VLOOKUP(B54, names!$A$1:$B$2000, 2, FALSE)</f>
        <v>Universal Insurance Co. Of North America</v>
      </c>
      <c r="B54" s="115" t="s">
        <v>2651</v>
      </c>
      <c r="C54" s="114" t="s">
        <v>2498</v>
      </c>
      <c r="D54">
        <v>78</v>
      </c>
      <c r="E54">
        <v>87.541178099999996</v>
      </c>
      <c r="F54" s="19" t="str">
        <f>VLOOKUP(B54, 'Weiss old'!$B$1:$C$1000, 2, FALSE)</f>
        <v>C+</v>
      </c>
      <c r="K54" s="20"/>
      <c r="L54" s="21"/>
      <c r="M54" s="22"/>
      <c r="N54" s="22"/>
      <c r="O54" s="22"/>
      <c r="P54" s="22"/>
      <c r="Q54" s="23"/>
      <c r="R54" s="22"/>
      <c r="S54" s="22"/>
      <c r="T54" s="22"/>
      <c r="U54" s="22"/>
      <c r="V54" s="22"/>
      <c r="W54" s="22"/>
      <c r="X54" s="24"/>
      <c r="Y54" s="25"/>
      <c r="Z54" s="22"/>
      <c r="AA54" s="24"/>
      <c r="AB54" s="25"/>
      <c r="AC54" s="24"/>
      <c r="AD54" s="25"/>
    </row>
    <row r="55" spans="1:30" x14ac:dyDescent="0.25">
      <c r="A55" s="114" t="str">
        <f>VLOOKUP(B55, names!$A$1:$B$2000, 2, FALSE)</f>
        <v>Southern Fidelity Property &amp; Casualty</v>
      </c>
      <c r="B55" s="115" t="s">
        <v>2630</v>
      </c>
      <c r="C55" s="114" t="s">
        <v>2471</v>
      </c>
      <c r="F55" s="19" t="str">
        <f>VLOOKUP(B55, 'Weiss old'!$B$1:$C$1000, 2, FALSE)</f>
        <v>C+</v>
      </c>
      <c r="K55" s="20"/>
      <c r="L55" s="21"/>
      <c r="M55" s="22"/>
      <c r="N55" s="22"/>
      <c r="O55" s="22"/>
      <c r="P55" s="22"/>
      <c r="Q55" s="23"/>
      <c r="R55" s="22"/>
      <c r="S55" s="22"/>
      <c r="T55" s="22"/>
      <c r="U55" s="22"/>
      <c r="V55" s="22"/>
      <c r="W55" s="22"/>
      <c r="X55" s="24"/>
      <c r="Y55" s="25"/>
      <c r="Z55" s="22"/>
      <c r="AA55" s="24"/>
      <c r="AB55" s="25"/>
      <c r="AC55" s="24"/>
      <c r="AD55" s="25"/>
    </row>
    <row r="56" spans="1:30" x14ac:dyDescent="0.25">
      <c r="A56" s="114" t="str">
        <f>VLOOKUP(B56, names!$A$1:$B$2000, 2, FALSE)</f>
        <v>Stillwater Property And Casualty Insurance Co.</v>
      </c>
      <c r="B56" s="115" t="s">
        <v>2637</v>
      </c>
      <c r="C56" s="114" t="s">
        <v>2471</v>
      </c>
      <c r="F56" s="19" t="str">
        <f>VLOOKUP(B56, 'Weiss old'!$B$1:$C$1000, 2, FALSE)</f>
        <v>C+</v>
      </c>
      <c r="K56" s="20"/>
      <c r="L56" s="21"/>
      <c r="M56" s="22"/>
      <c r="N56" s="22"/>
      <c r="O56" s="22"/>
      <c r="P56" s="22"/>
      <c r="Q56" s="23"/>
      <c r="R56" s="22"/>
      <c r="S56" s="22"/>
      <c r="T56" s="22"/>
      <c r="U56" s="22"/>
      <c r="V56" s="22"/>
      <c r="W56" s="22"/>
      <c r="X56" s="24"/>
      <c r="Y56" s="25"/>
      <c r="Z56" s="22"/>
      <c r="AA56" s="24"/>
      <c r="AB56" s="25"/>
      <c r="AC56" s="24"/>
      <c r="AD56" s="25"/>
    </row>
    <row r="57" spans="1:30" x14ac:dyDescent="0.25">
      <c r="A57" s="114" t="str">
        <f>VLOOKUP(B57, names!$A$1:$B$2000, 2, FALSE)</f>
        <v>Universal Insurance Co. Of North America</v>
      </c>
      <c r="B57" s="115" t="s">
        <v>2651</v>
      </c>
      <c r="C57" s="114" t="s">
        <v>2471</v>
      </c>
      <c r="F57" s="19" t="str">
        <f>VLOOKUP(B57, 'Weiss old'!$B$1:$C$1000, 2, FALSE)</f>
        <v>C+</v>
      </c>
      <c r="K57" s="20"/>
      <c r="L57" s="21"/>
      <c r="M57" s="22"/>
      <c r="N57" s="22"/>
      <c r="O57" s="22"/>
      <c r="P57" s="22"/>
      <c r="Q57" s="23"/>
      <c r="R57" s="22"/>
      <c r="S57" s="22"/>
      <c r="T57" s="22"/>
      <c r="U57" s="22"/>
      <c r="V57" s="22"/>
      <c r="W57" s="22"/>
      <c r="X57" s="24"/>
      <c r="Y57" s="25"/>
      <c r="Z57" s="22"/>
      <c r="AA57" s="24"/>
      <c r="AB57" s="25"/>
      <c r="AC57" s="24"/>
      <c r="AD57" s="25"/>
    </row>
    <row r="58" spans="1:30" x14ac:dyDescent="0.25">
      <c r="A58" s="114" t="str">
        <f>VLOOKUP(B58, names!$A$1:$B$2000, 2, FALSE)</f>
        <v>Avatar Property &amp; Casualty Insurance Co.</v>
      </c>
      <c r="B58" s="115" t="s">
        <v>3436</v>
      </c>
      <c r="C58" s="114" t="s">
        <v>2471</v>
      </c>
      <c r="F58" s="19" t="str">
        <f>VLOOKUP(B58, 'Weiss old'!$B$1:$C$1000, 2, FALSE)</f>
        <v>C+</v>
      </c>
      <c r="K58" s="20"/>
      <c r="L58" s="21"/>
      <c r="M58" s="22"/>
      <c r="N58" s="22"/>
      <c r="O58" s="22"/>
      <c r="P58" s="22"/>
      <c r="Q58" s="23"/>
      <c r="R58" s="22"/>
      <c r="S58" s="22"/>
      <c r="T58" s="22"/>
      <c r="U58" s="22"/>
      <c r="V58" s="22"/>
      <c r="W58" s="22"/>
      <c r="X58" s="24"/>
      <c r="Y58" s="25"/>
      <c r="Z58" s="22"/>
      <c r="AA58" s="24"/>
      <c r="AB58" s="25"/>
      <c r="AC58" s="24"/>
      <c r="AD58" s="25"/>
    </row>
    <row r="59" spans="1:30" x14ac:dyDescent="0.25">
      <c r="A59" s="114" t="str">
        <f>VLOOKUP(B59, names!$A$1:$B$2000, 2, FALSE)</f>
        <v>Cypress Property &amp; Casualty Insurance Co.</v>
      </c>
      <c r="B59" s="115" t="s">
        <v>3437</v>
      </c>
      <c r="C59" s="114" t="s">
        <v>2471</v>
      </c>
      <c r="F59" s="19" t="str">
        <f>VLOOKUP(B59, 'Weiss old'!$B$1:$C$1000, 2, FALSE)</f>
        <v>C+</v>
      </c>
      <c r="K59" s="20"/>
      <c r="L59" s="21"/>
      <c r="M59" s="22"/>
      <c r="N59" s="22"/>
      <c r="O59" s="22"/>
      <c r="P59" s="22"/>
      <c r="Q59" s="23"/>
      <c r="R59" s="22"/>
      <c r="S59" s="22"/>
      <c r="T59" s="22"/>
      <c r="U59" s="22"/>
      <c r="V59" s="22"/>
      <c r="W59" s="22"/>
      <c r="X59" s="24"/>
      <c r="Y59" s="25"/>
      <c r="Z59" s="22"/>
      <c r="AA59" s="24"/>
      <c r="AB59" s="25"/>
      <c r="AC59" s="24"/>
      <c r="AD59" s="25"/>
    </row>
    <row r="60" spans="1:30" x14ac:dyDescent="0.25">
      <c r="A60" s="114" t="str">
        <f>VLOOKUP(B60, names!$A$1:$B$2000, 2, FALSE)</f>
        <v>Foremost Property And Casualty Insurance Co.</v>
      </c>
      <c r="B60" s="115" t="s">
        <v>3438</v>
      </c>
      <c r="C60" s="114" t="s">
        <v>2471</v>
      </c>
      <c r="F60" s="19" t="str">
        <f>VLOOKUP(B60, 'Weiss old'!$B$1:$C$1000, 2, FALSE)</f>
        <v>C+</v>
      </c>
      <c r="K60" s="20"/>
      <c r="L60" s="21"/>
      <c r="M60" s="22"/>
      <c r="N60" s="22"/>
      <c r="O60" s="22"/>
      <c r="P60" s="22"/>
      <c r="Q60" s="23"/>
      <c r="R60" s="22"/>
      <c r="S60" s="22"/>
      <c r="T60" s="22"/>
      <c r="U60" s="22"/>
      <c r="V60" s="22"/>
      <c r="W60" s="22"/>
      <c r="X60" s="24"/>
      <c r="Y60" s="25"/>
      <c r="Z60" s="22"/>
      <c r="AA60" s="24"/>
      <c r="AB60" s="25"/>
      <c r="AC60" s="24"/>
      <c r="AD60" s="25"/>
    </row>
    <row r="61" spans="1:30" x14ac:dyDescent="0.25">
      <c r="A61" s="114" t="str">
        <f>VLOOKUP(B61, names!$A$1:$B$2000, 2, FALSE)</f>
        <v>Granite State Insurance Co.</v>
      </c>
      <c r="B61" s="115" t="s">
        <v>3440</v>
      </c>
      <c r="C61" s="114" t="s">
        <v>2471</v>
      </c>
      <c r="F61" s="19" t="str">
        <f>VLOOKUP(B61, 'Weiss old'!$B$1:$C$1000, 2, FALSE)</f>
        <v>C+</v>
      </c>
      <c r="K61" s="20"/>
      <c r="L61" s="21"/>
      <c r="M61" s="22"/>
      <c r="N61" s="22"/>
      <c r="O61" s="22"/>
      <c r="P61" s="22"/>
      <c r="Q61" s="23"/>
      <c r="R61" s="22"/>
      <c r="S61" s="22"/>
      <c r="T61" s="22"/>
      <c r="U61" s="22"/>
      <c r="V61" s="22"/>
      <c r="W61" s="22"/>
      <c r="X61" s="24"/>
      <c r="Y61" s="25"/>
      <c r="Z61" s="22"/>
      <c r="AA61" s="24"/>
      <c r="AB61" s="25"/>
      <c r="AC61" s="24"/>
      <c r="AD61" s="25"/>
    </row>
    <row r="62" spans="1:30" x14ac:dyDescent="0.25">
      <c r="A62" s="114" t="str">
        <f>VLOOKUP(B62, names!$A$1:$B$2000, 2, FALSE)</f>
        <v>Gulfstream Property And Casualty Insurance Co.</v>
      </c>
      <c r="B62" s="115" t="s">
        <v>3441</v>
      </c>
      <c r="C62" s="114" t="s">
        <v>2471</v>
      </c>
      <c r="F62" s="19" t="str">
        <f>VLOOKUP(B62, 'Weiss old'!$B$1:$C$1000, 2, FALSE)</f>
        <v>C+</v>
      </c>
      <c r="K62" s="20"/>
      <c r="L62" s="21"/>
      <c r="M62" s="22"/>
      <c r="N62" s="22"/>
      <c r="O62" s="22"/>
      <c r="P62" s="22"/>
      <c r="Q62" s="23"/>
      <c r="R62" s="22"/>
      <c r="S62" s="22"/>
      <c r="T62" s="22"/>
      <c r="U62" s="22"/>
      <c r="V62" s="22"/>
      <c r="W62" s="22"/>
      <c r="X62" s="24"/>
      <c r="Y62" s="25"/>
      <c r="Z62" s="22"/>
      <c r="AA62" s="24"/>
      <c r="AB62" s="25"/>
      <c r="AC62" s="24"/>
      <c r="AD62" s="25"/>
    </row>
    <row r="63" spans="1:30" x14ac:dyDescent="0.25">
      <c r="A63" s="114" t="str">
        <f>VLOOKUP(B63, names!$A$1:$B$2000, 2, FALSE)</f>
        <v>Heritage Property &amp; Casualty Insurance Co.</v>
      </c>
      <c r="B63" s="115" t="s">
        <v>3442</v>
      </c>
      <c r="C63" s="114" t="s">
        <v>2471</v>
      </c>
      <c r="F63" s="19" t="str">
        <f>VLOOKUP(B63, 'Weiss old'!$B$1:$C$1000, 2, FALSE)</f>
        <v>C+</v>
      </c>
      <c r="K63" s="20"/>
      <c r="L63" s="21"/>
      <c r="M63" s="22"/>
      <c r="N63" s="22"/>
      <c r="O63" s="22"/>
      <c r="P63" s="22"/>
      <c r="Q63" s="23"/>
      <c r="R63" s="22"/>
      <c r="S63" s="22"/>
      <c r="T63" s="22"/>
      <c r="U63" s="22"/>
      <c r="V63" s="22"/>
      <c r="W63" s="22"/>
      <c r="X63" s="24"/>
      <c r="Y63" s="25"/>
      <c r="Z63" s="22"/>
      <c r="AA63" s="24"/>
      <c r="AB63" s="25"/>
      <c r="AC63" s="24"/>
      <c r="AD63" s="25"/>
    </row>
    <row r="64" spans="1:30" x14ac:dyDescent="0.25">
      <c r="A64" s="114" t="str">
        <f>VLOOKUP(B64, names!$A$1:$B$2000, 2, FALSE)</f>
        <v>Illinois National Insurance Co.</v>
      </c>
      <c r="B64" s="115" t="s">
        <v>3443</v>
      </c>
      <c r="C64" s="114" t="s">
        <v>2471</v>
      </c>
      <c r="F64" s="19" t="str">
        <f>VLOOKUP(B64, 'Weiss old'!$B$1:$C$1000, 2, FALSE)</f>
        <v>C+</v>
      </c>
      <c r="K64" s="20"/>
      <c r="L64" s="21"/>
      <c r="M64" s="22"/>
      <c r="N64" s="22"/>
      <c r="O64" s="22"/>
      <c r="P64" s="22"/>
      <c r="Q64" s="23"/>
      <c r="R64" s="22"/>
      <c r="S64" s="22"/>
      <c r="T64" s="22"/>
      <c r="U64" s="22"/>
      <c r="V64" s="22"/>
      <c r="W64" s="22"/>
      <c r="X64" s="24"/>
      <c r="Y64" s="25"/>
      <c r="Z64" s="22"/>
      <c r="AA64" s="24"/>
      <c r="AB64" s="25"/>
      <c r="AC64" s="24"/>
      <c r="AD64" s="25"/>
    </row>
    <row r="65" spans="1:30" x14ac:dyDescent="0.25">
      <c r="A65" s="114" t="str">
        <f>VLOOKUP(B65, names!$A$1:$B$2000, 2, FALSE)</f>
        <v>Nationwide Insurance Co. Of Florida</v>
      </c>
      <c r="B65" s="115" t="s">
        <v>3445</v>
      </c>
      <c r="C65" s="114" t="s">
        <v>2471</v>
      </c>
      <c r="F65" s="19" t="str">
        <f>VLOOKUP(B65, 'Weiss old'!$B$1:$C$1000, 2, FALSE)</f>
        <v>C+</v>
      </c>
      <c r="K65" s="20"/>
      <c r="L65" s="21"/>
      <c r="M65" s="22"/>
      <c r="N65" s="22"/>
      <c r="O65" s="22"/>
      <c r="P65" s="22"/>
      <c r="Q65" s="23"/>
      <c r="R65" s="22"/>
      <c r="S65" s="22"/>
      <c r="T65" s="22"/>
      <c r="U65" s="22"/>
      <c r="V65" s="22"/>
      <c r="W65" s="22"/>
      <c r="X65" s="24"/>
      <c r="Y65" s="25"/>
      <c r="Z65" s="22"/>
      <c r="AA65" s="24"/>
      <c r="AB65" s="25"/>
      <c r="AC65" s="24"/>
      <c r="AD65" s="25"/>
    </row>
    <row r="66" spans="1:30" x14ac:dyDescent="0.25">
      <c r="A66" s="114" t="str">
        <f>VLOOKUP(B66, names!$A$1:$B$2000, 2, FALSE)</f>
        <v>United Property &amp; Casualty Insurance Co.</v>
      </c>
      <c r="B66" s="115" t="s">
        <v>3450</v>
      </c>
      <c r="C66" s="114" t="s">
        <v>2471</v>
      </c>
      <c r="F66" s="19" t="str">
        <f>VLOOKUP(B66, 'Weiss old'!$B$1:$C$1000, 2, FALSE)</f>
        <v>C+</v>
      </c>
      <c r="K66" s="20"/>
      <c r="L66" s="21"/>
      <c r="M66" s="22"/>
      <c r="N66" s="22"/>
      <c r="O66" s="22"/>
      <c r="P66" s="22"/>
      <c r="Q66" s="23"/>
      <c r="R66" s="22"/>
      <c r="S66" s="22"/>
      <c r="T66" s="22"/>
      <c r="U66" s="22"/>
      <c r="V66" s="22"/>
      <c r="W66" s="22"/>
      <c r="X66" s="24"/>
      <c r="Y66" s="25"/>
      <c r="Z66" s="22"/>
      <c r="AA66" s="24"/>
      <c r="AB66" s="25"/>
      <c r="AC66" s="24"/>
      <c r="AD66" s="25"/>
    </row>
    <row r="67" spans="1:30" x14ac:dyDescent="0.25">
      <c r="A67" s="114" t="str">
        <f>VLOOKUP(B67, names!$A$1:$B$2000, 2, FALSE)</f>
        <v>Capitol Preferred Insurance Co.</v>
      </c>
      <c r="B67" s="115" t="s">
        <v>2516</v>
      </c>
      <c r="C67" s="114" t="s">
        <v>2468</v>
      </c>
      <c r="D67">
        <v>84</v>
      </c>
      <c r="E67">
        <v>93.844557899999998</v>
      </c>
      <c r="F67" s="19" t="str">
        <f>VLOOKUP(B67, 'Weiss old'!$B$1:$C$1000, 2, FALSE)</f>
        <v>C-</v>
      </c>
      <c r="K67" s="20"/>
      <c r="L67" s="21"/>
      <c r="M67" s="22"/>
      <c r="N67" s="22"/>
      <c r="O67" s="22"/>
      <c r="P67" s="22"/>
      <c r="Q67" s="23"/>
      <c r="R67" s="22"/>
      <c r="S67" s="22"/>
      <c r="T67" s="22"/>
      <c r="U67" s="22"/>
      <c r="V67" s="22"/>
      <c r="W67" s="22"/>
      <c r="X67" s="24"/>
      <c r="Y67" s="25"/>
      <c r="Z67" s="22"/>
      <c r="AA67" s="24"/>
      <c r="AB67" s="25"/>
      <c r="AC67" s="24"/>
      <c r="AD67" s="25"/>
    </row>
    <row r="68" spans="1:30" x14ac:dyDescent="0.25">
      <c r="A68" s="114" t="str">
        <f>VLOOKUP(B68, names!$A$1:$B$2000, 2, FALSE)</f>
        <v>Centauri Specialty Insurance Co.</v>
      </c>
      <c r="B68" s="115" t="s">
        <v>2522</v>
      </c>
      <c r="C68" s="114" t="s">
        <v>2468</v>
      </c>
      <c r="D68">
        <v>59.6</v>
      </c>
      <c r="E68">
        <v>57.941440499999999</v>
      </c>
      <c r="F68" s="19" t="str">
        <f>VLOOKUP(B68, 'Weiss old'!$B$1:$C$1000, 2, FALSE)</f>
        <v>C-</v>
      </c>
      <c r="K68" s="20"/>
      <c r="L68" s="21"/>
      <c r="M68" s="22"/>
      <c r="N68" s="22"/>
      <c r="O68" s="22"/>
      <c r="P68" s="22"/>
      <c r="Q68" s="23"/>
      <c r="R68" s="22"/>
      <c r="S68" s="22"/>
      <c r="T68" s="22"/>
      <c r="U68" s="22"/>
      <c r="V68" s="22"/>
      <c r="W68" s="22"/>
      <c r="X68" s="24"/>
      <c r="Y68" s="25"/>
      <c r="Z68" s="22"/>
      <c r="AA68" s="24"/>
      <c r="AB68" s="25"/>
      <c r="AC68" s="24"/>
      <c r="AD68" s="25"/>
    </row>
    <row r="69" spans="1:30" x14ac:dyDescent="0.25">
      <c r="A69" s="114" t="str">
        <f>VLOOKUP(B69, names!$A$1:$B$2000, 2, FALSE)</f>
        <v>Homeowners Choice Property &amp; Casualty Insurance Co.</v>
      </c>
      <c r="B69" s="115" t="s">
        <v>2575</v>
      </c>
      <c r="C69" s="114" t="s">
        <v>2468</v>
      </c>
      <c r="D69">
        <v>50.7</v>
      </c>
      <c r="E69">
        <v>40.273596099999999</v>
      </c>
      <c r="F69" s="19" t="str">
        <f>VLOOKUP(B69, 'Weiss old'!$B$1:$C$1000, 2, FALSE)</f>
        <v>C-</v>
      </c>
      <c r="K69" s="20"/>
      <c r="L69" s="21"/>
      <c r="M69" s="22"/>
      <c r="N69" s="22"/>
      <c r="O69" s="22"/>
      <c r="P69" s="22"/>
      <c r="Q69" s="23"/>
      <c r="R69" s="22"/>
      <c r="S69" s="22"/>
      <c r="T69" s="22"/>
      <c r="U69" s="22"/>
      <c r="V69" s="22"/>
      <c r="W69" s="22"/>
      <c r="X69" s="24"/>
      <c r="Y69" s="25"/>
      <c r="Z69" s="22"/>
      <c r="AA69" s="24"/>
      <c r="AB69" s="25"/>
      <c r="AC69" s="24"/>
      <c r="AD69" s="25"/>
    </row>
    <row r="70" spans="1:30" x14ac:dyDescent="0.25">
      <c r="A70" s="114" t="str">
        <f>VLOOKUP(B70, names!$A$1:$B$2000, 2, FALSE)</f>
        <v>Olympus Insurance Co.</v>
      </c>
      <c r="B70" s="115" t="s">
        <v>2603</v>
      </c>
      <c r="C70" s="114" t="s">
        <v>2468</v>
      </c>
      <c r="D70" t="s">
        <v>3672</v>
      </c>
      <c r="E70" t="s">
        <v>3672</v>
      </c>
      <c r="F70" s="19" t="str">
        <f>VLOOKUP(B70, 'Weiss old'!$B$1:$C$1000, 2, FALSE)</f>
        <v>C-</v>
      </c>
      <c r="K70" s="20"/>
      <c r="L70" s="21"/>
      <c r="M70" s="22"/>
      <c r="N70" s="22"/>
      <c r="O70" s="22"/>
      <c r="P70" s="22"/>
      <c r="Q70" s="23"/>
      <c r="R70" s="22"/>
      <c r="S70" s="22"/>
      <c r="T70" s="22"/>
      <c r="U70" s="22"/>
      <c r="V70" s="22"/>
      <c r="W70" s="22"/>
      <c r="X70" s="24"/>
      <c r="Y70" s="25"/>
      <c r="Z70" s="22"/>
      <c r="AA70" s="24"/>
      <c r="AB70" s="25"/>
      <c r="AC70" s="24"/>
      <c r="AD70" s="25"/>
    </row>
    <row r="71" spans="1:30" x14ac:dyDescent="0.25">
      <c r="A71" s="114" t="str">
        <f>VLOOKUP(B71, names!$A$1:$B$2000, 2, FALSE)</f>
        <v>Omega Insurance Co.</v>
      </c>
      <c r="B71" s="115" t="s">
        <v>2605</v>
      </c>
      <c r="C71" s="114" t="s">
        <v>2468</v>
      </c>
      <c r="D71">
        <v>72.7</v>
      </c>
      <c r="E71">
        <v>61.9219145</v>
      </c>
      <c r="F71" s="19" t="str">
        <f>VLOOKUP(B71, 'Weiss old'!$B$1:$C$1000, 2, FALSE)</f>
        <v>C-</v>
      </c>
      <c r="K71" s="20"/>
      <c r="L71" s="21"/>
      <c r="M71" s="22"/>
      <c r="N71" s="22"/>
      <c r="O71" s="22"/>
      <c r="P71" s="22"/>
      <c r="Q71" s="23"/>
      <c r="R71" s="22"/>
      <c r="S71" s="22"/>
      <c r="T71" s="22"/>
      <c r="U71" s="22"/>
      <c r="V71" s="22"/>
      <c r="W71" s="22"/>
      <c r="X71" s="24"/>
      <c r="Y71" s="25"/>
      <c r="Z71" s="22"/>
      <c r="AA71" s="24"/>
      <c r="AB71" s="25"/>
      <c r="AC71" s="24"/>
      <c r="AD71" s="25"/>
    </row>
    <row r="72" spans="1:30" x14ac:dyDescent="0.25">
      <c r="A72" s="114" t="str">
        <f>VLOOKUP(B72, names!$A$1:$B$2000, 2, FALSE)</f>
        <v>People's Trust Insurance Co.</v>
      </c>
      <c r="B72" s="115" t="s">
        <v>2607</v>
      </c>
      <c r="C72" s="114" t="s">
        <v>2518</v>
      </c>
      <c r="D72">
        <v>97.1</v>
      </c>
      <c r="E72">
        <v>68.358148099999994</v>
      </c>
      <c r="F72" s="19" t="str">
        <f>VLOOKUP(B72, 'Weiss old'!$B$1:$C$1000, 2, FALSE)</f>
        <v>C-</v>
      </c>
      <c r="K72" s="20"/>
      <c r="L72" s="21"/>
      <c r="M72" s="22"/>
      <c r="N72" s="22"/>
      <c r="O72" s="22"/>
      <c r="P72" s="22"/>
      <c r="Q72" s="23"/>
      <c r="R72" s="22"/>
      <c r="S72" s="22"/>
      <c r="T72" s="22"/>
      <c r="U72" s="22"/>
      <c r="V72" s="22"/>
      <c r="W72" s="22"/>
      <c r="X72" s="24"/>
      <c r="Y72" s="25"/>
      <c r="Z72" s="22"/>
      <c r="AA72" s="24"/>
      <c r="AB72" s="25"/>
      <c r="AC72" s="24"/>
      <c r="AD72" s="25"/>
    </row>
    <row r="73" spans="1:30" x14ac:dyDescent="0.25">
      <c r="A73" s="114" t="str">
        <f>VLOOKUP(B73, names!$A$1:$B$2000, 2, FALSE)</f>
        <v>Prepared Insurance Co.</v>
      </c>
      <c r="B73" s="115" t="s">
        <v>2610</v>
      </c>
      <c r="C73" s="114" t="s">
        <v>2518</v>
      </c>
      <c r="D73">
        <v>67.599999999999994</v>
      </c>
      <c r="E73">
        <v>29.281779199999999</v>
      </c>
      <c r="F73" s="19" t="str">
        <f>VLOOKUP(B73, 'Weiss old'!$B$1:$C$1000, 2, FALSE)</f>
        <v>C-</v>
      </c>
      <c r="K73" s="20"/>
      <c r="L73" s="21"/>
      <c r="M73" s="22"/>
      <c r="N73" s="22"/>
      <c r="O73" s="22"/>
      <c r="P73" s="22"/>
      <c r="Q73" s="23"/>
      <c r="R73" s="22"/>
      <c r="S73" s="22"/>
      <c r="T73" s="22"/>
      <c r="U73" s="22"/>
      <c r="V73" s="22"/>
      <c r="W73" s="22"/>
      <c r="X73" s="24"/>
      <c r="Y73" s="25"/>
      <c r="Z73" s="22"/>
      <c r="AA73" s="24"/>
      <c r="AB73" s="25"/>
      <c r="AC73" s="24"/>
      <c r="AD73" s="25"/>
    </row>
    <row r="74" spans="1:30" x14ac:dyDescent="0.25">
      <c r="A74" s="114">
        <f>VLOOKUP(B74, names!$A$1:$B$2000, 2, FALSE)</f>
        <v>0</v>
      </c>
      <c r="B74" s="115" t="s">
        <v>2615</v>
      </c>
      <c r="C74" s="114" t="s">
        <v>2498</v>
      </c>
      <c r="D74">
        <v>49.8</v>
      </c>
      <c r="E74" t="s">
        <v>3672</v>
      </c>
      <c r="F74" s="19" t="str">
        <f>VLOOKUP(B74, 'Weiss old'!$B$1:$C$1000, 2, FALSE)</f>
        <v>C-</v>
      </c>
      <c r="K74" s="20"/>
      <c r="L74" s="21"/>
      <c r="M74" s="22"/>
      <c r="N74" s="22"/>
      <c r="O74" s="22"/>
      <c r="P74" s="22"/>
      <c r="Q74" s="23"/>
      <c r="R74" s="22"/>
      <c r="S74" s="22"/>
      <c r="T74" s="22"/>
      <c r="U74" s="22"/>
      <c r="V74" s="22"/>
      <c r="W74" s="22"/>
      <c r="X74" s="24"/>
      <c r="Y74" s="25"/>
      <c r="Z74" s="22"/>
      <c r="AA74" s="24"/>
      <c r="AB74" s="25"/>
      <c r="AC74" s="24"/>
      <c r="AD74" s="25"/>
    </row>
    <row r="75" spans="1:30" x14ac:dyDescent="0.25">
      <c r="A75" s="114" t="str">
        <f>VLOOKUP(B75, names!$A$1:$B$2000, 2, FALSE)</f>
        <v>Response Insurance Co.</v>
      </c>
      <c r="B75" s="115" t="s">
        <v>2616</v>
      </c>
      <c r="C75" s="114" t="s">
        <v>2498</v>
      </c>
      <c r="D75">
        <v>0</v>
      </c>
      <c r="E75" t="s">
        <v>3672</v>
      </c>
      <c r="F75" s="19" t="str">
        <f>VLOOKUP(B75, 'Weiss old'!$B$1:$C$1000, 2, FALSE)</f>
        <v>C-</v>
      </c>
      <c r="K75" s="20"/>
      <c r="L75" s="21"/>
      <c r="M75" s="22"/>
      <c r="N75" s="22"/>
      <c r="O75" s="22"/>
      <c r="P75" s="22"/>
      <c r="Q75" s="23"/>
      <c r="R75" s="22"/>
      <c r="S75" s="22"/>
      <c r="T75" s="22"/>
      <c r="U75" s="22"/>
      <c r="V75" s="22"/>
      <c r="W75" s="22"/>
      <c r="X75" s="24"/>
      <c r="Y75" s="25"/>
      <c r="Z75" s="22"/>
      <c r="AA75" s="24"/>
      <c r="AB75" s="25"/>
      <c r="AC75" s="24"/>
      <c r="AD75" s="25"/>
    </row>
    <row r="76" spans="1:30" x14ac:dyDescent="0.25">
      <c r="A76" s="114" t="str">
        <f>VLOOKUP(B76, names!$A$1:$B$2000, 2, FALSE)</f>
        <v>St. Johns Insurance Co.</v>
      </c>
      <c r="B76" s="115" t="s">
        <v>3448</v>
      </c>
      <c r="C76" s="114" t="s">
        <v>2498</v>
      </c>
      <c r="D76">
        <v>97.8</v>
      </c>
      <c r="E76">
        <v>79.911255199999999</v>
      </c>
      <c r="F76" s="19" t="str">
        <f>VLOOKUP(B76, 'Weiss old'!$B$1:$C$1000, 2, FALSE)</f>
        <v>C-</v>
      </c>
      <c r="K76" s="20"/>
      <c r="L76" s="21"/>
      <c r="M76" s="22"/>
      <c r="N76" s="22"/>
      <c r="O76" s="22"/>
      <c r="P76" s="22"/>
      <c r="Q76" s="23"/>
      <c r="R76" s="22"/>
      <c r="S76" s="22"/>
      <c r="T76" s="22"/>
      <c r="U76" s="22"/>
      <c r="V76" s="22"/>
      <c r="W76" s="22"/>
      <c r="X76" s="24"/>
      <c r="Y76" s="25"/>
      <c r="Z76" s="22"/>
      <c r="AA76" s="24"/>
      <c r="AB76" s="25"/>
      <c r="AC76" s="24"/>
      <c r="AD76" s="25"/>
    </row>
    <row r="77" spans="1:30" x14ac:dyDescent="0.25">
      <c r="A77" s="114" t="str">
        <f>VLOOKUP(B77, names!$A$1:$B$2000, 2, FALSE)</f>
        <v>Tower Hill Signature Insurance Co.</v>
      </c>
      <c r="B77" s="115" t="s">
        <v>2643</v>
      </c>
      <c r="C77" s="114" t="s">
        <v>2468</v>
      </c>
      <c r="D77">
        <v>57.1</v>
      </c>
      <c r="E77">
        <v>28.201799900000001</v>
      </c>
      <c r="F77" s="19" t="str">
        <f>VLOOKUP(B77, 'Weiss old'!$B$1:$C$1000, 2, FALSE)</f>
        <v>C-</v>
      </c>
      <c r="K77" s="20"/>
      <c r="L77" s="21"/>
      <c r="M77" s="22"/>
      <c r="N77" s="22"/>
      <c r="O77" s="22"/>
      <c r="P77" s="22"/>
      <c r="Q77" s="23"/>
      <c r="R77" s="22"/>
      <c r="S77" s="22"/>
      <c r="T77" s="22"/>
      <c r="U77" s="22"/>
      <c r="V77" s="22"/>
      <c r="W77" s="22"/>
      <c r="X77" s="24"/>
      <c r="Y77" s="25"/>
      <c r="Z77" s="22"/>
      <c r="AA77" s="24"/>
      <c r="AB77" s="25"/>
      <c r="AC77" s="24"/>
      <c r="AD77" s="25"/>
    </row>
    <row r="78" spans="1:30" x14ac:dyDescent="0.25">
      <c r="A78" s="114" t="str">
        <f>VLOOKUP(B78, names!$A$1:$B$2000, 2, FALSE)</f>
        <v>Tower Hill Signature Insurance Co.</v>
      </c>
      <c r="B78" s="115" t="s">
        <v>2643</v>
      </c>
      <c r="C78" s="114" t="s">
        <v>2498</v>
      </c>
      <c r="F78" s="19" t="str">
        <f>VLOOKUP(B78, 'Weiss old'!$B$1:$C$1000, 2, FALSE)</f>
        <v>C-</v>
      </c>
      <c r="K78" s="20"/>
      <c r="L78" s="21"/>
      <c r="M78" s="22"/>
      <c r="N78" s="22"/>
      <c r="O78" s="22"/>
      <c r="P78" s="22"/>
      <c r="Q78" s="23"/>
      <c r="R78" s="22"/>
      <c r="S78" s="22"/>
      <c r="T78" s="22"/>
      <c r="U78" s="22"/>
      <c r="V78" s="22"/>
      <c r="W78" s="22"/>
      <c r="X78" s="24"/>
      <c r="Y78" s="25"/>
      <c r="Z78" s="22"/>
      <c r="AA78" s="24"/>
      <c r="AB78" s="25"/>
      <c r="AC78" s="24"/>
      <c r="AD78" s="25"/>
    </row>
    <row r="79" spans="1:30" x14ac:dyDescent="0.25">
      <c r="A79" s="114" t="str">
        <f>VLOOKUP(B79, names!$A$1:$B$2000, 2, FALSE)</f>
        <v>St. Johns Insurance Co.</v>
      </c>
      <c r="B79" s="115" t="s">
        <v>3448</v>
      </c>
      <c r="C79" s="114" t="s">
        <v>2498</v>
      </c>
      <c r="F79" s="19" t="str">
        <f>VLOOKUP(B79, 'Weiss old'!$B$1:$C$1000, 2, FALSE)</f>
        <v>C-</v>
      </c>
      <c r="K79" s="20"/>
      <c r="L79" s="21"/>
      <c r="M79" s="22"/>
      <c r="N79" s="22"/>
      <c r="O79" s="22"/>
      <c r="P79" s="22"/>
      <c r="Q79" s="23"/>
      <c r="R79" s="22"/>
      <c r="S79" s="22"/>
      <c r="T79" s="22"/>
      <c r="U79" s="22"/>
      <c r="V79" s="22"/>
      <c r="W79" s="22"/>
      <c r="X79" s="24"/>
      <c r="Y79" s="25"/>
      <c r="Z79" s="22"/>
      <c r="AA79" s="24"/>
      <c r="AB79" s="25"/>
      <c r="AC79" s="24"/>
      <c r="AD79" s="25"/>
    </row>
    <row r="80" spans="1:30" x14ac:dyDescent="0.25">
      <c r="A80" s="114" t="str">
        <f>VLOOKUP(B80, names!$A$1:$B$2000, 2, FALSE)</f>
        <v>Ace Insurance Co. Of The Midwest</v>
      </c>
      <c r="B80" s="115" t="s">
        <v>2467</v>
      </c>
      <c r="C80" s="114" t="s">
        <v>2468</v>
      </c>
      <c r="D80">
        <v>0</v>
      </c>
      <c r="E80" t="s">
        <v>3672</v>
      </c>
      <c r="F80" s="19" t="str">
        <f>VLOOKUP(B80, 'Weiss old'!$B$1:$C$1000, 2, FALSE)</f>
        <v>C</v>
      </c>
      <c r="K80" s="20"/>
      <c r="L80" s="21"/>
      <c r="M80" s="22"/>
      <c r="N80" s="22"/>
      <c r="O80" s="22"/>
      <c r="P80" s="22"/>
      <c r="Q80" s="23"/>
      <c r="R80" s="22"/>
      <c r="S80" s="22"/>
      <c r="T80" s="22"/>
      <c r="U80" s="22"/>
      <c r="V80" s="22"/>
      <c r="W80" s="22"/>
      <c r="X80" s="24"/>
      <c r="Y80" s="25"/>
      <c r="Z80" s="22"/>
      <c r="AA80" s="24"/>
      <c r="AB80" s="25"/>
      <c r="AC80" s="24"/>
      <c r="AD80" s="25"/>
    </row>
    <row r="81" spans="1:30" x14ac:dyDescent="0.25">
      <c r="A81" s="114" t="str">
        <f>VLOOKUP(B81, names!$A$1:$B$2000, 2, FALSE)</f>
        <v>Affiliated FM Insurance Co.</v>
      </c>
      <c r="B81" s="115" t="s">
        <v>2475</v>
      </c>
      <c r="C81" s="114" t="s">
        <v>2468</v>
      </c>
      <c r="D81">
        <v>53.6</v>
      </c>
      <c r="E81">
        <v>70.303259699999998</v>
      </c>
      <c r="F81" s="19" t="str">
        <f>VLOOKUP(B81, 'Weiss old'!$B$1:$C$1000, 2, FALSE)</f>
        <v>C</v>
      </c>
      <c r="K81" s="20"/>
      <c r="L81" s="21"/>
      <c r="M81" s="22"/>
      <c r="N81" s="22"/>
      <c r="O81" s="22"/>
      <c r="P81" s="22"/>
      <c r="Q81" s="23"/>
      <c r="R81" s="22"/>
      <c r="S81" s="22"/>
      <c r="T81" s="22"/>
      <c r="U81" s="22"/>
      <c r="V81" s="22"/>
      <c r="W81" s="22"/>
      <c r="X81" s="24"/>
      <c r="Y81" s="25"/>
      <c r="Z81" s="22"/>
      <c r="AA81" s="24"/>
      <c r="AB81" s="25"/>
      <c r="AC81" s="24"/>
      <c r="AD81" s="25"/>
    </row>
    <row r="82" spans="1:30" x14ac:dyDescent="0.25">
      <c r="A82" s="114" t="str">
        <f>VLOOKUP(B82, names!$A$1:$B$2000, 2, FALSE)</f>
        <v>AIG Property Casualty Co.</v>
      </c>
      <c r="B82" s="115" t="s">
        <v>2476</v>
      </c>
      <c r="C82" s="114" t="s">
        <v>2468</v>
      </c>
      <c r="D82">
        <v>93.1</v>
      </c>
      <c r="E82" t="s">
        <v>3672</v>
      </c>
      <c r="F82" s="19" t="str">
        <f>VLOOKUP(B82, 'Weiss old'!$B$1:$C$1000, 2, FALSE)</f>
        <v>C</v>
      </c>
      <c r="K82" s="20"/>
      <c r="L82" s="21"/>
      <c r="M82" s="22"/>
      <c r="N82" s="22"/>
      <c r="O82" s="22"/>
      <c r="P82" s="22"/>
      <c r="Q82" s="23"/>
      <c r="R82" s="22"/>
      <c r="S82" s="22"/>
      <c r="T82" s="22"/>
      <c r="U82" s="22"/>
      <c r="V82" s="22"/>
      <c r="W82" s="22"/>
      <c r="X82" s="24"/>
      <c r="Y82" s="25"/>
      <c r="Z82" s="22"/>
      <c r="AA82" s="24"/>
      <c r="AB82" s="25"/>
      <c r="AC82" s="24"/>
      <c r="AD82" s="25"/>
    </row>
    <row r="83" spans="1:30" x14ac:dyDescent="0.25">
      <c r="A83" s="114" t="str">
        <f>VLOOKUP(B83, names!$A$1:$B$2000, 2, FALSE)</f>
        <v>American Home Assurance Co.</v>
      </c>
      <c r="B83" s="115" t="s">
        <v>2485</v>
      </c>
      <c r="C83" s="114" t="s">
        <v>2468</v>
      </c>
      <c r="D83">
        <v>86.1</v>
      </c>
      <c r="E83">
        <v>52.181454799999997</v>
      </c>
      <c r="F83" s="19" t="str">
        <f>VLOOKUP(B83, 'Weiss old'!$B$1:$C$1000, 2, FALSE)</f>
        <v>C</v>
      </c>
      <c r="K83" s="20"/>
      <c r="L83" s="21"/>
      <c r="M83" s="22"/>
      <c r="N83" s="22"/>
      <c r="O83" s="22"/>
      <c r="P83" s="22"/>
      <c r="Q83" s="23"/>
      <c r="R83" s="22"/>
      <c r="S83" s="22"/>
      <c r="T83" s="22"/>
      <c r="U83" s="22"/>
      <c r="V83" s="22"/>
      <c r="W83" s="22"/>
      <c r="X83" s="24"/>
      <c r="Y83" s="25"/>
      <c r="Z83" s="22"/>
      <c r="AA83" s="24"/>
      <c r="AB83" s="25"/>
      <c r="AC83" s="24"/>
      <c r="AD83" s="25"/>
    </row>
    <row r="84" spans="1:30" x14ac:dyDescent="0.25">
      <c r="A84" s="114" t="str">
        <f>VLOOKUP(B84, names!$A$1:$B$2000, 2, FALSE)</f>
        <v>American Integrity Insurance Co. Of Florida</v>
      </c>
      <c r="B84" s="115" t="s">
        <v>2486</v>
      </c>
      <c r="C84" s="114" t="s">
        <v>2471</v>
      </c>
      <c r="D84">
        <v>42.3</v>
      </c>
      <c r="E84">
        <v>40.653182299999997</v>
      </c>
      <c r="F84" s="19" t="str">
        <f>VLOOKUP(B84, 'Weiss old'!$B$1:$C$1000, 2, FALSE)</f>
        <v>C</v>
      </c>
      <c r="K84" s="20"/>
      <c r="L84" s="21"/>
      <c r="M84" s="22"/>
      <c r="N84" s="22"/>
      <c r="O84" s="22"/>
      <c r="P84" s="22"/>
      <c r="Q84" s="23"/>
      <c r="R84" s="22"/>
      <c r="S84" s="22"/>
      <c r="T84" s="22"/>
      <c r="U84" s="22"/>
      <c r="V84" s="22"/>
      <c r="W84" s="22"/>
      <c r="X84" s="24"/>
      <c r="Y84" s="25"/>
      <c r="Z84" s="22"/>
      <c r="AA84" s="24"/>
      <c r="AB84" s="25"/>
      <c r="AC84" s="24"/>
      <c r="AD84" s="25"/>
    </row>
    <row r="85" spans="1:30" x14ac:dyDescent="0.25">
      <c r="A85" s="114" t="str">
        <f>VLOOKUP(B85, names!$A$1:$B$2000, 2, FALSE)</f>
        <v>American Southern Home Insurance Co.</v>
      </c>
      <c r="B85" s="115" t="s">
        <v>2493</v>
      </c>
      <c r="C85" s="114" t="s">
        <v>2468</v>
      </c>
      <c r="D85">
        <v>48.8</v>
      </c>
      <c r="E85">
        <v>48.753084600000001</v>
      </c>
      <c r="F85" s="19" t="str">
        <f>VLOOKUP(B85, 'Weiss old'!$B$1:$C$1000, 2, FALSE)</f>
        <v>C</v>
      </c>
      <c r="K85" s="20"/>
      <c r="L85" s="21"/>
      <c r="M85" s="22"/>
      <c r="N85" s="22"/>
      <c r="O85" s="22"/>
      <c r="P85" s="22"/>
      <c r="Q85" s="23"/>
      <c r="R85" s="22"/>
      <c r="S85" s="22"/>
      <c r="T85" s="22"/>
      <c r="U85" s="22"/>
      <c r="V85" s="22"/>
      <c r="W85" s="22"/>
      <c r="X85" s="24"/>
      <c r="Y85" s="25"/>
      <c r="Z85" s="22"/>
      <c r="AA85" s="24"/>
      <c r="AB85" s="25"/>
      <c r="AC85" s="24"/>
      <c r="AD85" s="25"/>
    </row>
    <row r="86" spans="1:30" x14ac:dyDescent="0.25">
      <c r="A86" s="114" t="str">
        <f>VLOOKUP(B86, names!$A$1:$B$2000, 2, FALSE)</f>
        <v>American Strategic Insurance Corp.</v>
      </c>
      <c r="B86" s="115" t="s">
        <v>2494</v>
      </c>
      <c r="C86" s="114" t="s">
        <v>2468</v>
      </c>
      <c r="D86">
        <v>56.7</v>
      </c>
      <c r="E86">
        <v>52.778991300000001</v>
      </c>
      <c r="F86" s="19" t="str">
        <f>VLOOKUP(B86, 'Weiss old'!$B$1:$C$1000, 2, FALSE)</f>
        <v>C</v>
      </c>
      <c r="K86" s="20"/>
      <c r="L86" s="21"/>
      <c r="M86" s="22"/>
      <c r="N86" s="22"/>
      <c r="O86" s="22"/>
      <c r="P86" s="22"/>
      <c r="Q86" s="23"/>
      <c r="R86" s="22"/>
      <c r="S86" s="22"/>
      <c r="T86" s="22"/>
      <c r="U86" s="22"/>
      <c r="V86" s="22"/>
      <c r="W86" s="22"/>
      <c r="X86" s="24"/>
      <c r="Y86" s="25"/>
      <c r="Z86" s="22"/>
      <c r="AA86" s="24"/>
      <c r="AB86" s="25"/>
      <c r="AC86" s="24"/>
      <c r="AD86" s="25"/>
    </row>
    <row r="87" spans="1:30" x14ac:dyDescent="0.25">
      <c r="A87" s="114" t="str">
        <f>VLOOKUP(B87, names!$A$1:$B$2000, 2, FALSE)</f>
        <v>American Traditions Insurance Co.</v>
      </c>
      <c r="B87" s="115" t="s">
        <v>2497</v>
      </c>
      <c r="C87" s="114" t="s">
        <v>2471</v>
      </c>
      <c r="D87">
        <v>53.2</v>
      </c>
      <c r="E87">
        <v>58.165914800000003</v>
      </c>
      <c r="F87" s="19" t="str">
        <f>VLOOKUP(B87, 'Weiss old'!$B$1:$C$1000, 2, FALSE)</f>
        <v>C</v>
      </c>
      <c r="K87" s="20"/>
      <c r="L87" s="21"/>
      <c r="M87" s="22"/>
      <c r="N87" s="22"/>
      <c r="O87" s="22"/>
      <c r="P87" s="22"/>
      <c r="Q87" s="23"/>
      <c r="R87" s="22"/>
      <c r="S87" s="22"/>
      <c r="T87" s="22"/>
      <c r="U87" s="22"/>
      <c r="V87" s="22"/>
      <c r="W87" s="22"/>
      <c r="X87" s="24"/>
      <c r="Y87" s="25"/>
      <c r="Z87" s="22"/>
      <c r="AA87" s="24"/>
      <c r="AB87" s="25"/>
      <c r="AC87" s="24"/>
      <c r="AD87" s="25"/>
    </row>
    <row r="88" spans="1:30" x14ac:dyDescent="0.25">
      <c r="A88" s="114" t="str">
        <f>VLOOKUP(B88, names!$A$1:$B$2000, 2, FALSE)</f>
        <v>Edison Insurance Co.</v>
      </c>
      <c r="B88" s="115" t="s">
        <v>2533</v>
      </c>
      <c r="C88" s="114" t="s">
        <v>2488</v>
      </c>
      <c r="D88">
        <v>54.3</v>
      </c>
      <c r="E88">
        <v>46.976587799999997</v>
      </c>
      <c r="F88" s="19" t="str">
        <f>VLOOKUP(B88, 'Weiss old'!$B$1:$C$1000, 2, FALSE)</f>
        <v>C</v>
      </c>
      <c r="K88" s="20"/>
      <c r="L88" s="21"/>
      <c r="M88" s="22"/>
      <c r="N88" s="22"/>
      <c r="O88" s="22"/>
      <c r="P88" s="22"/>
      <c r="Q88" s="23"/>
      <c r="R88" s="22"/>
      <c r="S88" s="22"/>
      <c r="T88" s="22"/>
      <c r="U88" s="22"/>
      <c r="V88" s="22"/>
      <c r="W88" s="22"/>
      <c r="X88" s="24"/>
      <c r="Y88" s="25"/>
      <c r="Z88" s="22"/>
      <c r="AA88" s="24"/>
      <c r="AB88" s="25"/>
      <c r="AC88" s="24"/>
      <c r="AD88" s="25"/>
    </row>
    <row r="89" spans="1:30" x14ac:dyDescent="0.25">
      <c r="A89" s="114" t="str">
        <f>VLOOKUP(B89, names!$A$1:$B$2000, 2, FALSE)</f>
        <v>Federated National Insurance Co.</v>
      </c>
      <c r="B89" s="115" t="s">
        <v>2542</v>
      </c>
      <c r="C89" s="114" t="s">
        <v>2468</v>
      </c>
      <c r="D89">
        <v>60.1</v>
      </c>
      <c r="E89">
        <v>53.028241299999998</v>
      </c>
      <c r="F89" s="19" t="str">
        <f>VLOOKUP(B89, 'Weiss old'!$B$1:$C$1000, 2, FALSE)</f>
        <v>C</v>
      </c>
      <c r="K89" s="20"/>
      <c r="L89" s="21"/>
      <c r="M89" s="22"/>
      <c r="N89" s="22"/>
      <c r="O89" s="22"/>
      <c r="P89" s="22"/>
      <c r="Q89" s="23"/>
      <c r="R89" s="22"/>
      <c r="S89" s="22"/>
      <c r="T89" s="22"/>
      <c r="U89" s="22"/>
      <c r="V89" s="22"/>
      <c r="W89" s="22"/>
      <c r="X89" s="24"/>
      <c r="Y89" s="25"/>
      <c r="Z89" s="22"/>
      <c r="AA89" s="24"/>
      <c r="AB89" s="25"/>
      <c r="AC89" s="24"/>
      <c r="AD89" s="25"/>
    </row>
    <row r="90" spans="1:30" x14ac:dyDescent="0.25">
      <c r="A90" s="114" t="str">
        <f>VLOOKUP(B90, names!$A$1:$B$2000, 2, FALSE)</f>
        <v>First American Property &amp; Casualty Insurance Co.</v>
      </c>
      <c r="B90" s="115" t="s">
        <v>2544</v>
      </c>
      <c r="C90" s="114" t="s">
        <v>2468</v>
      </c>
      <c r="D90">
        <v>60</v>
      </c>
      <c r="E90">
        <v>65.782479100000003</v>
      </c>
      <c r="F90" s="19" t="str">
        <f>VLOOKUP(B90, 'Weiss old'!$B$1:$C$1000, 2, FALSE)</f>
        <v>C</v>
      </c>
      <c r="K90" s="20"/>
      <c r="L90" s="21"/>
      <c r="M90" s="22"/>
      <c r="N90" s="22"/>
      <c r="O90" s="22"/>
      <c r="P90" s="22"/>
      <c r="Q90" s="23"/>
      <c r="R90" s="22"/>
      <c r="S90" s="22"/>
      <c r="T90" s="22"/>
      <c r="U90" s="22"/>
      <c r="V90" s="22"/>
      <c r="W90" s="22"/>
      <c r="X90" s="24"/>
      <c r="Y90" s="25"/>
      <c r="Z90" s="22"/>
      <c r="AA90" s="24"/>
      <c r="AB90" s="25"/>
      <c r="AC90" s="24"/>
      <c r="AD90" s="25"/>
    </row>
    <row r="91" spans="1:30" x14ac:dyDescent="0.25">
      <c r="A91" s="114" t="str">
        <f>VLOOKUP(B91, names!$A$1:$B$2000, 2, FALSE)</f>
        <v>First Community Insurance Co.</v>
      </c>
      <c r="B91" s="115" t="s">
        <v>2545</v>
      </c>
      <c r="C91" s="114" t="s">
        <v>2468</v>
      </c>
      <c r="D91">
        <v>48.4</v>
      </c>
      <c r="E91">
        <v>40.421885799999998</v>
      </c>
      <c r="F91" s="19" t="str">
        <f>VLOOKUP(B91, 'Weiss old'!$B$1:$C$1000, 2, FALSE)</f>
        <v>C</v>
      </c>
      <c r="K91" s="20"/>
      <c r="L91" s="21"/>
      <c r="M91" s="22"/>
      <c r="N91" s="22"/>
      <c r="O91" s="22"/>
      <c r="P91" s="22"/>
      <c r="Q91" s="23"/>
      <c r="R91" s="22"/>
      <c r="S91" s="22"/>
      <c r="T91" s="22"/>
      <c r="U91" s="22"/>
      <c r="V91" s="22"/>
      <c r="W91" s="22"/>
      <c r="X91" s="24"/>
      <c r="Y91" s="25"/>
      <c r="Z91" s="22"/>
      <c r="AA91" s="24"/>
      <c r="AB91" s="25"/>
      <c r="AC91" s="24"/>
      <c r="AD91" s="25"/>
    </row>
    <row r="92" spans="1:30" x14ac:dyDescent="0.25">
      <c r="A92" s="114" t="str">
        <f>VLOOKUP(B92, names!$A$1:$B$2000, 2, FALSE)</f>
        <v>Florida Peninsula Insurance Co.</v>
      </c>
      <c r="B92" s="115" t="s">
        <v>2559</v>
      </c>
      <c r="C92" s="114" t="s">
        <v>2474</v>
      </c>
      <c r="D92">
        <v>43</v>
      </c>
      <c r="E92">
        <v>38.213081799999998</v>
      </c>
      <c r="F92" s="19" t="str">
        <f>VLOOKUP(B92, 'Weiss old'!$B$1:$C$1000, 2, FALSE)</f>
        <v>C</v>
      </c>
      <c r="K92" s="20"/>
      <c r="L92" s="21"/>
      <c r="M92" s="22"/>
      <c r="N92" s="22"/>
      <c r="O92" s="22"/>
      <c r="P92" s="22"/>
      <c r="Q92" s="23"/>
      <c r="R92" s="22"/>
      <c r="S92" s="22"/>
      <c r="T92" s="22"/>
      <c r="U92" s="22"/>
      <c r="V92" s="22"/>
      <c r="W92" s="22"/>
      <c r="X92" s="24"/>
      <c r="Y92" s="25"/>
      <c r="Z92" s="22"/>
      <c r="AA92" s="24"/>
      <c r="AB92" s="25"/>
      <c r="AC92" s="24"/>
      <c r="AD92" s="25"/>
    </row>
    <row r="93" spans="1:30" x14ac:dyDescent="0.25">
      <c r="A93" s="114" t="str">
        <f>VLOOKUP(B93, names!$A$1:$B$2000, 2, FALSE)</f>
        <v>Florida Specialty Insurance Co.</v>
      </c>
      <c r="B93" s="115" t="s">
        <v>3373</v>
      </c>
      <c r="C93" s="114" t="s">
        <v>2498</v>
      </c>
      <c r="D93">
        <v>54.4</v>
      </c>
      <c r="E93">
        <v>43.634509100000002</v>
      </c>
      <c r="F93" s="19" t="str">
        <f>VLOOKUP(B93, 'Weiss old'!$B$1:$C$1000, 2, FALSE)</f>
        <v>C</v>
      </c>
      <c r="K93" s="20"/>
      <c r="L93" s="21"/>
      <c r="M93" s="22"/>
      <c r="N93" s="22"/>
      <c r="O93" s="22"/>
      <c r="P93" s="22"/>
      <c r="Q93" s="23"/>
      <c r="R93" s="22"/>
      <c r="S93" s="22"/>
      <c r="T93" s="22"/>
      <c r="U93" s="22"/>
      <c r="V93" s="22"/>
      <c r="W93" s="22"/>
      <c r="X93" s="24"/>
      <c r="Y93" s="25"/>
      <c r="Z93" s="22"/>
      <c r="AA93" s="24"/>
      <c r="AB93" s="25"/>
      <c r="AC93" s="24"/>
      <c r="AD93" s="25"/>
    </row>
    <row r="94" spans="1:30" x14ac:dyDescent="0.25">
      <c r="A94" s="114" t="str">
        <f>VLOOKUP(B94, names!$A$1:$B$2000, 2, FALSE)</f>
        <v>Homesite Insurance Co.</v>
      </c>
      <c r="B94" s="115" t="s">
        <v>2577</v>
      </c>
      <c r="C94" s="114" t="s">
        <v>2468</v>
      </c>
      <c r="D94">
        <v>0</v>
      </c>
      <c r="E94" t="s">
        <v>3672</v>
      </c>
      <c r="F94" s="19" t="str">
        <f>VLOOKUP(B94, 'Weiss old'!$B$1:$C$1000, 2, FALSE)</f>
        <v>C</v>
      </c>
      <c r="K94" s="20"/>
      <c r="L94" s="21"/>
      <c r="M94" s="22"/>
      <c r="N94" s="22"/>
      <c r="O94" s="22"/>
      <c r="P94" s="22"/>
      <c r="Q94" s="23"/>
      <c r="R94" s="22"/>
      <c r="S94" s="22"/>
      <c r="T94" s="22"/>
      <c r="U94" s="22"/>
      <c r="V94" s="22"/>
      <c r="W94" s="22"/>
      <c r="X94" s="24"/>
      <c r="Y94" s="25"/>
      <c r="Z94" s="22"/>
      <c r="AA94" s="24"/>
      <c r="AB94" s="25"/>
      <c r="AC94" s="24"/>
      <c r="AD94" s="25"/>
    </row>
    <row r="95" spans="1:30" x14ac:dyDescent="0.25">
      <c r="A95" s="114" t="str">
        <f>VLOOKUP(B95, names!$A$1:$B$2000, 2, FALSE)</f>
        <v>New Hampshire Insurance Co.</v>
      </c>
      <c r="B95" s="115" t="s">
        <v>2599</v>
      </c>
      <c r="C95" s="114" t="s">
        <v>2468</v>
      </c>
      <c r="D95">
        <v>0</v>
      </c>
      <c r="E95" t="s">
        <v>3672</v>
      </c>
      <c r="F95" s="19" t="str">
        <f>VLOOKUP(B95, 'Weiss old'!$B$1:$C$1000, 2, FALSE)</f>
        <v>C</v>
      </c>
      <c r="K95" s="20"/>
      <c r="L95" s="21"/>
      <c r="M95" s="22"/>
      <c r="N95" s="22"/>
      <c r="O95" s="22"/>
      <c r="P95" s="22"/>
      <c r="Q95" s="23"/>
      <c r="R95" s="22"/>
      <c r="S95" s="22"/>
      <c r="T95" s="22"/>
      <c r="U95" s="22"/>
      <c r="V95" s="22"/>
      <c r="W95" s="22"/>
      <c r="X95" s="24"/>
      <c r="Y95" s="25"/>
      <c r="Z95" s="22"/>
      <c r="AA95" s="24"/>
      <c r="AB95" s="25"/>
      <c r="AC95" s="24"/>
      <c r="AD95" s="25"/>
    </row>
    <row r="96" spans="1:30" x14ac:dyDescent="0.25">
      <c r="A96" s="114" t="str">
        <f>VLOOKUP(B96, names!$A$1:$B$2000, 2, FALSE)</f>
        <v>Praetorian Insurance Co.</v>
      </c>
      <c r="B96" s="115" t="s">
        <v>2608</v>
      </c>
      <c r="C96" s="114" t="s">
        <v>2468</v>
      </c>
      <c r="D96">
        <v>49.8</v>
      </c>
      <c r="E96">
        <v>51.790053</v>
      </c>
      <c r="F96" s="19" t="str">
        <f>VLOOKUP(B96, 'Weiss old'!$B$1:$C$1000, 2, FALSE)</f>
        <v>C</v>
      </c>
      <c r="K96" s="20"/>
      <c r="L96" s="21"/>
      <c r="M96" s="22"/>
      <c r="N96" s="22"/>
      <c r="O96" s="22"/>
      <c r="P96" s="22"/>
      <c r="Q96" s="23"/>
      <c r="R96" s="22"/>
      <c r="S96" s="22"/>
      <c r="T96" s="22"/>
      <c r="U96" s="22"/>
      <c r="V96" s="22"/>
      <c r="W96" s="22"/>
      <c r="X96" s="24"/>
      <c r="Y96" s="25"/>
      <c r="Z96" s="22"/>
      <c r="AA96" s="24"/>
      <c r="AB96" s="25"/>
      <c r="AC96" s="24"/>
      <c r="AD96" s="25"/>
    </row>
    <row r="97" spans="1:30" x14ac:dyDescent="0.25">
      <c r="A97" s="114" t="str">
        <f>VLOOKUP(B97, names!$A$1:$B$2000, 2, FALSE)</f>
        <v>Safe Harbor Insurance Co.</v>
      </c>
      <c r="B97" s="115" t="s">
        <v>2619</v>
      </c>
      <c r="C97" s="114" t="s">
        <v>2474</v>
      </c>
      <c r="D97">
        <v>44.9</v>
      </c>
      <c r="E97">
        <v>49.041767999999998</v>
      </c>
      <c r="F97" s="19" t="str">
        <f>VLOOKUP(B97, 'Weiss old'!$B$1:$C$1000, 2, FALSE)</f>
        <v>C</v>
      </c>
      <c r="K97" s="20"/>
      <c r="L97" s="21"/>
      <c r="M97" s="22"/>
      <c r="N97" s="22"/>
      <c r="O97" s="22"/>
      <c r="P97" s="22"/>
      <c r="Q97" s="23"/>
      <c r="R97" s="22"/>
      <c r="S97" s="22"/>
      <c r="T97" s="22"/>
      <c r="U97" s="22"/>
      <c r="V97" s="22"/>
      <c r="W97" s="22"/>
      <c r="X97" s="24"/>
      <c r="Y97" s="25"/>
      <c r="Z97" s="22"/>
      <c r="AA97" s="24"/>
      <c r="AB97" s="25"/>
      <c r="AC97" s="24"/>
      <c r="AD97" s="25"/>
    </row>
    <row r="98" spans="1:30" x14ac:dyDescent="0.25">
      <c r="A98" s="114" t="str">
        <f>VLOOKUP(B98, names!$A$1:$B$2000, 2, FALSE)</f>
        <v>Southern Oak Insurance Co.</v>
      </c>
      <c r="B98" s="115" t="s">
        <v>2631</v>
      </c>
      <c r="C98" s="114" t="s">
        <v>2474</v>
      </c>
      <c r="D98">
        <v>37.200000000000003</v>
      </c>
      <c r="E98">
        <v>47.609868200000001</v>
      </c>
      <c r="F98" s="19" t="str">
        <f>VLOOKUP(B98, 'Weiss old'!$B$1:$C$1000, 2, FALSE)</f>
        <v>C</v>
      </c>
      <c r="K98" s="20"/>
      <c r="L98" s="21"/>
      <c r="M98" s="22"/>
      <c r="N98" s="22"/>
      <c r="O98" s="22"/>
      <c r="P98" s="22"/>
      <c r="Q98" s="23"/>
      <c r="R98" s="22"/>
      <c r="S98" s="22"/>
      <c r="T98" s="22"/>
      <c r="U98" s="22"/>
      <c r="V98" s="22"/>
      <c r="W98" s="22"/>
      <c r="X98" s="24"/>
      <c r="Y98" s="25"/>
      <c r="Z98" s="22"/>
      <c r="AA98" s="24"/>
      <c r="AB98" s="25"/>
      <c r="AC98" s="24"/>
      <c r="AD98" s="25"/>
    </row>
    <row r="99" spans="1:30" x14ac:dyDescent="0.25">
      <c r="A99" s="114" t="str">
        <f>VLOOKUP(B99, names!$A$1:$B$2000, 2, FALSE)</f>
        <v>Sussex Insurance Co.</v>
      </c>
      <c r="B99" s="115" t="s">
        <v>2638</v>
      </c>
      <c r="C99" s="114" t="s">
        <v>2471</v>
      </c>
      <c r="D99">
        <v>-71.8</v>
      </c>
      <c r="E99">
        <v>-642.7798421</v>
      </c>
      <c r="F99" s="19" t="str">
        <f>VLOOKUP(B99, 'Weiss old'!$B$1:$C$1000, 2, FALSE)</f>
        <v>C</v>
      </c>
      <c r="K99" s="20"/>
      <c r="L99" s="21"/>
      <c r="M99" s="22"/>
      <c r="N99" s="22"/>
      <c r="O99" s="22"/>
      <c r="P99" s="22"/>
      <c r="Q99" s="23"/>
      <c r="R99" s="22"/>
      <c r="S99" s="22"/>
      <c r="T99" s="22"/>
      <c r="U99" s="22"/>
      <c r="V99" s="22"/>
      <c r="W99" s="22"/>
      <c r="X99" s="24"/>
      <c r="Y99" s="25"/>
      <c r="Z99" s="22"/>
      <c r="AA99" s="24"/>
      <c r="AB99" s="25"/>
      <c r="AC99" s="24"/>
      <c r="AD99" s="25"/>
    </row>
    <row r="100" spans="1:30" x14ac:dyDescent="0.25">
      <c r="A100" s="114" t="str">
        <f>VLOOKUP(B100, names!$A$1:$B$2000, 2, FALSE)</f>
        <v>Tower Hill Select Insurance Co.</v>
      </c>
      <c r="B100" s="115" t="s">
        <v>2642</v>
      </c>
      <c r="C100" s="114" t="s">
        <v>2468</v>
      </c>
      <c r="D100">
        <v>74.099999999999994</v>
      </c>
      <c r="E100">
        <v>54.809171800000001</v>
      </c>
      <c r="F100" s="19" t="str">
        <f>VLOOKUP(B100, 'Weiss old'!$B$1:$C$1000, 2, FALSE)</f>
        <v>C</v>
      </c>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4" t="str">
        <f>VLOOKUP(B101, names!$A$1:$B$2000, 2, FALSE)</f>
        <v>Southern Oak Insurance Co.</v>
      </c>
      <c r="B101" s="115" t="s">
        <v>2631</v>
      </c>
      <c r="C101" s="114" t="s">
        <v>2468</v>
      </c>
      <c r="F101" s="19" t="str">
        <f>VLOOKUP(B101, 'Weiss old'!$B$1:$C$1000, 2, FALSE)</f>
        <v>C</v>
      </c>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4" t="str">
        <f>VLOOKUP(B102, names!$A$1:$B$2000, 2, FALSE)</f>
        <v>Sussex Insurance Co.</v>
      </c>
      <c r="B102" s="115" t="s">
        <v>2638</v>
      </c>
      <c r="C102" s="114" t="s">
        <v>2468</v>
      </c>
      <c r="F102" s="19" t="str">
        <f>VLOOKUP(B102, 'Weiss old'!$B$1:$C$1000, 2, FALSE)</f>
        <v>C</v>
      </c>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4" t="str">
        <f>VLOOKUP(B103, names!$A$1:$B$2000, 2, FALSE)</f>
        <v>Tower Hill Select Insurance Co.</v>
      </c>
      <c r="B103" s="115" t="s">
        <v>2642</v>
      </c>
      <c r="C103" s="114" t="s">
        <v>2468</v>
      </c>
      <c r="F103" s="19" t="str">
        <f>VLOOKUP(B103, 'Weiss old'!$B$1:$C$1000, 2, FALSE)</f>
        <v>C</v>
      </c>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4" t="str">
        <f>VLOOKUP(B104, names!$A$1:$B$2000, 2, FALSE)</f>
        <v>Transportation Insurance Co.</v>
      </c>
      <c r="B104" s="115" t="s">
        <v>3053</v>
      </c>
      <c r="C104" s="114" t="s">
        <v>2468</v>
      </c>
      <c r="F104" s="19" t="str">
        <f>VLOOKUP(B104, 'Weiss old'!$B$1:$C$1000, 2, FALSE)</f>
        <v>C</v>
      </c>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4" t="str">
        <f>VLOOKUP(B105, names!$A$1:$B$2000, 2, FALSE)</f>
        <v>Valley Forge Insurance Co.</v>
      </c>
      <c r="B105" s="115" t="s">
        <v>3058</v>
      </c>
      <c r="C105" s="114" t="s">
        <v>2468</v>
      </c>
      <c r="F105" s="19" t="str">
        <f>VLOOKUP(B105, 'Weiss old'!$B$1:$C$1000, 2, FALSE)</f>
        <v>C</v>
      </c>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4" t="str">
        <f>VLOOKUP(B106, names!$A$1:$B$2000, 2, FALSE)</f>
        <v>Weston Insurance Co.</v>
      </c>
      <c r="B106" s="115" t="s">
        <v>3060</v>
      </c>
      <c r="C106" s="114" t="s">
        <v>2468</v>
      </c>
      <c r="F106" s="19" t="str">
        <f>VLOOKUP(B106, 'Weiss old'!$B$1:$C$1000, 2, FALSE)</f>
        <v>C</v>
      </c>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4" t="str">
        <f>VLOOKUP(B107, names!$A$1:$B$2000, 2, FALSE)</f>
        <v>General Insurance Co. Of America</v>
      </c>
      <c r="B107" s="115" t="s">
        <v>3439</v>
      </c>
      <c r="C107" s="114" t="s">
        <v>2468</v>
      </c>
      <c r="F107" s="19" t="str">
        <f>VLOOKUP(B107, 'Weiss old'!$B$1:$C$1000, 2, FALSE)</f>
        <v>C</v>
      </c>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4" t="str">
        <f>VLOOKUP(B108, names!$A$1:$B$2000, 2, FALSE)</f>
        <v>National Union Fire Insurance Co. of Pittsburgh, PA</v>
      </c>
      <c r="B108" s="115" t="s">
        <v>3444</v>
      </c>
      <c r="C108" s="114" t="s">
        <v>2468</v>
      </c>
      <c r="F108" s="19" t="str">
        <f>VLOOKUP(B108, 'Weiss old'!$B$1:$C$1000, 2, FALSE)</f>
        <v>C</v>
      </c>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4" t="str">
        <f>VLOOKUP(B109, names!$A$1:$B$2000, 2, FALSE)</f>
        <v>United States Fire Insurance Co.</v>
      </c>
      <c r="B109" s="115" t="s">
        <v>3451</v>
      </c>
      <c r="C109" s="114" t="s">
        <v>2468</v>
      </c>
      <c r="F109" s="19" t="str">
        <f>VLOOKUP(B109, 'Weiss old'!$B$1:$C$1000, 2, FALSE)</f>
        <v>C</v>
      </c>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4" t="str">
        <f>VLOOKUP(B110, names!$A$1:$B$2000, 2, FALSE)</f>
        <v>Amica Mutual Insurance Co.</v>
      </c>
      <c r="B110" s="115" t="s">
        <v>2500</v>
      </c>
      <c r="C110" s="114" t="s">
        <v>2501</v>
      </c>
      <c r="D110">
        <v>67.3</v>
      </c>
      <c r="E110">
        <v>68.770034199999998</v>
      </c>
      <c r="F110" s="19" t="str">
        <f>VLOOKUP(B110, 'Weiss old'!$B$1:$C$1000, 2, FALSE)</f>
        <v>B+</v>
      </c>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4" t="str">
        <f>VLOOKUP(B111, names!$A$1:$B$2000, 2, FALSE)</f>
        <v>Southern-Owners Insurance Co.</v>
      </c>
      <c r="B111" s="115" t="s">
        <v>2633</v>
      </c>
      <c r="C111" s="114" t="s">
        <v>2527</v>
      </c>
      <c r="D111">
        <v>54.8</v>
      </c>
      <c r="E111">
        <v>55.229066899999999</v>
      </c>
      <c r="F111" s="19" t="str">
        <f>VLOOKUP(B111, 'Weiss old'!$B$1:$C$1000, 2, FALSE)</f>
        <v>B+</v>
      </c>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4" t="str">
        <f>VLOOKUP(B112, names!$A$1:$B$2000, 2, FALSE)</f>
        <v>United Services Automobile Association</v>
      </c>
      <c r="B112" s="115" t="s">
        <v>2650</v>
      </c>
      <c r="C112" s="114" t="s">
        <v>2501</v>
      </c>
      <c r="D112">
        <v>80.8</v>
      </c>
      <c r="E112">
        <v>77.759749099999993</v>
      </c>
      <c r="F112" s="19" t="str">
        <f>VLOOKUP(B112, 'Weiss old'!$B$1:$C$1000, 2, FALSE)</f>
        <v>B+</v>
      </c>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4" t="str">
        <f>VLOOKUP(B113, names!$A$1:$B$2000, 2, FALSE)</f>
        <v>USAA General Indemnity Co.</v>
      </c>
      <c r="B113" s="115" t="s">
        <v>2655</v>
      </c>
      <c r="C113" s="114" t="s">
        <v>2501</v>
      </c>
      <c r="D113">
        <v>83.1</v>
      </c>
      <c r="E113">
        <v>77.488168000000002</v>
      </c>
      <c r="F113" s="19" t="str">
        <f>VLOOKUP(B113, 'Weiss old'!$B$1:$C$1000, 2, FALSE)</f>
        <v>B+</v>
      </c>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4" t="str">
        <f>VLOOKUP(B114, names!$A$1:$B$2000, 2, FALSE)</f>
        <v>Southern-Owners Insurance Co.</v>
      </c>
      <c r="B114" s="115" t="s">
        <v>2633</v>
      </c>
      <c r="C114" s="114" t="s">
        <v>2501</v>
      </c>
      <c r="F114" s="19" t="str">
        <f>VLOOKUP(B114, 'Weiss old'!$B$1:$C$1000, 2, FALSE)</f>
        <v>B+</v>
      </c>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4" t="str">
        <f>VLOOKUP(B115, names!$A$1:$B$2000, 2, FALSE)</f>
        <v>Travelers Indemnity Co.</v>
      </c>
      <c r="B115" s="115" t="s">
        <v>3376</v>
      </c>
      <c r="C115" s="114" t="s">
        <v>2501</v>
      </c>
      <c r="F115" s="19" t="str">
        <f>VLOOKUP(B115, 'Weiss old'!$B$1:$C$1000, 2, FALSE)</f>
        <v>B+</v>
      </c>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4" t="str">
        <f>VLOOKUP(B116, names!$A$1:$B$2000, 2, FALSE)</f>
        <v>United Services Automobile Association</v>
      </c>
      <c r="B116" s="115" t="s">
        <v>2650</v>
      </c>
      <c r="C116" s="114" t="s">
        <v>2501</v>
      </c>
      <c r="F116" s="19" t="str">
        <f>VLOOKUP(B116, 'Weiss old'!$B$1:$C$1000, 2, FALSE)</f>
        <v>B+</v>
      </c>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4" t="str">
        <f>VLOOKUP(B117, names!$A$1:$B$2000, 2, FALSE)</f>
        <v>USAA General Indemnity Co.</v>
      </c>
      <c r="B117" s="115" t="s">
        <v>2655</v>
      </c>
      <c r="C117" s="114" t="s">
        <v>2501</v>
      </c>
      <c r="F117" s="19" t="str">
        <f>VLOOKUP(B117, 'Weiss old'!$B$1:$C$1000, 2, FALSE)</f>
        <v>B+</v>
      </c>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4" t="str">
        <f>VLOOKUP(B118, names!$A$1:$B$2000, 2, FALSE)</f>
        <v>Aegis Security Insurance Co.</v>
      </c>
      <c r="B118" s="115" t="s">
        <v>2472</v>
      </c>
      <c r="C118" s="114" t="s">
        <v>2471</v>
      </c>
      <c r="D118">
        <v>41.5</v>
      </c>
      <c r="E118">
        <v>41.581395700000002</v>
      </c>
      <c r="F118" s="19" t="str">
        <f>VLOOKUP(B118, 'Weiss old'!$B$1:$C$1000, 2, FALSE)</f>
        <v>B-</v>
      </c>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4" t="str">
        <f>VLOOKUP(B119, names!$A$1:$B$2000, 2, FALSE)</f>
        <v>American Security Insurance Co.</v>
      </c>
      <c r="B119" s="115" t="s">
        <v>2492</v>
      </c>
      <c r="C119" s="114" t="s">
        <v>2474</v>
      </c>
      <c r="D119">
        <v>43.9</v>
      </c>
      <c r="E119">
        <v>35.863295399999998</v>
      </c>
      <c r="F119" s="19" t="str">
        <f>VLOOKUP(B119, 'Weiss old'!$B$1:$C$1000, 2, FALSE)</f>
        <v>B-</v>
      </c>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4" t="str">
        <f>VLOOKUP(B120, names!$A$1:$B$2000, 2, FALSE)</f>
        <v>Anchor Property And Casualty Insurance Co.</v>
      </c>
      <c r="B120" s="115" t="s">
        <v>3424</v>
      </c>
      <c r="C120" s="114" t="s">
        <v>2518</v>
      </c>
      <c r="D120">
        <v>65.7</v>
      </c>
      <c r="E120">
        <v>59.897511399999999</v>
      </c>
      <c r="F120" s="19" t="str">
        <f>VLOOKUP(B120, 'Weiss old'!$B$1:$C$1000, 2, FALSE)</f>
        <v>B-</v>
      </c>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4" t="str">
        <f>VLOOKUP(B121, names!$A$1:$B$2000, 2, FALSE)</f>
        <v>Armed Forces Insurance Exchange</v>
      </c>
      <c r="B121" s="115" t="s">
        <v>2504</v>
      </c>
      <c r="C121" s="114" t="s">
        <v>2474</v>
      </c>
      <c r="D121">
        <v>69.900000000000006</v>
      </c>
      <c r="E121">
        <v>64.385311400000006</v>
      </c>
      <c r="F121" s="19" t="str">
        <f>VLOOKUP(B121, 'Weiss old'!$B$1:$C$1000, 2, FALSE)</f>
        <v>B-</v>
      </c>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4" t="str">
        <f>VLOOKUP(B122, names!$A$1:$B$2000, 2, FALSE)</f>
        <v>ASI Home Insurance Corp.</v>
      </c>
      <c r="B122" s="115" t="s">
        <v>2506</v>
      </c>
      <c r="C122" s="114" t="s">
        <v>2474</v>
      </c>
      <c r="D122">
        <v>59.1</v>
      </c>
      <c r="E122">
        <v>52.944628199999997</v>
      </c>
      <c r="F122" s="19" t="str">
        <f>VLOOKUP(B122, 'Weiss old'!$B$1:$C$1000, 2, FALSE)</f>
        <v>B-</v>
      </c>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4" t="str">
        <f>VLOOKUP(B123, names!$A$1:$B$2000, 2, FALSE)</f>
        <v>ASI Preferred Insurance Corp.</v>
      </c>
      <c r="B123" s="115" t="s">
        <v>2507</v>
      </c>
      <c r="C123" s="114" t="s">
        <v>2483</v>
      </c>
      <c r="D123">
        <v>40.299999999999997</v>
      </c>
      <c r="E123">
        <v>26.098783699999998</v>
      </c>
      <c r="F123" s="19" t="str">
        <f>VLOOKUP(B123, 'Weiss old'!$B$1:$C$1000, 2, FALSE)</f>
        <v>B-</v>
      </c>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4" t="str">
        <f>VLOOKUP(B124, names!$A$1:$B$2000, 2, FALSE)</f>
        <v>Auto Club Insurance Co. Of Florida</v>
      </c>
      <c r="B124" s="115" t="s">
        <v>2511</v>
      </c>
      <c r="C124" s="114" t="s">
        <v>2483</v>
      </c>
      <c r="D124">
        <v>57.8</v>
      </c>
      <c r="E124">
        <v>60.598508099999997</v>
      </c>
      <c r="F124" s="19" t="str">
        <f>VLOOKUP(B124, 'Weiss old'!$B$1:$C$1000, 2, FALSE)</f>
        <v>B-</v>
      </c>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4" t="str">
        <f>VLOOKUP(B125, names!$A$1:$B$2000, 2, FALSE)</f>
        <v>Castle Key Insurance Co.</v>
      </c>
      <c r="B125" s="115" t="s">
        <v>2521</v>
      </c>
      <c r="C125" s="114" t="s">
        <v>2483</v>
      </c>
      <c r="D125">
        <v>57.2</v>
      </c>
      <c r="E125">
        <v>52.479638199999997</v>
      </c>
      <c r="F125" s="19" t="str">
        <f>VLOOKUP(B125, 'Weiss old'!$B$1:$C$1000, 2, FALSE)</f>
        <v>B-</v>
      </c>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4" t="str">
        <f>VLOOKUP(B126, names!$A$1:$B$2000, 2, FALSE)</f>
        <v>Florida Family Insurance Co.</v>
      </c>
      <c r="B126" s="115" t="s">
        <v>2554</v>
      </c>
      <c r="C126" s="114" t="s">
        <v>2483</v>
      </c>
      <c r="D126">
        <v>43.8</v>
      </c>
      <c r="E126">
        <v>44.967855</v>
      </c>
      <c r="F126" s="19" t="str">
        <f>VLOOKUP(B126, 'Weiss old'!$B$1:$C$1000, 2, FALSE)</f>
        <v>B-</v>
      </c>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4" t="str">
        <f>VLOOKUP(B127, names!$A$1:$B$2000, 2, FALSE)</f>
        <v>Florida Farm Bureau Casualty Insurance Co.</v>
      </c>
      <c r="B127" s="115" t="s">
        <v>2556</v>
      </c>
      <c r="C127" s="114" t="s">
        <v>2474</v>
      </c>
      <c r="D127">
        <v>77.2</v>
      </c>
      <c r="E127">
        <v>73.606973300000007</v>
      </c>
      <c r="F127" s="19" t="str">
        <f>VLOOKUP(B127, 'Weiss old'!$B$1:$C$1000, 2, FALSE)</f>
        <v>B-</v>
      </c>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4" t="str">
        <f>VLOOKUP(B128, names!$A$1:$B$2000, 2, FALSE)</f>
        <v>IDS Property Casualty Insurance Co.</v>
      </c>
      <c r="B128" s="115" t="s">
        <v>2581</v>
      </c>
      <c r="C128" s="114" t="s">
        <v>2474</v>
      </c>
      <c r="D128">
        <v>79.7</v>
      </c>
      <c r="E128">
        <v>75.810566899999998</v>
      </c>
      <c r="F128" s="19" t="str">
        <f>VLOOKUP(B128, 'Weiss old'!$B$1:$C$1000, 2, FALSE)</f>
        <v>B-</v>
      </c>
      <c r="K128" s="20"/>
      <c r="L128" s="21"/>
      <c r="M128" s="22"/>
      <c r="N128" s="22"/>
      <c r="O128" s="22"/>
      <c r="P128" s="22"/>
      <c r="Q128" s="23"/>
      <c r="R128" s="22"/>
      <c r="S128" s="22"/>
      <c r="T128" s="22"/>
      <c r="U128" s="22"/>
      <c r="V128" s="22"/>
      <c r="W128" s="22"/>
      <c r="X128" s="24"/>
      <c r="Y128" s="25"/>
      <c r="Z128" s="22"/>
      <c r="AA128" s="24"/>
      <c r="AB128" s="25"/>
      <c r="AC128" s="24"/>
      <c r="AD128" s="25"/>
    </row>
    <row r="129" spans="1:12" x14ac:dyDescent="0.25">
      <c r="A129" s="114" t="str">
        <f>VLOOKUP(B129, names!$A$1:$B$2000, 2, FALSE)</f>
        <v>Liberty Mutual Fire Insurance Co.</v>
      </c>
      <c r="B129" s="115" t="s">
        <v>2587</v>
      </c>
      <c r="C129" s="114" t="s">
        <v>2474</v>
      </c>
      <c r="D129">
        <v>56.6</v>
      </c>
      <c r="E129">
        <v>61.673227300000001</v>
      </c>
      <c r="F129" s="19" t="str">
        <f>VLOOKUP(B129, 'Weiss old'!$B$1:$C$1000, 2, FALSE)</f>
        <v>B-</v>
      </c>
      <c r="L129" s="64"/>
    </row>
    <row r="130" spans="1:12" x14ac:dyDescent="0.25">
      <c r="A130" s="114" t="str">
        <f>VLOOKUP(B130, names!$A$1:$B$2000, 2, FALSE)</f>
        <v>Merastar Insurance Co.</v>
      </c>
      <c r="B130" s="115" t="s">
        <v>2588</v>
      </c>
      <c r="C130" s="114" t="s">
        <v>2474</v>
      </c>
      <c r="D130">
        <v>0</v>
      </c>
      <c r="E130" t="s">
        <v>3672</v>
      </c>
      <c r="F130" s="19" t="str">
        <f>VLOOKUP(B130, 'Weiss old'!$B$1:$C$1000, 2, FALSE)</f>
        <v>B-</v>
      </c>
      <c r="L130" s="64"/>
    </row>
    <row r="131" spans="1:12" x14ac:dyDescent="0.25">
      <c r="A131" s="114" t="str">
        <f>VLOOKUP(B131, names!$A$1:$B$2000, 2, FALSE)</f>
        <v>Old Dominion Insurance Co.</v>
      </c>
      <c r="B131" s="115" t="s">
        <v>2600</v>
      </c>
      <c r="C131" s="114" t="s">
        <v>2474</v>
      </c>
      <c r="D131">
        <v>0</v>
      </c>
      <c r="E131" t="s">
        <v>3672</v>
      </c>
      <c r="F131" s="19" t="str">
        <f>VLOOKUP(B131, 'Weiss old'!$B$1:$C$1000, 2, FALSE)</f>
        <v>B-</v>
      </c>
      <c r="L131" s="64"/>
    </row>
    <row r="132" spans="1:12" x14ac:dyDescent="0.25">
      <c r="A132" s="114" t="str">
        <f>VLOOKUP(B132, names!$A$1:$B$2000, 2, FALSE)</f>
        <v>Privilege Underwriters Reciprocal Exchange</v>
      </c>
      <c r="B132" s="115" t="s">
        <v>2612</v>
      </c>
      <c r="C132" s="114" t="s">
        <v>2474</v>
      </c>
      <c r="D132">
        <v>51.4</v>
      </c>
      <c r="E132">
        <v>47.084122000000001</v>
      </c>
      <c r="F132" s="19" t="str">
        <f>VLOOKUP(B132, 'Weiss old'!$B$1:$C$1000, 2, FALSE)</f>
        <v>B-</v>
      </c>
      <c r="L132" s="64"/>
    </row>
    <row r="133" spans="1:12" x14ac:dyDescent="0.25">
      <c r="A133" s="114" t="str">
        <f>VLOOKUP(B133, names!$A$1:$B$2000, 2, FALSE)</f>
        <v>Safepoint Insurance Co.</v>
      </c>
      <c r="B133" s="115" t="s">
        <v>2620</v>
      </c>
      <c r="C133" s="114" t="s">
        <v>2471</v>
      </c>
      <c r="D133">
        <v>75.3</v>
      </c>
      <c r="E133">
        <v>61.579564499999996</v>
      </c>
      <c r="F133" s="19" t="str">
        <f>VLOOKUP(B133, 'Weiss old'!$B$1:$C$1000, 2, FALSE)</f>
        <v>B-</v>
      </c>
      <c r="L133" s="64"/>
    </row>
    <row r="134" spans="1:12" x14ac:dyDescent="0.25">
      <c r="A134" s="114" t="str">
        <f>VLOOKUP(B134, names!$A$1:$B$2000, 2, FALSE)</f>
        <v>Security First Insurance Co.</v>
      </c>
      <c r="B134" s="115" t="s">
        <v>2626</v>
      </c>
      <c r="C134" s="114" t="s">
        <v>2474</v>
      </c>
      <c r="D134">
        <v>71.3</v>
      </c>
      <c r="E134">
        <v>31.382000699999999</v>
      </c>
      <c r="F134" s="19" t="str">
        <f>VLOOKUP(B134, 'Weiss old'!$B$1:$C$1000, 2, FALSE)</f>
        <v>B-</v>
      </c>
      <c r="L134" s="64"/>
    </row>
    <row r="135" spans="1:12" x14ac:dyDescent="0.25">
      <c r="A135" s="114" t="str">
        <f>VLOOKUP(B135, names!$A$1:$B$2000, 2, FALSE)</f>
        <v>State Farm Florida Insurance Co.</v>
      </c>
      <c r="B135" s="115" t="s">
        <v>2636</v>
      </c>
      <c r="C135" s="114" t="s">
        <v>2483</v>
      </c>
      <c r="D135">
        <v>36.4</v>
      </c>
      <c r="E135">
        <v>39.806797799999998</v>
      </c>
      <c r="F135" s="19" t="str">
        <f>VLOOKUP(B135, 'Weiss old'!$B$1:$C$1000, 2, FALSE)</f>
        <v>B-</v>
      </c>
      <c r="L135" s="64"/>
    </row>
    <row r="136" spans="1:12" x14ac:dyDescent="0.25">
      <c r="A136" s="114" t="str">
        <f>VLOOKUP(B136, names!$A$1:$B$2000, 2, FALSE)</f>
        <v>Stillwater Insurance Co.</v>
      </c>
      <c r="B136" s="115" t="s">
        <v>3374</v>
      </c>
      <c r="C136" s="114" t="s">
        <v>2474</v>
      </c>
      <c r="D136">
        <v>58</v>
      </c>
      <c r="E136">
        <v>60.324510400000001</v>
      </c>
      <c r="F136" s="19" t="str">
        <f>VLOOKUP(B136, 'Weiss old'!$B$1:$C$1000, 2, FALSE)</f>
        <v>B-</v>
      </c>
      <c r="L136" s="64"/>
    </row>
    <row r="137" spans="1:12" x14ac:dyDescent="0.25">
      <c r="A137" s="114" t="str">
        <f>VLOOKUP(B137, names!$A$1:$B$2000, 2, FALSE)</f>
        <v>Security First Insurance Co.</v>
      </c>
      <c r="B137" s="115" t="s">
        <v>2626</v>
      </c>
      <c r="C137" s="114" t="s">
        <v>2474</v>
      </c>
      <c r="F137" s="19" t="str">
        <f>VLOOKUP(B137, 'Weiss old'!$B$1:$C$1000, 2, FALSE)</f>
        <v>B-</v>
      </c>
      <c r="L137" s="64"/>
    </row>
    <row r="138" spans="1:12" x14ac:dyDescent="0.25">
      <c r="A138" s="114" t="str">
        <f>VLOOKUP(B138, names!$A$1:$B$2000, 2, FALSE)</f>
        <v>St. Paul Mercury Insurance Co.</v>
      </c>
      <c r="B138" s="115" t="s">
        <v>3375</v>
      </c>
      <c r="C138" s="114" t="s">
        <v>2474</v>
      </c>
      <c r="F138" s="19" t="str">
        <f>VLOOKUP(B138, 'Weiss old'!$B$1:$C$1000, 2, FALSE)</f>
        <v>B-</v>
      </c>
      <c r="L138" s="64"/>
    </row>
    <row r="139" spans="1:12" x14ac:dyDescent="0.25">
      <c r="A139" s="114" t="str">
        <f>VLOOKUP(B139, names!$A$1:$B$2000, 2, FALSE)</f>
        <v>St. Paul Protective Insurance Co.</v>
      </c>
      <c r="B139" s="115" t="s">
        <v>3051</v>
      </c>
      <c r="C139" s="114" t="s">
        <v>2474</v>
      </c>
      <c r="F139" s="19" t="str">
        <f>VLOOKUP(B139, 'Weiss old'!$B$1:$C$1000, 2, FALSE)</f>
        <v>B-</v>
      </c>
      <c r="L139" s="64"/>
    </row>
    <row r="140" spans="1:12" x14ac:dyDescent="0.25">
      <c r="A140" s="114" t="str">
        <f>VLOOKUP(B140, names!$A$1:$B$2000, 2, FALSE)</f>
        <v>State Farm Florida Insurance Co.</v>
      </c>
      <c r="B140" s="115" t="s">
        <v>2636</v>
      </c>
      <c r="C140" s="114" t="s">
        <v>2474</v>
      </c>
      <c r="F140" s="19" t="str">
        <f>VLOOKUP(B140, 'Weiss old'!$B$1:$C$1000, 2, FALSE)</f>
        <v>B-</v>
      </c>
      <c r="L140" s="64"/>
    </row>
    <row r="141" spans="1:12" x14ac:dyDescent="0.25">
      <c r="A141" s="114" t="str">
        <f>VLOOKUP(B141, names!$A$1:$B$2000, 2, FALSE)</f>
        <v>Stillwater Insurance Co.</v>
      </c>
      <c r="B141" s="115" t="s">
        <v>3374</v>
      </c>
      <c r="C141" s="114" t="s">
        <v>2474</v>
      </c>
      <c r="F141" s="19" t="str">
        <f>VLOOKUP(B141, 'Weiss old'!$B$1:$C$1000, 2, FALSE)</f>
        <v>B-</v>
      </c>
      <c r="L141" s="64"/>
    </row>
    <row r="142" spans="1:12" x14ac:dyDescent="0.25">
      <c r="A142" s="114" t="str">
        <f>VLOOKUP(B142, names!$A$1:$B$2000, 2, FALSE)</f>
        <v>Westfield Insurance Co.</v>
      </c>
      <c r="B142" s="115" t="s">
        <v>3059</v>
      </c>
      <c r="C142" s="114" t="s">
        <v>2474</v>
      </c>
      <c r="F142" s="19" t="str">
        <f>VLOOKUP(B142, 'Weiss old'!$B$1:$C$1000, 2, FALSE)</f>
        <v>B-</v>
      </c>
      <c r="L142" s="64"/>
    </row>
    <row r="143" spans="1:12" x14ac:dyDescent="0.25">
      <c r="A143" s="114" t="str">
        <f>VLOOKUP(B143, names!$A$1:$B$2000, 2, FALSE)</f>
        <v>Zurich American Insurance Co.</v>
      </c>
      <c r="B143" s="115" t="s">
        <v>3064</v>
      </c>
      <c r="C143" s="114" t="s">
        <v>2474</v>
      </c>
      <c r="F143" s="19" t="str">
        <f>VLOOKUP(B143, 'Weiss old'!$B$1:$C$1000, 2, FALSE)</f>
        <v>B-</v>
      </c>
      <c r="L143" s="64"/>
    </row>
    <row r="144" spans="1:12" x14ac:dyDescent="0.25">
      <c r="A144" s="114" t="str">
        <f>VLOOKUP(B144, names!$A$1:$B$2000, 2, FALSE)</f>
        <v>State National Insurance Co.</v>
      </c>
      <c r="B144" s="115" t="s">
        <v>3449</v>
      </c>
      <c r="C144" s="114" t="s">
        <v>2474</v>
      </c>
      <c r="F144" s="19" t="str">
        <f>VLOOKUP(B144, 'Weiss old'!$B$1:$C$1000, 2, FALSE)</f>
        <v>B-</v>
      </c>
      <c r="L144" s="64"/>
    </row>
    <row r="145" spans="1:12" x14ac:dyDescent="0.25">
      <c r="A145" s="114" t="str">
        <f>VLOOKUP(B145, names!$A$1:$B$2000, 2, FALSE)</f>
        <v>American Bankers Insurance Co. Of Florida</v>
      </c>
      <c r="B145" s="115" t="s">
        <v>2481</v>
      </c>
      <c r="C145" s="114" t="s">
        <v>2483</v>
      </c>
      <c r="D145">
        <v>41.5</v>
      </c>
      <c r="E145">
        <v>33.240635900000001</v>
      </c>
      <c r="F145" s="19" t="str">
        <f>VLOOKUP(B145, 'Weiss old'!$B$1:$C$1000, 2, FALSE)</f>
        <v>B</v>
      </c>
      <c r="L145" s="64"/>
    </row>
    <row r="146" spans="1:12" x14ac:dyDescent="0.25">
      <c r="A146" s="114" t="str">
        <f>VLOOKUP(B146, names!$A$1:$B$2000, 2, FALSE)</f>
        <v>ASI Assurance Corp.</v>
      </c>
      <c r="B146" s="115" t="s">
        <v>2505</v>
      </c>
      <c r="C146" s="114" t="s">
        <v>2483</v>
      </c>
      <c r="D146">
        <v>39.9</v>
      </c>
      <c r="E146">
        <v>37.5996095</v>
      </c>
      <c r="F146" s="19" t="str">
        <f>VLOOKUP(B146, 'Weiss old'!$B$1:$C$1000, 2, FALSE)</f>
        <v>B</v>
      </c>
      <c r="L146" s="64"/>
    </row>
    <row r="147" spans="1:12" x14ac:dyDescent="0.25">
      <c r="A147" s="114" t="str">
        <f>VLOOKUP(B147, names!$A$1:$B$2000, 2, FALSE)</f>
        <v>Castle Key Indemnity Co.</v>
      </c>
      <c r="B147" s="115" t="s">
        <v>2519</v>
      </c>
      <c r="C147" s="114" t="s">
        <v>2483</v>
      </c>
      <c r="D147">
        <v>0</v>
      </c>
      <c r="E147" t="s">
        <v>3672</v>
      </c>
      <c r="F147" s="19" t="str">
        <f>VLOOKUP(B147, 'Weiss old'!$B$1:$C$1000, 2, FALSE)</f>
        <v>B</v>
      </c>
      <c r="L147" s="64"/>
    </row>
    <row r="148" spans="1:12" x14ac:dyDescent="0.25">
      <c r="A148" s="114" t="str">
        <f>VLOOKUP(B148, names!$A$1:$B$2000, 2, FALSE)</f>
        <v>Century-National Insurance Co.</v>
      </c>
      <c r="B148" s="115" t="s">
        <v>3013</v>
      </c>
      <c r="C148" s="114" t="s">
        <v>2498</v>
      </c>
      <c r="D148">
        <v>54.8</v>
      </c>
      <c r="E148">
        <v>27.2001028</v>
      </c>
      <c r="F148" s="19" t="str">
        <f>VLOOKUP(B148, 'Weiss old'!$B$1:$C$1000, 2, FALSE)</f>
        <v>B</v>
      </c>
      <c r="L148" s="64"/>
    </row>
    <row r="149" spans="1:12" x14ac:dyDescent="0.25">
      <c r="A149" s="114" t="str">
        <f>VLOOKUP(B149, names!$A$1:$B$2000, 2, FALSE)</f>
        <v>Federal Insurance Co.</v>
      </c>
      <c r="B149" s="115" t="s">
        <v>2541</v>
      </c>
      <c r="C149" s="114" t="s">
        <v>2474</v>
      </c>
      <c r="D149">
        <v>39.5</v>
      </c>
      <c r="E149">
        <v>35.798017100000003</v>
      </c>
      <c r="F149" s="19" t="str">
        <f>VLOOKUP(B149, 'Weiss old'!$B$1:$C$1000, 2, FALSE)</f>
        <v>B</v>
      </c>
      <c r="L149" s="64"/>
    </row>
    <row r="150" spans="1:12" x14ac:dyDescent="0.25">
      <c r="A150" s="114" t="str">
        <f>VLOOKUP(B150, names!$A$1:$B$2000, 2, FALSE)</f>
        <v>First Floridian Auto And Home Insurance Co.</v>
      </c>
      <c r="B150" s="115" t="s">
        <v>2547</v>
      </c>
      <c r="C150" s="114" t="s">
        <v>2483</v>
      </c>
      <c r="D150">
        <v>61.3</v>
      </c>
      <c r="E150">
        <v>82.711596200000002</v>
      </c>
      <c r="F150" s="19" t="str">
        <f>VLOOKUP(B150, 'Weiss old'!$B$1:$C$1000, 2, FALSE)</f>
        <v>B</v>
      </c>
      <c r="L150" s="64"/>
    </row>
    <row r="151" spans="1:12" x14ac:dyDescent="0.25">
      <c r="A151" s="114" t="str">
        <f>VLOOKUP(B151, names!$A$1:$B$2000, 2, FALSE)</f>
        <v>First National Insurance Co. Of America</v>
      </c>
      <c r="B151" s="115" t="s">
        <v>2550</v>
      </c>
      <c r="C151" s="114" t="s">
        <v>2483</v>
      </c>
      <c r="D151">
        <v>0</v>
      </c>
      <c r="E151" t="s">
        <v>3672</v>
      </c>
      <c r="F151" s="19" t="str">
        <f>VLOOKUP(B151, 'Weiss old'!$B$1:$C$1000, 2, FALSE)</f>
        <v>B</v>
      </c>
      <c r="L151" s="64"/>
    </row>
    <row r="152" spans="1:12" x14ac:dyDescent="0.25">
      <c r="A152" s="114" t="str">
        <f>VLOOKUP(B152, names!$A$1:$B$2000, 2, FALSE)</f>
        <v>Florida Farm Bureau General Insurance Co.</v>
      </c>
      <c r="B152" s="115" t="s">
        <v>2558</v>
      </c>
      <c r="C152" s="114" t="s">
        <v>2483</v>
      </c>
      <c r="D152">
        <v>0</v>
      </c>
      <c r="E152" t="s">
        <v>3672</v>
      </c>
      <c r="F152" s="19" t="str">
        <f>VLOOKUP(B152, 'Weiss old'!$B$1:$C$1000, 2, FALSE)</f>
        <v>B</v>
      </c>
      <c r="L152" s="64"/>
    </row>
    <row r="153" spans="1:12" x14ac:dyDescent="0.25">
      <c r="A153" s="114" t="str">
        <f>VLOOKUP(B153, names!$A$1:$B$2000, 2, FALSE)</f>
        <v>Foremost Insurance Co.</v>
      </c>
      <c r="B153" s="115" t="s">
        <v>2561</v>
      </c>
      <c r="C153" s="114" t="s">
        <v>2483</v>
      </c>
      <c r="D153" t="s">
        <v>3672</v>
      </c>
      <c r="E153" t="s">
        <v>3672</v>
      </c>
      <c r="F153" s="19" t="str">
        <f>VLOOKUP(B153, 'Weiss old'!$B$1:$C$1000, 2, FALSE)</f>
        <v>B</v>
      </c>
      <c r="L153" s="64"/>
    </row>
    <row r="154" spans="1:12" x14ac:dyDescent="0.25">
      <c r="A154" s="114" t="str">
        <f>VLOOKUP(B154, names!$A$1:$B$2000, 2, FALSE)</f>
        <v>Garrison Property and Casualty Insurance Co.</v>
      </c>
      <c r="B154" s="115" t="s">
        <v>3427</v>
      </c>
      <c r="C154" s="114" t="s">
        <v>2483</v>
      </c>
      <c r="D154">
        <v>83.1</v>
      </c>
      <c r="E154">
        <v>77.488166500000005</v>
      </c>
      <c r="F154" s="19" t="str">
        <f>VLOOKUP(B154, 'Weiss old'!$B$1:$C$1000, 2, FALSE)</f>
        <v>B</v>
      </c>
      <c r="L154" s="64"/>
    </row>
    <row r="155" spans="1:12" x14ac:dyDescent="0.25">
      <c r="A155" s="114" t="str">
        <f>VLOOKUP(B155, names!$A$1:$B$2000, 2, FALSE)</f>
        <v>Great Northern Insurance Co.</v>
      </c>
      <c r="B155" s="115" t="s">
        <v>2565</v>
      </c>
      <c r="C155" s="114" t="s">
        <v>2474</v>
      </c>
      <c r="D155">
        <v>40.6</v>
      </c>
      <c r="E155">
        <v>42.5808903</v>
      </c>
      <c r="F155" s="19" t="str">
        <f>VLOOKUP(B155, 'Weiss old'!$B$1:$C$1000, 2, FALSE)</f>
        <v>B</v>
      </c>
      <c r="L155" s="64"/>
    </row>
    <row r="156" spans="1:12" x14ac:dyDescent="0.25">
      <c r="A156" s="114" t="str">
        <f>VLOOKUP(B156, names!$A$1:$B$2000, 2, FALSE)</f>
        <v>Hartford Casualty Insurance Co.</v>
      </c>
      <c r="B156" s="115" t="s">
        <v>2568</v>
      </c>
      <c r="C156" s="114" t="s">
        <v>2483</v>
      </c>
      <c r="D156">
        <v>58.4</v>
      </c>
      <c r="E156">
        <v>58.059688600000001</v>
      </c>
      <c r="F156" s="19" t="str">
        <f>VLOOKUP(B156, 'Weiss old'!$B$1:$C$1000, 2, FALSE)</f>
        <v>B</v>
      </c>
      <c r="L156" s="64"/>
    </row>
    <row r="157" spans="1:12" x14ac:dyDescent="0.25">
      <c r="A157" s="114" t="str">
        <f>VLOOKUP(B157, names!$A$1:$B$2000, 2, FALSE)</f>
        <v>Hartford Fire Insurance Co.</v>
      </c>
      <c r="B157" s="115" t="s">
        <v>2570</v>
      </c>
      <c r="C157" s="114" t="s">
        <v>2483</v>
      </c>
      <c r="D157">
        <v>58.4</v>
      </c>
      <c r="E157">
        <v>58.059688600000001</v>
      </c>
      <c r="F157" s="19" t="str">
        <f>VLOOKUP(B157, 'Weiss old'!$B$1:$C$1000, 2, FALSE)</f>
        <v>B</v>
      </c>
      <c r="L157" s="64"/>
    </row>
    <row r="158" spans="1:12" x14ac:dyDescent="0.25">
      <c r="A158" s="114" t="str">
        <f>VLOOKUP(B158, names!$A$1:$B$2000, 2, FALSE)</f>
        <v>Hartford Insurance Co. Of The Midwest</v>
      </c>
      <c r="B158" s="115" t="s">
        <v>2571</v>
      </c>
      <c r="C158" s="114" t="s">
        <v>2483</v>
      </c>
      <c r="D158">
        <v>58.4</v>
      </c>
      <c r="E158">
        <v>58.059692800000001</v>
      </c>
      <c r="F158" s="19" t="str">
        <f>VLOOKUP(B158, 'Weiss old'!$B$1:$C$1000, 2, FALSE)</f>
        <v>B</v>
      </c>
      <c r="L158" s="64"/>
    </row>
    <row r="159" spans="1:12" x14ac:dyDescent="0.25">
      <c r="A159" s="114" t="str">
        <f>VLOOKUP(B159, names!$A$1:$B$2000, 2, FALSE)</f>
        <v>Hartford Underwriters Insurance Co.</v>
      </c>
      <c r="B159" s="115" t="s">
        <v>2572</v>
      </c>
      <c r="C159" s="114" t="s">
        <v>2483</v>
      </c>
      <c r="D159">
        <v>58.4</v>
      </c>
      <c r="E159">
        <v>58.0596885</v>
      </c>
      <c r="F159" s="19" t="str">
        <f>VLOOKUP(B159, 'Weiss old'!$B$1:$C$1000, 2, FALSE)</f>
        <v>B</v>
      </c>
      <c r="L159" s="64"/>
    </row>
    <row r="160" spans="1:12" x14ac:dyDescent="0.25">
      <c r="A160" s="114" t="str">
        <f>VLOOKUP(B160, names!$A$1:$B$2000, 2, FALSE)</f>
        <v>Metropolitan Casualty Insurance Co.</v>
      </c>
      <c r="B160" s="115" t="s">
        <v>2593</v>
      </c>
      <c r="C160" s="114" t="s">
        <v>2483</v>
      </c>
      <c r="D160">
        <v>0</v>
      </c>
      <c r="E160" t="s">
        <v>3672</v>
      </c>
      <c r="F160" s="19" t="str">
        <f>VLOOKUP(B160, 'Weiss old'!$B$1:$C$1000, 2, FALSE)</f>
        <v>B</v>
      </c>
      <c r="L160" s="64"/>
    </row>
    <row r="161" spans="1:12" x14ac:dyDescent="0.25">
      <c r="A161" s="114" t="str">
        <f>VLOOKUP(B161, names!$A$1:$B$2000, 2, FALSE)</f>
        <v>Pacific Indemnity Co.</v>
      </c>
      <c r="B161" s="115" t="s">
        <v>2606</v>
      </c>
      <c r="C161" s="114" t="s">
        <v>2474</v>
      </c>
      <c r="D161">
        <v>40.299999999999997</v>
      </c>
      <c r="E161">
        <v>42.407392100000003</v>
      </c>
      <c r="F161" s="19" t="str">
        <f>VLOOKUP(B161, 'Weiss old'!$B$1:$C$1000, 2, FALSE)</f>
        <v>B</v>
      </c>
      <c r="L161" s="64"/>
    </row>
    <row r="162" spans="1:12" x14ac:dyDescent="0.25">
      <c r="A162" s="114" t="str">
        <f>VLOOKUP(B162, names!$A$1:$B$2000, 2, FALSE)</f>
        <v>Service Insurance Co.</v>
      </c>
      <c r="B162" s="115" t="s">
        <v>3446</v>
      </c>
      <c r="C162" s="114" t="s">
        <v>2483</v>
      </c>
      <c r="D162">
        <v>33.700000000000003</v>
      </c>
      <c r="E162">
        <v>27.018377099999999</v>
      </c>
      <c r="F162" s="19" t="str">
        <f>VLOOKUP(B162, 'Weiss old'!$B$1:$C$1000, 2, FALSE)</f>
        <v>B</v>
      </c>
      <c r="L162" s="64"/>
    </row>
    <row r="163" spans="1:12" x14ac:dyDescent="0.25">
      <c r="A163" s="114" t="str">
        <f>VLOOKUP(B163, names!$A$1:$B$2000, 2, FALSE)</f>
        <v>Southern Fidelity Insurance Co.</v>
      </c>
      <c r="B163" s="115" t="s">
        <v>3447</v>
      </c>
      <c r="C163" s="114" t="s">
        <v>2483</v>
      </c>
      <c r="D163">
        <v>46.6</v>
      </c>
      <c r="E163">
        <v>46.859939699999998</v>
      </c>
      <c r="F163" s="19" t="str">
        <f>VLOOKUP(B163, 'Weiss old'!$B$1:$C$1000, 2, FALSE)</f>
        <v>B</v>
      </c>
      <c r="L163" s="64"/>
    </row>
    <row r="164" spans="1:12" x14ac:dyDescent="0.25">
      <c r="A164" s="114" t="str">
        <f>VLOOKUP(B164, names!$A$1:$B$2000, 2, FALSE)</f>
        <v>Teachers Insurance Co.</v>
      </c>
      <c r="B164" s="115" t="s">
        <v>2639</v>
      </c>
      <c r="C164" s="114" t="s">
        <v>2483</v>
      </c>
      <c r="D164">
        <v>65.3</v>
      </c>
      <c r="E164">
        <v>66.300398999999999</v>
      </c>
      <c r="F164" s="19" t="str">
        <f>VLOOKUP(B164, 'Weiss old'!$B$1:$C$1000, 2, FALSE)</f>
        <v>B</v>
      </c>
      <c r="L164" s="64"/>
    </row>
    <row r="165" spans="1:12" x14ac:dyDescent="0.25">
      <c r="A165" s="114" t="str">
        <f>VLOOKUP(B165, names!$A$1:$B$2000, 2, FALSE)</f>
        <v>Twin City Fire Insurance Co.</v>
      </c>
      <c r="B165" s="115" t="s">
        <v>2645</v>
      </c>
      <c r="C165" s="114" t="s">
        <v>2483</v>
      </c>
      <c r="D165">
        <v>58.4</v>
      </c>
      <c r="E165">
        <v>58.059688899999998</v>
      </c>
      <c r="F165" s="19" t="str">
        <f>VLOOKUP(B165, 'Weiss old'!$B$1:$C$1000, 2, FALSE)</f>
        <v>B</v>
      </c>
      <c r="L165" s="64"/>
    </row>
    <row r="166" spans="1:12" x14ac:dyDescent="0.25">
      <c r="A166" s="114" t="str">
        <f>VLOOKUP(B166, names!$A$1:$B$2000, 2, FALSE)</f>
        <v>United Fire And Casualty Co.</v>
      </c>
      <c r="B166" s="115" t="s">
        <v>2646</v>
      </c>
      <c r="C166" s="114" t="s">
        <v>2483</v>
      </c>
      <c r="D166">
        <v>57.1</v>
      </c>
      <c r="E166">
        <v>53.090268500000001</v>
      </c>
      <c r="F166" s="19" t="str">
        <f>VLOOKUP(B166, 'Weiss old'!$B$1:$C$1000, 2, FALSE)</f>
        <v>B</v>
      </c>
      <c r="L166" s="64"/>
    </row>
    <row r="167" spans="1:12" x14ac:dyDescent="0.25">
      <c r="A167" s="114" t="str">
        <f>VLOOKUP(B167, names!$A$1:$B$2000, 2, FALSE)</f>
        <v>Vigilant Insurance Co.</v>
      </c>
      <c r="B167" s="115" t="s">
        <v>2656</v>
      </c>
      <c r="C167" s="114" t="s">
        <v>2483</v>
      </c>
      <c r="D167">
        <v>40.6</v>
      </c>
      <c r="E167">
        <v>42.729241899999998</v>
      </c>
      <c r="F167" s="19" t="str">
        <f>VLOOKUP(B167, 'Weiss old'!$B$1:$C$1000, 2, FALSE)</f>
        <v>B</v>
      </c>
      <c r="L167" s="64"/>
    </row>
    <row r="168" spans="1:12" x14ac:dyDescent="0.25">
      <c r="A168" s="114" t="str">
        <f>VLOOKUP(B168, names!$A$1:$B$2000, 2, FALSE)</f>
        <v>Selective Insurance Co. Of The Southeast</v>
      </c>
      <c r="B168" s="115" t="s">
        <v>3048</v>
      </c>
      <c r="C168" s="114" t="s">
        <v>2483</v>
      </c>
      <c r="F168" s="19" t="str">
        <f>VLOOKUP(B168, 'Weiss old'!$B$1:$C$1000, 2, FALSE)</f>
        <v>B</v>
      </c>
      <c r="L168" s="64"/>
    </row>
    <row r="169" spans="1:12" x14ac:dyDescent="0.25">
      <c r="A169" s="114" t="str">
        <f>VLOOKUP(B169, names!$A$1:$B$2000, 2, FALSE)</f>
        <v>St. Paul Fire &amp; Marine Insurance Co.</v>
      </c>
      <c r="B169" s="115" t="s">
        <v>3050</v>
      </c>
      <c r="C169" s="114" t="s">
        <v>2483</v>
      </c>
      <c r="F169" s="19" t="str">
        <f>VLOOKUP(B169, 'Weiss old'!$B$1:$C$1000, 2, FALSE)</f>
        <v>B</v>
      </c>
      <c r="L169" s="64"/>
    </row>
    <row r="170" spans="1:12" x14ac:dyDescent="0.25">
      <c r="A170" s="114" t="str">
        <f>VLOOKUP(B170, names!$A$1:$B$2000, 2, FALSE)</f>
        <v>Teachers Insurance Co.</v>
      </c>
      <c r="B170" s="115" t="s">
        <v>2639</v>
      </c>
      <c r="C170" s="114" t="s">
        <v>2483</v>
      </c>
      <c r="F170" s="19" t="str">
        <f>VLOOKUP(B170, 'Weiss old'!$B$1:$C$1000, 2, FALSE)</f>
        <v>B</v>
      </c>
      <c r="L170" s="64"/>
    </row>
    <row r="171" spans="1:12" x14ac:dyDescent="0.25">
      <c r="A171" s="114" t="str">
        <f>VLOOKUP(B171, names!$A$1:$B$2000, 2, FALSE)</f>
        <v>Travelers Indemnity Co. Of America</v>
      </c>
      <c r="B171" s="115" t="s">
        <v>2644</v>
      </c>
      <c r="C171" s="114" t="s">
        <v>2483</v>
      </c>
      <c r="F171" s="19" t="str">
        <f>VLOOKUP(B171, 'Weiss old'!$B$1:$C$1000, 2, FALSE)</f>
        <v>B</v>
      </c>
      <c r="L171" s="64"/>
    </row>
    <row r="172" spans="1:12" x14ac:dyDescent="0.25">
      <c r="A172" s="114" t="str">
        <f>VLOOKUP(B172, names!$A$1:$B$2000, 2, FALSE)</f>
        <v>Travelers Indemnity Co. Of Connecticut</v>
      </c>
      <c r="B172" s="115" t="s">
        <v>3054</v>
      </c>
      <c r="C172" s="114" t="s">
        <v>2483</v>
      </c>
      <c r="F172" s="19" t="str">
        <f>VLOOKUP(B172, 'Weiss old'!$B$1:$C$1000, 2, FALSE)</f>
        <v>B</v>
      </c>
      <c r="L172" s="64"/>
    </row>
    <row r="173" spans="1:12" x14ac:dyDescent="0.25">
      <c r="A173" s="114" t="str">
        <f>VLOOKUP(B173, names!$A$1:$B$2000, 2, FALSE)</f>
        <v>Travelers Property Casualty Co. Of America</v>
      </c>
      <c r="B173" s="115" t="s">
        <v>3055</v>
      </c>
      <c r="C173" s="114" t="s">
        <v>2483</v>
      </c>
      <c r="F173" s="19" t="str">
        <f>VLOOKUP(B173, 'Weiss old'!$B$1:$C$1000, 2, FALSE)</f>
        <v>B</v>
      </c>
      <c r="L173" s="64"/>
    </row>
    <row r="174" spans="1:12" x14ac:dyDescent="0.25">
      <c r="A174" s="114" t="str">
        <f>VLOOKUP(B174, names!$A$1:$B$2000, 2, FALSE)</f>
        <v>Twin City Fire Insurance Co.</v>
      </c>
      <c r="B174" s="115" t="s">
        <v>2645</v>
      </c>
      <c r="C174" s="114" t="s">
        <v>2483</v>
      </c>
      <c r="F174" s="19" t="str">
        <f>VLOOKUP(B174, 'Weiss old'!$B$1:$C$1000, 2, FALSE)</f>
        <v>B</v>
      </c>
      <c r="L174" s="64"/>
    </row>
    <row r="175" spans="1:12" x14ac:dyDescent="0.25">
      <c r="A175" s="114" t="str">
        <f>VLOOKUP(B175, names!$A$1:$B$2000, 2, FALSE)</f>
        <v>United Casualty Insurance Co. Of America</v>
      </c>
      <c r="B175" s="115" t="s">
        <v>3056</v>
      </c>
      <c r="C175" s="114" t="s">
        <v>2483</v>
      </c>
      <c r="F175" s="19" t="str">
        <f>VLOOKUP(B175, 'Weiss old'!$B$1:$C$1000, 2, FALSE)</f>
        <v>B</v>
      </c>
      <c r="L175" s="64"/>
    </row>
    <row r="176" spans="1:12" x14ac:dyDescent="0.25">
      <c r="A176" s="114" t="str">
        <f>VLOOKUP(B176, names!$A$1:$B$2000, 2, FALSE)</f>
        <v>United Fire And Casualty Co.</v>
      </c>
      <c r="B176" s="115" t="s">
        <v>2646</v>
      </c>
      <c r="C176" s="114" t="s">
        <v>2483</v>
      </c>
      <c r="F176" s="19" t="str">
        <f>VLOOKUP(B176, 'Weiss old'!$B$1:$C$1000, 2, FALSE)</f>
        <v>B</v>
      </c>
      <c r="L176" s="64"/>
    </row>
    <row r="177" spans="1:12" x14ac:dyDescent="0.25">
      <c r="A177" s="114" t="str">
        <f>VLOOKUP(B177, names!$A$1:$B$2000, 2, FALSE)</f>
        <v>Vigilant Insurance Co.</v>
      </c>
      <c r="B177" s="115" t="s">
        <v>2656</v>
      </c>
      <c r="C177" s="114" t="s">
        <v>2483</v>
      </c>
      <c r="F177" s="19" t="str">
        <f>VLOOKUP(B177, 'Weiss old'!$B$1:$C$1000, 2, FALSE)</f>
        <v>B</v>
      </c>
      <c r="L177" s="64"/>
    </row>
    <row r="178" spans="1:12" x14ac:dyDescent="0.25">
      <c r="A178" s="114" t="str">
        <f>VLOOKUP(B178, names!$A$1:$B$2000, 2, FALSE)</f>
        <v>Service Insurance Co.</v>
      </c>
      <c r="B178" s="115" t="s">
        <v>3446</v>
      </c>
      <c r="C178" s="114" t="s">
        <v>2483</v>
      </c>
      <c r="F178" s="19" t="str">
        <f>VLOOKUP(B178, 'Weiss old'!$B$1:$C$1000, 2, FALSE)</f>
        <v>B</v>
      </c>
      <c r="L178" s="64"/>
    </row>
    <row r="179" spans="1:12" x14ac:dyDescent="0.25">
      <c r="A179" s="114" t="str">
        <f>VLOOKUP(B179, names!$A$1:$B$2000, 2, FALSE)</f>
        <v>Southern Fidelity Insurance Co.</v>
      </c>
      <c r="B179" s="115" t="s">
        <v>3447</v>
      </c>
      <c r="C179" s="114" t="s">
        <v>2483</v>
      </c>
      <c r="F179" s="19" t="str">
        <f>VLOOKUP(B179, 'Weiss old'!$B$1:$C$1000, 2, FALSE)</f>
        <v>B</v>
      </c>
      <c r="L179" s="64"/>
    </row>
    <row r="180" spans="1:12" x14ac:dyDescent="0.25">
      <c r="A180" s="114" t="str">
        <f>VLOOKUP(B180, names!$A$1:$B$2000, 2, FALSE)</f>
        <v>Citizens Property Insurance Corp.</v>
      </c>
      <c r="B180" s="115" t="s">
        <v>2528</v>
      </c>
      <c r="C180" s="114" t="s">
        <v>2530</v>
      </c>
      <c r="D180">
        <v>55.3</v>
      </c>
      <c r="E180" t="s">
        <v>3672</v>
      </c>
      <c r="F180" s="19" t="str">
        <f>VLOOKUP(B180, 'Weiss old'!$B$1:$C$1000, 2, FALSE)</f>
        <v>A+</v>
      </c>
      <c r="L180" s="64"/>
    </row>
    <row r="181" spans="1:12" x14ac:dyDescent="0.25">
      <c r="A181" s="114" t="str">
        <f>VLOOKUP(B181, names!$A$1:$B$2000, 2, FALSE)</f>
        <v>Cincinnati Insurance Co.</v>
      </c>
      <c r="B181" s="115" t="s">
        <v>2525</v>
      </c>
      <c r="C181" s="114" t="s">
        <v>2779</v>
      </c>
      <c r="D181">
        <v>54.7</v>
      </c>
      <c r="E181">
        <v>57.8925853</v>
      </c>
      <c r="F181" s="19" t="str">
        <f>VLOOKUP(B181, 'Weiss old'!$B$1:$C$1000, 2, FALSE)</f>
        <v>A-</v>
      </c>
      <c r="L181" s="64"/>
    </row>
    <row r="182" spans="1:12" x14ac:dyDescent="0.25">
      <c r="A182" s="114" t="str">
        <f>VLOOKUP(B182, names!$A$1:$B$2000, 2, FALSE)</f>
        <v>USAA Casualty Insurance Co.</v>
      </c>
      <c r="B182" s="115" t="s">
        <v>2654</v>
      </c>
      <c r="C182" s="114" t="s">
        <v>2527</v>
      </c>
      <c r="D182">
        <v>83.1</v>
      </c>
      <c r="E182">
        <v>77.488168999999999</v>
      </c>
      <c r="F182" s="19" t="str">
        <f>VLOOKUP(B182, 'Weiss old'!$B$1:$C$1000, 2, FALSE)</f>
        <v>A-</v>
      </c>
      <c r="L182" s="64"/>
    </row>
    <row r="183" spans="1:12" x14ac:dyDescent="0.25">
      <c r="A183" s="114" t="str">
        <f>VLOOKUP(B183, names!$A$1:$B$2000, 2, FALSE)</f>
        <v>USAA Casualty Insurance Co.</v>
      </c>
      <c r="B183" s="115" t="s">
        <v>2654</v>
      </c>
      <c r="C183" s="114" t="s">
        <v>2527</v>
      </c>
      <c r="F183" s="19" t="str">
        <f>VLOOKUP(B183, 'Weiss old'!$B$1:$C$1000, 2, FALSE)</f>
        <v>A-</v>
      </c>
      <c r="L183" s="64"/>
    </row>
    <row r="184" spans="1:12" x14ac:dyDescent="0.25">
      <c r="A184" s="59"/>
      <c r="B184" s="63"/>
      <c r="L184" s="64"/>
    </row>
    <row r="185" spans="1:12" x14ac:dyDescent="0.25">
      <c r="A185" s="59"/>
      <c r="B185" s="63"/>
      <c r="L185" s="64"/>
    </row>
    <row r="186" spans="1:12" x14ac:dyDescent="0.25">
      <c r="A186" s="59"/>
      <c r="B186" s="63"/>
      <c r="L186" s="64"/>
    </row>
    <row r="187" spans="1:12" x14ac:dyDescent="0.25">
      <c r="A187" s="59"/>
      <c r="B187" s="63"/>
      <c r="L187" s="64"/>
    </row>
    <row r="188" spans="1:12" x14ac:dyDescent="0.25">
      <c r="A188" s="59"/>
      <c r="B188" s="63"/>
      <c r="L188" s="64"/>
    </row>
    <row r="189" spans="1:12" x14ac:dyDescent="0.25">
      <c r="A189" s="59"/>
      <c r="B189" s="63"/>
      <c r="L189" s="64"/>
    </row>
    <row r="190" spans="1:12" x14ac:dyDescent="0.25">
      <c r="A190" s="59"/>
      <c r="B190" s="63"/>
      <c r="L190" s="64"/>
    </row>
    <row r="191" spans="1:12" x14ac:dyDescent="0.25">
      <c r="A191" s="59"/>
      <c r="B191" s="63"/>
      <c r="L191" s="64"/>
    </row>
    <row r="192" spans="1:12" x14ac:dyDescent="0.25">
      <c r="A192" s="59"/>
      <c r="B192" s="63"/>
      <c r="L192" s="64"/>
    </row>
    <row r="193" spans="1:12" x14ac:dyDescent="0.25">
      <c r="A193" s="59"/>
      <c r="B193" s="65"/>
      <c r="C193" s="65"/>
      <c r="L193" s="65"/>
    </row>
    <row r="194" spans="1:12" x14ac:dyDescent="0.25">
      <c r="A194" s="59"/>
      <c r="B194" s="65"/>
      <c r="C194" s="65"/>
      <c r="L194" s="65"/>
    </row>
    <row r="195" spans="1:12" x14ac:dyDescent="0.25">
      <c r="A195" s="59"/>
      <c r="B195" s="65"/>
      <c r="C195" s="65"/>
      <c r="L195" s="65"/>
    </row>
    <row r="196" spans="1:12" x14ac:dyDescent="0.25">
      <c r="A196" s="59"/>
      <c r="B196" s="65"/>
      <c r="L196" s="65"/>
    </row>
    <row r="197" spans="1:12" x14ac:dyDescent="0.25">
      <c r="A197" s="59"/>
      <c r="B197" s="65"/>
      <c r="L197" s="65"/>
    </row>
    <row r="198" spans="1:12" x14ac:dyDescent="0.25">
      <c r="A198" s="59"/>
      <c r="B198" s="65"/>
      <c r="L198" s="65"/>
    </row>
    <row r="199" spans="1:12" x14ac:dyDescent="0.25">
      <c r="A199" s="59"/>
      <c r="B199" s="65"/>
      <c r="L199" s="65"/>
    </row>
    <row r="200" spans="1:12" x14ac:dyDescent="0.25">
      <c r="A200" s="59"/>
      <c r="B200" s="65"/>
      <c r="L200" s="65"/>
    </row>
    <row r="201" spans="1:12" x14ac:dyDescent="0.25">
      <c r="A201" s="59"/>
      <c r="B201" s="65"/>
      <c r="L201" s="65"/>
    </row>
    <row r="202" spans="1:12" ht="15.75" thickBot="1" x14ac:dyDescent="0.3">
      <c r="A202" s="59"/>
      <c r="B202" s="105"/>
      <c r="L202" s="106"/>
    </row>
    <row r="203" spans="1:12" s="59" customFormat="1" x14ac:dyDescent="0.25">
      <c r="B203" s="107"/>
      <c r="L203" s="108"/>
    </row>
    <row r="204" spans="1:12" ht="15.75" thickBot="1" x14ac:dyDescent="0.3">
      <c r="A204" s="59"/>
      <c r="B204" s="105"/>
      <c r="L204" s="106"/>
    </row>
    <row r="205" spans="1:12" ht="15.75" thickBot="1" x14ac:dyDescent="0.3">
      <c r="A205" s="59"/>
      <c r="B205" s="105"/>
      <c r="L205" s="106"/>
    </row>
    <row r="206" spans="1:12" x14ac:dyDescent="0.25">
      <c r="A206" s="59"/>
    </row>
    <row r="207" spans="1:12" x14ac:dyDescent="0.25">
      <c r="A207" s="59"/>
    </row>
    <row r="208" spans="1:12" x14ac:dyDescent="0.25">
      <c r="A208" s="59"/>
    </row>
  </sheetData>
  <sortState ref="A6:F183">
    <sortCondition descending="1" ref="F6"/>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BC6BA-92D4-4ACC-9BC9-DAEBA2637057}">
  <dimension ref="A1:AD204"/>
  <sheetViews>
    <sheetView workbookViewId="0">
      <pane ySplit="1" topLeftCell="A2" activePane="bottomLeft" state="frozen"/>
      <selection pane="bottomLeft" activeCell="A138" sqref="A138"/>
    </sheetView>
  </sheetViews>
  <sheetFormatPr defaultRowHeight="15" x14ac:dyDescent="0.25"/>
  <cols>
    <col min="1" max="1" width="46.7109375" style="117" customWidth="1"/>
    <col min="2" max="2" width="42.7109375" style="117" customWidth="1"/>
    <col min="3" max="11" width="9.140625" style="117"/>
    <col min="12" max="12" width="19" style="117" customWidth="1"/>
    <col min="13" max="16384" width="9.140625" style="117"/>
  </cols>
  <sheetData>
    <row r="1" spans="1:30" ht="18.75" x14ac:dyDescent="0.3">
      <c r="A1" s="117" t="s">
        <v>3419</v>
      </c>
      <c r="B1" s="115" t="s">
        <v>3453</v>
      </c>
      <c r="C1" s="117" t="s">
        <v>3435</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s="117" t="str">
        <f>VLOOKUP(B2, names!$A$1:$B$2000, 2, FALSE)</f>
        <v>Ace American Insurance Co.</v>
      </c>
      <c r="B2" s="115" t="s">
        <v>3001</v>
      </c>
      <c r="C2" s="117" t="s">
        <v>2474</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7" t="str">
        <f>VLOOKUP(B3, names!$A$1:$B$2000, 2, FALSE)</f>
        <v>Ace Insurance Co. Of The Midwest</v>
      </c>
      <c r="B3" s="115" t="s">
        <v>2467</v>
      </c>
      <c r="C3" s="117" t="s">
        <v>2468</v>
      </c>
      <c r="D3" s="60"/>
      <c r="E3" s="60"/>
      <c r="F3" s="60"/>
      <c r="G3" s="60"/>
      <c r="H3" s="60"/>
      <c r="I3" s="60"/>
      <c r="J3" s="60"/>
      <c r="K3" s="60"/>
      <c r="L3" s="5"/>
      <c r="M3" s="60"/>
      <c r="N3" s="8"/>
      <c r="O3" s="10"/>
      <c r="P3" s="8"/>
      <c r="Q3" s="10"/>
      <c r="R3" s="8"/>
      <c r="S3" s="8"/>
      <c r="T3" s="8"/>
      <c r="U3" s="8"/>
      <c r="V3" s="8"/>
      <c r="W3" s="9"/>
      <c r="X3" s="8"/>
      <c r="Y3" s="10"/>
      <c r="Z3" s="8"/>
      <c r="AA3" s="8"/>
      <c r="AB3" s="10"/>
      <c r="AC3" s="8"/>
      <c r="AD3" s="10"/>
    </row>
    <row r="4" spans="1:30" x14ac:dyDescent="0.25">
      <c r="A4" s="117" t="str">
        <f>VLOOKUP(B4, names!$A$1:$B$2000, 2, FALSE)</f>
        <v>Addison Insurance Co.</v>
      </c>
      <c r="B4" s="115" t="s">
        <v>2469</v>
      </c>
      <c r="C4" s="117" t="s">
        <v>2471</v>
      </c>
      <c r="D4" s="15"/>
      <c r="E4" s="15"/>
      <c r="F4" s="15"/>
      <c r="G4" s="15"/>
      <c r="H4" s="15"/>
      <c r="I4" s="15"/>
      <c r="J4" s="15"/>
      <c r="K4" s="16"/>
      <c r="L4" s="16"/>
      <c r="M4" s="17"/>
      <c r="N4" s="17"/>
      <c r="O4" s="17"/>
      <c r="P4" s="17"/>
      <c r="Q4" s="18"/>
      <c r="R4" s="16"/>
      <c r="S4" s="16"/>
      <c r="T4" s="16"/>
      <c r="U4" s="16"/>
      <c r="V4" s="16"/>
      <c r="W4" s="16"/>
      <c r="X4" s="16"/>
      <c r="Y4" s="18"/>
      <c r="Z4" s="16"/>
      <c r="AA4" s="16"/>
      <c r="AB4" s="18"/>
      <c r="AC4" s="16"/>
      <c r="AD4" s="18"/>
    </row>
    <row r="5" spans="1:30" x14ac:dyDescent="0.25">
      <c r="A5" s="117" t="str">
        <f>VLOOKUP(B5, names!$A$1:$B$2000, 2, FALSE)</f>
        <v>Aegis Security Insurance Co.</v>
      </c>
      <c r="B5" s="115" t="s">
        <v>2472</v>
      </c>
      <c r="C5" s="117" t="s">
        <v>2474</v>
      </c>
      <c r="F5" s="19"/>
      <c r="K5" s="20"/>
      <c r="L5" s="21"/>
      <c r="M5" s="22"/>
      <c r="N5" s="22"/>
      <c r="O5" s="22"/>
      <c r="P5" s="22"/>
      <c r="Q5" s="23"/>
      <c r="R5" s="22"/>
      <c r="S5" s="22"/>
      <c r="T5" s="22"/>
      <c r="U5" s="22"/>
      <c r="V5" s="22"/>
      <c r="W5" s="22"/>
      <c r="X5" s="24"/>
      <c r="Y5" s="25"/>
      <c r="Z5" s="22"/>
      <c r="AA5" s="24"/>
      <c r="AB5" s="25"/>
      <c r="AC5" s="24"/>
      <c r="AD5" s="25"/>
    </row>
    <row r="6" spans="1:30" x14ac:dyDescent="0.25">
      <c r="A6" s="117" t="str">
        <f>VLOOKUP(B6, names!$A$1:$B$2000, 2, FALSE)</f>
        <v>Affiliated FM Insurance Co.</v>
      </c>
      <c r="B6" s="115" t="s">
        <v>2475</v>
      </c>
      <c r="C6" s="117" t="s">
        <v>2468</v>
      </c>
      <c r="F6" s="19"/>
      <c r="K6" s="20"/>
      <c r="L6" s="21"/>
      <c r="M6" s="22"/>
      <c r="N6" s="22"/>
      <c r="O6" s="22"/>
      <c r="P6" s="22"/>
      <c r="Q6" s="23"/>
      <c r="R6" s="22"/>
      <c r="S6" s="22"/>
      <c r="T6" s="22"/>
      <c r="U6" s="22"/>
      <c r="V6" s="22"/>
      <c r="W6" s="22"/>
      <c r="X6" s="24"/>
      <c r="Y6" s="25"/>
      <c r="Z6" s="22"/>
      <c r="AA6" s="24"/>
      <c r="AB6" s="25"/>
      <c r="AC6" s="24"/>
      <c r="AD6" s="25"/>
    </row>
    <row r="7" spans="1:30" x14ac:dyDescent="0.25">
      <c r="A7" s="117" t="str">
        <f>VLOOKUP(B7, names!$A$1:$B$2000, 2, FALSE)</f>
        <v>AIG Property Casualty Co.</v>
      </c>
      <c r="B7" s="115" t="s">
        <v>2476</v>
      </c>
      <c r="C7" s="117" t="s">
        <v>2468</v>
      </c>
      <c r="F7" s="19"/>
      <c r="K7" s="20"/>
      <c r="L7" s="21"/>
      <c r="M7" s="22"/>
      <c r="N7" s="22"/>
      <c r="O7" s="22"/>
      <c r="P7" s="22"/>
      <c r="Q7" s="23"/>
      <c r="R7" s="22"/>
      <c r="S7" s="22"/>
      <c r="T7" s="22"/>
      <c r="U7" s="22"/>
      <c r="V7" s="22"/>
      <c r="W7" s="22"/>
      <c r="X7" s="24"/>
      <c r="Y7" s="25"/>
      <c r="Z7" s="22"/>
      <c r="AA7" s="24"/>
      <c r="AB7" s="25"/>
      <c r="AC7" s="24"/>
      <c r="AD7" s="25"/>
    </row>
    <row r="8" spans="1:30" x14ac:dyDescent="0.25">
      <c r="A8" s="117" t="str">
        <f>VLOOKUP(B8, names!$A$1:$B$2000, 2, FALSE)</f>
        <v>American Agri-Business Insurance Co.</v>
      </c>
      <c r="B8" s="115" t="s">
        <v>3003</v>
      </c>
      <c r="C8" s="117" t="s">
        <v>2471</v>
      </c>
      <c r="F8" s="19"/>
      <c r="K8" s="20"/>
      <c r="L8" s="21"/>
      <c r="M8" s="22"/>
      <c r="N8" s="22"/>
      <c r="O8" s="22"/>
      <c r="P8" s="22"/>
      <c r="Q8" s="23"/>
      <c r="R8" s="22"/>
      <c r="S8" s="22"/>
      <c r="T8" s="22"/>
      <c r="U8" s="22"/>
      <c r="V8" s="22"/>
      <c r="W8" s="22"/>
      <c r="X8" s="24"/>
      <c r="Y8" s="25"/>
      <c r="Z8" s="22"/>
      <c r="AA8" s="24"/>
      <c r="AB8" s="25"/>
      <c r="AC8" s="24"/>
      <c r="AD8" s="25"/>
    </row>
    <row r="9" spans="1:30" x14ac:dyDescent="0.25">
      <c r="A9" s="117" t="str">
        <f>VLOOKUP(B9, names!$A$1:$B$2000, 2, FALSE)</f>
        <v>American Alternative Insurance Corp.</v>
      </c>
      <c r="B9" s="115" t="s">
        <v>3068</v>
      </c>
      <c r="C9" s="117" t="s">
        <v>2468</v>
      </c>
      <c r="F9" s="19"/>
      <c r="K9" s="20"/>
      <c r="L9" s="21"/>
      <c r="M9" s="22"/>
      <c r="N9" s="22"/>
      <c r="O9" s="22"/>
      <c r="P9" s="22"/>
      <c r="Q9" s="23"/>
      <c r="R9" s="22"/>
      <c r="S9" s="22"/>
      <c r="T9" s="22"/>
      <c r="U9" s="22"/>
      <c r="V9" s="22"/>
      <c r="W9" s="22"/>
      <c r="X9" s="24"/>
      <c r="Y9" s="25"/>
      <c r="Z9" s="22"/>
      <c r="AA9" s="24"/>
      <c r="AB9" s="25"/>
      <c r="AC9" s="24"/>
      <c r="AD9" s="25"/>
    </row>
    <row r="10" spans="1:30" x14ac:dyDescent="0.25">
      <c r="A10" s="117" t="str">
        <f>VLOOKUP(B10, names!$A$1:$B$2000, 2, FALSE)</f>
        <v>American Automobile Insurance Co.</v>
      </c>
      <c r="B10" s="115" t="s">
        <v>2480</v>
      </c>
      <c r="C10" s="117" t="s">
        <v>2468</v>
      </c>
      <c r="F10" s="19"/>
      <c r="K10" s="20"/>
      <c r="L10" s="21"/>
      <c r="M10" s="22"/>
      <c r="N10" s="22"/>
      <c r="O10" s="22"/>
      <c r="P10" s="22"/>
      <c r="Q10" s="23"/>
      <c r="R10" s="22"/>
      <c r="S10" s="22"/>
      <c r="T10" s="22"/>
      <c r="U10" s="22"/>
      <c r="V10" s="22"/>
      <c r="W10" s="22"/>
      <c r="X10" s="24"/>
      <c r="Y10" s="25"/>
      <c r="Z10" s="22"/>
      <c r="AA10" s="24"/>
      <c r="AB10" s="25"/>
      <c r="AC10" s="24"/>
      <c r="AD10" s="25"/>
    </row>
    <row r="11" spans="1:30" x14ac:dyDescent="0.25">
      <c r="A11" s="117" t="str">
        <f>VLOOKUP(B11, names!$A$1:$B$2000, 2, FALSE)</f>
        <v>American Bankers Insurance Co. Of Florida</v>
      </c>
      <c r="B11" s="115" t="s">
        <v>2481</v>
      </c>
      <c r="C11" s="117" t="s">
        <v>2483</v>
      </c>
      <c r="F11" s="19"/>
      <c r="K11" s="20"/>
      <c r="L11" s="21"/>
      <c r="M11" s="22"/>
      <c r="N11" s="22"/>
      <c r="O11" s="22"/>
      <c r="P11" s="22"/>
      <c r="Q11" s="23"/>
      <c r="R11" s="22"/>
      <c r="S11" s="22"/>
      <c r="T11" s="22"/>
      <c r="U11" s="22"/>
      <c r="V11" s="22"/>
      <c r="W11" s="22"/>
      <c r="X11" s="24"/>
      <c r="Y11" s="25"/>
      <c r="Z11" s="22"/>
      <c r="AA11" s="24"/>
      <c r="AB11" s="25"/>
      <c r="AC11" s="24"/>
      <c r="AD11" s="25"/>
    </row>
    <row r="12" spans="1:30" x14ac:dyDescent="0.25">
      <c r="A12" s="117" t="str">
        <f>VLOOKUP(B12, names!$A$1:$B$2000, 2, FALSE)</f>
        <v>American Capital Assurance Corp</v>
      </c>
      <c r="B12" s="115" t="s">
        <v>3004</v>
      </c>
      <c r="C12" s="117" t="s">
        <v>2483</v>
      </c>
      <c r="F12" s="19"/>
      <c r="K12" s="20"/>
      <c r="L12" s="21"/>
      <c r="M12" s="22"/>
      <c r="N12" s="22"/>
      <c r="O12" s="22"/>
      <c r="P12" s="22"/>
      <c r="Q12" s="23"/>
      <c r="R12" s="22"/>
      <c r="S12" s="22"/>
      <c r="T12" s="22"/>
      <c r="U12" s="22"/>
      <c r="V12" s="22"/>
      <c r="W12" s="22"/>
      <c r="X12" s="24"/>
      <c r="Y12" s="25"/>
      <c r="Z12" s="22"/>
      <c r="AA12" s="24"/>
      <c r="AB12" s="25"/>
      <c r="AC12" s="24"/>
      <c r="AD12" s="25"/>
    </row>
    <row r="13" spans="1:30" x14ac:dyDescent="0.25">
      <c r="A13" s="117" t="str">
        <f>VLOOKUP(B13, names!$A$1:$B$2000, 2, FALSE)</f>
        <v>American Casualty Co. Of Reading, Pennsylvania</v>
      </c>
      <c r="B13" s="115" t="s">
        <v>3005</v>
      </c>
      <c r="C13" s="117" t="s">
        <v>2468</v>
      </c>
      <c r="F13" s="19"/>
      <c r="K13" s="20"/>
      <c r="L13" s="21"/>
      <c r="M13" s="22"/>
      <c r="N13" s="22"/>
      <c r="O13" s="22"/>
      <c r="P13" s="22"/>
      <c r="Q13" s="23"/>
      <c r="R13" s="22"/>
      <c r="S13" s="22"/>
      <c r="T13" s="22"/>
      <c r="U13" s="22"/>
      <c r="V13" s="22"/>
      <c r="W13" s="22"/>
      <c r="X13" s="24"/>
      <c r="Y13" s="25"/>
      <c r="Z13" s="22"/>
      <c r="AA13" s="24"/>
      <c r="AB13" s="25"/>
      <c r="AC13" s="24"/>
      <c r="AD13" s="25"/>
    </row>
    <row r="14" spans="1:30" x14ac:dyDescent="0.25">
      <c r="A14" s="117" t="str">
        <f>VLOOKUP(B14, names!$A$1:$B$2000, 2, FALSE)</f>
        <v>American Coastal Insurance Co.</v>
      </c>
      <c r="B14" s="115" t="s">
        <v>3006</v>
      </c>
      <c r="C14" s="117" t="s">
        <v>2468</v>
      </c>
      <c r="F14" s="19"/>
      <c r="K14" s="20"/>
      <c r="L14" s="21"/>
      <c r="M14" s="22"/>
      <c r="N14" s="22"/>
      <c r="O14" s="22"/>
      <c r="P14" s="22"/>
      <c r="Q14" s="23"/>
      <c r="R14" s="22"/>
      <c r="S14" s="22"/>
      <c r="T14" s="22"/>
      <c r="U14" s="22"/>
      <c r="V14" s="22"/>
      <c r="W14" s="22"/>
      <c r="X14" s="24"/>
      <c r="Y14" s="25"/>
      <c r="Z14" s="22"/>
      <c r="AA14" s="24"/>
      <c r="AB14" s="25"/>
      <c r="AC14" s="24"/>
      <c r="AD14" s="25"/>
    </row>
    <row r="15" spans="1:30" x14ac:dyDescent="0.25">
      <c r="A15" s="117" t="str">
        <f>VLOOKUP(B15, names!$A$1:$B$2000, 2, FALSE)</f>
        <v>American Colonial Insurance Co.</v>
      </c>
      <c r="B15" s="115" t="s">
        <v>3007</v>
      </c>
      <c r="C15" s="117" t="s">
        <v>2468</v>
      </c>
      <c r="F15" s="19"/>
      <c r="K15" s="20"/>
      <c r="L15" s="21"/>
      <c r="M15" s="22"/>
      <c r="N15" s="22"/>
      <c r="O15" s="22"/>
      <c r="P15" s="22"/>
      <c r="Q15" s="23"/>
      <c r="R15" s="22"/>
      <c r="S15" s="22"/>
      <c r="T15" s="22"/>
      <c r="U15" s="22"/>
      <c r="V15" s="22"/>
      <c r="W15" s="22"/>
      <c r="X15" s="24"/>
      <c r="Y15" s="25"/>
      <c r="Z15" s="22"/>
      <c r="AA15" s="24"/>
      <c r="AB15" s="25"/>
      <c r="AC15" s="24"/>
      <c r="AD15" s="25"/>
    </row>
    <row r="16" spans="1:30" x14ac:dyDescent="0.25">
      <c r="A16" s="117" t="str">
        <f>VLOOKUP(B16, names!$A$1:$B$2000, 2, FALSE)</f>
        <v>American Economy Insurance Co.</v>
      </c>
      <c r="B16" s="115" t="s">
        <v>3008</v>
      </c>
      <c r="C16" s="117" t="s">
        <v>2471</v>
      </c>
      <c r="F16" s="19"/>
      <c r="K16" s="20"/>
      <c r="L16" s="21"/>
      <c r="M16" s="22"/>
      <c r="N16" s="22"/>
      <c r="O16" s="22"/>
      <c r="P16" s="22"/>
      <c r="Q16" s="23"/>
      <c r="R16" s="22"/>
      <c r="S16" s="22"/>
      <c r="T16" s="22"/>
      <c r="U16" s="22"/>
      <c r="V16" s="22"/>
      <c r="W16" s="22"/>
      <c r="X16" s="24"/>
      <c r="Y16" s="25"/>
      <c r="Z16" s="22"/>
      <c r="AA16" s="24"/>
      <c r="AB16" s="25"/>
      <c r="AC16" s="24"/>
      <c r="AD16" s="25"/>
    </row>
    <row r="17" spans="1:30" x14ac:dyDescent="0.25">
      <c r="A17" s="117" t="str">
        <f>VLOOKUP(B17, names!$A$1:$B$2000, 2, FALSE)</f>
        <v>American Home Assurance Co.</v>
      </c>
      <c r="B17" s="115" t="s">
        <v>2485</v>
      </c>
      <c r="C17" s="117" t="s">
        <v>2468</v>
      </c>
      <c r="F17" s="19"/>
      <c r="K17" s="20"/>
      <c r="L17" s="21"/>
      <c r="M17" s="22"/>
      <c r="N17" s="22"/>
      <c r="O17" s="22"/>
      <c r="P17" s="22"/>
      <c r="Q17" s="23"/>
      <c r="R17" s="22"/>
      <c r="S17" s="22"/>
      <c r="T17" s="22"/>
      <c r="U17" s="22"/>
      <c r="V17" s="22"/>
      <c r="W17" s="22"/>
      <c r="X17" s="24"/>
      <c r="Y17" s="25"/>
      <c r="Z17" s="22"/>
      <c r="AA17" s="24"/>
      <c r="AB17" s="25"/>
      <c r="AC17" s="24"/>
      <c r="AD17" s="25"/>
    </row>
    <row r="18" spans="1:30" x14ac:dyDescent="0.25">
      <c r="A18" s="117" t="str">
        <f>VLOOKUP(B18, names!$A$1:$B$2000, 2, FALSE)</f>
        <v>American Integrity Insurance Co. Of Florida</v>
      </c>
      <c r="B18" s="115" t="s">
        <v>2486</v>
      </c>
      <c r="C18" s="117" t="s">
        <v>2468</v>
      </c>
      <c r="F18" s="19"/>
      <c r="K18" s="20"/>
      <c r="L18" s="21"/>
      <c r="M18" s="22"/>
      <c r="N18" s="22"/>
      <c r="O18" s="22"/>
      <c r="P18" s="22"/>
      <c r="Q18" s="23"/>
      <c r="R18" s="22"/>
      <c r="S18" s="22"/>
      <c r="T18" s="22"/>
      <c r="U18" s="22"/>
      <c r="V18" s="22"/>
      <c r="W18" s="22"/>
      <c r="X18" s="24"/>
      <c r="Y18" s="25"/>
      <c r="Z18" s="22"/>
      <c r="AA18" s="24"/>
      <c r="AB18" s="25"/>
      <c r="AC18" s="24"/>
      <c r="AD18" s="25"/>
    </row>
    <row r="19" spans="1:30" x14ac:dyDescent="0.25">
      <c r="A19" s="117" t="str">
        <f>VLOOKUP(B19, names!$A$1:$B$2000, 2, FALSE)</f>
        <v>American Modern Insurance Co. Of Florida</v>
      </c>
      <c r="B19" s="115" t="s">
        <v>2489</v>
      </c>
      <c r="C19" s="117" t="s">
        <v>2471</v>
      </c>
      <c r="F19" s="19"/>
      <c r="K19" s="20"/>
      <c r="L19" s="21"/>
      <c r="M19" s="22"/>
      <c r="N19" s="22"/>
      <c r="O19" s="22"/>
      <c r="P19" s="22"/>
      <c r="Q19" s="23"/>
      <c r="R19" s="22"/>
      <c r="S19" s="22"/>
      <c r="T19" s="22"/>
      <c r="U19" s="22"/>
      <c r="V19" s="22"/>
      <c r="W19" s="22"/>
      <c r="X19" s="24"/>
      <c r="Y19" s="25"/>
      <c r="Z19" s="22"/>
      <c r="AA19" s="24"/>
      <c r="AB19" s="25"/>
      <c r="AC19" s="24"/>
      <c r="AD19" s="25"/>
    </row>
    <row r="20" spans="1:30" x14ac:dyDescent="0.25">
      <c r="A20" s="117" t="str">
        <f>VLOOKUP(B20, names!$A$1:$B$2000, 2, FALSE)</f>
        <v>American Platinum Property And Casualty Insurance Co.</v>
      </c>
      <c r="B20" s="115" t="s">
        <v>2491</v>
      </c>
      <c r="C20" s="117" t="s">
        <v>2471</v>
      </c>
      <c r="F20" s="19"/>
      <c r="K20" s="20"/>
      <c r="L20" s="21"/>
      <c r="M20" s="22"/>
      <c r="N20" s="22"/>
      <c r="O20" s="22"/>
      <c r="P20" s="22"/>
      <c r="Q20" s="23"/>
      <c r="R20" s="22"/>
      <c r="S20" s="22"/>
      <c r="T20" s="22"/>
      <c r="U20" s="22"/>
      <c r="V20" s="22"/>
      <c r="W20" s="22"/>
      <c r="X20" s="24"/>
      <c r="Y20" s="25"/>
      <c r="Z20" s="22"/>
      <c r="AA20" s="24"/>
      <c r="AB20" s="25"/>
      <c r="AC20" s="24"/>
      <c r="AD20" s="25"/>
    </row>
    <row r="21" spans="1:30" x14ac:dyDescent="0.25">
      <c r="A21" s="117" t="str">
        <f>VLOOKUP(B21, names!$A$1:$B$2000, 2, FALSE)</f>
        <v>American Property Insurance Co.</v>
      </c>
      <c r="B21" s="115" t="s">
        <v>3422</v>
      </c>
      <c r="C21" s="117" t="s">
        <v>2488</v>
      </c>
      <c r="F21" s="19"/>
      <c r="K21" s="20"/>
      <c r="L21" s="21"/>
      <c r="M21" s="22"/>
      <c r="N21" s="22"/>
      <c r="O21" s="22"/>
      <c r="P21" s="22"/>
      <c r="Q21" s="23"/>
      <c r="R21" s="22"/>
      <c r="S21" s="22"/>
      <c r="T21" s="22"/>
      <c r="U21" s="22"/>
      <c r="V21" s="22"/>
      <c r="W21" s="22"/>
      <c r="X21" s="24"/>
      <c r="Y21" s="25"/>
      <c r="Z21" s="22"/>
      <c r="AA21" s="24"/>
      <c r="AB21" s="25"/>
      <c r="AC21" s="24"/>
      <c r="AD21" s="25"/>
    </row>
    <row r="22" spans="1:30" x14ac:dyDescent="0.25">
      <c r="A22" s="117" t="str">
        <f>VLOOKUP(B22, names!$A$1:$B$2000, 2, FALSE)</f>
        <v>American Reliable Insurance Co.</v>
      </c>
      <c r="B22" s="115" t="s">
        <v>3010</v>
      </c>
      <c r="C22" s="117" t="s">
        <v>2483</v>
      </c>
      <c r="F22" s="19"/>
      <c r="K22" s="20"/>
      <c r="L22" s="21"/>
      <c r="M22" s="22"/>
      <c r="N22" s="22"/>
      <c r="O22" s="22"/>
      <c r="P22" s="22"/>
      <c r="Q22" s="23"/>
      <c r="R22" s="22"/>
      <c r="S22" s="22"/>
      <c r="T22" s="22"/>
      <c r="U22" s="22"/>
      <c r="V22" s="22"/>
      <c r="W22" s="22"/>
      <c r="X22" s="24"/>
      <c r="Y22" s="25"/>
      <c r="Z22" s="22"/>
      <c r="AA22" s="24"/>
      <c r="AB22" s="25"/>
      <c r="AC22" s="24"/>
      <c r="AD22" s="25"/>
    </row>
    <row r="23" spans="1:30" x14ac:dyDescent="0.25">
      <c r="A23" s="117" t="str">
        <f>VLOOKUP(B23, names!$A$1:$B$2000, 2, FALSE)</f>
        <v>American Security Insurance Co.</v>
      </c>
      <c r="B23" s="115" t="s">
        <v>2492</v>
      </c>
      <c r="C23" s="117" t="s">
        <v>2474</v>
      </c>
      <c r="F23" s="19"/>
      <c r="K23" s="20"/>
      <c r="L23" s="21"/>
      <c r="M23" s="22"/>
      <c r="N23" s="22"/>
      <c r="O23" s="22"/>
      <c r="P23" s="22"/>
      <c r="Q23" s="23"/>
      <c r="R23" s="22"/>
      <c r="S23" s="22"/>
      <c r="T23" s="22"/>
      <c r="U23" s="22"/>
      <c r="V23" s="22"/>
      <c r="W23" s="22"/>
      <c r="X23" s="24"/>
      <c r="Y23" s="25"/>
      <c r="Z23" s="22"/>
      <c r="AA23" s="24"/>
      <c r="AB23" s="25"/>
      <c r="AC23" s="24"/>
      <c r="AD23" s="25"/>
    </row>
    <row r="24" spans="1:30" x14ac:dyDescent="0.25">
      <c r="A24" s="117" t="str">
        <f>VLOOKUP(B24, names!$A$1:$B$2000, 2, FALSE)</f>
        <v>American Southern Home Insurance Co.</v>
      </c>
      <c r="B24" s="115" t="s">
        <v>2493</v>
      </c>
      <c r="C24" s="117" t="s">
        <v>2468</v>
      </c>
      <c r="F24" s="19"/>
      <c r="K24" s="20"/>
      <c r="L24" s="21"/>
      <c r="M24" s="22"/>
      <c r="N24" s="22"/>
      <c r="O24" s="22"/>
      <c r="P24" s="22"/>
      <c r="Q24" s="23"/>
      <c r="R24" s="22"/>
      <c r="S24" s="22"/>
      <c r="T24" s="22"/>
      <c r="U24" s="22"/>
      <c r="V24" s="22"/>
      <c r="W24" s="22"/>
      <c r="X24" s="24"/>
      <c r="Y24" s="25"/>
      <c r="Z24" s="22"/>
      <c r="AA24" s="24"/>
      <c r="AB24" s="25"/>
      <c r="AC24" s="24"/>
      <c r="AD24" s="25"/>
    </row>
    <row r="25" spans="1:30" x14ac:dyDescent="0.25">
      <c r="A25" s="117" t="str">
        <f>VLOOKUP(B25, names!$A$1:$B$2000, 2, FALSE)</f>
        <v>American States Insurance Co.</v>
      </c>
      <c r="B25" s="115" t="s">
        <v>3011</v>
      </c>
      <c r="C25" s="117" t="s">
        <v>2471</v>
      </c>
      <c r="F25" s="19"/>
      <c r="K25" s="20"/>
      <c r="L25" s="21"/>
      <c r="M25" s="22"/>
      <c r="N25" s="22"/>
      <c r="O25" s="22"/>
      <c r="P25" s="22"/>
      <c r="Q25" s="23"/>
      <c r="R25" s="22"/>
      <c r="S25" s="22"/>
      <c r="T25" s="22"/>
      <c r="U25" s="22"/>
      <c r="V25" s="22"/>
      <c r="W25" s="22"/>
      <c r="X25" s="24"/>
      <c r="Y25" s="25"/>
      <c r="Z25" s="22"/>
      <c r="AA25" s="24"/>
      <c r="AB25" s="25"/>
      <c r="AC25" s="24"/>
      <c r="AD25" s="25"/>
    </row>
    <row r="26" spans="1:30" x14ac:dyDescent="0.25">
      <c r="A26" s="117" t="str">
        <f>VLOOKUP(B26, names!$A$1:$B$2000, 2, FALSE)</f>
        <v>American Strategic Insurance Corp.</v>
      </c>
      <c r="B26" s="115" t="s">
        <v>2494</v>
      </c>
      <c r="C26" s="117" t="s">
        <v>2468</v>
      </c>
      <c r="F26" s="19"/>
      <c r="K26" s="20"/>
      <c r="L26" s="21"/>
      <c r="M26" s="22"/>
      <c r="N26" s="22"/>
      <c r="O26" s="22"/>
      <c r="P26" s="22"/>
      <c r="Q26" s="23"/>
      <c r="R26" s="22"/>
      <c r="S26" s="22"/>
      <c r="T26" s="22"/>
      <c r="U26" s="22"/>
      <c r="V26" s="22"/>
      <c r="W26" s="22"/>
      <c r="X26" s="24"/>
      <c r="Y26" s="25"/>
      <c r="Z26" s="22"/>
      <c r="AA26" s="24"/>
      <c r="AB26" s="25"/>
      <c r="AC26" s="24"/>
      <c r="AD26" s="25"/>
    </row>
    <row r="27" spans="1:30" x14ac:dyDescent="0.25">
      <c r="A27" s="117" t="str">
        <f>VLOOKUP(B27, names!$A$1:$B$2000, 2, FALSE)</f>
        <v>American Traditions Insurance Co.</v>
      </c>
      <c r="B27" s="115" t="s">
        <v>2497</v>
      </c>
      <c r="C27" s="117" t="s">
        <v>2468</v>
      </c>
      <c r="F27" s="19"/>
      <c r="K27" s="20"/>
      <c r="L27" s="21"/>
      <c r="M27" s="22"/>
      <c r="N27" s="22"/>
      <c r="O27" s="22"/>
      <c r="P27" s="22"/>
      <c r="Q27" s="23"/>
      <c r="R27" s="22"/>
      <c r="S27" s="22"/>
      <c r="T27" s="22"/>
      <c r="U27" s="22"/>
      <c r="V27" s="22"/>
      <c r="W27" s="22"/>
      <c r="X27" s="24"/>
      <c r="Y27" s="25"/>
      <c r="Z27" s="22"/>
      <c r="AA27" s="24"/>
      <c r="AB27" s="25"/>
      <c r="AC27" s="24"/>
      <c r="AD27" s="25"/>
    </row>
    <row r="28" spans="1:30" x14ac:dyDescent="0.25">
      <c r="A28" s="117" t="str">
        <f>VLOOKUP(B28, names!$A$1:$B$2000, 2, FALSE)</f>
        <v>American Zurich Insurance Co.</v>
      </c>
      <c r="B28" s="115" t="s">
        <v>3371</v>
      </c>
      <c r="C28" s="117" t="s">
        <v>2471</v>
      </c>
      <c r="F28" s="19"/>
      <c r="K28" s="20"/>
      <c r="L28" s="21"/>
      <c r="M28" s="22"/>
      <c r="N28" s="22"/>
      <c r="O28" s="22"/>
      <c r="P28" s="22"/>
      <c r="Q28" s="23"/>
      <c r="R28" s="22"/>
      <c r="S28" s="22"/>
      <c r="T28" s="22"/>
      <c r="U28" s="22"/>
      <c r="V28" s="22"/>
      <c r="W28" s="22"/>
      <c r="X28" s="24"/>
      <c r="Y28" s="25"/>
      <c r="Z28" s="22"/>
      <c r="AA28" s="24"/>
      <c r="AB28" s="25"/>
      <c r="AC28" s="24"/>
      <c r="AD28" s="25"/>
    </row>
    <row r="29" spans="1:30" x14ac:dyDescent="0.25">
      <c r="A29" s="117" t="str">
        <f>VLOOKUP(B29, names!$A$1:$B$2000, 2, FALSE)</f>
        <v>Amerisure Partners Insurance Co.</v>
      </c>
      <c r="B29" s="115" t="s">
        <v>3423</v>
      </c>
      <c r="C29" s="117" t="s">
        <v>2471</v>
      </c>
      <c r="F29" s="19"/>
      <c r="K29" s="20"/>
      <c r="L29" s="21"/>
      <c r="M29" s="22"/>
      <c r="N29" s="22"/>
      <c r="O29" s="22"/>
      <c r="P29" s="22"/>
      <c r="Q29" s="23"/>
      <c r="R29" s="22"/>
      <c r="S29" s="22"/>
      <c r="T29" s="22"/>
      <c r="U29" s="22"/>
      <c r="V29" s="22"/>
      <c r="W29" s="22"/>
      <c r="X29" s="24"/>
      <c r="Y29" s="25"/>
      <c r="Z29" s="22"/>
      <c r="AA29" s="24"/>
      <c r="AB29" s="25"/>
      <c r="AC29" s="24"/>
      <c r="AD29" s="25"/>
    </row>
    <row r="30" spans="1:30" x14ac:dyDescent="0.25">
      <c r="A30" s="117" t="str">
        <f>VLOOKUP(B30, names!$A$1:$B$2000, 2, FALSE)</f>
        <v>Amica Mutual Insurance Co.</v>
      </c>
      <c r="B30" s="115" t="s">
        <v>2500</v>
      </c>
      <c r="C30" s="117" t="s">
        <v>2501</v>
      </c>
      <c r="F30" s="19"/>
      <c r="K30" s="20"/>
      <c r="L30" s="21"/>
      <c r="M30" s="22"/>
      <c r="N30" s="22"/>
      <c r="O30" s="22"/>
      <c r="P30" s="22"/>
      <c r="Q30" s="23"/>
      <c r="R30" s="22"/>
      <c r="S30" s="22"/>
      <c r="T30" s="22"/>
      <c r="U30" s="22"/>
      <c r="V30" s="22"/>
      <c r="W30" s="22"/>
      <c r="X30" s="24"/>
      <c r="Y30" s="25"/>
      <c r="Z30" s="22"/>
      <c r="AA30" s="24"/>
      <c r="AB30" s="25"/>
      <c r="AC30" s="24"/>
      <c r="AD30" s="25"/>
    </row>
    <row r="31" spans="1:30" x14ac:dyDescent="0.25">
      <c r="A31" s="117" t="str">
        <f>VLOOKUP(B31, names!$A$1:$B$2000, 2, FALSE)</f>
        <v>Anchor Property And Casualty Insurance Co.</v>
      </c>
      <c r="B31" s="115" t="s">
        <v>3424</v>
      </c>
      <c r="C31" s="117" t="s">
        <v>2474</v>
      </c>
      <c r="F31" s="19"/>
      <c r="K31" s="20"/>
      <c r="L31" s="21"/>
      <c r="M31" s="22"/>
      <c r="N31" s="22"/>
      <c r="O31" s="22"/>
      <c r="P31" s="22"/>
      <c r="Q31" s="23"/>
      <c r="R31" s="22"/>
      <c r="S31" s="22"/>
      <c r="T31" s="22"/>
      <c r="U31" s="22"/>
      <c r="V31" s="22"/>
      <c r="W31" s="22"/>
      <c r="X31" s="24"/>
      <c r="Y31" s="25"/>
      <c r="Z31" s="22"/>
      <c r="AA31" s="24"/>
      <c r="AB31" s="25"/>
      <c r="AC31" s="24"/>
      <c r="AD31" s="25"/>
    </row>
    <row r="32" spans="1:30" x14ac:dyDescent="0.25">
      <c r="A32" s="117" t="str">
        <f>VLOOKUP(B32, names!$A$1:$B$2000, 2, FALSE)</f>
        <v>Arch Insurance Co.</v>
      </c>
      <c r="B32" s="115" t="s">
        <v>3012</v>
      </c>
      <c r="C32" s="117" t="s">
        <v>2468</v>
      </c>
      <c r="F32" s="19"/>
      <c r="K32" s="20"/>
      <c r="L32" s="21"/>
      <c r="M32" s="22"/>
      <c r="N32" s="22"/>
      <c r="O32" s="22"/>
      <c r="P32" s="22"/>
      <c r="Q32" s="23"/>
      <c r="R32" s="22"/>
      <c r="S32" s="22"/>
      <c r="T32" s="22"/>
      <c r="U32" s="22"/>
      <c r="V32" s="22"/>
      <c r="W32" s="22"/>
      <c r="X32" s="24"/>
      <c r="Y32" s="25"/>
      <c r="Z32" s="22"/>
      <c r="AA32" s="24"/>
      <c r="AB32" s="25"/>
      <c r="AC32" s="24"/>
      <c r="AD32" s="25"/>
    </row>
    <row r="33" spans="1:30" x14ac:dyDescent="0.25">
      <c r="A33" s="117" t="str">
        <f>VLOOKUP(B33, names!$A$1:$B$2000, 2, FALSE)</f>
        <v>Ark Royal Insurance Co.</v>
      </c>
      <c r="B33" s="115" t="s">
        <v>2502</v>
      </c>
      <c r="C33" s="117" t="s">
        <v>2468</v>
      </c>
      <c r="F33" s="19"/>
      <c r="K33" s="20"/>
      <c r="L33" s="21"/>
      <c r="M33" s="22"/>
      <c r="N33" s="22"/>
      <c r="O33" s="22"/>
      <c r="P33" s="22"/>
      <c r="Q33" s="23"/>
      <c r="R33" s="22"/>
      <c r="S33" s="22"/>
      <c r="T33" s="22"/>
      <c r="U33" s="22"/>
      <c r="V33" s="22"/>
      <c r="W33" s="22"/>
      <c r="X33" s="24"/>
      <c r="Y33" s="25"/>
      <c r="Z33" s="22"/>
      <c r="AA33" s="24"/>
      <c r="AB33" s="25"/>
      <c r="AC33" s="24"/>
      <c r="AD33" s="25"/>
    </row>
    <row r="34" spans="1:30" x14ac:dyDescent="0.25">
      <c r="A34" s="117" t="str">
        <f>VLOOKUP(B34, names!$A$1:$B$2000, 2, FALSE)</f>
        <v>Armed Forces Insurance Exchange</v>
      </c>
      <c r="B34" s="115" t="s">
        <v>2504</v>
      </c>
      <c r="C34" s="117" t="s">
        <v>2474</v>
      </c>
      <c r="F34" s="19"/>
      <c r="K34" s="20"/>
      <c r="L34" s="21"/>
      <c r="M34" s="22"/>
      <c r="N34" s="22"/>
      <c r="O34" s="22"/>
      <c r="P34" s="22"/>
      <c r="Q34" s="23"/>
      <c r="R34" s="22"/>
      <c r="S34" s="22"/>
      <c r="T34" s="22"/>
      <c r="U34" s="22"/>
      <c r="V34" s="22"/>
      <c r="W34" s="22"/>
      <c r="X34" s="24"/>
      <c r="Y34" s="25"/>
      <c r="Z34" s="22"/>
      <c r="AA34" s="24"/>
      <c r="AB34" s="25"/>
      <c r="AC34" s="24"/>
      <c r="AD34" s="25"/>
    </row>
    <row r="35" spans="1:30" x14ac:dyDescent="0.25">
      <c r="A35" s="117" t="str">
        <f>VLOOKUP(B35, names!$A$1:$B$2000, 2, FALSE)</f>
        <v>ASI Assurance Corp.</v>
      </c>
      <c r="B35" s="115" t="s">
        <v>2505</v>
      </c>
      <c r="C35" s="117" t="s">
        <v>2483</v>
      </c>
      <c r="F35" s="19"/>
      <c r="K35" s="20"/>
      <c r="L35" s="21"/>
      <c r="M35" s="22"/>
      <c r="N35" s="22"/>
      <c r="O35" s="22"/>
      <c r="P35" s="22"/>
      <c r="Q35" s="23"/>
      <c r="R35" s="22"/>
      <c r="S35" s="22"/>
      <c r="T35" s="22"/>
      <c r="U35" s="22"/>
      <c r="V35" s="22"/>
      <c r="W35" s="22"/>
      <c r="X35" s="24"/>
      <c r="Y35" s="25"/>
      <c r="Z35" s="22"/>
      <c r="AA35" s="24"/>
      <c r="AB35" s="25"/>
      <c r="AC35" s="24"/>
      <c r="AD35" s="25"/>
    </row>
    <row r="36" spans="1:30" x14ac:dyDescent="0.25">
      <c r="A36" s="117" t="str">
        <f>VLOOKUP(B36, names!$A$1:$B$2000, 2, FALSE)</f>
        <v>ASI Home Insurance Corp.</v>
      </c>
      <c r="B36" s="115" t="s">
        <v>2506</v>
      </c>
      <c r="C36" s="117" t="s">
        <v>2474</v>
      </c>
      <c r="F36" s="19"/>
      <c r="K36" s="20"/>
      <c r="L36" s="21"/>
      <c r="M36" s="22"/>
      <c r="N36" s="22"/>
      <c r="O36" s="22"/>
      <c r="P36" s="22"/>
      <c r="Q36" s="23"/>
      <c r="R36" s="22"/>
      <c r="S36" s="22"/>
      <c r="T36" s="22"/>
      <c r="U36" s="22"/>
      <c r="V36" s="22"/>
      <c r="W36" s="22"/>
      <c r="X36" s="24"/>
      <c r="Y36" s="25"/>
      <c r="Z36" s="22"/>
      <c r="AA36" s="24"/>
      <c r="AB36" s="25"/>
      <c r="AC36" s="24"/>
      <c r="AD36" s="25"/>
    </row>
    <row r="37" spans="1:30" x14ac:dyDescent="0.25">
      <c r="A37" s="117" t="str">
        <f>VLOOKUP(B37, names!$A$1:$B$2000, 2, FALSE)</f>
        <v>ASI Preferred Insurance Corp.</v>
      </c>
      <c r="B37" s="115" t="s">
        <v>2507</v>
      </c>
      <c r="C37" s="117" t="s">
        <v>2474</v>
      </c>
      <c r="F37" s="19"/>
      <c r="K37" s="20"/>
      <c r="L37" s="21"/>
      <c r="M37" s="22"/>
      <c r="N37" s="22"/>
      <c r="O37" s="22"/>
      <c r="P37" s="22"/>
      <c r="Q37" s="23"/>
      <c r="R37" s="22"/>
      <c r="S37" s="22"/>
      <c r="T37" s="22"/>
      <c r="U37" s="22"/>
      <c r="V37" s="22"/>
      <c r="W37" s="22"/>
      <c r="X37" s="24"/>
      <c r="Y37" s="25"/>
      <c r="Z37" s="22"/>
      <c r="AA37" s="24"/>
      <c r="AB37" s="25"/>
      <c r="AC37" s="24"/>
      <c r="AD37" s="25"/>
    </row>
    <row r="38" spans="1:30" x14ac:dyDescent="0.25">
      <c r="A38" s="117" t="str">
        <f>VLOOKUP(B38, names!$A$1:$B$2000, 2, FALSE)</f>
        <v>Associated Indemnity Corp.</v>
      </c>
      <c r="B38" s="115" t="s">
        <v>2510</v>
      </c>
      <c r="C38" s="117" t="s">
        <v>2468</v>
      </c>
      <c r="F38" s="19"/>
      <c r="K38" s="20"/>
      <c r="L38" s="21"/>
      <c r="M38" s="22"/>
      <c r="N38" s="22"/>
      <c r="O38" s="22"/>
      <c r="P38" s="22"/>
      <c r="Q38" s="23"/>
      <c r="R38" s="22"/>
      <c r="S38" s="22"/>
      <c r="T38" s="22"/>
      <c r="U38" s="22"/>
      <c r="V38" s="22"/>
      <c r="W38" s="22"/>
      <c r="X38" s="24"/>
      <c r="Y38" s="25"/>
      <c r="Z38" s="22"/>
      <c r="AA38" s="24"/>
      <c r="AB38" s="25"/>
      <c r="AC38" s="24"/>
      <c r="AD38" s="25"/>
    </row>
    <row r="39" spans="1:30" x14ac:dyDescent="0.25">
      <c r="A39" s="117" t="str">
        <f>VLOOKUP(B39, names!$A$1:$B$2000, 2, FALSE)</f>
        <v>Auto Club Insurance Co. Of Florida</v>
      </c>
      <c r="B39" s="115" t="s">
        <v>2511</v>
      </c>
      <c r="C39" s="117" t="s">
        <v>2474</v>
      </c>
      <c r="F39" s="19"/>
      <c r="K39" s="20"/>
      <c r="L39" s="21"/>
      <c r="M39" s="22"/>
      <c r="N39" s="22"/>
      <c r="O39" s="22"/>
      <c r="P39" s="22"/>
      <c r="Q39" s="23"/>
      <c r="R39" s="22"/>
      <c r="S39" s="22"/>
      <c r="T39" s="22"/>
      <c r="U39" s="22"/>
      <c r="V39" s="22"/>
      <c r="W39" s="22"/>
      <c r="X39" s="24"/>
      <c r="Y39" s="25"/>
      <c r="Z39" s="22"/>
      <c r="AA39" s="24"/>
      <c r="AB39" s="25"/>
      <c r="AC39" s="24"/>
      <c r="AD39" s="25"/>
    </row>
    <row r="40" spans="1:30" x14ac:dyDescent="0.25">
      <c r="A40" s="117" t="str">
        <f>VLOOKUP(B40, names!$A$1:$B$2000, 2, FALSE)</f>
        <v>Auto-Owners Insurance Co.</v>
      </c>
      <c r="B40" s="115" t="s">
        <v>3069</v>
      </c>
      <c r="C40" s="117" t="s">
        <v>2527</v>
      </c>
      <c r="F40" s="19"/>
      <c r="K40" s="20"/>
      <c r="L40" s="21"/>
      <c r="M40" s="22"/>
      <c r="N40" s="22"/>
      <c r="O40" s="22"/>
      <c r="P40" s="22"/>
      <c r="Q40" s="23"/>
      <c r="R40" s="22"/>
      <c r="S40" s="22"/>
      <c r="T40" s="22"/>
      <c r="U40" s="22"/>
      <c r="V40" s="22"/>
      <c r="W40" s="22"/>
      <c r="X40" s="24"/>
      <c r="Y40" s="25"/>
      <c r="Z40" s="22"/>
      <c r="AA40" s="24"/>
      <c r="AB40" s="25"/>
      <c r="AC40" s="24"/>
      <c r="AD40" s="25"/>
    </row>
    <row r="41" spans="1:30" x14ac:dyDescent="0.25">
      <c r="A41" s="117" t="str">
        <f>VLOOKUP(B41, names!$A$1:$B$2000, 2, FALSE)</f>
        <v>Berkshire Hathaway Specialty Insurance Co.</v>
      </c>
      <c r="B41" s="115" t="s">
        <v>3425</v>
      </c>
      <c r="C41" s="117" t="s">
        <v>2471</v>
      </c>
      <c r="F41" s="19"/>
      <c r="K41" s="20"/>
      <c r="L41" s="21"/>
      <c r="M41" s="22"/>
      <c r="N41" s="22"/>
      <c r="O41" s="22"/>
      <c r="P41" s="22"/>
      <c r="Q41" s="23"/>
      <c r="R41" s="22"/>
      <c r="S41" s="22"/>
      <c r="T41" s="22"/>
      <c r="U41" s="22"/>
      <c r="V41" s="22"/>
      <c r="W41" s="22"/>
      <c r="X41" s="24"/>
      <c r="Y41" s="25"/>
      <c r="Z41" s="22"/>
      <c r="AA41" s="24"/>
      <c r="AB41" s="25"/>
      <c r="AC41" s="24"/>
      <c r="AD41" s="25"/>
    </row>
    <row r="42" spans="1:30" x14ac:dyDescent="0.25">
      <c r="A42" s="117" t="str">
        <f>VLOOKUP(B42, names!$A$1:$B$2000, 2, FALSE)</f>
        <v>Capitol Preferred Insurance Co.</v>
      </c>
      <c r="B42" s="115" t="s">
        <v>2516</v>
      </c>
      <c r="C42" s="117" t="s">
        <v>2498</v>
      </c>
      <c r="F42" s="19"/>
      <c r="K42" s="20"/>
      <c r="L42" s="21"/>
      <c r="M42" s="22"/>
      <c r="N42" s="22"/>
      <c r="O42" s="22"/>
      <c r="P42" s="22"/>
      <c r="Q42" s="23"/>
      <c r="R42" s="22"/>
      <c r="S42" s="22"/>
      <c r="T42" s="22"/>
      <c r="U42" s="22"/>
      <c r="V42" s="22"/>
      <c r="W42" s="22"/>
      <c r="X42" s="24"/>
      <c r="Y42" s="25"/>
      <c r="Z42" s="22"/>
      <c r="AA42" s="24"/>
      <c r="AB42" s="25"/>
      <c r="AC42" s="24"/>
      <c r="AD42" s="25"/>
    </row>
    <row r="43" spans="1:30" x14ac:dyDescent="0.25">
      <c r="A43" s="117" t="str">
        <f>VLOOKUP(B43, names!$A$1:$B$2000, 2, FALSE)</f>
        <v>Castle Key Indemnity Co.</v>
      </c>
      <c r="B43" s="115" t="s">
        <v>2519</v>
      </c>
      <c r="C43" s="117" t="s">
        <v>2483</v>
      </c>
      <c r="F43" s="19"/>
      <c r="K43" s="20"/>
      <c r="L43" s="21"/>
      <c r="M43" s="22"/>
      <c r="N43" s="22"/>
      <c r="O43" s="22"/>
      <c r="P43" s="22"/>
      <c r="Q43" s="23"/>
      <c r="R43" s="22"/>
      <c r="S43" s="22"/>
      <c r="T43" s="22"/>
      <c r="U43" s="22"/>
      <c r="V43" s="22"/>
      <c r="W43" s="22"/>
      <c r="X43" s="24"/>
      <c r="Y43" s="25"/>
      <c r="Z43" s="22"/>
      <c r="AA43" s="24"/>
      <c r="AB43" s="25"/>
      <c r="AC43" s="24"/>
      <c r="AD43" s="25"/>
    </row>
    <row r="44" spans="1:30" x14ac:dyDescent="0.25">
      <c r="A44" s="117" t="str">
        <f>VLOOKUP(B44, names!$A$1:$B$2000, 2, FALSE)</f>
        <v>Castle Key Insurance Co.</v>
      </c>
      <c r="B44" s="115" t="s">
        <v>2521</v>
      </c>
      <c r="C44" s="117" t="s">
        <v>2474</v>
      </c>
      <c r="F44" s="19"/>
      <c r="K44" s="20"/>
      <c r="L44" s="21"/>
      <c r="M44" s="22"/>
      <c r="N44" s="22"/>
      <c r="O44" s="22"/>
      <c r="P44" s="22"/>
      <c r="Q44" s="23"/>
      <c r="R44" s="22"/>
      <c r="S44" s="22"/>
      <c r="T44" s="22"/>
      <c r="U44" s="22"/>
      <c r="V44" s="22"/>
      <c r="W44" s="22"/>
      <c r="X44" s="24"/>
      <c r="Y44" s="25"/>
      <c r="Z44" s="22"/>
      <c r="AA44" s="24"/>
      <c r="AB44" s="25"/>
      <c r="AC44" s="24"/>
      <c r="AD44" s="25"/>
    </row>
    <row r="45" spans="1:30" x14ac:dyDescent="0.25">
      <c r="A45" s="117" t="str">
        <f>VLOOKUP(B45, names!$A$1:$B$2000, 2, FALSE)</f>
        <v>Centauri Specialty Insurance Co.</v>
      </c>
      <c r="B45" s="115" t="s">
        <v>2522</v>
      </c>
      <c r="C45" s="117" t="s">
        <v>2498</v>
      </c>
      <c r="F45" s="19"/>
      <c r="K45" s="20"/>
      <c r="L45" s="21"/>
      <c r="M45" s="22"/>
      <c r="N45" s="22"/>
      <c r="O45" s="22"/>
      <c r="P45" s="22"/>
      <c r="Q45" s="23"/>
      <c r="R45" s="22"/>
      <c r="S45" s="22"/>
      <c r="T45" s="22"/>
      <c r="U45" s="22"/>
      <c r="V45" s="22"/>
      <c r="W45" s="22"/>
      <c r="X45" s="24"/>
      <c r="Y45" s="25"/>
      <c r="Z45" s="22"/>
      <c r="AA45" s="24"/>
      <c r="AB45" s="25"/>
      <c r="AC45" s="24"/>
      <c r="AD45" s="25"/>
    </row>
    <row r="46" spans="1:30" x14ac:dyDescent="0.25">
      <c r="A46" s="117" t="str">
        <f>VLOOKUP(B46, names!$A$1:$B$2000, 2, FALSE)</f>
        <v>Century-National Insurance Co.</v>
      </c>
      <c r="B46" s="115" t="s">
        <v>3013</v>
      </c>
      <c r="C46" s="117" t="s">
        <v>2483</v>
      </c>
      <c r="F46" s="19"/>
      <c r="K46" s="20"/>
      <c r="L46" s="21"/>
      <c r="M46" s="22"/>
      <c r="N46" s="22"/>
      <c r="O46" s="22"/>
      <c r="P46" s="22"/>
      <c r="Q46" s="23"/>
      <c r="R46" s="22"/>
      <c r="S46" s="22"/>
      <c r="T46" s="22"/>
      <c r="U46" s="22"/>
      <c r="V46" s="22"/>
      <c r="W46" s="22"/>
      <c r="X46" s="24"/>
      <c r="Y46" s="25"/>
      <c r="Z46" s="22"/>
      <c r="AA46" s="24"/>
      <c r="AB46" s="25"/>
      <c r="AC46" s="24"/>
      <c r="AD46" s="25"/>
    </row>
    <row r="47" spans="1:30" x14ac:dyDescent="0.25">
      <c r="A47" s="117" t="str">
        <f>VLOOKUP(B47, names!$A$1:$B$2000, 2, FALSE)</f>
        <v>Charter Oak Fire Insurance Co.</v>
      </c>
      <c r="B47" s="115" t="s">
        <v>3014</v>
      </c>
      <c r="C47" s="117" t="s">
        <v>2483</v>
      </c>
      <c r="F47" s="19"/>
      <c r="K47" s="20"/>
      <c r="L47" s="21"/>
      <c r="M47" s="22"/>
      <c r="N47" s="22"/>
      <c r="O47" s="22"/>
      <c r="P47" s="22"/>
      <c r="Q47" s="23"/>
      <c r="R47" s="22"/>
      <c r="S47" s="22"/>
      <c r="T47" s="22"/>
      <c r="U47" s="22"/>
      <c r="V47" s="22"/>
      <c r="W47" s="22"/>
      <c r="X47" s="24"/>
      <c r="Y47" s="25"/>
      <c r="Z47" s="22"/>
      <c r="AA47" s="24"/>
      <c r="AB47" s="25"/>
      <c r="AC47" s="24"/>
      <c r="AD47" s="25"/>
    </row>
    <row r="48" spans="1:30" x14ac:dyDescent="0.25">
      <c r="A48" s="117" t="str">
        <f>VLOOKUP(B48, names!$A$1:$B$2000, 2, FALSE)</f>
        <v>Church Mutual Insurance Co.</v>
      </c>
      <c r="B48" s="115" t="s">
        <v>3015</v>
      </c>
      <c r="C48" s="117" t="s">
        <v>2483</v>
      </c>
      <c r="F48" s="19"/>
      <c r="K48" s="20"/>
      <c r="L48" s="21"/>
      <c r="M48" s="22"/>
      <c r="N48" s="22"/>
      <c r="O48" s="22"/>
      <c r="P48" s="22"/>
      <c r="Q48" s="23"/>
      <c r="R48" s="22"/>
      <c r="S48" s="22"/>
      <c r="T48" s="22"/>
      <c r="U48" s="22"/>
      <c r="V48" s="22"/>
      <c r="W48" s="22"/>
      <c r="X48" s="24"/>
      <c r="Y48" s="25"/>
      <c r="Z48" s="22"/>
      <c r="AA48" s="24"/>
      <c r="AB48" s="25"/>
      <c r="AC48" s="24"/>
      <c r="AD48" s="25"/>
    </row>
    <row r="49" spans="1:30" x14ac:dyDescent="0.25">
      <c r="A49" s="117" t="str">
        <f>VLOOKUP(B49, names!$A$1:$B$2000, 2, FALSE)</f>
        <v>Cincinnati Indemnity Co.</v>
      </c>
      <c r="B49" s="115" t="s">
        <v>3016</v>
      </c>
      <c r="C49" s="117" t="s">
        <v>2527</v>
      </c>
      <c r="F49" s="19"/>
      <c r="K49" s="20"/>
      <c r="L49" s="21"/>
      <c r="M49" s="22"/>
      <c r="N49" s="22"/>
      <c r="O49" s="22"/>
      <c r="P49" s="22"/>
      <c r="Q49" s="23"/>
      <c r="R49" s="22"/>
      <c r="S49" s="22"/>
      <c r="T49" s="22"/>
      <c r="U49" s="22"/>
      <c r="V49" s="22"/>
      <c r="W49" s="22"/>
      <c r="X49" s="24"/>
      <c r="Y49" s="25"/>
      <c r="Z49" s="22"/>
      <c r="AA49" s="24"/>
      <c r="AB49" s="25"/>
      <c r="AC49" s="24"/>
      <c r="AD49" s="25"/>
    </row>
    <row r="50" spans="1:30" x14ac:dyDescent="0.25">
      <c r="A50" s="117" t="str">
        <f>VLOOKUP(B50, names!$A$1:$B$2000, 2, FALSE)</f>
        <v>Cincinnati Insurance Co.</v>
      </c>
      <c r="B50" s="115" t="s">
        <v>2525</v>
      </c>
      <c r="C50" s="117" t="s">
        <v>2527</v>
      </c>
      <c r="F50" s="19"/>
      <c r="K50" s="20"/>
      <c r="L50" s="21"/>
      <c r="M50" s="22"/>
      <c r="N50" s="22"/>
      <c r="O50" s="22"/>
      <c r="P50" s="22"/>
      <c r="Q50" s="23"/>
      <c r="R50" s="22"/>
      <c r="S50" s="22"/>
      <c r="T50" s="22"/>
      <c r="U50" s="22"/>
      <c r="V50" s="22"/>
      <c r="W50" s="22"/>
      <c r="X50" s="24"/>
      <c r="Y50" s="25"/>
      <c r="Z50" s="22"/>
      <c r="AA50" s="24"/>
      <c r="AB50" s="25"/>
      <c r="AC50" s="24"/>
      <c r="AD50" s="25"/>
    </row>
    <row r="51" spans="1:30" x14ac:dyDescent="0.25">
      <c r="A51" s="117" t="str">
        <f>VLOOKUP(B51, names!$A$1:$B$2000, 2, FALSE)</f>
        <v>Citizens Property Insurance Corp.</v>
      </c>
      <c r="B51" s="115" t="s">
        <v>2528</v>
      </c>
      <c r="C51" s="117" t="s">
        <v>2530</v>
      </c>
      <c r="F51" s="19"/>
      <c r="K51" s="20"/>
      <c r="L51" s="21"/>
      <c r="M51" s="22"/>
      <c r="N51" s="22"/>
      <c r="O51" s="22"/>
      <c r="P51" s="22"/>
      <c r="Q51" s="23"/>
      <c r="R51" s="22"/>
      <c r="S51" s="22"/>
      <c r="T51" s="22"/>
      <c r="U51" s="22"/>
      <c r="V51" s="22"/>
      <c r="W51" s="22"/>
      <c r="X51" s="24"/>
      <c r="Y51" s="25"/>
      <c r="Z51" s="22"/>
      <c r="AA51" s="24"/>
      <c r="AB51" s="25"/>
      <c r="AC51" s="24"/>
      <c r="AD51" s="25"/>
    </row>
    <row r="52" spans="1:30" x14ac:dyDescent="0.25">
      <c r="A52" s="117" t="str">
        <f>VLOOKUP(B52, names!$A$1:$B$2000, 2, FALSE)</f>
        <v>Continental Casualty Co.</v>
      </c>
      <c r="B52" s="115" t="s">
        <v>3017</v>
      </c>
      <c r="C52" s="117" t="s">
        <v>2471</v>
      </c>
      <c r="F52" s="19"/>
      <c r="K52" s="20"/>
      <c r="L52" s="21"/>
      <c r="M52" s="22"/>
      <c r="N52" s="22"/>
      <c r="O52" s="22"/>
      <c r="P52" s="22"/>
      <c r="Q52" s="23"/>
      <c r="R52" s="22"/>
      <c r="S52" s="22"/>
      <c r="T52" s="22"/>
      <c r="U52" s="22"/>
      <c r="V52" s="22"/>
      <c r="W52" s="22"/>
      <c r="X52" s="24"/>
      <c r="Y52" s="25"/>
      <c r="Z52" s="22"/>
      <c r="AA52" s="24"/>
      <c r="AB52" s="25"/>
      <c r="AC52" s="24"/>
      <c r="AD52" s="25"/>
    </row>
    <row r="53" spans="1:30" x14ac:dyDescent="0.25">
      <c r="A53" s="117" t="str">
        <f>VLOOKUP(B53, names!$A$1:$B$2000, 2, FALSE)</f>
        <v>Continental Insurance Co.</v>
      </c>
      <c r="B53" s="115" t="s">
        <v>3070</v>
      </c>
      <c r="C53" s="117" t="s">
        <v>2468</v>
      </c>
      <c r="F53" s="19"/>
      <c r="K53" s="20"/>
      <c r="L53" s="21"/>
      <c r="M53" s="22"/>
      <c r="N53" s="22"/>
      <c r="O53" s="22"/>
      <c r="P53" s="22"/>
      <c r="Q53" s="23"/>
      <c r="R53" s="22"/>
      <c r="S53" s="22"/>
      <c r="T53" s="22"/>
      <c r="U53" s="22"/>
      <c r="V53" s="22"/>
      <c r="W53" s="22"/>
      <c r="X53" s="24"/>
      <c r="Y53" s="25"/>
      <c r="Z53" s="22"/>
      <c r="AA53" s="24"/>
      <c r="AB53" s="25"/>
      <c r="AC53" s="24"/>
      <c r="AD53" s="25"/>
    </row>
    <row r="54" spans="1:30" x14ac:dyDescent="0.25">
      <c r="A54" s="117" t="str">
        <f>VLOOKUP(B54, names!$A$1:$B$2000, 2, FALSE)</f>
        <v>Edison Insurance Co.</v>
      </c>
      <c r="B54" s="115" t="s">
        <v>2533</v>
      </c>
      <c r="C54" s="117" t="s">
        <v>2468</v>
      </c>
      <c r="F54" s="19"/>
      <c r="K54" s="20"/>
      <c r="L54" s="21"/>
      <c r="M54" s="22"/>
      <c r="N54" s="22"/>
      <c r="O54" s="22"/>
      <c r="P54" s="22"/>
      <c r="Q54" s="23"/>
      <c r="R54" s="22"/>
      <c r="S54" s="22"/>
      <c r="T54" s="22"/>
      <c r="U54" s="22"/>
      <c r="V54" s="22"/>
      <c r="W54" s="22"/>
      <c r="X54" s="24"/>
      <c r="Y54" s="25"/>
      <c r="Z54" s="22"/>
      <c r="AA54" s="24"/>
      <c r="AB54" s="25"/>
      <c r="AC54" s="24"/>
      <c r="AD54" s="25"/>
    </row>
    <row r="55" spans="1:30" x14ac:dyDescent="0.25">
      <c r="A55" s="117" t="str">
        <f>VLOOKUP(B55, names!$A$1:$B$2000, 2, FALSE)</f>
        <v>Electric Insurance Co.</v>
      </c>
      <c r="B55" s="115" t="s">
        <v>2536</v>
      </c>
      <c r="C55" s="117" t="s">
        <v>2471</v>
      </c>
      <c r="F55" s="19"/>
      <c r="K55" s="20"/>
      <c r="L55" s="21"/>
      <c r="M55" s="22"/>
      <c r="N55" s="22"/>
      <c r="O55" s="22"/>
      <c r="P55" s="22"/>
      <c r="Q55" s="23"/>
      <c r="R55" s="22"/>
      <c r="S55" s="22"/>
      <c r="T55" s="22"/>
      <c r="U55" s="22"/>
      <c r="V55" s="22"/>
      <c r="W55" s="22"/>
      <c r="X55" s="24"/>
      <c r="Y55" s="25"/>
      <c r="Z55" s="22"/>
      <c r="AA55" s="24"/>
      <c r="AB55" s="25"/>
      <c r="AC55" s="24"/>
      <c r="AD55" s="25"/>
    </row>
    <row r="56" spans="1:30" x14ac:dyDescent="0.25">
      <c r="A56" s="117" t="str">
        <f>VLOOKUP(B56, names!$A$1:$B$2000, 2, FALSE)</f>
        <v>Elements Property Insurance Co.</v>
      </c>
      <c r="B56" s="115" t="s">
        <v>2538</v>
      </c>
      <c r="C56" s="117" t="s">
        <v>2468</v>
      </c>
      <c r="F56" s="19"/>
      <c r="K56" s="20"/>
      <c r="L56" s="21"/>
      <c r="M56" s="22"/>
      <c r="N56" s="22"/>
      <c r="O56" s="22"/>
      <c r="P56" s="22"/>
      <c r="Q56" s="23"/>
      <c r="R56" s="22"/>
      <c r="S56" s="22"/>
      <c r="T56" s="22"/>
      <c r="U56" s="22"/>
      <c r="V56" s="22"/>
      <c r="W56" s="22"/>
      <c r="X56" s="24"/>
      <c r="Y56" s="25"/>
      <c r="Z56" s="22"/>
      <c r="AA56" s="24"/>
      <c r="AB56" s="25"/>
      <c r="AC56" s="24"/>
      <c r="AD56" s="25"/>
    </row>
    <row r="57" spans="1:30" x14ac:dyDescent="0.25">
      <c r="A57" s="117" t="str">
        <f>VLOOKUP(B57, names!$A$1:$B$2000, 2, FALSE)</f>
        <v>Everest National Insurance Co.</v>
      </c>
      <c r="B57" s="115" t="s">
        <v>3426</v>
      </c>
      <c r="C57" s="117" t="s">
        <v>2471</v>
      </c>
      <c r="F57" s="19"/>
      <c r="K57" s="20"/>
      <c r="L57" s="21"/>
      <c r="M57" s="22"/>
      <c r="N57" s="22"/>
      <c r="O57" s="22"/>
      <c r="P57" s="22"/>
      <c r="Q57" s="23"/>
      <c r="R57" s="22"/>
      <c r="S57" s="22"/>
      <c r="T57" s="22"/>
      <c r="U57" s="22"/>
      <c r="V57" s="22"/>
      <c r="W57" s="22"/>
      <c r="X57" s="24"/>
      <c r="Y57" s="25"/>
      <c r="Z57" s="22"/>
      <c r="AA57" s="24"/>
      <c r="AB57" s="25"/>
      <c r="AC57" s="24"/>
      <c r="AD57" s="25"/>
    </row>
    <row r="58" spans="1:30" x14ac:dyDescent="0.25">
      <c r="A58" s="117" t="str">
        <f>VLOOKUP(B58, names!$A$1:$B$2000, 2, FALSE)</f>
        <v>Factory Mutual Insurance Co.</v>
      </c>
      <c r="B58" s="115" t="s">
        <v>3019</v>
      </c>
      <c r="C58" s="117" t="s">
        <v>2474</v>
      </c>
      <c r="F58" s="19"/>
      <c r="K58" s="20"/>
      <c r="L58" s="21"/>
      <c r="M58" s="22"/>
      <c r="N58" s="22"/>
      <c r="O58" s="22"/>
      <c r="P58" s="22"/>
      <c r="Q58" s="23"/>
      <c r="R58" s="22"/>
      <c r="S58" s="22"/>
      <c r="T58" s="22"/>
      <c r="U58" s="22"/>
      <c r="V58" s="22"/>
      <c r="W58" s="22"/>
      <c r="X58" s="24"/>
      <c r="Y58" s="25"/>
      <c r="Z58" s="22"/>
      <c r="AA58" s="24"/>
      <c r="AB58" s="25"/>
      <c r="AC58" s="24"/>
      <c r="AD58" s="25"/>
    </row>
    <row r="59" spans="1:30" x14ac:dyDescent="0.25">
      <c r="A59" s="117" t="str">
        <f>VLOOKUP(B59, names!$A$1:$B$2000, 2, FALSE)</f>
        <v>Fair American Insurance And Reinsurance Co.</v>
      </c>
      <c r="B59" s="115" t="s">
        <v>3020</v>
      </c>
      <c r="C59" s="117" t="s">
        <v>2483</v>
      </c>
      <c r="F59" s="19"/>
      <c r="K59" s="20"/>
      <c r="L59" s="21"/>
      <c r="M59" s="22"/>
      <c r="N59" s="22"/>
      <c r="O59" s="22"/>
      <c r="P59" s="22"/>
      <c r="Q59" s="23"/>
      <c r="R59" s="22"/>
      <c r="S59" s="22"/>
      <c r="T59" s="22"/>
      <c r="U59" s="22"/>
      <c r="V59" s="22"/>
      <c r="W59" s="22"/>
      <c r="X59" s="24"/>
      <c r="Y59" s="25"/>
      <c r="Z59" s="22"/>
      <c r="AA59" s="24"/>
      <c r="AB59" s="25"/>
      <c r="AC59" s="24"/>
      <c r="AD59" s="25"/>
    </row>
    <row r="60" spans="1:30" x14ac:dyDescent="0.25">
      <c r="A60" s="117" t="str">
        <f>VLOOKUP(B60, names!$A$1:$B$2000, 2, FALSE)</f>
        <v>FCCI Insurance Co.</v>
      </c>
      <c r="B60" s="115" t="s">
        <v>3021</v>
      </c>
      <c r="C60" s="117" t="s">
        <v>2471</v>
      </c>
      <c r="F60" s="19"/>
      <c r="K60" s="20"/>
      <c r="L60" s="21"/>
      <c r="M60" s="22"/>
      <c r="N60" s="22"/>
      <c r="O60" s="22"/>
      <c r="P60" s="22"/>
      <c r="Q60" s="23"/>
      <c r="R60" s="22"/>
      <c r="S60" s="22"/>
      <c r="T60" s="22"/>
      <c r="U60" s="22"/>
      <c r="V60" s="22"/>
      <c r="W60" s="22"/>
      <c r="X60" s="24"/>
      <c r="Y60" s="25"/>
      <c r="Z60" s="22"/>
      <c r="AA60" s="24"/>
      <c r="AB60" s="25"/>
      <c r="AC60" s="24"/>
      <c r="AD60" s="25"/>
    </row>
    <row r="61" spans="1:30" x14ac:dyDescent="0.25">
      <c r="A61" s="117" t="str">
        <f>VLOOKUP(B61, names!$A$1:$B$2000, 2, FALSE)</f>
        <v>Federal Insurance Co.</v>
      </c>
      <c r="B61" s="115" t="s">
        <v>2541</v>
      </c>
      <c r="C61" s="117" t="s">
        <v>2483</v>
      </c>
      <c r="F61" s="19"/>
      <c r="K61" s="20"/>
      <c r="L61" s="21"/>
      <c r="M61" s="22"/>
      <c r="N61" s="22"/>
      <c r="O61" s="22"/>
      <c r="P61" s="22"/>
      <c r="Q61" s="23"/>
      <c r="R61" s="22"/>
      <c r="S61" s="22"/>
      <c r="T61" s="22"/>
      <c r="U61" s="22"/>
      <c r="V61" s="22"/>
      <c r="W61" s="22"/>
      <c r="X61" s="24"/>
      <c r="Y61" s="25"/>
      <c r="Z61" s="22"/>
      <c r="AA61" s="24"/>
      <c r="AB61" s="25"/>
      <c r="AC61" s="24"/>
      <c r="AD61" s="25"/>
    </row>
    <row r="62" spans="1:30" x14ac:dyDescent="0.25">
      <c r="A62" s="117" t="str">
        <f>VLOOKUP(B62, names!$A$1:$B$2000, 2, FALSE)</f>
        <v>Federated National Insurance Co.</v>
      </c>
      <c r="B62" s="115" t="s">
        <v>2542</v>
      </c>
      <c r="C62" s="117" t="s">
        <v>2468</v>
      </c>
      <c r="F62" s="19"/>
      <c r="K62" s="20"/>
      <c r="L62" s="21"/>
      <c r="M62" s="22"/>
      <c r="N62" s="22"/>
      <c r="O62" s="22"/>
      <c r="P62" s="22"/>
      <c r="Q62" s="23"/>
      <c r="R62" s="22"/>
      <c r="S62" s="22"/>
      <c r="T62" s="22"/>
      <c r="U62" s="22"/>
      <c r="V62" s="22"/>
      <c r="W62" s="22"/>
      <c r="X62" s="24"/>
      <c r="Y62" s="25"/>
      <c r="Z62" s="22"/>
      <c r="AA62" s="24"/>
      <c r="AB62" s="25"/>
      <c r="AC62" s="24"/>
      <c r="AD62" s="25"/>
    </row>
    <row r="63" spans="1:30" x14ac:dyDescent="0.25">
      <c r="A63" s="117" t="str">
        <f>VLOOKUP(B63, names!$A$1:$B$2000, 2, FALSE)</f>
        <v>Fidelity And Deposit Co. Of Maryland</v>
      </c>
      <c r="B63" s="115" t="s">
        <v>3022</v>
      </c>
      <c r="C63" s="117" t="s">
        <v>2471</v>
      </c>
      <c r="F63" s="19"/>
      <c r="K63" s="20"/>
      <c r="L63" s="21"/>
      <c r="M63" s="22"/>
      <c r="N63" s="22"/>
      <c r="O63" s="22"/>
      <c r="P63" s="22"/>
      <c r="Q63" s="23"/>
      <c r="R63" s="22"/>
      <c r="S63" s="22"/>
      <c r="T63" s="22"/>
      <c r="U63" s="22"/>
      <c r="V63" s="22"/>
      <c r="W63" s="22"/>
      <c r="X63" s="24"/>
      <c r="Y63" s="25"/>
      <c r="Z63" s="22"/>
      <c r="AA63" s="24"/>
      <c r="AB63" s="25"/>
      <c r="AC63" s="24"/>
      <c r="AD63" s="25"/>
    </row>
    <row r="64" spans="1:30" x14ac:dyDescent="0.25">
      <c r="A64" s="117" t="str">
        <f>VLOOKUP(B64, names!$A$1:$B$2000, 2, FALSE)</f>
        <v>Fireman's Fund Insurance Co.</v>
      </c>
      <c r="B64" s="115" t="s">
        <v>2543</v>
      </c>
      <c r="C64" s="117" t="s">
        <v>2468</v>
      </c>
      <c r="F64" s="19"/>
      <c r="K64" s="20"/>
      <c r="L64" s="21"/>
      <c r="M64" s="22"/>
      <c r="N64" s="22"/>
      <c r="O64" s="22"/>
      <c r="P64" s="22"/>
      <c r="Q64" s="23"/>
      <c r="R64" s="22"/>
      <c r="S64" s="22"/>
      <c r="T64" s="22"/>
      <c r="U64" s="22"/>
      <c r="V64" s="22"/>
      <c r="W64" s="22"/>
      <c r="X64" s="24"/>
      <c r="Y64" s="25"/>
      <c r="Z64" s="22"/>
      <c r="AA64" s="24"/>
      <c r="AB64" s="25"/>
      <c r="AC64" s="24"/>
      <c r="AD64" s="25"/>
    </row>
    <row r="65" spans="1:30" x14ac:dyDescent="0.25">
      <c r="A65" s="117" t="str">
        <f>VLOOKUP(B65, names!$A$1:$B$2000, 2, FALSE)</f>
        <v>First American Property &amp; Casualty Insurance Co.</v>
      </c>
      <c r="B65" s="115" t="s">
        <v>2544</v>
      </c>
      <c r="C65" s="117" t="s">
        <v>2468</v>
      </c>
      <c r="F65" s="19"/>
      <c r="K65" s="20"/>
      <c r="L65" s="21"/>
      <c r="M65" s="22"/>
      <c r="N65" s="22"/>
      <c r="O65" s="22"/>
      <c r="P65" s="22"/>
      <c r="Q65" s="23"/>
      <c r="R65" s="22"/>
      <c r="S65" s="22"/>
      <c r="T65" s="22"/>
      <c r="U65" s="22"/>
      <c r="V65" s="22"/>
      <c r="W65" s="22"/>
      <c r="X65" s="24"/>
      <c r="Y65" s="25"/>
      <c r="Z65" s="22"/>
      <c r="AA65" s="24"/>
      <c r="AB65" s="25"/>
      <c r="AC65" s="24"/>
      <c r="AD65" s="25"/>
    </row>
    <row r="66" spans="1:30" x14ac:dyDescent="0.25">
      <c r="A66" s="117" t="str">
        <f>VLOOKUP(B66, names!$A$1:$B$2000, 2, FALSE)</f>
        <v>First Community Insurance Co.</v>
      </c>
      <c r="B66" s="115" t="s">
        <v>2545</v>
      </c>
      <c r="C66" s="117" t="s">
        <v>2468</v>
      </c>
      <c r="F66" s="19"/>
      <c r="K66" s="20"/>
      <c r="L66" s="21"/>
      <c r="M66" s="22"/>
      <c r="N66" s="22"/>
      <c r="O66" s="22"/>
      <c r="P66" s="22"/>
      <c r="Q66" s="23"/>
      <c r="R66" s="22"/>
      <c r="S66" s="22"/>
      <c r="T66" s="22"/>
      <c r="U66" s="22"/>
      <c r="V66" s="22"/>
      <c r="W66" s="22"/>
      <c r="X66" s="24"/>
      <c r="Y66" s="25"/>
      <c r="Z66" s="22"/>
      <c r="AA66" s="24"/>
      <c r="AB66" s="25"/>
      <c r="AC66" s="24"/>
      <c r="AD66" s="25"/>
    </row>
    <row r="67" spans="1:30" x14ac:dyDescent="0.25">
      <c r="A67" s="117" t="str">
        <f>VLOOKUP(B67, names!$A$1:$B$2000, 2, FALSE)</f>
        <v>First Floridian Auto And Home Insurance Co.</v>
      </c>
      <c r="B67" s="115" t="s">
        <v>2547</v>
      </c>
      <c r="C67" s="117" t="s">
        <v>2483</v>
      </c>
      <c r="F67" s="19"/>
      <c r="K67" s="20"/>
      <c r="L67" s="21"/>
      <c r="M67" s="22"/>
      <c r="N67" s="22"/>
      <c r="O67" s="22"/>
      <c r="P67" s="22"/>
      <c r="Q67" s="23"/>
      <c r="R67" s="22"/>
      <c r="S67" s="22"/>
      <c r="T67" s="22"/>
      <c r="U67" s="22"/>
      <c r="V67" s="22"/>
      <c r="W67" s="22"/>
      <c r="X67" s="24"/>
      <c r="Y67" s="25"/>
      <c r="Z67" s="22"/>
      <c r="AA67" s="24"/>
      <c r="AB67" s="25"/>
      <c r="AC67" s="24"/>
      <c r="AD67" s="25"/>
    </row>
    <row r="68" spans="1:30" x14ac:dyDescent="0.25">
      <c r="A68" s="117" t="str">
        <f>VLOOKUP(B68, names!$A$1:$B$2000, 2, FALSE)</f>
        <v>First Liberty Insurance Corp. (The)</v>
      </c>
      <c r="B68" s="115" t="s">
        <v>2549</v>
      </c>
      <c r="C68" s="117" t="s">
        <v>2471</v>
      </c>
      <c r="F68" s="19"/>
      <c r="K68" s="20"/>
      <c r="L68" s="21"/>
      <c r="M68" s="22"/>
      <c r="N68" s="22"/>
      <c r="O68" s="22"/>
      <c r="P68" s="22"/>
      <c r="Q68" s="23"/>
      <c r="R68" s="22"/>
      <c r="S68" s="22"/>
      <c r="T68" s="22"/>
      <c r="U68" s="22"/>
      <c r="V68" s="22"/>
      <c r="W68" s="22"/>
      <c r="X68" s="24"/>
      <c r="Y68" s="25"/>
      <c r="Z68" s="22"/>
      <c r="AA68" s="24"/>
      <c r="AB68" s="25"/>
      <c r="AC68" s="24"/>
      <c r="AD68" s="25"/>
    </row>
    <row r="69" spans="1:30" x14ac:dyDescent="0.25">
      <c r="A69" s="117" t="str">
        <f>VLOOKUP(B69, names!$A$1:$B$2000, 2, FALSE)</f>
        <v>First National Insurance Co. Of America</v>
      </c>
      <c r="B69" s="115" t="s">
        <v>2550</v>
      </c>
      <c r="C69" s="117" t="s">
        <v>2483</v>
      </c>
      <c r="F69" s="19"/>
      <c r="K69" s="20"/>
      <c r="L69" s="21"/>
      <c r="M69" s="22"/>
      <c r="N69" s="22"/>
      <c r="O69" s="22"/>
      <c r="P69" s="22"/>
      <c r="Q69" s="23"/>
      <c r="R69" s="22"/>
      <c r="S69" s="22"/>
      <c r="T69" s="22"/>
      <c r="U69" s="22"/>
      <c r="V69" s="22"/>
      <c r="W69" s="22"/>
      <c r="X69" s="24"/>
      <c r="Y69" s="25"/>
      <c r="Z69" s="22"/>
      <c r="AA69" s="24"/>
      <c r="AB69" s="25"/>
      <c r="AC69" s="24"/>
      <c r="AD69" s="25"/>
    </row>
    <row r="70" spans="1:30" x14ac:dyDescent="0.25">
      <c r="A70" s="117" t="str">
        <f>VLOOKUP(B70, names!$A$1:$B$2000, 2, FALSE)</f>
        <v>First Protective Insurance Co.</v>
      </c>
      <c r="B70" s="115" t="s">
        <v>2552</v>
      </c>
      <c r="C70" s="117" t="s">
        <v>2757</v>
      </c>
      <c r="F70" s="19"/>
      <c r="K70" s="20"/>
      <c r="L70" s="21"/>
      <c r="M70" s="22"/>
      <c r="N70" s="22"/>
      <c r="O70" s="22"/>
      <c r="P70" s="22"/>
      <c r="Q70" s="23"/>
      <c r="R70" s="22"/>
      <c r="S70" s="22"/>
      <c r="T70" s="22"/>
      <c r="U70" s="22"/>
      <c r="V70" s="22"/>
      <c r="W70" s="22"/>
      <c r="X70" s="24"/>
      <c r="Y70" s="25"/>
      <c r="Z70" s="22"/>
      <c r="AA70" s="24"/>
      <c r="AB70" s="25"/>
      <c r="AC70" s="24"/>
      <c r="AD70" s="25"/>
    </row>
    <row r="71" spans="1:30" x14ac:dyDescent="0.25">
      <c r="A71" s="117" t="str">
        <f>VLOOKUP(B71, names!$A$1:$B$2000, 2, FALSE)</f>
        <v>Florida Family Insurance Co.</v>
      </c>
      <c r="B71" s="115" t="s">
        <v>2554</v>
      </c>
      <c r="C71" s="117" t="s">
        <v>2474</v>
      </c>
      <c r="F71" s="19"/>
      <c r="K71" s="20"/>
      <c r="L71" s="21"/>
      <c r="M71" s="22"/>
      <c r="N71" s="22"/>
      <c r="O71" s="22"/>
      <c r="P71" s="22"/>
      <c r="Q71" s="23"/>
      <c r="R71" s="22"/>
      <c r="S71" s="22"/>
      <c r="T71" s="22"/>
      <c r="U71" s="22"/>
      <c r="V71" s="22"/>
      <c r="W71" s="22"/>
      <c r="X71" s="24"/>
      <c r="Y71" s="25"/>
      <c r="Z71" s="22"/>
      <c r="AA71" s="24"/>
      <c r="AB71" s="25"/>
      <c r="AC71" s="24"/>
      <c r="AD71" s="25"/>
    </row>
    <row r="72" spans="1:30" x14ac:dyDescent="0.25">
      <c r="A72" s="117" t="str">
        <f>VLOOKUP(B72, names!$A$1:$B$2000, 2, FALSE)</f>
        <v>Florida Farm Bureau Casualty Insurance Co.</v>
      </c>
      <c r="B72" s="115" t="s">
        <v>2556</v>
      </c>
      <c r="C72" s="117" t="s">
        <v>2474</v>
      </c>
      <c r="F72" s="19"/>
      <c r="K72" s="20"/>
      <c r="L72" s="21"/>
      <c r="M72" s="22"/>
      <c r="N72" s="22"/>
      <c r="O72" s="22"/>
      <c r="P72" s="22"/>
      <c r="Q72" s="23"/>
      <c r="R72" s="22"/>
      <c r="S72" s="22"/>
      <c r="T72" s="22"/>
      <c r="U72" s="22"/>
      <c r="V72" s="22"/>
      <c r="W72" s="22"/>
      <c r="X72" s="24"/>
      <c r="Y72" s="25"/>
      <c r="Z72" s="22"/>
      <c r="AA72" s="24"/>
      <c r="AB72" s="25"/>
      <c r="AC72" s="24"/>
      <c r="AD72" s="25"/>
    </row>
    <row r="73" spans="1:30" x14ac:dyDescent="0.25">
      <c r="A73" s="117" t="str">
        <f>VLOOKUP(B73, names!$A$1:$B$2000, 2, FALSE)</f>
        <v>Florida Farm Bureau General Insurance Co.</v>
      </c>
      <c r="B73" s="115" t="s">
        <v>2558</v>
      </c>
      <c r="C73" s="117" t="s">
        <v>2483</v>
      </c>
      <c r="F73" s="19"/>
      <c r="K73" s="20"/>
      <c r="L73" s="21"/>
      <c r="M73" s="22"/>
      <c r="N73" s="22"/>
      <c r="O73" s="22"/>
      <c r="P73" s="22"/>
      <c r="Q73" s="23"/>
      <c r="R73" s="22"/>
      <c r="S73" s="22"/>
      <c r="T73" s="22"/>
      <c r="U73" s="22"/>
      <c r="V73" s="22"/>
      <c r="W73" s="22"/>
      <c r="X73" s="24"/>
      <c r="Y73" s="25"/>
      <c r="Z73" s="22"/>
      <c r="AA73" s="24"/>
      <c r="AB73" s="25"/>
      <c r="AC73" s="24"/>
      <c r="AD73" s="25"/>
    </row>
    <row r="74" spans="1:30" x14ac:dyDescent="0.25">
      <c r="A74" s="117" t="str">
        <f>VLOOKUP(B74, names!$A$1:$B$2000, 2, FALSE)</f>
        <v>Florida Peninsula Insurance Co.</v>
      </c>
      <c r="B74" s="115" t="s">
        <v>2559</v>
      </c>
      <c r="C74" s="117" t="s">
        <v>2468</v>
      </c>
      <c r="F74" s="19"/>
      <c r="K74" s="20"/>
      <c r="L74" s="21"/>
      <c r="M74" s="22"/>
      <c r="N74" s="22"/>
      <c r="O74" s="22"/>
      <c r="P74" s="22"/>
      <c r="Q74" s="23"/>
      <c r="R74" s="22"/>
      <c r="S74" s="22"/>
      <c r="T74" s="22"/>
      <c r="U74" s="22"/>
      <c r="V74" s="22"/>
      <c r="W74" s="22"/>
      <c r="X74" s="24"/>
      <c r="Y74" s="25"/>
      <c r="Z74" s="22"/>
      <c r="AA74" s="24"/>
      <c r="AB74" s="25"/>
      <c r="AC74" s="24"/>
      <c r="AD74" s="25"/>
    </row>
    <row r="75" spans="1:30" x14ac:dyDescent="0.25">
      <c r="A75" s="117" t="str">
        <f>VLOOKUP(B75, names!$A$1:$B$2000, 2, FALSE)</f>
        <v>Florida Specialty Insurance Co.</v>
      </c>
      <c r="B75" s="115" t="s">
        <v>3373</v>
      </c>
      <c r="C75" s="117" t="s">
        <v>2468</v>
      </c>
      <c r="F75" s="19"/>
      <c r="K75" s="20"/>
      <c r="L75" s="21"/>
      <c r="M75" s="22"/>
      <c r="N75" s="22"/>
      <c r="O75" s="22"/>
      <c r="P75" s="22"/>
      <c r="Q75" s="23"/>
      <c r="R75" s="22"/>
      <c r="S75" s="22"/>
      <c r="T75" s="22"/>
      <c r="U75" s="22"/>
      <c r="V75" s="22"/>
      <c r="W75" s="22"/>
      <c r="X75" s="24"/>
      <c r="Y75" s="25"/>
      <c r="Z75" s="22"/>
      <c r="AA75" s="24"/>
      <c r="AB75" s="25"/>
      <c r="AC75" s="24"/>
      <c r="AD75" s="25"/>
    </row>
    <row r="76" spans="1:30" x14ac:dyDescent="0.25">
      <c r="A76" s="117" t="str">
        <f>VLOOKUP(B76, names!$A$1:$B$2000, 2, FALSE)</f>
        <v>Foremost Insurance Co.</v>
      </c>
      <c r="B76" s="115" t="s">
        <v>2561</v>
      </c>
      <c r="C76" s="117" t="s">
        <v>2483</v>
      </c>
      <c r="F76" s="19"/>
      <c r="K76" s="20"/>
      <c r="L76" s="21"/>
      <c r="M76" s="22"/>
      <c r="N76" s="22"/>
      <c r="O76" s="22"/>
      <c r="P76" s="22"/>
      <c r="Q76" s="23"/>
      <c r="R76" s="22"/>
      <c r="S76" s="22"/>
      <c r="T76" s="22"/>
      <c r="U76" s="22"/>
      <c r="V76" s="22"/>
      <c r="W76" s="22"/>
      <c r="X76" s="24"/>
      <c r="Y76" s="25"/>
      <c r="Z76" s="22"/>
      <c r="AA76" s="24"/>
      <c r="AB76" s="25"/>
      <c r="AC76" s="24"/>
      <c r="AD76" s="25"/>
    </row>
    <row r="77" spans="1:30" x14ac:dyDescent="0.25">
      <c r="A77" s="117" t="str">
        <f>VLOOKUP(B77, names!$A$1:$B$2000, 2, FALSE)</f>
        <v>Garrison Property and Casualty Insurance Co.</v>
      </c>
      <c r="B77" s="115" t="s">
        <v>3427</v>
      </c>
      <c r="C77" s="117" t="s">
        <v>2483</v>
      </c>
      <c r="F77" s="19"/>
      <c r="K77" s="20"/>
      <c r="L77" s="21"/>
      <c r="M77" s="22"/>
      <c r="N77" s="22"/>
      <c r="O77" s="22"/>
      <c r="P77" s="22"/>
      <c r="Q77" s="23"/>
      <c r="R77" s="22"/>
      <c r="S77" s="22"/>
      <c r="T77" s="22"/>
      <c r="U77" s="22"/>
      <c r="V77" s="22"/>
      <c r="W77" s="22"/>
      <c r="X77" s="24"/>
      <c r="Y77" s="25"/>
      <c r="Z77" s="22"/>
      <c r="AA77" s="24"/>
      <c r="AB77" s="25"/>
      <c r="AC77" s="24"/>
      <c r="AD77" s="25"/>
    </row>
    <row r="78" spans="1:30" x14ac:dyDescent="0.25">
      <c r="A78" s="117" t="str">
        <f>VLOOKUP(B78, names!$A$1:$B$2000, 2, FALSE)</f>
        <v>Granada Insurance Co.</v>
      </c>
      <c r="B78" s="115" t="s">
        <v>3024</v>
      </c>
      <c r="C78" s="117" t="s">
        <v>3025</v>
      </c>
      <c r="F78" s="19"/>
      <c r="K78" s="20"/>
      <c r="L78" s="21"/>
      <c r="M78" s="22"/>
      <c r="N78" s="22"/>
      <c r="O78" s="22"/>
      <c r="P78" s="22"/>
      <c r="Q78" s="23"/>
      <c r="R78" s="22"/>
      <c r="S78" s="22"/>
      <c r="T78" s="22"/>
      <c r="U78" s="22"/>
      <c r="V78" s="22"/>
      <c r="W78" s="22"/>
      <c r="X78" s="24"/>
      <c r="Y78" s="25"/>
      <c r="Z78" s="22"/>
      <c r="AA78" s="24"/>
      <c r="AB78" s="25"/>
      <c r="AC78" s="24"/>
      <c r="AD78" s="25"/>
    </row>
    <row r="79" spans="1:30" x14ac:dyDescent="0.25">
      <c r="A79" s="117" t="str">
        <f>VLOOKUP(B79, names!$A$1:$B$2000, 2, FALSE)</f>
        <v>Great American Alliance Insurance Co.</v>
      </c>
      <c r="B79" s="115" t="s">
        <v>3026</v>
      </c>
      <c r="C79" s="117" t="s">
        <v>2468</v>
      </c>
      <c r="F79" s="19"/>
      <c r="K79" s="20"/>
      <c r="L79" s="21"/>
      <c r="M79" s="22"/>
      <c r="N79" s="22"/>
      <c r="O79" s="22"/>
      <c r="P79" s="22"/>
      <c r="Q79" s="23"/>
      <c r="R79" s="22"/>
      <c r="S79" s="22"/>
      <c r="T79" s="22"/>
      <c r="U79" s="22"/>
      <c r="V79" s="22"/>
      <c r="W79" s="22"/>
      <c r="X79" s="24"/>
      <c r="Y79" s="25"/>
      <c r="Z79" s="22"/>
      <c r="AA79" s="24"/>
      <c r="AB79" s="25"/>
      <c r="AC79" s="24"/>
      <c r="AD79" s="25"/>
    </row>
    <row r="80" spans="1:30" x14ac:dyDescent="0.25">
      <c r="A80" s="117" t="str">
        <f>VLOOKUP(B80, names!$A$1:$B$2000, 2, FALSE)</f>
        <v>Great American Assurance Co.</v>
      </c>
      <c r="B80" s="115" t="s">
        <v>3027</v>
      </c>
      <c r="C80" s="117" t="s">
        <v>2471</v>
      </c>
      <c r="F80" s="19"/>
      <c r="K80" s="20"/>
      <c r="L80" s="21"/>
      <c r="M80" s="22"/>
      <c r="N80" s="22"/>
      <c r="O80" s="22"/>
      <c r="P80" s="22"/>
      <c r="Q80" s="23"/>
      <c r="R80" s="22"/>
      <c r="S80" s="22"/>
      <c r="T80" s="22"/>
      <c r="U80" s="22"/>
      <c r="V80" s="22"/>
      <c r="W80" s="22"/>
      <c r="X80" s="24"/>
      <c r="Y80" s="25"/>
      <c r="Z80" s="22"/>
      <c r="AA80" s="24"/>
      <c r="AB80" s="25"/>
      <c r="AC80" s="24"/>
      <c r="AD80" s="25"/>
    </row>
    <row r="81" spans="1:30" x14ac:dyDescent="0.25">
      <c r="A81" s="117" t="str">
        <f>VLOOKUP(B81, names!$A$1:$B$2000, 2, FALSE)</f>
        <v>Great American Insurance Co.</v>
      </c>
      <c r="B81" s="115" t="s">
        <v>3028</v>
      </c>
      <c r="C81" s="117" t="s">
        <v>2474</v>
      </c>
      <c r="F81" s="19"/>
      <c r="K81" s="20"/>
      <c r="L81" s="21"/>
      <c r="M81" s="22"/>
      <c r="N81" s="22"/>
      <c r="O81" s="22"/>
      <c r="P81" s="22"/>
      <c r="Q81" s="23"/>
      <c r="R81" s="22"/>
      <c r="S81" s="22"/>
      <c r="T81" s="22"/>
      <c r="U81" s="22"/>
      <c r="V81" s="22"/>
      <c r="W81" s="22"/>
      <c r="X81" s="24"/>
      <c r="Y81" s="25"/>
      <c r="Z81" s="22"/>
      <c r="AA81" s="24"/>
      <c r="AB81" s="25"/>
      <c r="AC81" s="24"/>
      <c r="AD81" s="25"/>
    </row>
    <row r="82" spans="1:30" x14ac:dyDescent="0.25">
      <c r="A82" s="117" t="str">
        <f>VLOOKUP(B82, names!$A$1:$B$2000, 2, FALSE)</f>
        <v>Great American Insurance Co. Of New York</v>
      </c>
      <c r="B82" s="115" t="s">
        <v>3029</v>
      </c>
      <c r="C82" s="117" t="s">
        <v>2468</v>
      </c>
      <c r="F82" s="19"/>
      <c r="K82" s="20"/>
      <c r="L82" s="21"/>
      <c r="M82" s="22"/>
      <c r="N82" s="22"/>
      <c r="O82" s="22"/>
      <c r="P82" s="22"/>
      <c r="Q82" s="23"/>
      <c r="R82" s="22"/>
      <c r="S82" s="22"/>
      <c r="T82" s="22"/>
      <c r="U82" s="22"/>
      <c r="V82" s="22"/>
      <c r="W82" s="22"/>
      <c r="X82" s="24"/>
      <c r="Y82" s="25"/>
      <c r="Z82" s="22"/>
      <c r="AA82" s="24"/>
      <c r="AB82" s="25"/>
      <c r="AC82" s="24"/>
      <c r="AD82" s="25"/>
    </row>
    <row r="83" spans="1:30" x14ac:dyDescent="0.25">
      <c r="A83" s="117" t="str">
        <f>VLOOKUP(B83, names!$A$1:$B$2000, 2, FALSE)</f>
        <v>Great Northern Insurance Co.</v>
      </c>
      <c r="B83" s="115" t="s">
        <v>2565</v>
      </c>
      <c r="C83" s="117" t="s">
        <v>2483</v>
      </c>
      <c r="F83" s="19"/>
      <c r="K83" s="20"/>
      <c r="L83" s="21"/>
      <c r="M83" s="22"/>
      <c r="N83" s="22"/>
      <c r="O83" s="22"/>
      <c r="P83" s="22"/>
      <c r="Q83" s="23"/>
      <c r="R83" s="22"/>
      <c r="S83" s="22"/>
      <c r="T83" s="22"/>
      <c r="U83" s="22"/>
      <c r="V83" s="22"/>
      <c r="W83" s="22"/>
      <c r="X83" s="24"/>
      <c r="Y83" s="25"/>
      <c r="Z83" s="22"/>
      <c r="AA83" s="24"/>
      <c r="AB83" s="25"/>
      <c r="AC83" s="24"/>
      <c r="AD83" s="25"/>
    </row>
    <row r="84" spans="1:30" x14ac:dyDescent="0.25">
      <c r="A84" s="117" t="str">
        <f>VLOOKUP(B84, names!$A$1:$B$2000, 2, FALSE)</f>
        <v>Guideone America Insurance Co.</v>
      </c>
      <c r="B84" s="115" t="s">
        <v>3031</v>
      </c>
      <c r="C84" s="117" t="s">
        <v>2471</v>
      </c>
      <c r="F84" s="19"/>
      <c r="K84" s="20"/>
      <c r="L84" s="21"/>
      <c r="M84" s="22"/>
      <c r="N84" s="22"/>
      <c r="O84" s="22"/>
      <c r="P84" s="22"/>
      <c r="Q84" s="23"/>
      <c r="R84" s="22"/>
      <c r="S84" s="22"/>
      <c r="T84" s="22"/>
      <c r="U84" s="22"/>
      <c r="V84" s="22"/>
      <c r="W84" s="22"/>
      <c r="X84" s="24"/>
      <c r="Y84" s="25"/>
      <c r="Z84" s="22"/>
      <c r="AA84" s="24"/>
      <c r="AB84" s="25"/>
      <c r="AC84" s="24"/>
      <c r="AD84" s="25"/>
    </row>
    <row r="85" spans="1:30" x14ac:dyDescent="0.25">
      <c r="A85" s="117" t="str">
        <f>VLOOKUP(B85, names!$A$1:$B$2000, 2, FALSE)</f>
        <v>Guideone Elite Insurance Co.</v>
      </c>
      <c r="B85" s="115" t="s">
        <v>3032</v>
      </c>
      <c r="C85" s="117" t="s">
        <v>2471</v>
      </c>
      <c r="F85" s="19"/>
      <c r="K85" s="20"/>
      <c r="L85" s="21"/>
      <c r="M85" s="22"/>
      <c r="N85" s="22"/>
      <c r="O85" s="22"/>
      <c r="P85" s="22"/>
      <c r="Q85" s="23"/>
      <c r="R85" s="22"/>
      <c r="S85" s="22"/>
      <c r="T85" s="22"/>
      <c r="U85" s="22"/>
      <c r="V85" s="22"/>
      <c r="W85" s="22"/>
      <c r="X85" s="24"/>
      <c r="Y85" s="25"/>
      <c r="Z85" s="22"/>
      <c r="AA85" s="24"/>
      <c r="AB85" s="25"/>
      <c r="AC85" s="24"/>
      <c r="AD85" s="25"/>
    </row>
    <row r="86" spans="1:30" x14ac:dyDescent="0.25">
      <c r="A86" s="117" t="str">
        <f>VLOOKUP(B86, names!$A$1:$B$2000, 2, FALSE)</f>
        <v>Guideone Mutual Insurance Co.</v>
      </c>
      <c r="B86" s="115" t="s">
        <v>3033</v>
      </c>
      <c r="C86" s="117" t="s">
        <v>2483</v>
      </c>
      <c r="F86" s="19"/>
      <c r="K86" s="20"/>
      <c r="L86" s="21"/>
      <c r="M86" s="22"/>
      <c r="N86" s="22"/>
      <c r="O86" s="22"/>
      <c r="P86" s="22"/>
      <c r="Q86" s="23"/>
      <c r="R86" s="22"/>
      <c r="S86" s="22"/>
      <c r="T86" s="22"/>
      <c r="U86" s="22"/>
      <c r="V86" s="22"/>
      <c r="W86" s="22"/>
      <c r="X86" s="24"/>
      <c r="Y86" s="25"/>
      <c r="Z86" s="22"/>
      <c r="AA86" s="24"/>
      <c r="AB86" s="25"/>
      <c r="AC86" s="24"/>
      <c r="AD86" s="25"/>
    </row>
    <row r="87" spans="1:30" x14ac:dyDescent="0.25">
      <c r="A87" s="117" t="str">
        <f>VLOOKUP(B87, names!$A$1:$B$2000, 2, FALSE)</f>
        <v>Guideone Specialty Mutual Insurance Co.</v>
      </c>
      <c r="B87" s="115" t="s">
        <v>3034</v>
      </c>
      <c r="C87" s="117" t="s">
        <v>2483</v>
      </c>
      <c r="F87" s="19"/>
      <c r="K87" s="20"/>
      <c r="L87" s="21"/>
      <c r="M87" s="22"/>
      <c r="N87" s="22"/>
      <c r="O87" s="22"/>
      <c r="P87" s="22"/>
      <c r="Q87" s="23"/>
      <c r="R87" s="22"/>
      <c r="S87" s="22"/>
      <c r="T87" s="22"/>
      <c r="U87" s="22"/>
      <c r="V87" s="22"/>
      <c r="W87" s="22"/>
      <c r="X87" s="24"/>
      <c r="Y87" s="25"/>
      <c r="Z87" s="22"/>
      <c r="AA87" s="24"/>
      <c r="AB87" s="25"/>
      <c r="AC87" s="24"/>
      <c r="AD87" s="25"/>
    </row>
    <row r="88" spans="1:30" x14ac:dyDescent="0.25">
      <c r="A88" s="117" t="str">
        <f>VLOOKUP(B88, names!$A$1:$B$2000, 2, FALSE)</f>
        <v>Hanover American Insurance Co. (The)</v>
      </c>
      <c r="B88" s="115" t="s">
        <v>3035</v>
      </c>
      <c r="C88" s="117" t="s">
        <v>2468</v>
      </c>
      <c r="F88" s="19"/>
      <c r="K88" s="20"/>
      <c r="L88" s="21"/>
      <c r="M88" s="22"/>
      <c r="N88" s="22"/>
      <c r="O88" s="22"/>
      <c r="P88" s="22"/>
      <c r="Q88" s="23"/>
      <c r="R88" s="22"/>
      <c r="S88" s="22"/>
      <c r="T88" s="22"/>
      <c r="U88" s="22"/>
      <c r="V88" s="22"/>
      <c r="W88" s="22"/>
      <c r="X88" s="24"/>
      <c r="Y88" s="25"/>
      <c r="Z88" s="22"/>
      <c r="AA88" s="24"/>
      <c r="AB88" s="25"/>
      <c r="AC88" s="24"/>
      <c r="AD88" s="25"/>
    </row>
    <row r="89" spans="1:30" x14ac:dyDescent="0.25">
      <c r="A89" s="117" t="str">
        <f>VLOOKUP(B89, names!$A$1:$B$2000, 2, FALSE)</f>
        <v>Hanover Insurance Co. (The)</v>
      </c>
      <c r="B89" s="115" t="s">
        <v>3036</v>
      </c>
      <c r="C89" s="117" t="s">
        <v>2483</v>
      </c>
      <c r="F89" s="19"/>
      <c r="K89" s="20"/>
      <c r="L89" s="21"/>
      <c r="M89" s="22"/>
      <c r="N89" s="22"/>
      <c r="O89" s="22"/>
      <c r="P89" s="22"/>
      <c r="Q89" s="23"/>
      <c r="R89" s="22"/>
      <c r="S89" s="22"/>
      <c r="T89" s="22"/>
      <c r="U89" s="22"/>
      <c r="V89" s="22"/>
      <c r="W89" s="22"/>
      <c r="X89" s="24"/>
      <c r="Y89" s="25"/>
      <c r="Z89" s="22"/>
      <c r="AA89" s="24"/>
      <c r="AB89" s="25"/>
      <c r="AC89" s="24"/>
      <c r="AD89" s="25"/>
    </row>
    <row r="90" spans="1:30" x14ac:dyDescent="0.25">
      <c r="A90" s="117" t="str">
        <f>VLOOKUP(B90, names!$A$1:$B$2000, 2, FALSE)</f>
        <v>Hartford Casualty Insurance Co.</v>
      </c>
      <c r="B90" s="115" t="s">
        <v>2568</v>
      </c>
      <c r="C90" s="117" t="s">
        <v>2483</v>
      </c>
      <c r="F90" s="19"/>
      <c r="K90" s="20"/>
      <c r="L90" s="21"/>
      <c r="M90" s="22"/>
      <c r="N90" s="22"/>
      <c r="O90" s="22"/>
      <c r="P90" s="22"/>
      <c r="Q90" s="23"/>
      <c r="R90" s="22"/>
      <c r="S90" s="22"/>
      <c r="T90" s="22"/>
      <c r="U90" s="22"/>
      <c r="V90" s="22"/>
      <c r="W90" s="22"/>
      <c r="X90" s="24"/>
      <c r="Y90" s="25"/>
      <c r="Z90" s="22"/>
      <c r="AA90" s="24"/>
      <c r="AB90" s="25"/>
      <c r="AC90" s="24"/>
      <c r="AD90" s="25"/>
    </row>
    <row r="91" spans="1:30" x14ac:dyDescent="0.25">
      <c r="A91" s="117" t="str">
        <f>VLOOKUP(B91, names!$A$1:$B$2000, 2, FALSE)</f>
        <v>Hartford Fire Insurance Co.</v>
      </c>
      <c r="B91" s="115" t="s">
        <v>2570</v>
      </c>
      <c r="C91" s="117" t="s">
        <v>2483</v>
      </c>
      <c r="F91" s="19"/>
      <c r="K91" s="20"/>
      <c r="L91" s="21"/>
      <c r="M91" s="22"/>
      <c r="N91" s="22"/>
      <c r="O91" s="22"/>
      <c r="P91" s="22"/>
      <c r="Q91" s="23"/>
      <c r="R91" s="22"/>
      <c r="S91" s="22"/>
      <c r="T91" s="22"/>
      <c r="U91" s="22"/>
      <c r="V91" s="22"/>
      <c r="W91" s="22"/>
      <c r="X91" s="24"/>
      <c r="Y91" s="25"/>
      <c r="Z91" s="22"/>
      <c r="AA91" s="24"/>
      <c r="AB91" s="25"/>
      <c r="AC91" s="24"/>
      <c r="AD91" s="25"/>
    </row>
    <row r="92" spans="1:30" x14ac:dyDescent="0.25">
      <c r="A92" s="117" t="str">
        <f>VLOOKUP(B92, names!$A$1:$B$2000, 2, FALSE)</f>
        <v>Hartford Insurance Co. Of The Midwest</v>
      </c>
      <c r="B92" s="115" t="s">
        <v>2571</v>
      </c>
      <c r="C92" s="117" t="s">
        <v>2483</v>
      </c>
      <c r="F92" s="19"/>
      <c r="K92" s="20"/>
      <c r="L92" s="21"/>
      <c r="M92" s="22"/>
      <c r="N92" s="22"/>
      <c r="O92" s="22"/>
      <c r="P92" s="22"/>
      <c r="Q92" s="23"/>
      <c r="R92" s="22"/>
      <c r="S92" s="22"/>
      <c r="T92" s="22"/>
      <c r="U92" s="22"/>
      <c r="V92" s="22"/>
      <c r="W92" s="22"/>
      <c r="X92" s="24"/>
      <c r="Y92" s="25"/>
      <c r="Z92" s="22"/>
      <c r="AA92" s="24"/>
      <c r="AB92" s="25"/>
      <c r="AC92" s="24"/>
      <c r="AD92" s="25"/>
    </row>
    <row r="93" spans="1:30" x14ac:dyDescent="0.25">
      <c r="A93" s="117" t="str">
        <f>VLOOKUP(B93, names!$A$1:$B$2000, 2, FALSE)</f>
        <v>Hartford Underwriters Insurance Co.</v>
      </c>
      <c r="B93" s="115" t="s">
        <v>2572</v>
      </c>
      <c r="C93" s="117" t="s">
        <v>2483</v>
      </c>
      <c r="F93" s="19"/>
      <c r="K93" s="20"/>
      <c r="L93" s="21"/>
      <c r="M93" s="22"/>
      <c r="N93" s="22"/>
      <c r="O93" s="22"/>
      <c r="P93" s="22"/>
      <c r="Q93" s="23"/>
      <c r="R93" s="22"/>
      <c r="S93" s="22"/>
      <c r="T93" s="22"/>
      <c r="U93" s="22"/>
      <c r="V93" s="22"/>
      <c r="W93" s="22"/>
      <c r="X93" s="24"/>
      <c r="Y93" s="25"/>
      <c r="Z93" s="22"/>
      <c r="AA93" s="24"/>
      <c r="AB93" s="25"/>
      <c r="AC93" s="24"/>
      <c r="AD93" s="25"/>
    </row>
    <row r="94" spans="1:30" x14ac:dyDescent="0.25">
      <c r="A94" s="117" t="str">
        <f>VLOOKUP(B94, names!$A$1:$B$2000, 2, FALSE)</f>
        <v>Homeowners Choice Property &amp; Casualty Insurance Co.</v>
      </c>
      <c r="B94" s="115" t="s">
        <v>2575</v>
      </c>
      <c r="C94" s="117" t="s">
        <v>2498</v>
      </c>
      <c r="F94" s="19"/>
      <c r="K94" s="20"/>
      <c r="L94" s="21"/>
      <c r="M94" s="22"/>
      <c r="N94" s="22"/>
      <c r="O94" s="22"/>
      <c r="P94" s="22"/>
      <c r="Q94" s="23"/>
      <c r="R94" s="22"/>
      <c r="S94" s="22"/>
      <c r="T94" s="22"/>
      <c r="U94" s="22"/>
      <c r="V94" s="22"/>
      <c r="W94" s="22"/>
      <c r="X94" s="24"/>
      <c r="Y94" s="25"/>
      <c r="Z94" s="22"/>
      <c r="AA94" s="24"/>
      <c r="AB94" s="25"/>
      <c r="AC94" s="24"/>
      <c r="AD94" s="25"/>
    </row>
    <row r="95" spans="1:30" x14ac:dyDescent="0.25">
      <c r="A95" s="117" t="str">
        <f>VLOOKUP(B95, names!$A$1:$B$2000, 2, FALSE)</f>
        <v>Homesite Insurance Co.</v>
      </c>
      <c r="B95" s="115" t="s">
        <v>2577</v>
      </c>
      <c r="C95" s="117" t="s">
        <v>2468</v>
      </c>
      <c r="F95" s="19"/>
      <c r="K95" s="20"/>
      <c r="L95" s="21"/>
      <c r="M95" s="22"/>
      <c r="N95" s="22"/>
      <c r="O95" s="22"/>
      <c r="P95" s="22"/>
      <c r="Q95" s="23"/>
      <c r="R95" s="22"/>
      <c r="S95" s="22"/>
      <c r="T95" s="22"/>
      <c r="U95" s="22"/>
      <c r="V95" s="22"/>
      <c r="W95" s="22"/>
      <c r="X95" s="24"/>
      <c r="Y95" s="25"/>
      <c r="Z95" s="22"/>
      <c r="AA95" s="24"/>
      <c r="AB95" s="25"/>
      <c r="AC95" s="24"/>
      <c r="AD95" s="25"/>
    </row>
    <row r="96" spans="1:30" x14ac:dyDescent="0.25">
      <c r="A96" s="117" t="str">
        <f>VLOOKUP(B96, names!$A$1:$B$2000, 2, FALSE)</f>
        <v>Horace Mann Insurance Co.</v>
      </c>
      <c r="B96" s="115" t="s">
        <v>2579</v>
      </c>
      <c r="C96" s="117" t="s">
        <v>2483</v>
      </c>
      <c r="F96" s="19"/>
      <c r="K96" s="20"/>
      <c r="L96" s="21"/>
      <c r="M96" s="22"/>
      <c r="N96" s="22"/>
      <c r="O96" s="22"/>
      <c r="P96" s="22"/>
      <c r="Q96" s="23"/>
      <c r="R96" s="22"/>
      <c r="S96" s="22"/>
      <c r="T96" s="22"/>
      <c r="U96" s="22"/>
      <c r="V96" s="22"/>
      <c r="W96" s="22"/>
      <c r="X96" s="24"/>
      <c r="Y96" s="25"/>
      <c r="Z96" s="22"/>
      <c r="AA96" s="24"/>
      <c r="AB96" s="25"/>
      <c r="AC96" s="24"/>
      <c r="AD96" s="25"/>
    </row>
    <row r="97" spans="1:30" x14ac:dyDescent="0.25">
      <c r="A97" s="117" t="str">
        <f>VLOOKUP(B97, names!$A$1:$B$2000, 2, FALSE)</f>
        <v>IDS Property Casualty Insurance Co.</v>
      </c>
      <c r="B97" s="115" t="s">
        <v>2581</v>
      </c>
      <c r="C97" s="117" t="s">
        <v>2474</v>
      </c>
      <c r="F97" s="19"/>
      <c r="K97" s="20"/>
      <c r="L97" s="21"/>
      <c r="M97" s="22"/>
      <c r="N97" s="22"/>
      <c r="O97" s="22"/>
      <c r="P97" s="22"/>
      <c r="Q97" s="23"/>
      <c r="R97" s="22"/>
      <c r="S97" s="22"/>
      <c r="T97" s="22"/>
      <c r="U97" s="22"/>
      <c r="V97" s="22"/>
      <c r="W97" s="22"/>
      <c r="X97" s="24"/>
      <c r="Y97" s="25"/>
      <c r="Z97" s="22"/>
      <c r="AA97" s="24"/>
      <c r="AB97" s="25"/>
      <c r="AC97" s="24"/>
      <c r="AD97" s="25"/>
    </row>
    <row r="98" spans="1:30" x14ac:dyDescent="0.25">
      <c r="A98" s="117" t="str">
        <f>VLOOKUP(B98, names!$A$1:$B$2000, 2, FALSE)</f>
        <v>Indemnity Insurance Co. Of North America</v>
      </c>
      <c r="B98" s="115" t="s">
        <v>3037</v>
      </c>
      <c r="C98" s="117" t="s">
        <v>2468</v>
      </c>
      <c r="F98" s="19"/>
      <c r="K98" s="20"/>
      <c r="L98" s="21"/>
      <c r="M98" s="22"/>
      <c r="N98" s="22"/>
      <c r="O98" s="22"/>
      <c r="P98" s="22"/>
      <c r="Q98" s="23"/>
      <c r="R98" s="22"/>
      <c r="S98" s="22"/>
      <c r="T98" s="22"/>
      <c r="U98" s="22"/>
      <c r="V98" s="22"/>
      <c r="W98" s="22"/>
      <c r="X98" s="24"/>
      <c r="Y98" s="25"/>
      <c r="Z98" s="22"/>
      <c r="AA98" s="24"/>
      <c r="AB98" s="25"/>
      <c r="AC98" s="24"/>
      <c r="AD98" s="25"/>
    </row>
    <row r="99" spans="1:30" x14ac:dyDescent="0.25">
      <c r="A99" s="117" t="str">
        <f>VLOOKUP(B99, names!$A$1:$B$2000, 2, FALSE)</f>
        <v>Liberty Mutual Fire Insurance Co.</v>
      </c>
      <c r="B99" s="115" t="s">
        <v>2587</v>
      </c>
      <c r="C99" s="117" t="s">
        <v>2474</v>
      </c>
      <c r="F99" s="19"/>
      <c r="K99" s="20"/>
      <c r="L99" s="21"/>
      <c r="M99" s="22"/>
      <c r="N99" s="22"/>
      <c r="O99" s="22"/>
      <c r="P99" s="22"/>
      <c r="Q99" s="23"/>
      <c r="R99" s="22"/>
      <c r="S99" s="22"/>
      <c r="T99" s="22"/>
      <c r="U99" s="22"/>
      <c r="V99" s="22"/>
      <c r="W99" s="22"/>
      <c r="X99" s="24"/>
      <c r="Y99" s="25"/>
      <c r="Z99" s="22"/>
      <c r="AA99" s="24"/>
      <c r="AB99" s="25"/>
      <c r="AC99" s="24"/>
      <c r="AD99" s="25"/>
    </row>
    <row r="100" spans="1:30" x14ac:dyDescent="0.25">
      <c r="A100" s="117" t="str">
        <f>VLOOKUP(B100, names!$A$1:$B$2000, 2, FALSE)</f>
        <v>MagMutual Insurance Co.</v>
      </c>
      <c r="B100" s="115" t="s">
        <v>3428</v>
      </c>
      <c r="C100" s="117" t="s">
        <v>2474</v>
      </c>
      <c r="F100" s="19"/>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7" t="str">
        <f>VLOOKUP(B101, names!$A$1:$B$2000, 2, FALSE)</f>
        <v>Markel Insurance Co.</v>
      </c>
      <c r="B101" s="115" t="s">
        <v>3038</v>
      </c>
      <c r="C101" s="117" t="s">
        <v>2468</v>
      </c>
      <c r="F101" s="19"/>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7" t="str">
        <f>VLOOKUP(B102, names!$A$1:$B$2000, 2, FALSE)</f>
        <v>Massachusetts Bay Insurance Co.</v>
      </c>
      <c r="B102" s="115" t="s">
        <v>3039</v>
      </c>
      <c r="C102" s="117" t="s">
        <v>2471</v>
      </c>
      <c r="F102" s="19"/>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7" t="str">
        <f>VLOOKUP(B103, names!$A$1:$B$2000, 2, FALSE)</f>
        <v>Merastar Insurance Co.</v>
      </c>
      <c r="B103" s="115" t="s">
        <v>2588</v>
      </c>
      <c r="C103" s="117" t="s">
        <v>2474</v>
      </c>
      <c r="F103" s="19"/>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7" t="str">
        <f>VLOOKUP(B104, names!$A$1:$B$2000, 2, FALSE)</f>
        <v>Metropolitan Casualty Insurance Co.</v>
      </c>
      <c r="B104" s="115" t="s">
        <v>2593</v>
      </c>
      <c r="C104" s="117" t="s">
        <v>2483</v>
      </c>
      <c r="F104" s="19"/>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7" t="str">
        <f>VLOOKUP(B105, names!$A$1:$B$2000, 2, FALSE)</f>
        <v>Mitsui Sumitomo Insurance Co. Of America</v>
      </c>
      <c r="B105" s="115" t="s">
        <v>3040</v>
      </c>
      <c r="C105" s="117" t="s">
        <v>2501</v>
      </c>
      <c r="F105" s="19"/>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7" t="str">
        <f>VLOOKUP(B106, names!$A$1:$B$2000, 2, FALSE)</f>
        <v>Mitsui Sumitomo Insurance USA</v>
      </c>
      <c r="B106" s="115" t="s">
        <v>3041</v>
      </c>
      <c r="C106" s="117" t="s">
        <v>2471</v>
      </c>
      <c r="F106" s="19"/>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7" t="str">
        <f>VLOOKUP(B107, names!$A$1:$B$2000, 2, FALSE)</f>
        <v>Modern USA Insurance Co.</v>
      </c>
      <c r="B107" s="115" t="s">
        <v>2594</v>
      </c>
      <c r="C107" s="117" t="s">
        <v>2471</v>
      </c>
      <c r="F107" s="19"/>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7" t="str">
        <f>VLOOKUP(B108, names!$A$1:$B$2000, 2, FALSE)</f>
        <v>Monarch National Insurance Co.</v>
      </c>
      <c r="B108" s="115" t="s">
        <v>3429</v>
      </c>
      <c r="C108" s="117" t="s">
        <v>2757</v>
      </c>
      <c r="F108" s="19"/>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7" t="str">
        <f>VLOOKUP(B109, names!$A$1:$B$2000, 2, FALSE)</f>
        <v>Mount Beacon Insurance Co.</v>
      </c>
      <c r="B109" s="115" t="s">
        <v>3430</v>
      </c>
      <c r="C109" s="117" t="s">
        <v>2498</v>
      </c>
      <c r="F109" s="19"/>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7" t="str">
        <f>VLOOKUP(B110, names!$A$1:$B$2000, 2, FALSE)</f>
        <v>National Fire Insurance Co. Of Hartford</v>
      </c>
      <c r="B110" s="115" t="s">
        <v>3042</v>
      </c>
      <c r="C110" s="117" t="s">
        <v>2468</v>
      </c>
      <c r="F110" s="19"/>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7" t="str">
        <f>VLOOKUP(B111, names!$A$1:$B$2000, 2, FALSE)</f>
        <v>National Speciality Insurance Co.</v>
      </c>
      <c r="B111" s="115" t="s">
        <v>3431</v>
      </c>
      <c r="C111" s="117" t="s">
        <v>2471</v>
      </c>
      <c r="F111" s="19"/>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7" t="str">
        <f>VLOOKUP(B112, names!$A$1:$B$2000, 2, FALSE)</f>
        <v>National Trust Insurance Co.</v>
      </c>
      <c r="B112" s="115" t="s">
        <v>3044</v>
      </c>
      <c r="C112" s="117" t="s">
        <v>2468</v>
      </c>
      <c r="F112" s="19"/>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7" t="str">
        <f>VLOOKUP(B113, names!$A$1:$B$2000, 2, FALSE)</f>
        <v>New Hampshire Insurance Co.</v>
      </c>
      <c r="B113" s="115" t="s">
        <v>2599</v>
      </c>
      <c r="C113" s="117" t="s">
        <v>2468</v>
      </c>
      <c r="F113" s="19"/>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7" t="str">
        <f>VLOOKUP(B114, names!$A$1:$B$2000, 2, FALSE)</f>
        <v>Ohio Security Insurance Co.</v>
      </c>
      <c r="B114" s="115" t="s">
        <v>3045</v>
      </c>
      <c r="C114" s="117" t="s">
        <v>2498</v>
      </c>
      <c r="F114" s="19"/>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7" t="str">
        <f>VLOOKUP(B115, names!$A$1:$B$2000, 2, FALSE)</f>
        <v>Old Dominion Insurance Co.</v>
      </c>
      <c r="B115" s="115" t="s">
        <v>2600</v>
      </c>
      <c r="C115" s="117" t="s">
        <v>2474</v>
      </c>
      <c r="F115" s="19"/>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7" t="str">
        <f>VLOOKUP(B116, names!$A$1:$B$2000, 2, FALSE)</f>
        <v>Olympus Insurance Co.</v>
      </c>
      <c r="B116" s="115" t="s">
        <v>2603</v>
      </c>
      <c r="C116" s="117" t="s">
        <v>2498</v>
      </c>
      <c r="F116" s="19"/>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7" t="str">
        <f>VLOOKUP(B117, names!$A$1:$B$2000, 2, FALSE)</f>
        <v>Omega Insurance Co.</v>
      </c>
      <c r="B117" s="115" t="s">
        <v>2605</v>
      </c>
      <c r="C117" s="117" t="s">
        <v>2498</v>
      </c>
      <c r="F117" s="19"/>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7" t="str">
        <f>VLOOKUP(B118, names!$A$1:$B$2000, 2, FALSE)</f>
        <v>Pacific Indemnity Co.</v>
      </c>
      <c r="B118" s="115" t="s">
        <v>2606</v>
      </c>
      <c r="C118" s="117" t="s">
        <v>2483</v>
      </c>
      <c r="F118" s="19"/>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7" t="str">
        <f>VLOOKUP(B119, names!$A$1:$B$2000, 2, FALSE)</f>
        <v>People's Trust Insurance Co.</v>
      </c>
      <c r="B119" s="115" t="s">
        <v>2607</v>
      </c>
      <c r="C119" s="117" t="s">
        <v>2498</v>
      </c>
      <c r="F119" s="19"/>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7" t="str">
        <f>VLOOKUP(B120, names!$A$1:$B$2000, 2, FALSE)</f>
        <v>Philadelphia Indemnity Insurance Co.</v>
      </c>
      <c r="B120" s="115" t="s">
        <v>3046</v>
      </c>
      <c r="C120" s="117" t="s">
        <v>2474</v>
      </c>
      <c r="F120" s="19"/>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7" t="str">
        <f>VLOOKUP(B121, names!$A$1:$B$2000, 2, FALSE)</f>
        <v>Phoenix Insurance Co.</v>
      </c>
      <c r="B121" s="115" t="s">
        <v>3047</v>
      </c>
      <c r="C121" s="117" t="s">
        <v>2483</v>
      </c>
      <c r="F121" s="19"/>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7" t="str">
        <f>VLOOKUP(B122, names!$A$1:$B$2000, 2, FALSE)</f>
        <v>Praetorian Insurance Co.</v>
      </c>
      <c r="B122" s="115" t="s">
        <v>2608</v>
      </c>
      <c r="C122" s="117" t="s">
        <v>2468</v>
      </c>
      <c r="F122" s="19"/>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7" t="str">
        <f>VLOOKUP(B123, names!$A$1:$B$2000, 2, FALSE)</f>
        <v>Prepared Insurance Co.</v>
      </c>
      <c r="B123" s="115" t="s">
        <v>2610</v>
      </c>
      <c r="C123" s="117" t="s">
        <v>2498</v>
      </c>
      <c r="F123" s="19"/>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7" t="str">
        <f>VLOOKUP(B124, names!$A$1:$B$2000, 2, FALSE)</f>
        <v>Privilege Underwriters Reciprocal Exchange</v>
      </c>
      <c r="B124" s="115" t="s">
        <v>2612</v>
      </c>
      <c r="C124" s="117" t="s">
        <v>2474</v>
      </c>
      <c r="F124" s="19"/>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7">
        <f>VLOOKUP(B125, names!$A$1:$B$2000, 2, FALSE)</f>
        <v>0</v>
      </c>
      <c r="B125" s="115" t="s">
        <v>2615</v>
      </c>
      <c r="C125" s="117" t="s">
        <v>2498</v>
      </c>
      <c r="F125" s="19"/>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7" t="str">
        <f>VLOOKUP(B126, names!$A$1:$B$2000, 2, FALSE)</f>
        <v>Response Insurance Co.</v>
      </c>
      <c r="B126" s="115" t="s">
        <v>2616</v>
      </c>
      <c r="C126" s="117" t="s">
        <v>2498</v>
      </c>
      <c r="F126" s="19"/>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7" t="str">
        <f>VLOOKUP(B127, names!$A$1:$B$2000, 2, FALSE)</f>
        <v>Safe Harbor Insurance Co.</v>
      </c>
      <c r="B127" s="115" t="s">
        <v>2619</v>
      </c>
      <c r="C127" s="117" t="s">
        <v>2468</v>
      </c>
      <c r="F127" s="19"/>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7" t="str">
        <f>VLOOKUP(B128, names!$A$1:$B$2000, 2, FALSE)</f>
        <v>Safepoint Insurance Co.</v>
      </c>
      <c r="B128" s="115" t="s">
        <v>2620</v>
      </c>
      <c r="C128" s="117" t="s">
        <v>2474</v>
      </c>
      <c r="L128" s="64"/>
    </row>
    <row r="129" spans="1:12" x14ac:dyDescent="0.25">
      <c r="A129" s="117" t="str">
        <f>VLOOKUP(B129, names!$A$1:$B$2000, 2, FALSE)</f>
        <v>Sawgrass Mutual Insurance Co.</v>
      </c>
      <c r="B129" s="115" t="s">
        <v>2623</v>
      </c>
      <c r="C129" s="117" t="s">
        <v>2518</v>
      </c>
      <c r="L129" s="64"/>
    </row>
    <row r="130" spans="1:12" x14ac:dyDescent="0.25">
      <c r="A130" s="117" t="str">
        <f>VLOOKUP(B130, names!$A$1:$B$2000, 2, FALSE)</f>
        <v>Security First Insurance Co.</v>
      </c>
      <c r="B130" s="115" t="s">
        <v>2626</v>
      </c>
      <c r="C130" s="117" t="s">
        <v>2474</v>
      </c>
      <c r="L130" s="64"/>
    </row>
    <row r="131" spans="1:12" x14ac:dyDescent="0.25">
      <c r="A131" s="117" t="str">
        <f>VLOOKUP(B131, names!$A$1:$B$2000, 2, FALSE)</f>
        <v>Selective Insurance Co. Of The Southeast</v>
      </c>
      <c r="B131" s="115" t="s">
        <v>3048</v>
      </c>
      <c r="C131" s="117" t="s">
        <v>2483</v>
      </c>
      <c r="L131" s="64"/>
    </row>
    <row r="132" spans="1:12" x14ac:dyDescent="0.25">
      <c r="A132" s="117" t="str">
        <f>VLOOKUP(B132, names!$A$1:$B$2000, 2, FALSE)</f>
        <v>Southern Fidelity Property &amp; Casualty</v>
      </c>
      <c r="B132" s="115" t="s">
        <v>2630</v>
      </c>
      <c r="C132" s="117" t="s">
        <v>2471</v>
      </c>
      <c r="L132" s="64"/>
    </row>
    <row r="133" spans="1:12" x14ac:dyDescent="0.25">
      <c r="A133" s="117" t="str">
        <f>VLOOKUP(B133, names!$A$1:$B$2000, 2, FALSE)</f>
        <v>Southern Oak Insurance Co.</v>
      </c>
      <c r="B133" s="115" t="s">
        <v>2631</v>
      </c>
      <c r="C133" s="117" t="s">
        <v>2468</v>
      </c>
      <c r="L133" s="64"/>
    </row>
    <row r="134" spans="1:12" x14ac:dyDescent="0.25">
      <c r="A134" s="117" t="str">
        <f>VLOOKUP(B134, names!$A$1:$B$2000, 2, FALSE)</f>
        <v>Southern-Owners Insurance Co.</v>
      </c>
      <c r="B134" s="115" t="s">
        <v>2633</v>
      </c>
      <c r="C134" s="117" t="s">
        <v>2501</v>
      </c>
      <c r="L134" s="64"/>
    </row>
    <row r="135" spans="1:12" x14ac:dyDescent="0.25">
      <c r="A135" s="117" t="str">
        <f>VLOOKUP(B135, names!$A$1:$B$2000, 2, FALSE)</f>
        <v>St. Paul Fire &amp; Marine Insurance Co.</v>
      </c>
      <c r="B135" s="115" t="s">
        <v>3050</v>
      </c>
      <c r="C135" s="117" t="s">
        <v>2483</v>
      </c>
      <c r="L135" s="64"/>
    </row>
    <row r="136" spans="1:12" x14ac:dyDescent="0.25">
      <c r="A136" s="117" t="str">
        <f>VLOOKUP(B136, names!$A$1:$B$2000, 2, FALSE)</f>
        <v>St. Paul Mercury Insurance Co.</v>
      </c>
      <c r="B136" s="115" t="s">
        <v>3375</v>
      </c>
      <c r="C136" s="117" t="s">
        <v>2474</v>
      </c>
      <c r="L136" s="64"/>
    </row>
    <row r="137" spans="1:12" x14ac:dyDescent="0.25">
      <c r="A137" s="117" t="str">
        <f>VLOOKUP(B137, names!$A$1:$B$2000, 2, FALSE)</f>
        <v>St. Paul Protective Insurance Co.</v>
      </c>
      <c r="B137" s="115" t="s">
        <v>3051</v>
      </c>
      <c r="C137" s="117" t="s">
        <v>2474</v>
      </c>
      <c r="L137" s="64"/>
    </row>
    <row r="138" spans="1:12" x14ac:dyDescent="0.25">
      <c r="A138" s="117" t="str">
        <f>VLOOKUP(B138, names!$A$1:$B$2000, 2, FALSE)</f>
        <v>State Farm Florida Insurance Co.</v>
      </c>
      <c r="B138" s="115" t="s">
        <v>2636</v>
      </c>
      <c r="C138" s="117" t="s">
        <v>2474</v>
      </c>
      <c r="L138" s="64"/>
    </row>
    <row r="139" spans="1:12" x14ac:dyDescent="0.25">
      <c r="A139" s="117" t="str">
        <f>VLOOKUP(B139, names!$A$1:$B$2000, 2, FALSE)</f>
        <v>Stillwater Insurance Co.</v>
      </c>
      <c r="B139" s="115" t="s">
        <v>3374</v>
      </c>
      <c r="C139" s="117" t="s">
        <v>2474</v>
      </c>
      <c r="L139" s="64"/>
    </row>
    <row r="140" spans="1:12" x14ac:dyDescent="0.25">
      <c r="A140" s="117" t="str">
        <f>VLOOKUP(B140, names!$A$1:$B$2000, 2, FALSE)</f>
        <v>Stillwater Property And Casualty Insurance Co.</v>
      </c>
      <c r="B140" s="115" t="s">
        <v>2637</v>
      </c>
      <c r="C140" s="117" t="s">
        <v>2471</v>
      </c>
      <c r="L140" s="64"/>
    </row>
    <row r="141" spans="1:12" x14ac:dyDescent="0.25">
      <c r="A141" s="117" t="str">
        <f>VLOOKUP(B141, names!$A$1:$B$2000, 2, FALSE)</f>
        <v>Sussex Insurance Co.</v>
      </c>
      <c r="B141" s="115" t="s">
        <v>2638</v>
      </c>
      <c r="C141" s="117" t="s">
        <v>2468</v>
      </c>
      <c r="L141" s="64"/>
    </row>
    <row r="142" spans="1:12" x14ac:dyDescent="0.25">
      <c r="A142" s="117" t="str">
        <f>VLOOKUP(B142, names!$A$1:$B$2000, 2, FALSE)</f>
        <v>Teachers Insurance Co.</v>
      </c>
      <c r="B142" s="115" t="s">
        <v>2639</v>
      </c>
      <c r="C142" s="117" t="s">
        <v>2483</v>
      </c>
      <c r="L142" s="64"/>
    </row>
    <row r="143" spans="1:12" x14ac:dyDescent="0.25">
      <c r="A143" s="117" t="str">
        <f>VLOOKUP(B143, names!$A$1:$B$2000, 2, FALSE)</f>
        <v xml:space="preserve">Tower Hill Preferred Insurance Co. </v>
      </c>
      <c r="B143" s="115" t="s">
        <v>2640</v>
      </c>
      <c r="C143" s="117" t="s">
        <v>2518</v>
      </c>
      <c r="L143" s="64"/>
    </row>
    <row r="144" spans="1:12" x14ac:dyDescent="0.25">
      <c r="A144" s="117" t="str">
        <f>VLOOKUP(B144, names!$A$1:$B$2000, 2, FALSE)</f>
        <v>Tower Hill Prime Insurance Co.</v>
      </c>
      <c r="B144" s="115" t="s">
        <v>2641</v>
      </c>
      <c r="C144" s="117" t="s">
        <v>2518</v>
      </c>
      <c r="L144" s="64"/>
    </row>
    <row r="145" spans="1:12" x14ac:dyDescent="0.25">
      <c r="A145" s="117" t="str">
        <f>VLOOKUP(B145, names!$A$1:$B$2000, 2, FALSE)</f>
        <v>Tower Hill Select Insurance Co.</v>
      </c>
      <c r="B145" s="115" t="s">
        <v>2642</v>
      </c>
      <c r="C145" s="117" t="s">
        <v>2468</v>
      </c>
      <c r="L145" s="64"/>
    </row>
    <row r="146" spans="1:12" x14ac:dyDescent="0.25">
      <c r="A146" s="117" t="str">
        <f>VLOOKUP(B146, names!$A$1:$B$2000, 2, FALSE)</f>
        <v>Tower Hill Signature Insurance Co.</v>
      </c>
      <c r="B146" s="115" t="s">
        <v>2643</v>
      </c>
      <c r="C146" s="117" t="s">
        <v>2498</v>
      </c>
      <c r="L146" s="64"/>
    </row>
    <row r="147" spans="1:12" x14ac:dyDescent="0.25">
      <c r="A147" s="117" t="str">
        <f>VLOOKUP(B147, names!$A$1:$B$2000, 2, FALSE)</f>
        <v>Transportation Insurance Co.</v>
      </c>
      <c r="B147" s="115" t="s">
        <v>3053</v>
      </c>
      <c r="C147" s="117" t="s">
        <v>2468</v>
      </c>
      <c r="L147" s="64"/>
    </row>
    <row r="148" spans="1:12" x14ac:dyDescent="0.25">
      <c r="A148" s="117" t="str">
        <f>VLOOKUP(B148, names!$A$1:$B$2000, 2, FALSE)</f>
        <v>Travelers Indemnity Co.</v>
      </c>
      <c r="B148" s="115" t="s">
        <v>3376</v>
      </c>
      <c r="C148" s="117" t="s">
        <v>2501</v>
      </c>
      <c r="L148" s="64"/>
    </row>
    <row r="149" spans="1:12" x14ac:dyDescent="0.25">
      <c r="A149" s="117" t="str">
        <f>VLOOKUP(B149, names!$A$1:$B$2000, 2, FALSE)</f>
        <v>Travelers Indemnity Co. Of America</v>
      </c>
      <c r="B149" s="115" t="s">
        <v>2644</v>
      </c>
      <c r="C149" s="117" t="s">
        <v>2483</v>
      </c>
      <c r="L149" s="64"/>
    </row>
    <row r="150" spans="1:12" x14ac:dyDescent="0.25">
      <c r="A150" s="117" t="str">
        <f>VLOOKUP(B150, names!$A$1:$B$2000, 2, FALSE)</f>
        <v>Travelers Indemnity Co. Of Connecticut</v>
      </c>
      <c r="B150" s="115" t="s">
        <v>3054</v>
      </c>
      <c r="C150" s="117" t="s">
        <v>2483</v>
      </c>
      <c r="L150" s="64"/>
    </row>
    <row r="151" spans="1:12" x14ac:dyDescent="0.25">
      <c r="A151" s="117" t="str">
        <f>VLOOKUP(B151, names!$A$1:$B$2000, 2, FALSE)</f>
        <v>Travelers Property Casualty Co. Of America</v>
      </c>
      <c r="B151" s="115" t="s">
        <v>3055</v>
      </c>
      <c r="C151" s="117" t="s">
        <v>2483</v>
      </c>
      <c r="L151" s="64"/>
    </row>
    <row r="152" spans="1:12" x14ac:dyDescent="0.25">
      <c r="A152" s="117" t="str">
        <f>VLOOKUP(B152, names!$A$1:$B$2000, 2, FALSE)</f>
        <v>Twin City Fire Insurance Co.</v>
      </c>
      <c r="B152" s="115" t="s">
        <v>2645</v>
      </c>
      <c r="C152" s="117" t="s">
        <v>2483</v>
      </c>
      <c r="L152" s="64"/>
    </row>
    <row r="153" spans="1:12" x14ac:dyDescent="0.25">
      <c r="A153" s="117" t="str">
        <f>VLOOKUP(B153, names!$A$1:$B$2000, 2, FALSE)</f>
        <v>TypTap Insurance Co.</v>
      </c>
      <c r="B153" s="115" t="s">
        <v>3432</v>
      </c>
      <c r="C153" s="117" t="s">
        <v>2757</v>
      </c>
      <c r="L153" s="64"/>
    </row>
    <row r="154" spans="1:12" x14ac:dyDescent="0.25">
      <c r="A154" s="117" t="str">
        <f>VLOOKUP(B154, names!$A$1:$B$2000, 2, FALSE)</f>
        <v>United Casualty Insurance Co. Of America</v>
      </c>
      <c r="B154" s="115" t="s">
        <v>3056</v>
      </c>
      <c r="C154" s="117" t="s">
        <v>2483</v>
      </c>
      <c r="L154" s="64"/>
    </row>
    <row r="155" spans="1:12" x14ac:dyDescent="0.25">
      <c r="A155" s="117" t="str">
        <f>VLOOKUP(B155, names!$A$1:$B$2000, 2, FALSE)</f>
        <v>United Fire And Casualty Co.</v>
      </c>
      <c r="B155" s="115" t="s">
        <v>2646</v>
      </c>
      <c r="C155" s="117" t="s">
        <v>2483</v>
      </c>
      <c r="L155" s="64"/>
    </row>
    <row r="156" spans="1:12" x14ac:dyDescent="0.25">
      <c r="A156" s="117" t="str">
        <f>VLOOKUP(B156, names!$A$1:$B$2000, 2, FALSE)</f>
        <v>United Services Automobile Association</v>
      </c>
      <c r="B156" s="115" t="s">
        <v>2650</v>
      </c>
      <c r="C156" s="117" t="s">
        <v>2501</v>
      </c>
      <c r="L156" s="64"/>
    </row>
    <row r="157" spans="1:12" x14ac:dyDescent="0.25">
      <c r="A157" s="117" t="str">
        <f>VLOOKUP(B157, names!$A$1:$B$2000, 2, FALSE)</f>
        <v>Universal Insurance Co. Of North America</v>
      </c>
      <c r="B157" s="115" t="s">
        <v>2651</v>
      </c>
      <c r="C157" s="117" t="s">
        <v>2471</v>
      </c>
      <c r="L157" s="64"/>
    </row>
    <row r="158" spans="1:12" x14ac:dyDescent="0.25">
      <c r="A158" s="117" t="str">
        <f>VLOOKUP(B158, names!$A$1:$B$2000, 2, FALSE)</f>
        <v>US Coastal Property &amp; Casualty Insurance Co.</v>
      </c>
      <c r="B158" s="115" t="s">
        <v>3433</v>
      </c>
      <c r="C158" s="117" t="s">
        <v>2757</v>
      </c>
      <c r="L158" s="64"/>
    </row>
    <row r="159" spans="1:12" x14ac:dyDescent="0.25">
      <c r="A159" s="117" t="str">
        <f>VLOOKUP(B159, names!$A$1:$B$2000, 2, FALSE)</f>
        <v>USAA Casualty Insurance Co.</v>
      </c>
      <c r="B159" s="115" t="s">
        <v>2654</v>
      </c>
      <c r="C159" s="117" t="s">
        <v>2527</v>
      </c>
      <c r="L159" s="64"/>
    </row>
    <row r="160" spans="1:12" x14ac:dyDescent="0.25">
      <c r="A160" s="117" t="str">
        <f>VLOOKUP(B160, names!$A$1:$B$2000, 2, FALSE)</f>
        <v>USAA General Indemnity Co.</v>
      </c>
      <c r="B160" s="115" t="s">
        <v>2655</v>
      </c>
      <c r="C160" s="117" t="s">
        <v>2501</v>
      </c>
      <c r="L160" s="64"/>
    </row>
    <row r="161" spans="1:12" x14ac:dyDescent="0.25">
      <c r="A161" s="117" t="str">
        <f>VLOOKUP(B161, names!$A$1:$B$2000, 2, FALSE)</f>
        <v>Valley Forge Insurance Co.</v>
      </c>
      <c r="B161" s="115" t="s">
        <v>3058</v>
      </c>
      <c r="C161" s="117" t="s">
        <v>2468</v>
      </c>
      <c r="L161" s="64"/>
    </row>
    <row r="162" spans="1:12" x14ac:dyDescent="0.25">
      <c r="A162" s="117" t="str">
        <f>VLOOKUP(B162, names!$A$1:$B$2000, 2, FALSE)</f>
        <v>Vigilant Insurance Co.</v>
      </c>
      <c r="B162" s="115" t="s">
        <v>2656</v>
      </c>
      <c r="C162" s="117" t="s">
        <v>2483</v>
      </c>
      <c r="L162" s="64"/>
    </row>
    <row r="163" spans="1:12" x14ac:dyDescent="0.25">
      <c r="A163" s="117" t="str">
        <f>VLOOKUP(B163, names!$A$1:$B$2000, 2, FALSE)</f>
        <v>Westfield Insurance Co.</v>
      </c>
      <c r="B163" s="115" t="s">
        <v>3059</v>
      </c>
      <c r="C163" s="117" t="s">
        <v>2474</v>
      </c>
      <c r="L163" s="64"/>
    </row>
    <row r="164" spans="1:12" x14ac:dyDescent="0.25">
      <c r="A164" s="117" t="str">
        <f>VLOOKUP(B164, names!$A$1:$B$2000, 2, FALSE)</f>
        <v>Weston Insurance Co.</v>
      </c>
      <c r="B164" s="115" t="s">
        <v>3060</v>
      </c>
      <c r="C164" s="117" t="s">
        <v>2468</v>
      </c>
      <c r="L164" s="64"/>
    </row>
    <row r="165" spans="1:12" x14ac:dyDescent="0.25">
      <c r="A165" s="117" t="str">
        <f>VLOOKUP(B165, names!$A$1:$B$2000, 2, FALSE)</f>
        <v>Zurich American Insurance Co.</v>
      </c>
      <c r="B165" s="115" t="s">
        <v>3064</v>
      </c>
      <c r="C165" s="117" t="s">
        <v>2474</v>
      </c>
      <c r="L165" s="64"/>
    </row>
    <row r="166" spans="1:12" x14ac:dyDescent="0.25">
      <c r="A166" s="117" t="str">
        <f>VLOOKUP(B166, names!$A$1:$B$2000, 2, FALSE)</f>
        <v>Avatar Property &amp; Casualty Insurance Co.</v>
      </c>
      <c r="B166" s="115" t="s">
        <v>3436</v>
      </c>
      <c r="C166" s="117" t="s">
        <v>2471</v>
      </c>
      <c r="L166" s="64"/>
    </row>
    <row r="167" spans="1:12" x14ac:dyDescent="0.25">
      <c r="A167" s="117" t="str">
        <f>VLOOKUP(B167, names!$A$1:$B$2000, 2, FALSE)</f>
        <v>Cypress Property &amp; Casualty Insurance Co.</v>
      </c>
      <c r="B167" s="115" t="s">
        <v>3437</v>
      </c>
      <c r="C167" s="117" t="s">
        <v>2471</v>
      </c>
      <c r="L167" s="64"/>
    </row>
    <row r="168" spans="1:12" x14ac:dyDescent="0.25">
      <c r="A168" s="117" t="str">
        <f>VLOOKUP(B168, names!$A$1:$B$2000, 2, FALSE)</f>
        <v>Foremost Property And Casualty Insurance Co.</v>
      </c>
      <c r="B168" s="115" t="s">
        <v>3438</v>
      </c>
      <c r="C168" s="117" t="s">
        <v>2471</v>
      </c>
      <c r="L168" s="64"/>
    </row>
    <row r="169" spans="1:12" x14ac:dyDescent="0.25">
      <c r="A169" s="117" t="str">
        <f>VLOOKUP(B169, names!$A$1:$B$2000, 2, FALSE)</f>
        <v>General Insurance Co. Of America</v>
      </c>
      <c r="B169" s="115" t="s">
        <v>3439</v>
      </c>
      <c r="C169" s="117" t="s">
        <v>2468</v>
      </c>
      <c r="L169" s="64"/>
    </row>
    <row r="170" spans="1:12" x14ac:dyDescent="0.25">
      <c r="A170" s="117" t="str">
        <f>VLOOKUP(B170, names!$A$1:$B$2000, 2, FALSE)</f>
        <v>Granite State Insurance Co.</v>
      </c>
      <c r="B170" s="115" t="s">
        <v>3440</v>
      </c>
      <c r="C170" s="117" t="s">
        <v>2471</v>
      </c>
      <c r="L170" s="64"/>
    </row>
    <row r="171" spans="1:12" x14ac:dyDescent="0.25">
      <c r="A171" s="117" t="str">
        <f>VLOOKUP(B171, names!$A$1:$B$2000, 2, FALSE)</f>
        <v>Gulfstream Property And Casualty Insurance Co.</v>
      </c>
      <c r="B171" s="115" t="s">
        <v>3441</v>
      </c>
      <c r="C171" s="117" t="s">
        <v>2471</v>
      </c>
      <c r="L171" s="64"/>
    </row>
    <row r="172" spans="1:12" x14ac:dyDescent="0.25">
      <c r="A172" s="117" t="str">
        <f>VLOOKUP(B172, names!$A$1:$B$2000, 2, FALSE)</f>
        <v>Heritage Property &amp; Casualty Insurance Co.</v>
      </c>
      <c r="B172" s="115" t="s">
        <v>3442</v>
      </c>
      <c r="C172" s="117" t="s">
        <v>2471</v>
      </c>
      <c r="L172" s="64"/>
    </row>
    <row r="173" spans="1:12" x14ac:dyDescent="0.25">
      <c r="A173" s="117" t="str">
        <f>VLOOKUP(B173, names!$A$1:$B$2000, 2, FALSE)</f>
        <v>Illinois National Insurance Co.</v>
      </c>
      <c r="B173" s="115" t="s">
        <v>3443</v>
      </c>
      <c r="C173" s="117" t="s">
        <v>2471</v>
      </c>
      <c r="L173" s="64"/>
    </row>
    <row r="174" spans="1:12" x14ac:dyDescent="0.25">
      <c r="A174" s="117" t="str">
        <f>VLOOKUP(B174, names!$A$1:$B$2000, 2, FALSE)</f>
        <v>National Union Fire Insurance Co. of Pittsburgh, PA</v>
      </c>
      <c r="B174" s="115" t="s">
        <v>3444</v>
      </c>
      <c r="C174" s="117" t="s">
        <v>2468</v>
      </c>
      <c r="L174" s="64"/>
    </row>
    <row r="175" spans="1:12" x14ac:dyDescent="0.25">
      <c r="A175" s="117" t="str">
        <f>VLOOKUP(B175, names!$A$1:$B$2000, 2, FALSE)</f>
        <v>Nationwide Insurance Co. Of Florida</v>
      </c>
      <c r="B175" s="115" t="s">
        <v>3445</v>
      </c>
      <c r="C175" s="117" t="s">
        <v>2471</v>
      </c>
      <c r="L175" s="64"/>
    </row>
    <row r="176" spans="1:12" x14ac:dyDescent="0.25">
      <c r="A176" s="117" t="str">
        <f>VLOOKUP(B176, names!$A$1:$B$2000, 2, FALSE)</f>
        <v>Service Insurance Co.</v>
      </c>
      <c r="B176" s="115" t="s">
        <v>3446</v>
      </c>
      <c r="C176" s="117" t="s">
        <v>2483</v>
      </c>
      <c r="L176" s="64"/>
    </row>
    <row r="177" spans="1:12" x14ac:dyDescent="0.25">
      <c r="A177" s="117" t="str">
        <f>VLOOKUP(B177, names!$A$1:$B$2000, 2, FALSE)</f>
        <v>Southern Fidelity Insurance Co.</v>
      </c>
      <c r="B177" s="115" t="s">
        <v>3447</v>
      </c>
      <c r="C177" s="117" t="s">
        <v>2483</v>
      </c>
      <c r="L177" s="64"/>
    </row>
    <row r="178" spans="1:12" x14ac:dyDescent="0.25">
      <c r="A178" s="117" t="str">
        <f>VLOOKUP(B178, names!$A$1:$B$2000, 2, FALSE)</f>
        <v>St. Johns Insurance Co.</v>
      </c>
      <c r="B178" s="115" t="s">
        <v>3448</v>
      </c>
      <c r="C178" s="117" t="s">
        <v>2498</v>
      </c>
      <c r="L178" s="64"/>
    </row>
    <row r="179" spans="1:12" x14ac:dyDescent="0.25">
      <c r="A179" s="117" t="str">
        <f>VLOOKUP(B179, names!$A$1:$B$2000, 2, FALSE)</f>
        <v>State National Insurance Co.</v>
      </c>
      <c r="B179" s="115" t="s">
        <v>3449</v>
      </c>
      <c r="C179" s="117" t="s">
        <v>2474</v>
      </c>
      <c r="L179" s="64"/>
    </row>
    <row r="180" spans="1:12" x14ac:dyDescent="0.25">
      <c r="A180" s="117" t="str">
        <f>VLOOKUP(B180, names!$A$1:$B$2000, 2, FALSE)</f>
        <v>United Property &amp; Casualty Insurance Co.</v>
      </c>
      <c r="B180" s="115" t="s">
        <v>3450</v>
      </c>
      <c r="C180" s="117" t="s">
        <v>2471</v>
      </c>
      <c r="L180" s="64"/>
    </row>
    <row r="181" spans="1:12" x14ac:dyDescent="0.25">
      <c r="A181" s="117" t="str">
        <f>VLOOKUP(B181, names!$A$1:$B$2000, 2, FALSE)</f>
        <v>United States Fire Insurance Co.</v>
      </c>
      <c r="B181" s="115" t="s">
        <v>3451</v>
      </c>
      <c r="C181" s="117" t="s">
        <v>2468</v>
      </c>
      <c r="L181" s="64"/>
    </row>
    <row r="182" spans="1:12" x14ac:dyDescent="0.25">
      <c r="A182" s="117" t="str">
        <f>VLOOKUP(B182, names!$A$1:$B$2000, 2, FALSE)</f>
        <v>Universal Property &amp; Casualty Insurance Co.</v>
      </c>
      <c r="B182" s="115" t="s">
        <v>3452</v>
      </c>
      <c r="C182" s="117" t="s">
        <v>2518</v>
      </c>
      <c r="L182" s="64"/>
    </row>
    <row r="183" spans="1:12" x14ac:dyDescent="0.25">
      <c r="B183" s="118"/>
      <c r="L183" s="64"/>
    </row>
    <row r="184" spans="1:12" x14ac:dyDescent="0.25">
      <c r="B184" s="118"/>
      <c r="L184" s="64"/>
    </row>
    <row r="185" spans="1:12" x14ac:dyDescent="0.25">
      <c r="B185" s="118"/>
      <c r="L185" s="64"/>
    </row>
    <row r="186" spans="1:12" x14ac:dyDescent="0.25">
      <c r="B186" s="118"/>
      <c r="L186" s="64"/>
    </row>
    <row r="187" spans="1:12" x14ac:dyDescent="0.25">
      <c r="B187" s="118"/>
      <c r="L187" s="64"/>
    </row>
    <row r="188" spans="1:12" x14ac:dyDescent="0.25">
      <c r="B188" s="118"/>
      <c r="L188" s="64"/>
    </row>
    <row r="189" spans="1:12" x14ac:dyDescent="0.25">
      <c r="B189" s="118"/>
      <c r="L189" s="64"/>
    </row>
    <row r="190" spans="1:12" x14ac:dyDescent="0.25">
      <c r="B190" s="118"/>
      <c r="L190" s="64"/>
    </row>
    <row r="191" spans="1:12" x14ac:dyDescent="0.25">
      <c r="B191" s="118"/>
      <c r="L191" s="64"/>
    </row>
    <row r="192" spans="1:12" x14ac:dyDescent="0.25">
      <c r="B192" s="65"/>
      <c r="C192" s="65"/>
      <c r="L192" s="65"/>
    </row>
    <row r="193" spans="2:12" x14ac:dyDescent="0.25">
      <c r="B193" s="65"/>
      <c r="C193" s="65"/>
      <c r="L193" s="65"/>
    </row>
    <row r="194" spans="2:12" x14ac:dyDescent="0.25">
      <c r="B194" s="65"/>
      <c r="C194" s="65"/>
      <c r="L194" s="65"/>
    </row>
    <row r="195" spans="2:12" x14ac:dyDescent="0.25">
      <c r="B195" s="65"/>
      <c r="L195" s="65"/>
    </row>
    <row r="196" spans="2:12" x14ac:dyDescent="0.25">
      <c r="B196" s="65"/>
      <c r="L196" s="65"/>
    </row>
    <row r="197" spans="2:12" x14ac:dyDescent="0.25">
      <c r="B197" s="65"/>
      <c r="L197" s="65"/>
    </row>
    <row r="198" spans="2:12" x14ac:dyDescent="0.25">
      <c r="B198" s="65"/>
      <c r="L198" s="65"/>
    </row>
    <row r="199" spans="2:12" x14ac:dyDescent="0.25">
      <c r="B199" s="65"/>
      <c r="L199" s="65"/>
    </row>
    <row r="200" spans="2:12" x14ac:dyDescent="0.25">
      <c r="B200" s="65"/>
      <c r="L200" s="65"/>
    </row>
    <row r="201" spans="2:12" ht="15.75" thickBot="1" x14ac:dyDescent="0.3">
      <c r="B201" s="105"/>
      <c r="L201" s="106"/>
    </row>
    <row r="202" spans="2:12" x14ac:dyDescent="0.25">
      <c r="B202" s="107"/>
      <c r="L202" s="108"/>
    </row>
    <row r="203" spans="2:12" ht="15.75" thickBot="1" x14ac:dyDescent="0.3">
      <c r="B203" s="105"/>
      <c r="L203" s="106"/>
    </row>
    <row r="204" spans="2:12" ht="15.75" thickBot="1" x14ac:dyDescent="0.3">
      <c r="B204" s="105"/>
      <c r="L204" s="106"/>
    </row>
  </sheetData>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878"/>
  <sheetViews>
    <sheetView workbookViewId="0">
      <pane ySplit="1" topLeftCell="A856" activePane="bottomLeft" state="frozen"/>
      <selection pane="bottomLeft" activeCell="J878" sqref="J878"/>
    </sheetView>
  </sheetViews>
  <sheetFormatPr defaultRowHeight="15" x14ac:dyDescent="0.25"/>
  <cols>
    <col min="1" max="1" width="34.7109375" customWidth="1"/>
    <col min="2" max="2" width="43.140625" customWidth="1"/>
    <col min="3" max="3" width="32" customWidth="1"/>
    <col min="4" max="4" width="36.5703125" bestFit="1" customWidth="1"/>
    <col min="5" max="5" width="31.42578125" customWidth="1"/>
    <col min="6" max="6" width="20.28515625" bestFit="1" customWidth="1"/>
    <col min="8" max="8" width="9.140625" style="140"/>
    <col min="9" max="9" width="16.140625" bestFit="1" customWidth="1"/>
  </cols>
  <sheetData>
    <row r="1" spans="1:13" x14ac:dyDescent="0.25">
      <c r="B1" t="s">
        <v>404</v>
      </c>
      <c r="C1" t="s">
        <v>2023</v>
      </c>
      <c r="D1" t="s">
        <v>405</v>
      </c>
      <c r="E1" t="s">
        <v>2460</v>
      </c>
      <c r="F1" t="s">
        <v>406</v>
      </c>
      <c r="G1" t="s">
        <v>2461</v>
      </c>
      <c r="H1" s="140" t="s">
        <v>3735</v>
      </c>
      <c r="I1" t="s">
        <v>407</v>
      </c>
      <c r="J1" t="s">
        <v>3144</v>
      </c>
    </row>
    <row r="2" spans="1:13" x14ac:dyDescent="0.25">
      <c r="A2" s="59" t="e">
        <f>VLOOKUP(B2, names!A$3:B$2401, 2,)</f>
        <v>#N/A</v>
      </c>
      <c r="B2" t="s">
        <v>408</v>
      </c>
      <c r="C2" t="str">
        <f>PROPER(LEFT(D2, LEN(D2)-1))</f>
        <v>3 Beaver Valley Road</v>
      </c>
      <c r="D2" t="s">
        <v>409</v>
      </c>
      <c r="E2" t="str">
        <f>PROPER(F2)</f>
        <v>Wilmington</v>
      </c>
      <c r="F2" t="s">
        <v>2024</v>
      </c>
      <c r="G2" t="s">
        <v>2277</v>
      </c>
      <c r="H2" s="140" t="s">
        <v>2278</v>
      </c>
      <c r="I2" t="s">
        <v>410</v>
      </c>
      <c r="J2" t="s">
        <v>3146</v>
      </c>
      <c r="M2" t="s">
        <v>3145</v>
      </c>
    </row>
    <row r="3" spans="1:13" ht="15.75" x14ac:dyDescent="0.25">
      <c r="A3" t="str">
        <f>VLOOKUP(B3, names!A$3:B$2401, 2,)</f>
        <v>Citizens Property Insurance Corp.</v>
      </c>
      <c r="B3" s="61" t="s">
        <v>33</v>
      </c>
      <c r="C3" t="str">
        <f t="shared" ref="C3:C61" si="0">PROPER(LEFT(D3, LEN(D3)-1))</f>
        <v>2312 Killearn Center Blvd</v>
      </c>
      <c r="D3" t="s">
        <v>2997</v>
      </c>
      <c r="E3" t="str">
        <f t="shared" ref="E3:E61" si="1">PROPER(F3)</f>
        <v>Tallahassee</v>
      </c>
      <c r="F3" t="s">
        <v>2119</v>
      </c>
      <c r="G3" t="s">
        <v>2285</v>
      </c>
      <c r="H3" s="140" t="s">
        <v>2998</v>
      </c>
      <c r="I3" t="s">
        <v>2529</v>
      </c>
      <c r="J3" s="59" t="s">
        <v>3147</v>
      </c>
    </row>
    <row r="4" spans="1:13" s="59" customFormat="1" ht="31.5" x14ac:dyDescent="0.25">
      <c r="A4" s="59" t="str">
        <f>VLOOKUP(B4, names!A$3:B$2401, 2,)</f>
        <v>Privilege Underwriters Reciprocal Exchange</v>
      </c>
      <c r="B4" s="62" t="s">
        <v>103</v>
      </c>
      <c r="C4" s="59" t="str">
        <f t="shared" si="0"/>
        <v>44 South Broadway</v>
      </c>
      <c r="D4" t="s">
        <v>1682</v>
      </c>
      <c r="E4" s="59" t="str">
        <f t="shared" si="1"/>
        <v>White Plains</v>
      </c>
      <c r="F4" t="s">
        <v>2238</v>
      </c>
      <c r="G4" t="s">
        <v>2279</v>
      </c>
      <c r="H4" s="140" t="s">
        <v>2435</v>
      </c>
      <c r="I4" t="s">
        <v>2613</v>
      </c>
      <c r="J4" s="59" t="s">
        <v>2614</v>
      </c>
    </row>
    <row r="5" spans="1:13" x14ac:dyDescent="0.25">
      <c r="A5" s="59" t="e">
        <f>VLOOKUP(B5, names!A$3:B$2401, 2,)</f>
        <v>#N/A</v>
      </c>
      <c r="B5" t="s">
        <v>411</v>
      </c>
      <c r="C5" s="59" t="str">
        <f t="shared" si="0"/>
        <v>3 Beaver Valley Road</v>
      </c>
      <c r="D5" t="s">
        <v>409</v>
      </c>
      <c r="E5" s="59" t="str">
        <f t="shared" si="1"/>
        <v>Wilmington</v>
      </c>
      <c r="F5" t="s">
        <v>2024</v>
      </c>
      <c r="G5" t="s">
        <v>2277</v>
      </c>
      <c r="H5" s="140" t="s">
        <v>2278</v>
      </c>
      <c r="I5" t="s">
        <v>410</v>
      </c>
      <c r="J5" s="59" t="s">
        <v>2487</v>
      </c>
    </row>
    <row r="6" spans="1:13" x14ac:dyDescent="0.25">
      <c r="A6" s="59" t="e">
        <f>VLOOKUP(B6, names!A$3:B$2401, 2,)</f>
        <v>#N/A</v>
      </c>
      <c r="B6" t="s">
        <v>412</v>
      </c>
      <c r="C6" s="59" t="str">
        <f t="shared" si="0"/>
        <v>3 Beaver Valley Road</v>
      </c>
      <c r="D6" t="s">
        <v>409</v>
      </c>
      <c r="E6" s="59" t="str">
        <f t="shared" si="1"/>
        <v>Wilmington</v>
      </c>
      <c r="F6" t="s">
        <v>2024</v>
      </c>
      <c r="G6" t="s">
        <v>2277</v>
      </c>
      <c r="H6" s="140" t="s">
        <v>2278</v>
      </c>
      <c r="I6" t="s">
        <v>410</v>
      </c>
      <c r="J6" s="59" t="s">
        <v>3146</v>
      </c>
    </row>
    <row r="7" spans="1:13" x14ac:dyDescent="0.25">
      <c r="A7" s="59" t="e">
        <f>VLOOKUP(B7, names!A$3:B$2401, 2,)</f>
        <v>#N/A</v>
      </c>
      <c r="B7" t="s">
        <v>413</v>
      </c>
      <c r="C7" s="59" t="str">
        <f t="shared" si="0"/>
        <v>600 Fifth Avenue, 2Nd Floor</v>
      </c>
      <c r="D7" t="s">
        <v>414</v>
      </c>
      <c r="E7" s="59" t="str">
        <f t="shared" si="1"/>
        <v>New York</v>
      </c>
      <c r="F7" t="s">
        <v>2025</v>
      </c>
      <c r="G7" t="s">
        <v>2279</v>
      </c>
      <c r="H7" s="140">
        <v>10020</v>
      </c>
      <c r="I7" t="s">
        <v>415</v>
      </c>
      <c r="J7" s="59" t="s">
        <v>2487</v>
      </c>
    </row>
    <row r="8" spans="1:13" x14ac:dyDescent="0.25">
      <c r="A8" s="59">
        <f>VLOOKUP(B8, names!A$3:B$2401, 2,)</f>
        <v>0</v>
      </c>
      <c r="B8" t="s">
        <v>416</v>
      </c>
      <c r="C8" s="59" t="str">
        <f t="shared" si="0"/>
        <v>302 South 36Th Street</v>
      </c>
      <c r="D8" t="s">
        <v>417</v>
      </c>
      <c r="E8" s="59" t="str">
        <f t="shared" si="1"/>
        <v>Omaha</v>
      </c>
      <c r="F8" t="s">
        <v>2026</v>
      </c>
      <c r="G8" t="s">
        <v>2280</v>
      </c>
      <c r="H8" s="140" t="s">
        <v>2281</v>
      </c>
      <c r="I8" t="s">
        <v>418</v>
      </c>
      <c r="J8" s="59" t="s">
        <v>2487</v>
      </c>
    </row>
    <row r="9" spans="1:13" x14ac:dyDescent="0.25">
      <c r="A9" s="59" t="e">
        <f>VLOOKUP(B9, names!A$3:B$2401, 2,)</f>
        <v>#N/A</v>
      </c>
      <c r="B9" t="s">
        <v>419</v>
      </c>
      <c r="C9" s="59" t="str">
        <f t="shared" si="0"/>
        <v>Three Ravinia Drive, Suite 400</v>
      </c>
      <c r="D9" t="s">
        <v>420</v>
      </c>
      <c r="E9" s="59" t="str">
        <f t="shared" si="1"/>
        <v>Atlanta</v>
      </c>
      <c r="F9" t="s">
        <v>2027</v>
      </c>
      <c r="G9" t="s">
        <v>2282</v>
      </c>
      <c r="H9" s="140">
        <v>30346</v>
      </c>
      <c r="I9" t="s">
        <v>421</v>
      </c>
      <c r="J9" s="59" t="s">
        <v>2487</v>
      </c>
    </row>
    <row r="10" spans="1:13" x14ac:dyDescent="0.25">
      <c r="A10" s="59" t="e">
        <f>VLOOKUP(B10, names!A$3:B$2401, 2,)</f>
        <v>#N/A</v>
      </c>
      <c r="B10" t="s">
        <v>422</v>
      </c>
      <c r="C10" s="59" t="str">
        <f t="shared" si="0"/>
        <v>200 N. Grand Avenue</v>
      </c>
      <c r="D10" t="s">
        <v>423</v>
      </c>
      <c r="E10" s="59" t="str">
        <f t="shared" si="1"/>
        <v>Lansing</v>
      </c>
      <c r="F10" t="s">
        <v>2028</v>
      </c>
      <c r="G10" t="s">
        <v>2283</v>
      </c>
      <c r="H10" s="140">
        <v>48933</v>
      </c>
      <c r="I10" t="s">
        <v>424</v>
      </c>
      <c r="J10" s="59" t="s">
        <v>2487</v>
      </c>
    </row>
    <row r="11" spans="1:13" x14ac:dyDescent="0.25">
      <c r="A11" s="59" t="e">
        <f>VLOOKUP(B11, names!A$3:B$2401, 2,)</f>
        <v>#N/A</v>
      </c>
      <c r="B11" t="s">
        <v>425</v>
      </c>
      <c r="C11" s="59" t="str">
        <f t="shared" si="0"/>
        <v>200 N. Grand Avenue</v>
      </c>
      <c r="D11" t="s">
        <v>423</v>
      </c>
      <c r="E11" s="59" t="str">
        <f t="shared" si="1"/>
        <v>Lansing</v>
      </c>
      <c r="F11" t="s">
        <v>2028</v>
      </c>
      <c r="G11" t="s">
        <v>2283</v>
      </c>
      <c r="H11" s="140">
        <v>48933</v>
      </c>
      <c r="I11" t="s">
        <v>424</v>
      </c>
      <c r="J11" s="59" t="s">
        <v>2487</v>
      </c>
    </row>
    <row r="12" spans="1:13" x14ac:dyDescent="0.25">
      <c r="A12" s="59" t="e">
        <f>VLOOKUP(B12, names!A$3:B$2401, 2,)</f>
        <v>#N/A</v>
      </c>
      <c r="B12" t="s">
        <v>426</v>
      </c>
      <c r="C12" s="59" t="str">
        <f t="shared" si="0"/>
        <v>200 N. Grand Avenue</v>
      </c>
      <c r="D12" t="s">
        <v>423</v>
      </c>
      <c r="E12" s="59" t="str">
        <f t="shared" si="1"/>
        <v>Lansing</v>
      </c>
      <c r="F12" t="s">
        <v>2028</v>
      </c>
      <c r="G12" t="s">
        <v>2283</v>
      </c>
      <c r="H12" s="140">
        <v>48933</v>
      </c>
      <c r="I12" t="s">
        <v>424</v>
      </c>
      <c r="J12" s="59" t="s">
        <v>2487</v>
      </c>
    </row>
    <row r="13" spans="1:13" x14ac:dyDescent="0.25">
      <c r="A13" s="59" t="e">
        <f>VLOOKUP(B13, names!A$3:B$2401, 2,)</f>
        <v>#N/A</v>
      </c>
      <c r="B13" t="s">
        <v>427</v>
      </c>
      <c r="C13" s="59" t="str">
        <f t="shared" si="0"/>
        <v>One Harbison Way, Suite 115</v>
      </c>
      <c r="D13" t="s">
        <v>428</v>
      </c>
      <c r="E13" s="59" t="str">
        <f t="shared" si="1"/>
        <v>Columbia</v>
      </c>
      <c r="F13" t="s">
        <v>2029</v>
      </c>
      <c r="G13" t="s">
        <v>2284</v>
      </c>
      <c r="H13" s="140">
        <v>29212</v>
      </c>
      <c r="I13" t="s">
        <v>429</v>
      </c>
      <c r="J13" s="59" t="s">
        <v>2487</v>
      </c>
    </row>
    <row r="14" spans="1:13" x14ac:dyDescent="0.25">
      <c r="A14" s="59" t="e">
        <f>VLOOKUP(B14, names!A$3:B$2401, 2,)</f>
        <v>#N/A</v>
      </c>
      <c r="B14" t="s">
        <v>430</v>
      </c>
      <c r="C14" s="59" t="str">
        <f t="shared" si="0"/>
        <v>4798 New Broad Street, Suite 200</v>
      </c>
      <c r="D14" t="s">
        <v>431</v>
      </c>
      <c r="E14" s="59" t="str">
        <f t="shared" si="1"/>
        <v>Orlando</v>
      </c>
      <c r="F14" t="s">
        <v>2030</v>
      </c>
      <c r="G14" t="s">
        <v>2285</v>
      </c>
      <c r="H14" s="140">
        <v>32814</v>
      </c>
      <c r="I14" t="s">
        <v>432</v>
      </c>
      <c r="J14" s="59" t="s">
        <v>2487</v>
      </c>
    </row>
    <row r="15" spans="1:13" x14ac:dyDescent="0.25">
      <c r="A15" s="59" t="str">
        <f>VLOOKUP(B15, names!A$3:B$2401, 2,)</f>
        <v>Ace American Insurance Co.</v>
      </c>
      <c r="B15" t="s">
        <v>180</v>
      </c>
      <c r="C15" s="59" t="str">
        <f t="shared" si="0"/>
        <v>Judith M. Calihan, 436 Walnut Street,</v>
      </c>
      <c r="D15" t="s">
        <v>433</v>
      </c>
      <c r="E15" s="59" t="str">
        <f t="shared" si="1"/>
        <v>Philadelphia</v>
      </c>
      <c r="F15" t="s">
        <v>2031</v>
      </c>
      <c r="G15" t="s">
        <v>2286</v>
      </c>
      <c r="H15" s="140">
        <v>19106</v>
      </c>
      <c r="I15" t="s">
        <v>434</v>
      </c>
      <c r="J15" s="59" t="s">
        <v>3148</v>
      </c>
    </row>
    <row r="16" spans="1:13" x14ac:dyDescent="0.25">
      <c r="A16" s="59" t="e">
        <f>VLOOKUP(B16, names!A$3:B$2401, 2,)</f>
        <v>#N/A</v>
      </c>
      <c r="B16" t="s">
        <v>435</v>
      </c>
      <c r="C16" s="59" t="str">
        <f t="shared" si="0"/>
        <v>Judith M. Calihan, 436 Walnut Street,            P</v>
      </c>
      <c r="D16" t="s">
        <v>436</v>
      </c>
      <c r="E16" s="59" t="str">
        <f t="shared" si="1"/>
        <v>Philadelphia</v>
      </c>
      <c r="F16" t="s">
        <v>2031</v>
      </c>
      <c r="G16" t="s">
        <v>2286</v>
      </c>
      <c r="H16" s="140">
        <v>19106</v>
      </c>
      <c r="I16" t="s">
        <v>434</v>
      </c>
      <c r="J16" s="59" t="s">
        <v>3148</v>
      </c>
    </row>
    <row r="17" spans="1:10" x14ac:dyDescent="0.25">
      <c r="A17" s="59" t="str">
        <f>VLOOKUP(B17, names!A$3:B$2401, 2,)</f>
        <v>Ace Insurance Co. Of The Midwest</v>
      </c>
      <c r="B17" t="s">
        <v>114</v>
      </c>
      <c r="C17" s="59" t="str">
        <f t="shared" si="0"/>
        <v>Judith M. Calihan, 436 Walnut Street,            P</v>
      </c>
      <c r="D17" t="s">
        <v>436</v>
      </c>
      <c r="E17" s="59" t="str">
        <f t="shared" si="1"/>
        <v>Philadelphia</v>
      </c>
      <c r="F17" t="s">
        <v>2031</v>
      </c>
      <c r="G17" t="s">
        <v>2286</v>
      </c>
      <c r="H17" s="140">
        <v>19106</v>
      </c>
      <c r="I17" t="s">
        <v>434</v>
      </c>
      <c r="J17" s="59" t="s">
        <v>3148</v>
      </c>
    </row>
    <row r="18" spans="1:10" x14ac:dyDescent="0.25">
      <c r="A18" s="59" t="e">
        <f>VLOOKUP(B18, names!A$3:B$2401, 2,)</f>
        <v>#N/A</v>
      </c>
      <c r="B18" t="s">
        <v>437</v>
      </c>
      <c r="C18" s="59" t="str">
        <f t="shared" si="0"/>
        <v>Judith M. Calihan, 436 Walnut Street,            P</v>
      </c>
      <c r="D18" t="s">
        <v>436</v>
      </c>
      <c r="E18" s="59" t="str">
        <f t="shared" si="1"/>
        <v>Philadelphia</v>
      </c>
      <c r="F18" t="s">
        <v>2031</v>
      </c>
      <c r="G18" t="s">
        <v>2286</v>
      </c>
      <c r="H18" s="140">
        <v>19106</v>
      </c>
      <c r="I18" t="s">
        <v>434</v>
      </c>
      <c r="J18" s="59" t="s">
        <v>3148</v>
      </c>
    </row>
    <row r="19" spans="1:10" x14ac:dyDescent="0.25">
      <c r="A19" s="59" t="e">
        <f>VLOOKUP(B19, names!A$3:B$2401, 2,)</f>
        <v>#N/A</v>
      </c>
      <c r="B19" t="s">
        <v>438</v>
      </c>
      <c r="C19" s="59" t="str">
        <f t="shared" si="0"/>
        <v>2600 N. Central Expressway, Suite 800</v>
      </c>
      <c r="D19" t="s">
        <v>439</v>
      </c>
      <c r="E19" s="59" t="str">
        <f t="shared" si="1"/>
        <v>Richardson</v>
      </c>
      <c r="F19" t="s">
        <v>2032</v>
      </c>
      <c r="G19" t="s">
        <v>2287</v>
      </c>
      <c r="H19" s="140">
        <v>75080</v>
      </c>
      <c r="I19" t="s">
        <v>440</v>
      </c>
      <c r="J19" s="59" t="s">
        <v>2487</v>
      </c>
    </row>
    <row r="20" spans="1:10" x14ac:dyDescent="0.25">
      <c r="A20" s="59" t="e">
        <f>VLOOKUP(B20, names!A$3:B$2401, 2,)</f>
        <v>#N/A</v>
      </c>
      <c r="B20" t="s">
        <v>441</v>
      </c>
      <c r="C20" s="59" t="str">
        <f t="shared" si="0"/>
        <v>30 South Road</v>
      </c>
      <c r="D20" t="s">
        <v>442</v>
      </c>
      <c r="E20" s="59" t="str">
        <f t="shared" si="1"/>
        <v>Farmington</v>
      </c>
      <c r="F20" t="s">
        <v>2033</v>
      </c>
      <c r="G20" t="s">
        <v>2288</v>
      </c>
      <c r="H20" s="140" t="s">
        <v>3703</v>
      </c>
      <c r="I20" t="s">
        <v>443</v>
      </c>
      <c r="J20" s="59" t="s">
        <v>3149</v>
      </c>
    </row>
    <row r="21" spans="1:10" x14ac:dyDescent="0.25">
      <c r="A21" s="59" t="str">
        <f>VLOOKUP(B21, names!A$3:B$2401, 2,)</f>
        <v>Addison Insurance Co.</v>
      </c>
      <c r="B21" t="s">
        <v>136</v>
      </c>
      <c r="C21" s="59" t="str">
        <f t="shared" si="0"/>
        <v>118 2Nd Avenue Se</v>
      </c>
      <c r="D21" t="s">
        <v>444</v>
      </c>
      <c r="E21" s="59" t="str">
        <f t="shared" si="1"/>
        <v>Cedar Rapids</v>
      </c>
      <c r="F21" t="s">
        <v>2034</v>
      </c>
      <c r="G21" t="s">
        <v>2289</v>
      </c>
      <c r="H21" s="140">
        <v>52401</v>
      </c>
      <c r="I21" t="s">
        <v>445</v>
      </c>
      <c r="J21" s="59" t="s">
        <v>2470</v>
      </c>
    </row>
    <row r="22" spans="1:10" x14ac:dyDescent="0.25">
      <c r="A22" s="59" t="e">
        <f>VLOOKUP(B22, names!A$3:B$2401, 2,)</f>
        <v>#N/A</v>
      </c>
      <c r="B22" t="s">
        <v>446</v>
      </c>
      <c r="C22" s="59" t="str">
        <f t="shared" si="0"/>
        <v>100 W. Towne Ridge Pkwy, Suite 110</v>
      </c>
      <c r="D22" t="s">
        <v>447</v>
      </c>
      <c r="E22" s="59" t="str">
        <f t="shared" si="1"/>
        <v>Sandy</v>
      </c>
      <c r="F22" t="s">
        <v>2035</v>
      </c>
      <c r="G22" t="s">
        <v>2290</v>
      </c>
      <c r="H22" s="140">
        <v>84070</v>
      </c>
      <c r="I22" t="s">
        <v>448</v>
      </c>
      <c r="J22" s="59" t="s">
        <v>2487</v>
      </c>
    </row>
    <row r="23" spans="1:10" x14ac:dyDescent="0.25">
      <c r="A23" s="59" t="str">
        <f>VLOOKUP(B23, names!A$3:B$2401, 2,)</f>
        <v>Aegis Security Insurance Co.</v>
      </c>
      <c r="B23" t="s">
        <v>129</v>
      </c>
      <c r="C23" s="59" t="str">
        <f t="shared" si="0"/>
        <v>2407 Park Drive Suite 200</v>
      </c>
      <c r="D23" t="s">
        <v>449</v>
      </c>
      <c r="E23" s="59" t="str">
        <f t="shared" si="1"/>
        <v>Harrisburg</v>
      </c>
      <c r="F23" t="s">
        <v>2036</v>
      </c>
      <c r="G23" t="s">
        <v>2286</v>
      </c>
      <c r="H23" s="140">
        <v>17110</v>
      </c>
      <c r="I23" t="s">
        <v>450</v>
      </c>
      <c r="J23" s="59" t="s">
        <v>2473</v>
      </c>
    </row>
    <row r="24" spans="1:10" x14ac:dyDescent="0.25">
      <c r="A24" s="59" t="e">
        <f>VLOOKUP(B24, names!A$3:B$2401, 2,)</f>
        <v>#N/A</v>
      </c>
      <c r="B24" t="s">
        <v>451</v>
      </c>
      <c r="C24" s="59" t="str">
        <f t="shared" si="0"/>
        <v>151 Farmington Avenue</v>
      </c>
      <c r="D24" t="s">
        <v>452</v>
      </c>
      <c r="E24" s="59" t="str">
        <f t="shared" si="1"/>
        <v>Hartford</v>
      </c>
      <c r="F24" t="s">
        <v>2037</v>
      </c>
      <c r="G24" t="s">
        <v>2288</v>
      </c>
      <c r="H24" s="140" t="s">
        <v>3704</v>
      </c>
      <c r="I24" t="s">
        <v>453</v>
      </c>
      <c r="J24" s="59" t="s">
        <v>2487</v>
      </c>
    </row>
    <row r="25" spans="1:10" x14ac:dyDescent="0.25">
      <c r="A25" s="59" t="str">
        <f>VLOOKUP(B25, names!A$3:B$2401, 2,)</f>
        <v>Affiliated FM Insurance Co.</v>
      </c>
      <c r="B25" t="s">
        <v>153</v>
      </c>
      <c r="C25" s="59" t="str">
        <f t="shared" si="0"/>
        <v>270 Central Avenue</v>
      </c>
      <c r="D25" t="s">
        <v>454</v>
      </c>
      <c r="E25" s="59" t="str">
        <f t="shared" si="1"/>
        <v>Johnston</v>
      </c>
      <c r="F25" t="s">
        <v>2038</v>
      </c>
      <c r="G25" t="s">
        <v>2291</v>
      </c>
      <c r="H25" s="140" t="s">
        <v>2292</v>
      </c>
      <c r="I25" t="s">
        <v>455</v>
      </c>
      <c r="J25" s="59" t="s">
        <v>3150</v>
      </c>
    </row>
    <row r="26" spans="1:10" x14ac:dyDescent="0.25">
      <c r="A26" s="59" t="e">
        <f>VLOOKUP(B26, names!A$3:B$2401, 2,)</f>
        <v>#N/A</v>
      </c>
      <c r="B26" t="s">
        <v>456</v>
      </c>
      <c r="C26" s="59" t="str">
        <f t="shared" si="0"/>
        <v>4450 Sojourn Drive, Suite 500</v>
      </c>
      <c r="D26" t="s">
        <v>457</v>
      </c>
      <c r="E26" s="59" t="str">
        <f t="shared" si="1"/>
        <v>Addison</v>
      </c>
      <c r="F26" t="s">
        <v>2039</v>
      </c>
      <c r="G26" t="s">
        <v>2287</v>
      </c>
      <c r="H26" s="140" t="s">
        <v>2293</v>
      </c>
      <c r="I26" t="s">
        <v>458</v>
      </c>
      <c r="J26" s="59" t="s">
        <v>3151</v>
      </c>
    </row>
    <row r="27" spans="1:10" x14ac:dyDescent="0.25">
      <c r="A27" s="59" t="e">
        <f>VLOOKUP(B27, names!A$3:B$2401, 2,)</f>
        <v>#N/A</v>
      </c>
      <c r="B27" t="s">
        <v>459</v>
      </c>
      <c r="C27" s="59" t="str">
        <f t="shared" si="0"/>
        <v>225 W. Washington Street, Suite 1800</v>
      </c>
      <c r="D27" t="s">
        <v>460</v>
      </c>
      <c r="E27" s="59" t="str">
        <f t="shared" si="1"/>
        <v>Chicago</v>
      </c>
      <c r="F27" t="s">
        <v>2040</v>
      </c>
      <c r="G27" t="s">
        <v>2294</v>
      </c>
      <c r="H27" s="140" t="s">
        <v>2295</v>
      </c>
      <c r="I27" t="s">
        <v>461</v>
      </c>
      <c r="J27" s="59" t="s">
        <v>3152</v>
      </c>
    </row>
    <row r="28" spans="1:10" x14ac:dyDescent="0.25">
      <c r="A28" s="59" t="e">
        <f>VLOOKUP(B28, names!A$3:B$2401, 2,)</f>
        <v>#N/A</v>
      </c>
      <c r="B28" t="s">
        <v>462</v>
      </c>
      <c r="C28" s="59" t="str">
        <f t="shared" si="0"/>
        <v>7450 Coca Cola Drive</v>
      </c>
      <c r="D28" t="s">
        <v>463</v>
      </c>
      <c r="E28" s="59" t="str">
        <f t="shared" si="1"/>
        <v>Hanover</v>
      </c>
      <c r="F28" t="s">
        <v>2041</v>
      </c>
      <c r="G28" t="s">
        <v>2296</v>
      </c>
      <c r="H28" s="140">
        <v>21076</v>
      </c>
      <c r="I28" t="s">
        <v>464</v>
      </c>
      <c r="J28" s="59" t="s">
        <v>2487</v>
      </c>
    </row>
    <row r="29" spans="1:10" x14ac:dyDescent="0.25">
      <c r="A29" s="59" t="e">
        <f>VLOOKUP(B29, names!A$3:B$2401, 2,)</f>
        <v>#N/A</v>
      </c>
      <c r="B29" t="s">
        <v>465</v>
      </c>
      <c r="C29" s="59" t="str">
        <f t="shared" si="0"/>
        <v>9200 Northpark Drive, Suite 350</v>
      </c>
      <c r="D29" t="s">
        <v>466</v>
      </c>
      <c r="E29" s="59" t="str">
        <f t="shared" si="1"/>
        <v>Johnston</v>
      </c>
      <c r="F29" t="s">
        <v>2038</v>
      </c>
      <c r="G29" t="s">
        <v>2289</v>
      </c>
      <c r="H29" s="140">
        <v>50131</v>
      </c>
      <c r="I29" t="s">
        <v>434</v>
      </c>
      <c r="J29" s="59" t="s">
        <v>3148</v>
      </c>
    </row>
    <row r="30" spans="1:10" x14ac:dyDescent="0.25">
      <c r="A30" s="59" t="e">
        <f>VLOOKUP(B30, names!A$3:B$2401, 2,)</f>
        <v>#N/A</v>
      </c>
      <c r="B30" t="s">
        <v>467</v>
      </c>
      <c r="C30" s="59" t="str">
        <f t="shared" si="0"/>
        <v>175 Water Street, 18Th Floor</v>
      </c>
      <c r="D30" t="s">
        <v>468</v>
      </c>
      <c r="E30" s="59" t="str">
        <f t="shared" si="1"/>
        <v>New York</v>
      </c>
      <c r="F30" t="s">
        <v>2025</v>
      </c>
      <c r="G30" t="s">
        <v>2279</v>
      </c>
      <c r="H30" s="140">
        <v>10038</v>
      </c>
      <c r="I30" t="s">
        <v>469</v>
      </c>
      <c r="J30" s="59" t="s">
        <v>2477</v>
      </c>
    </row>
    <row r="31" spans="1:10" x14ac:dyDescent="0.25">
      <c r="A31" s="59" t="str">
        <f>VLOOKUP(B31, names!A$3:B$2401, 2,)</f>
        <v>AIG Property Casualty Co.</v>
      </c>
      <c r="B31" t="s">
        <v>97</v>
      </c>
      <c r="C31" s="59" t="str">
        <f t="shared" si="0"/>
        <v>175 Water Street, 18Th Floor</v>
      </c>
      <c r="D31" t="s">
        <v>468</v>
      </c>
      <c r="E31" s="59" t="str">
        <f t="shared" si="1"/>
        <v>New York</v>
      </c>
      <c r="F31" t="s">
        <v>2025</v>
      </c>
      <c r="G31" t="s">
        <v>2279</v>
      </c>
      <c r="H31" s="140">
        <v>10038</v>
      </c>
      <c r="I31" t="s">
        <v>469</v>
      </c>
      <c r="J31" s="59" t="s">
        <v>2477</v>
      </c>
    </row>
    <row r="32" spans="1:10" x14ac:dyDescent="0.25">
      <c r="A32" s="59" t="e">
        <f>VLOOKUP(B32, names!A$3:B$2401, 2,)</f>
        <v>#N/A</v>
      </c>
      <c r="B32" t="s">
        <v>470</v>
      </c>
      <c r="C32" s="59" t="str">
        <f t="shared" si="0"/>
        <v>175 Water Street, 18Th Floor</v>
      </c>
      <c r="D32" t="s">
        <v>468</v>
      </c>
      <c r="E32" s="59" t="str">
        <f t="shared" si="1"/>
        <v>New York</v>
      </c>
      <c r="F32" t="s">
        <v>2025</v>
      </c>
      <c r="G32" t="s">
        <v>2279</v>
      </c>
      <c r="H32" s="140">
        <v>10038</v>
      </c>
      <c r="I32" t="s">
        <v>469</v>
      </c>
      <c r="J32" s="59" t="s">
        <v>2477</v>
      </c>
    </row>
    <row r="33" spans="1:10" x14ac:dyDescent="0.25">
      <c r="A33" s="59" t="e">
        <f>VLOOKUP(B33, names!A$3:B$2401, 2,)</f>
        <v>#N/A</v>
      </c>
      <c r="B33" t="s">
        <v>471</v>
      </c>
      <c r="C33" s="59" t="str">
        <f t="shared" si="0"/>
        <v>238 International Road</v>
      </c>
      <c r="D33" t="s">
        <v>472</v>
      </c>
      <c r="E33" s="59" t="str">
        <f t="shared" si="1"/>
        <v>Burlington</v>
      </c>
      <c r="F33" t="s">
        <v>2042</v>
      </c>
      <c r="G33" t="s">
        <v>2297</v>
      </c>
      <c r="H33" s="140">
        <v>27215</v>
      </c>
      <c r="I33" t="s">
        <v>473</v>
      </c>
      <c r="J33" s="59" t="s">
        <v>2487</v>
      </c>
    </row>
    <row r="34" spans="1:10" x14ac:dyDescent="0.25">
      <c r="A34" s="59" t="e">
        <f>VLOOKUP(B34, names!A$3:B$2401, 2,)</f>
        <v>#N/A</v>
      </c>
      <c r="B34" t="s">
        <v>474</v>
      </c>
      <c r="C34" s="59" t="str">
        <f t="shared" si="0"/>
        <v>7001 Jewel Lake Road</v>
      </c>
      <c r="D34" t="s">
        <v>475</v>
      </c>
      <c r="E34" s="59" t="str">
        <f t="shared" si="1"/>
        <v>Anchorage</v>
      </c>
      <c r="F34" t="s">
        <v>2043</v>
      </c>
      <c r="G34" t="s">
        <v>2298</v>
      </c>
      <c r="H34" s="140" t="s">
        <v>2299</v>
      </c>
      <c r="I34" t="s">
        <v>476</v>
      </c>
      <c r="J34" s="59" t="s">
        <v>2487</v>
      </c>
    </row>
    <row r="35" spans="1:10" x14ac:dyDescent="0.25">
      <c r="A35" s="59" t="e">
        <f>VLOOKUP(B35, names!A$3:B$2401, 2,)</f>
        <v>#N/A</v>
      </c>
      <c r="B35" t="s">
        <v>477</v>
      </c>
      <c r="C35" s="59" t="str">
        <f t="shared" si="0"/>
        <v>City Place Ii, 185 Asylum Street 9Th Floor</v>
      </c>
      <c r="D35" t="s">
        <v>478</v>
      </c>
      <c r="E35" s="59" t="str">
        <f t="shared" si="1"/>
        <v>Hartford</v>
      </c>
      <c r="F35" t="s">
        <v>2037</v>
      </c>
      <c r="G35" t="s">
        <v>2288</v>
      </c>
      <c r="H35" s="140" t="s">
        <v>3705</v>
      </c>
      <c r="I35" t="s">
        <v>479</v>
      </c>
      <c r="J35" s="59" t="s">
        <v>3153</v>
      </c>
    </row>
    <row r="36" spans="1:10" x14ac:dyDescent="0.25">
      <c r="A36" s="59" t="e">
        <f>VLOOKUP(B36, names!A$3:B$2401, 2,)</f>
        <v>#N/A</v>
      </c>
      <c r="B36" t="s">
        <v>480</v>
      </c>
      <c r="C36" s="59" t="str">
        <f t="shared" si="0"/>
        <v>One Newark Center, 20Th Floor</v>
      </c>
      <c r="D36" t="s">
        <v>481</v>
      </c>
      <c r="E36" s="59" t="str">
        <f t="shared" si="1"/>
        <v>Newark</v>
      </c>
      <c r="F36" t="s">
        <v>2044</v>
      </c>
      <c r="G36" t="s">
        <v>2300</v>
      </c>
      <c r="H36" s="140" t="s">
        <v>3706</v>
      </c>
      <c r="I36" t="s">
        <v>482</v>
      </c>
      <c r="J36" s="59" t="s">
        <v>2487</v>
      </c>
    </row>
    <row r="37" spans="1:10" x14ac:dyDescent="0.25">
      <c r="A37" s="59" t="str">
        <f>VLOOKUP(B37, names!A$3:B$2401, 2,)</f>
        <v>Allianz Global Risks Us Insurance Co.</v>
      </c>
      <c r="B37" t="s">
        <v>193</v>
      </c>
      <c r="C37" s="59" t="str">
        <f t="shared" si="0"/>
        <v>225 W. Washington Street, Suite 1800</v>
      </c>
      <c r="D37" t="s">
        <v>460</v>
      </c>
      <c r="E37" s="59" t="str">
        <f t="shared" si="1"/>
        <v>Chicago</v>
      </c>
      <c r="F37" t="s">
        <v>2040</v>
      </c>
      <c r="G37" t="s">
        <v>2294</v>
      </c>
      <c r="H37" s="140" t="s">
        <v>2295</v>
      </c>
      <c r="I37" t="s">
        <v>483</v>
      </c>
      <c r="J37" s="59" t="s">
        <v>3152</v>
      </c>
    </row>
    <row r="38" spans="1:10" x14ac:dyDescent="0.25">
      <c r="A38" s="59" t="e">
        <f>VLOOKUP(B38, names!A$3:B$2401, 2,)</f>
        <v>#N/A</v>
      </c>
      <c r="B38" t="s">
        <v>484</v>
      </c>
      <c r="C38" s="59" t="str">
        <f t="shared" si="0"/>
        <v>Po Box 83777</v>
      </c>
      <c r="D38" t="s">
        <v>485</v>
      </c>
      <c r="E38" s="59" t="str">
        <f t="shared" si="1"/>
        <v>Lancaster</v>
      </c>
      <c r="F38" t="s">
        <v>2045</v>
      </c>
      <c r="G38" t="s">
        <v>2286</v>
      </c>
      <c r="H38" s="140" t="s">
        <v>2301</v>
      </c>
      <c r="I38" t="s">
        <v>486</v>
      </c>
      <c r="J38" s="59" t="s">
        <v>2487</v>
      </c>
    </row>
    <row r="39" spans="1:10" x14ac:dyDescent="0.25">
      <c r="A39" s="59">
        <f>VLOOKUP(B39, names!A$3:B$2401, 2,)</f>
        <v>0</v>
      </c>
      <c r="B39" t="s">
        <v>487</v>
      </c>
      <c r="C39" s="59" t="str">
        <f t="shared" si="0"/>
        <v>One West Nationwide Blvd., 3-04-101</v>
      </c>
      <c r="D39" t="s">
        <v>488</v>
      </c>
      <c r="E39" s="59" t="str">
        <f t="shared" si="1"/>
        <v>Columbus</v>
      </c>
      <c r="F39" t="s">
        <v>2046</v>
      </c>
      <c r="G39" t="s">
        <v>2302</v>
      </c>
      <c r="H39" s="140" t="s">
        <v>2303</v>
      </c>
      <c r="I39" t="s">
        <v>489</v>
      </c>
      <c r="J39" s="59" t="s">
        <v>2598</v>
      </c>
    </row>
    <row r="40" spans="1:10" x14ac:dyDescent="0.25">
      <c r="A40" s="59" t="e">
        <f>VLOOKUP(B40, names!A$3:B$2401, 2,)</f>
        <v>#N/A</v>
      </c>
      <c r="B40" t="s">
        <v>490</v>
      </c>
      <c r="C40" s="59" t="str">
        <f t="shared" si="0"/>
        <v>One West Nationwide. Blvd.,  3-04-101</v>
      </c>
      <c r="D40" t="s">
        <v>491</v>
      </c>
      <c r="E40" s="59" t="str">
        <f t="shared" si="1"/>
        <v>Columbus</v>
      </c>
      <c r="F40" t="s">
        <v>2046</v>
      </c>
      <c r="G40" t="s">
        <v>2302</v>
      </c>
      <c r="H40" s="140" t="s">
        <v>2303</v>
      </c>
      <c r="I40" t="s">
        <v>489</v>
      </c>
      <c r="J40" s="59" t="s">
        <v>3154</v>
      </c>
    </row>
    <row r="41" spans="1:10" x14ac:dyDescent="0.25">
      <c r="A41" s="59" t="e">
        <f>VLOOKUP(B41, names!A$3:B$2401, 2,)</f>
        <v>#N/A</v>
      </c>
      <c r="B41" t="s">
        <v>492</v>
      </c>
      <c r="C41" s="59" t="str">
        <f t="shared" si="0"/>
        <v>199 Water Street</v>
      </c>
      <c r="D41" t="s">
        <v>493</v>
      </c>
      <c r="E41" s="59" t="str">
        <f t="shared" si="1"/>
        <v>New York</v>
      </c>
      <c r="F41" t="s">
        <v>2025</v>
      </c>
      <c r="G41" t="s">
        <v>2279</v>
      </c>
      <c r="H41" s="140">
        <v>10038</v>
      </c>
      <c r="I41" t="s">
        <v>494</v>
      </c>
      <c r="J41" s="59" t="s">
        <v>3155</v>
      </c>
    </row>
    <row r="42" spans="1:10" x14ac:dyDescent="0.25">
      <c r="A42" s="59" t="e">
        <f>VLOOKUP(B42, names!A$3:B$2401, 2,)</f>
        <v>#N/A</v>
      </c>
      <c r="B42" t="s">
        <v>495</v>
      </c>
      <c r="C42" s="59" t="str">
        <f t="shared" si="0"/>
        <v>199 Water Street</v>
      </c>
      <c r="D42" t="s">
        <v>493</v>
      </c>
      <c r="E42" s="59" t="str">
        <f t="shared" si="1"/>
        <v>New York</v>
      </c>
      <c r="F42" t="s">
        <v>2025</v>
      </c>
      <c r="G42" t="s">
        <v>2279</v>
      </c>
      <c r="H42" s="140">
        <v>10038</v>
      </c>
      <c r="I42" t="s">
        <v>494</v>
      </c>
      <c r="J42" s="59" t="s">
        <v>3155</v>
      </c>
    </row>
    <row r="43" spans="1:10" x14ac:dyDescent="0.25">
      <c r="A43" s="59" t="e">
        <f>VLOOKUP(B43, names!A$3:B$2401, 2,)</f>
        <v>#N/A</v>
      </c>
      <c r="B43" t="s">
        <v>496</v>
      </c>
      <c r="C43" s="59" t="str">
        <f t="shared" si="0"/>
        <v>199 Water Street</v>
      </c>
      <c r="D43" t="s">
        <v>493</v>
      </c>
      <c r="E43" s="59" t="str">
        <f t="shared" si="1"/>
        <v>New York</v>
      </c>
      <c r="F43" t="s">
        <v>2025</v>
      </c>
      <c r="G43" t="s">
        <v>2279</v>
      </c>
      <c r="H43" s="140">
        <v>10038</v>
      </c>
      <c r="I43" t="s">
        <v>494</v>
      </c>
      <c r="J43" s="59" t="s">
        <v>2487</v>
      </c>
    </row>
    <row r="44" spans="1:10" x14ac:dyDescent="0.25">
      <c r="A44" s="59" t="e">
        <f>VLOOKUP(B44, names!A$3:B$2401, 2,)</f>
        <v>#N/A</v>
      </c>
      <c r="B44" t="s">
        <v>497</v>
      </c>
      <c r="C44" s="59" t="str">
        <f t="shared" si="0"/>
        <v>440 Lincoln Street</v>
      </c>
      <c r="D44" t="s">
        <v>498</v>
      </c>
      <c r="E44" s="59" t="str">
        <f t="shared" si="1"/>
        <v>Worcester</v>
      </c>
      <c r="F44" t="s">
        <v>2047</v>
      </c>
      <c r="G44" t="s">
        <v>2304</v>
      </c>
      <c r="H44" s="140" t="s">
        <v>2305</v>
      </c>
      <c r="I44" t="s">
        <v>499</v>
      </c>
      <c r="J44" s="59" t="s">
        <v>3156</v>
      </c>
    </row>
    <row r="45" spans="1:10" x14ac:dyDescent="0.25">
      <c r="A45" s="59">
        <f>VLOOKUP(B45, names!A$3:B$2401, 2,)</f>
        <v>0</v>
      </c>
      <c r="B45" t="s">
        <v>500</v>
      </c>
      <c r="C45" s="59" t="str">
        <f t="shared" si="0"/>
        <v>3075 Sanders Road, Suite H1E</v>
      </c>
      <c r="D45" t="s">
        <v>501</v>
      </c>
      <c r="E45" s="59" t="str">
        <f t="shared" si="1"/>
        <v>Northbrook</v>
      </c>
      <c r="F45" t="s">
        <v>2048</v>
      </c>
      <c r="G45" t="s">
        <v>2294</v>
      </c>
      <c r="H45" s="140" t="s">
        <v>2306</v>
      </c>
      <c r="I45" t="s">
        <v>502</v>
      </c>
      <c r="J45" s="59" t="s">
        <v>2487</v>
      </c>
    </row>
    <row r="46" spans="1:10" x14ac:dyDescent="0.25">
      <c r="A46" s="59">
        <f>VLOOKUP(B46, names!A$3:B$2401, 2,)</f>
        <v>0</v>
      </c>
      <c r="B46" t="s">
        <v>503</v>
      </c>
      <c r="C46" s="59" t="str">
        <f t="shared" si="0"/>
        <v>3075 Sanders Road, Suite H1E</v>
      </c>
      <c r="D46" t="s">
        <v>501</v>
      </c>
      <c r="E46" s="59" t="str">
        <f t="shared" si="1"/>
        <v>Northbrook</v>
      </c>
      <c r="F46" t="s">
        <v>2048</v>
      </c>
      <c r="G46" t="s">
        <v>2294</v>
      </c>
      <c r="H46" s="140" t="s">
        <v>2306</v>
      </c>
      <c r="I46" t="s">
        <v>502</v>
      </c>
      <c r="J46" s="59" t="s">
        <v>2520</v>
      </c>
    </row>
    <row r="47" spans="1:10" x14ac:dyDescent="0.25">
      <c r="A47" s="59">
        <f>VLOOKUP(B47, names!A$3:B$2401, 2,)</f>
        <v>0</v>
      </c>
      <c r="B47" t="s">
        <v>504</v>
      </c>
      <c r="C47" s="59" t="str">
        <f t="shared" si="0"/>
        <v>3075 Sanders Road, Suite H1E</v>
      </c>
      <c r="D47" t="s">
        <v>501</v>
      </c>
      <c r="E47" s="59" t="str">
        <f t="shared" si="1"/>
        <v>Northbrook</v>
      </c>
      <c r="F47" t="s">
        <v>2048</v>
      </c>
      <c r="G47" t="s">
        <v>2294</v>
      </c>
      <c r="H47" s="140" t="s">
        <v>2306</v>
      </c>
      <c r="I47" t="s">
        <v>502</v>
      </c>
      <c r="J47" s="59" t="s">
        <v>2520</v>
      </c>
    </row>
    <row r="48" spans="1:10" x14ac:dyDescent="0.25">
      <c r="A48" s="59" t="e">
        <f>VLOOKUP(B48, names!A$3:B$2401, 2,)</f>
        <v>#N/A</v>
      </c>
      <c r="B48" t="s">
        <v>505</v>
      </c>
      <c r="C48" s="59" t="str">
        <f t="shared" si="0"/>
        <v>3075 Sanders Road, Suite H1E</v>
      </c>
      <c r="D48" t="s">
        <v>501</v>
      </c>
      <c r="E48" s="59" t="str">
        <f t="shared" si="1"/>
        <v>Northbrook</v>
      </c>
      <c r="F48" t="s">
        <v>2048</v>
      </c>
      <c r="G48" t="s">
        <v>2294</v>
      </c>
      <c r="H48" s="140" t="s">
        <v>2306</v>
      </c>
      <c r="I48" t="s">
        <v>506</v>
      </c>
      <c r="J48" s="59" t="s">
        <v>2520</v>
      </c>
    </row>
    <row r="49" spans="1:10" x14ac:dyDescent="0.25">
      <c r="A49" s="59" t="e">
        <f>VLOOKUP(B49, names!A$3:B$2401, 2,)</f>
        <v>#N/A</v>
      </c>
      <c r="B49" t="s">
        <v>507</v>
      </c>
      <c r="C49" s="59" t="str">
        <f t="shared" si="0"/>
        <v>3075 Sanders Road, Suite H1E</v>
      </c>
      <c r="D49" t="s">
        <v>501</v>
      </c>
      <c r="E49" s="59" t="str">
        <f t="shared" si="1"/>
        <v>Northbrook</v>
      </c>
      <c r="F49" t="s">
        <v>2048</v>
      </c>
      <c r="G49" t="s">
        <v>2294</v>
      </c>
      <c r="H49" s="140" t="s">
        <v>2306</v>
      </c>
      <c r="I49" t="s">
        <v>502</v>
      </c>
      <c r="J49" s="59" t="s">
        <v>2520</v>
      </c>
    </row>
    <row r="50" spans="1:10" x14ac:dyDescent="0.25">
      <c r="A50" s="59">
        <f>VLOOKUP(B50, names!A$3:B$2401, 2,)</f>
        <v>0</v>
      </c>
      <c r="B50" t="s">
        <v>508</v>
      </c>
      <c r="C50" s="59" t="str">
        <f t="shared" si="0"/>
        <v>3075 Sanders Road, Suite H1E</v>
      </c>
      <c r="D50" t="s">
        <v>501</v>
      </c>
      <c r="E50" s="59" t="str">
        <f t="shared" si="1"/>
        <v>Northbrook</v>
      </c>
      <c r="F50" t="s">
        <v>2048</v>
      </c>
      <c r="G50" t="s">
        <v>2294</v>
      </c>
      <c r="H50" s="140" t="s">
        <v>2306</v>
      </c>
      <c r="I50" t="s">
        <v>502</v>
      </c>
      <c r="J50" s="59" t="s">
        <v>2487</v>
      </c>
    </row>
    <row r="51" spans="1:10" x14ac:dyDescent="0.25">
      <c r="A51" s="59" t="e">
        <f>VLOOKUP(B51, names!A$3:B$2401, 2,)</f>
        <v>#N/A</v>
      </c>
      <c r="B51" t="s">
        <v>509</v>
      </c>
      <c r="C51" s="59" t="str">
        <f t="shared" si="0"/>
        <v>50 Glenmaura National Blvd.,  Ste. 201</v>
      </c>
      <c r="D51" t="s">
        <v>510</v>
      </c>
      <c r="E51" s="59" t="str">
        <f t="shared" si="1"/>
        <v>Moosic</v>
      </c>
      <c r="F51" t="s">
        <v>2049</v>
      </c>
      <c r="G51" t="s">
        <v>2286</v>
      </c>
      <c r="H51" s="140">
        <v>18507</v>
      </c>
      <c r="I51" t="s">
        <v>511</v>
      </c>
      <c r="J51" s="59" t="s">
        <v>2589</v>
      </c>
    </row>
    <row r="52" spans="1:10" x14ac:dyDescent="0.25">
      <c r="A52" s="59" t="e">
        <f>VLOOKUP(B52, names!A$3:B$2401, 2,)</f>
        <v>#N/A</v>
      </c>
      <c r="B52" t="s">
        <v>512</v>
      </c>
      <c r="C52" s="59" t="str">
        <f t="shared" si="0"/>
        <v>1185 Avenue Of The Americas, 16Th Floor</v>
      </c>
      <c r="D52" t="s">
        <v>513</v>
      </c>
      <c r="E52" s="59" t="str">
        <f t="shared" si="1"/>
        <v>New York</v>
      </c>
      <c r="F52" t="s">
        <v>2025</v>
      </c>
      <c r="G52" t="s">
        <v>2279</v>
      </c>
      <c r="H52" s="140">
        <v>10036</v>
      </c>
      <c r="I52" t="s">
        <v>514</v>
      </c>
      <c r="J52" s="59" t="s">
        <v>3157</v>
      </c>
    </row>
    <row r="53" spans="1:10" x14ac:dyDescent="0.25">
      <c r="A53" s="59" t="e">
        <f>VLOOKUP(B53, names!A$3:B$2401, 2,)</f>
        <v>#N/A</v>
      </c>
      <c r="B53" t="s">
        <v>515</v>
      </c>
      <c r="C53" s="59" t="str">
        <f t="shared" si="0"/>
        <v>500 Morse Street, Ne</v>
      </c>
      <c r="D53" t="s">
        <v>516</v>
      </c>
      <c r="E53" s="59" t="str">
        <f t="shared" si="1"/>
        <v>Washington</v>
      </c>
      <c r="F53" t="s">
        <v>2050</v>
      </c>
      <c r="G53" t="s">
        <v>2307</v>
      </c>
      <c r="H53" s="140" t="s">
        <v>2308</v>
      </c>
      <c r="I53" t="s">
        <v>517</v>
      </c>
      <c r="J53" s="59" t="s">
        <v>2487</v>
      </c>
    </row>
    <row r="54" spans="1:10" x14ac:dyDescent="0.25">
      <c r="A54" s="59" t="e">
        <f>VLOOKUP(B54, names!A$3:B$2401, 2,)</f>
        <v>#N/A</v>
      </c>
      <c r="B54" t="s">
        <v>518</v>
      </c>
      <c r="C54" s="59" t="str">
        <f t="shared" si="0"/>
        <v>One State Street Plaza</v>
      </c>
      <c r="D54" t="s">
        <v>519</v>
      </c>
      <c r="E54" s="59" t="str">
        <f t="shared" si="1"/>
        <v>New York</v>
      </c>
      <c r="F54" t="s">
        <v>2025</v>
      </c>
      <c r="G54" t="s">
        <v>2279</v>
      </c>
      <c r="H54" s="140">
        <v>10004</v>
      </c>
      <c r="I54" t="s">
        <v>520</v>
      </c>
      <c r="J54" s="59" t="s">
        <v>2487</v>
      </c>
    </row>
    <row r="55" spans="1:10" x14ac:dyDescent="0.25">
      <c r="A55" s="59" t="e">
        <f>VLOOKUP(B55, names!A$3:B$2401, 2,)</f>
        <v>#N/A</v>
      </c>
      <c r="B55" t="s">
        <v>521</v>
      </c>
      <c r="C55" s="59" t="str">
        <f t="shared" si="0"/>
        <v>One West Nationwide Blvd.,  3-04-101</v>
      </c>
      <c r="D55" t="s">
        <v>522</v>
      </c>
      <c r="E55" s="59" t="str">
        <f t="shared" si="1"/>
        <v>Columbus</v>
      </c>
      <c r="F55" t="s">
        <v>2046</v>
      </c>
      <c r="G55" t="s">
        <v>2302</v>
      </c>
      <c r="H55" s="140" t="s">
        <v>2303</v>
      </c>
      <c r="I55" t="s">
        <v>489</v>
      </c>
      <c r="J55" s="59" t="s">
        <v>2487</v>
      </c>
    </row>
    <row r="56" spans="1:10" x14ac:dyDescent="0.25">
      <c r="A56" s="59" t="str">
        <f>VLOOKUP(B56, names!A$3:B$2401, 2,)</f>
        <v>American Agri-Business Insurance Co.</v>
      </c>
      <c r="B56" t="s">
        <v>187</v>
      </c>
      <c r="C56" s="59" t="str">
        <f t="shared" si="0"/>
        <v>7101 82Nd Street</v>
      </c>
      <c r="D56" t="s">
        <v>523</v>
      </c>
      <c r="E56" s="59" t="str">
        <f t="shared" si="1"/>
        <v>Lubbock</v>
      </c>
      <c r="F56" t="s">
        <v>2051</v>
      </c>
      <c r="G56" t="s">
        <v>2287</v>
      </c>
      <c r="H56" s="140">
        <v>79424</v>
      </c>
      <c r="I56" t="s">
        <v>524</v>
      </c>
      <c r="J56" s="59" t="s">
        <v>3158</v>
      </c>
    </row>
    <row r="57" spans="1:10" x14ac:dyDescent="0.25">
      <c r="A57" s="59" t="e">
        <f>VLOOKUP(B57, names!A$3:B$2401, 2,)</f>
        <v>#N/A</v>
      </c>
      <c r="B57" t="s">
        <v>525</v>
      </c>
      <c r="C57" s="59" t="str">
        <f t="shared" si="0"/>
        <v>1501 E. Woodfield Road, Suite 300W</v>
      </c>
      <c r="D57" t="s">
        <v>526</v>
      </c>
      <c r="E57" s="59" t="str">
        <f t="shared" si="1"/>
        <v>Schaumburg</v>
      </c>
      <c r="F57" t="s">
        <v>2052</v>
      </c>
      <c r="G57" t="s">
        <v>2294</v>
      </c>
      <c r="H57" s="140">
        <v>60173</v>
      </c>
      <c r="I57" t="s">
        <v>527</v>
      </c>
      <c r="J57" s="59" t="s">
        <v>2487</v>
      </c>
    </row>
    <row r="58" spans="1:10" x14ac:dyDescent="0.25">
      <c r="A58" s="59" t="str">
        <f>VLOOKUP(B58, names!A$3:B$2401, 2,)</f>
        <v>American Alternative Insurance Corp.</v>
      </c>
      <c r="B58" t="s">
        <v>177</v>
      </c>
      <c r="C58" s="59" t="str">
        <f t="shared" si="0"/>
        <v>555 College Road East - P.O. Box 5241</v>
      </c>
      <c r="D58" t="s">
        <v>528</v>
      </c>
      <c r="E58" s="59" t="str">
        <f t="shared" si="1"/>
        <v>Princeton</v>
      </c>
      <c r="F58" t="s">
        <v>2053</v>
      </c>
      <c r="G58" t="s">
        <v>2300</v>
      </c>
      <c r="H58" s="140" t="s">
        <v>3707</v>
      </c>
      <c r="I58" t="s">
        <v>529</v>
      </c>
      <c r="J58" s="59" t="s">
        <v>3159</v>
      </c>
    </row>
    <row r="59" spans="1:10" x14ac:dyDescent="0.25">
      <c r="A59" s="59" t="str">
        <f>VLOOKUP(B59, names!A$3:B$2401, 2,)</f>
        <v>American Automobile Insurance Co.</v>
      </c>
      <c r="B59" t="s">
        <v>113</v>
      </c>
      <c r="C59" s="59" t="str">
        <f t="shared" si="0"/>
        <v>225 W. Washington Street, Suite 1800</v>
      </c>
      <c r="D59" t="s">
        <v>460</v>
      </c>
      <c r="E59" s="59" t="str">
        <f t="shared" si="1"/>
        <v>Chicago</v>
      </c>
      <c r="F59" t="s">
        <v>2040</v>
      </c>
      <c r="G59" t="s">
        <v>2294</v>
      </c>
      <c r="H59" s="140" t="s">
        <v>2295</v>
      </c>
      <c r="I59" t="s">
        <v>483</v>
      </c>
      <c r="J59" s="59" t="s">
        <v>3160</v>
      </c>
    </row>
    <row r="60" spans="1:10" x14ac:dyDescent="0.25">
      <c r="A60" s="59" t="str">
        <f>VLOOKUP(B60, names!A$3:B$2401, 2,)</f>
        <v>American Bankers Insurance Co. Of Florida</v>
      </c>
      <c r="B60" t="s">
        <v>42</v>
      </c>
      <c r="C60" s="59" t="str">
        <f t="shared" si="0"/>
        <v>11222 Quail Roost Drive</v>
      </c>
      <c r="D60" t="s">
        <v>530</v>
      </c>
      <c r="E60" s="59" t="str">
        <f t="shared" si="1"/>
        <v>Miami</v>
      </c>
      <c r="F60" t="s">
        <v>2054</v>
      </c>
      <c r="G60" t="s">
        <v>2285</v>
      </c>
      <c r="H60" s="140" t="s">
        <v>2309</v>
      </c>
      <c r="I60" t="s">
        <v>531</v>
      </c>
      <c r="J60" s="59" t="s">
        <v>2482</v>
      </c>
    </row>
    <row r="61" spans="1:10" x14ac:dyDescent="0.25">
      <c r="A61" s="59" t="e">
        <f>VLOOKUP(B61, names!A$3:B$2401, 2,)</f>
        <v>#N/A</v>
      </c>
      <c r="B61" t="s">
        <v>532</v>
      </c>
      <c r="C61" s="59" t="str">
        <f t="shared" si="0"/>
        <v>P.O. Box 723099</v>
      </c>
      <c r="D61" t="s">
        <v>533</v>
      </c>
      <c r="E61" s="59" t="str">
        <f t="shared" si="1"/>
        <v>Atlanta</v>
      </c>
      <c r="F61" t="s">
        <v>2027</v>
      </c>
      <c r="G61" t="s">
        <v>2282</v>
      </c>
      <c r="H61" s="140" t="s">
        <v>2310</v>
      </c>
      <c r="I61" t="s">
        <v>534</v>
      </c>
      <c r="J61" s="59" t="s">
        <v>2487</v>
      </c>
    </row>
    <row r="62" spans="1:10" x14ac:dyDescent="0.25">
      <c r="A62" s="59" t="str">
        <f>VLOOKUP(B62, names!A$3:B$2401, 2,)</f>
        <v>American Capital Assurance Corp</v>
      </c>
      <c r="B62" t="s">
        <v>117</v>
      </c>
      <c r="C62" s="59" t="str">
        <f t="shared" ref="C62:C125" si="2">PROPER(LEFT(D62, LEN(D62)-1))</f>
        <v>1 Asi Way N</v>
      </c>
      <c r="D62" t="s">
        <v>535</v>
      </c>
      <c r="E62" s="59" t="str">
        <f t="shared" ref="E62:E125" si="3">PROPER(F62)</f>
        <v>St. Petersburg</v>
      </c>
      <c r="F62" t="s">
        <v>2055</v>
      </c>
      <c r="G62" t="s">
        <v>2285</v>
      </c>
      <c r="H62" s="140">
        <v>33702</v>
      </c>
      <c r="I62" t="s">
        <v>536</v>
      </c>
      <c r="J62" s="59" t="s">
        <v>2496</v>
      </c>
    </row>
    <row r="63" spans="1:10" x14ac:dyDescent="0.25">
      <c r="A63" s="59" t="str">
        <f>VLOOKUP(B63, names!A$3:B$2401, 2,)</f>
        <v>American Casualty Co. Of Reading, Pennsylvania</v>
      </c>
      <c r="B63" t="s">
        <v>178</v>
      </c>
      <c r="C63" s="59" t="str">
        <f t="shared" si="2"/>
        <v>333 S. Wabash Ave</v>
      </c>
      <c r="D63" t="s">
        <v>537</v>
      </c>
      <c r="E63" s="59" t="str">
        <f t="shared" si="3"/>
        <v>Chicago</v>
      </c>
      <c r="F63" t="s">
        <v>2040</v>
      </c>
      <c r="G63" t="s">
        <v>2294</v>
      </c>
      <c r="H63" s="140">
        <v>60604</v>
      </c>
      <c r="I63" t="s">
        <v>538</v>
      </c>
      <c r="J63" s="59" t="s">
        <v>3161</v>
      </c>
    </row>
    <row r="64" spans="1:10" x14ac:dyDescent="0.25">
      <c r="A64" s="59" t="str">
        <f>VLOOKUP(B64, names!A$3:B$2401, 2,)</f>
        <v>American Coastal Insurance Co.</v>
      </c>
      <c r="B64" t="s">
        <v>108</v>
      </c>
      <c r="C64" s="59" t="str">
        <f t="shared" si="2"/>
        <v>1300 Sawgrass Corporate Parkway Suite 144</v>
      </c>
      <c r="D64" t="s">
        <v>539</v>
      </c>
      <c r="E64" s="59" t="str">
        <f t="shared" si="3"/>
        <v>Sunrise</v>
      </c>
      <c r="F64" t="s">
        <v>2056</v>
      </c>
      <c r="G64" t="s">
        <v>2285</v>
      </c>
      <c r="H64" s="140">
        <v>33323</v>
      </c>
      <c r="I64" t="s">
        <v>540</v>
      </c>
      <c r="J64" s="59" t="s">
        <v>3162</v>
      </c>
    </row>
    <row r="65" spans="1:10" x14ac:dyDescent="0.25">
      <c r="A65" s="59" t="str">
        <f>VLOOKUP(B65, names!A$3:B$2401, 2,)</f>
        <v>American Colonial Insurance Co.</v>
      </c>
      <c r="B65" t="s">
        <v>109</v>
      </c>
      <c r="C65" s="59" t="str">
        <f t="shared" si="2"/>
        <v>260 Wekiva Springs Road; Suite 2060</v>
      </c>
      <c r="D65" t="s">
        <v>541</v>
      </c>
      <c r="E65" s="59" t="str">
        <f t="shared" si="3"/>
        <v>Longwood</v>
      </c>
      <c r="F65" t="s">
        <v>2057</v>
      </c>
      <c r="G65" t="s">
        <v>2285</v>
      </c>
      <c r="H65" s="140">
        <v>32779</v>
      </c>
      <c r="I65" t="s">
        <v>542</v>
      </c>
      <c r="J65" s="59" t="s">
        <v>3163</v>
      </c>
    </row>
    <row r="66" spans="1:10" x14ac:dyDescent="0.25">
      <c r="A66" s="59" t="e">
        <f>VLOOKUP(B66, names!A$3:B$2401, 2,)</f>
        <v>#N/A</v>
      </c>
      <c r="B66" t="s">
        <v>543</v>
      </c>
      <c r="C66" s="59" t="str">
        <f t="shared" si="2"/>
        <v>3590 Twin Creeks Dr</v>
      </c>
      <c r="D66" t="s">
        <v>544</v>
      </c>
      <c r="E66" s="59" t="str">
        <f t="shared" si="3"/>
        <v>Columbus</v>
      </c>
      <c r="F66" t="s">
        <v>2046</v>
      </c>
      <c r="G66" t="s">
        <v>2302</v>
      </c>
      <c r="H66" s="140" t="s">
        <v>2311</v>
      </c>
      <c r="I66" t="s">
        <v>545</v>
      </c>
      <c r="J66" s="59" t="s">
        <v>3164</v>
      </c>
    </row>
    <row r="67" spans="1:10" x14ac:dyDescent="0.25">
      <c r="A67" s="59" t="e">
        <f>VLOOKUP(B67, names!A$3:B$2401, 2,)</f>
        <v>#N/A</v>
      </c>
      <c r="B67" t="s">
        <v>546</v>
      </c>
      <c r="C67" s="59" t="str">
        <f t="shared" si="2"/>
        <v>518 East Broad Street</v>
      </c>
      <c r="D67" t="s">
        <v>547</v>
      </c>
      <c r="E67" s="59" t="str">
        <f t="shared" si="3"/>
        <v>Columbus</v>
      </c>
      <c r="F67" t="s">
        <v>2046</v>
      </c>
      <c r="G67" t="s">
        <v>2302</v>
      </c>
      <c r="H67" s="140">
        <v>43215</v>
      </c>
      <c r="I67" t="s">
        <v>548</v>
      </c>
      <c r="J67" s="59" t="s">
        <v>2487</v>
      </c>
    </row>
    <row r="68" spans="1:10" x14ac:dyDescent="0.25">
      <c r="A68" s="59" t="e">
        <f>VLOOKUP(B68, names!A$3:B$2401, 2,)</f>
        <v>#N/A</v>
      </c>
      <c r="B68" t="s">
        <v>549</v>
      </c>
      <c r="C68" s="59" t="str">
        <f t="shared" si="2"/>
        <v>601 South Figueroa Street, 16Th Floor</v>
      </c>
      <c r="D68" t="s">
        <v>550</v>
      </c>
      <c r="E68" s="59" t="str">
        <f t="shared" si="3"/>
        <v>Los Angeles</v>
      </c>
      <c r="F68" t="s">
        <v>2058</v>
      </c>
      <c r="G68" t="s">
        <v>2312</v>
      </c>
      <c r="H68" s="140">
        <v>90017</v>
      </c>
      <c r="I68" t="s">
        <v>551</v>
      </c>
      <c r="J68" s="59" t="s">
        <v>2487</v>
      </c>
    </row>
    <row r="69" spans="1:10" x14ac:dyDescent="0.25">
      <c r="A69" s="59" t="str">
        <f>VLOOKUP(B69, names!A$3:B$2401, 2,)</f>
        <v>American Economy Insurance Co.</v>
      </c>
      <c r="B69" t="s">
        <v>188</v>
      </c>
      <c r="C69" s="59" t="str">
        <f t="shared" si="2"/>
        <v>1001 Fourth Avenue, Safeco Plaza</v>
      </c>
      <c r="D69" t="s">
        <v>552</v>
      </c>
      <c r="E69" s="59" t="str">
        <f t="shared" si="3"/>
        <v>Seattle</v>
      </c>
      <c r="F69" t="s">
        <v>2059</v>
      </c>
      <c r="G69" t="s">
        <v>2313</v>
      </c>
      <c r="H69" s="140">
        <v>98154</v>
      </c>
      <c r="I69" t="s">
        <v>553</v>
      </c>
      <c r="J69" s="59" t="s">
        <v>2551</v>
      </c>
    </row>
    <row r="70" spans="1:10" x14ac:dyDescent="0.25">
      <c r="A70" s="59" t="e">
        <f>VLOOKUP(B70, names!A$3:B$2401, 2,)</f>
        <v>#N/A</v>
      </c>
      <c r="B70" t="s">
        <v>554</v>
      </c>
      <c r="C70" s="59" t="str">
        <f t="shared" si="2"/>
        <v>301 East Fourth Street</v>
      </c>
      <c r="D70" t="s">
        <v>555</v>
      </c>
      <c r="E70" s="59" t="str">
        <f t="shared" si="3"/>
        <v>Cincinnati</v>
      </c>
      <c r="F70" t="s">
        <v>2060</v>
      </c>
      <c r="G70" t="s">
        <v>2302</v>
      </c>
      <c r="H70" s="140">
        <v>45202</v>
      </c>
      <c r="I70" t="s">
        <v>556</v>
      </c>
      <c r="J70" s="59" t="s">
        <v>2487</v>
      </c>
    </row>
    <row r="71" spans="1:10" x14ac:dyDescent="0.25">
      <c r="A71" s="59" t="e">
        <f>VLOOKUP(B71, names!A$3:B$2401, 2,)</f>
        <v>#N/A</v>
      </c>
      <c r="B71" t="s">
        <v>557</v>
      </c>
      <c r="C71" s="59" t="str">
        <f t="shared" si="2"/>
        <v>One Tower Square, Ms08A</v>
      </c>
      <c r="D71" t="s">
        <v>558</v>
      </c>
      <c r="E71" s="59" t="str">
        <f t="shared" si="3"/>
        <v>Hartford</v>
      </c>
      <c r="F71" t="s">
        <v>2037</v>
      </c>
      <c r="G71" t="s">
        <v>2288</v>
      </c>
      <c r="H71" s="140" t="s">
        <v>3708</v>
      </c>
      <c r="I71" t="s">
        <v>559</v>
      </c>
      <c r="J71" s="59" t="s">
        <v>3165</v>
      </c>
    </row>
    <row r="72" spans="1:10" x14ac:dyDescent="0.25">
      <c r="A72" s="59" t="e">
        <f>VLOOKUP(B72, names!A$3:B$2401, 2,)</f>
        <v>#N/A</v>
      </c>
      <c r="B72" t="s">
        <v>560</v>
      </c>
      <c r="C72" s="59" t="str">
        <f t="shared" si="2"/>
        <v>7000 Midland Blvd.</v>
      </c>
      <c r="D72" t="s">
        <v>561</v>
      </c>
      <c r="E72" s="59" t="str">
        <f t="shared" si="3"/>
        <v>Amelia</v>
      </c>
      <c r="F72" t="s">
        <v>2061</v>
      </c>
      <c r="G72" t="s">
        <v>2302</v>
      </c>
      <c r="H72" s="140" t="s">
        <v>2314</v>
      </c>
      <c r="I72" t="s">
        <v>562</v>
      </c>
      <c r="J72" s="59" t="s">
        <v>2490</v>
      </c>
    </row>
    <row r="73" spans="1:10" x14ac:dyDescent="0.25">
      <c r="A73" s="59" t="e">
        <f>VLOOKUP(B73, names!A$3:B$2401, 2,)</f>
        <v>#N/A</v>
      </c>
      <c r="B73" t="s">
        <v>396</v>
      </c>
      <c r="C73" s="59" t="str">
        <f t="shared" si="2"/>
        <v>175 Berkeley Street</v>
      </c>
      <c r="D73" t="s">
        <v>563</v>
      </c>
      <c r="E73" s="59" t="str">
        <f t="shared" si="3"/>
        <v>Boston</v>
      </c>
      <c r="F73" t="s">
        <v>2062</v>
      </c>
      <c r="G73" t="s">
        <v>2304</v>
      </c>
      <c r="H73" s="140" t="s">
        <v>3709</v>
      </c>
      <c r="I73" t="s">
        <v>553</v>
      </c>
      <c r="J73" s="59" t="s">
        <v>3166</v>
      </c>
    </row>
    <row r="74" spans="1:10" x14ac:dyDescent="0.25">
      <c r="A74" s="59" t="str">
        <f>VLOOKUP(B74, names!A$3:B$2401, 2,)</f>
        <v>American Guarantee and Liability Insurance Co.</v>
      </c>
      <c r="B74" t="s">
        <v>564</v>
      </c>
      <c r="C74" s="59" t="str">
        <f t="shared" si="2"/>
        <v>1400 American Lane</v>
      </c>
      <c r="D74" t="s">
        <v>565</v>
      </c>
      <c r="E74" s="59" t="str">
        <f t="shared" si="3"/>
        <v>Schaumburg</v>
      </c>
      <c r="F74" t="s">
        <v>2052</v>
      </c>
      <c r="G74" t="s">
        <v>2294</v>
      </c>
      <c r="H74" s="140" t="s">
        <v>2315</v>
      </c>
      <c r="I74" t="s">
        <v>566</v>
      </c>
      <c r="J74" s="59" t="s">
        <v>3167</v>
      </c>
    </row>
    <row r="75" spans="1:10" x14ac:dyDescent="0.25">
      <c r="A75" s="59" t="e">
        <f>VLOOKUP(B75, names!A$3:B$2401, 2,)</f>
        <v>#N/A</v>
      </c>
      <c r="B75" t="s">
        <v>567</v>
      </c>
      <c r="C75" s="59" t="str">
        <f t="shared" si="2"/>
        <v>777 Main Street Suite 1000</v>
      </c>
      <c r="D75" t="s">
        <v>568</v>
      </c>
      <c r="E75" s="59" t="str">
        <f t="shared" si="3"/>
        <v>Fort Worth</v>
      </c>
      <c r="F75" t="s">
        <v>2063</v>
      </c>
      <c r="G75" t="s">
        <v>2287</v>
      </c>
      <c r="H75" s="140">
        <v>76102</v>
      </c>
      <c r="I75" t="s">
        <v>569</v>
      </c>
      <c r="J75" s="59" t="s">
        <v>3168</v>
      </c>
    </row>
    <row r="76" spans="1:10" x14ac:dyDescent="0.25">
      <c r="A76" s="59" t="e">
        <f>VLOOKUP(B76, names!A$3:B$2401, 2,)</f>
        <v>#N/A</v>
      </c>
      <c r="B76" t="s">
        <v>570</v>
      </c>
      <c r="C76" s="59" t="str">
        <f t="shared" si="2"/>
        <v>185 Greenwood Road</v>
      </c>
      <c r="D76" t="s">
        <v>571</v>
      </c>
      <c r="E76" s="59" t="str">
        <f t="shared" si="3"/>
        <v>Napa</v>
      </c>
      <c r="F76" t="s">
        <v>2064</v>
      </c>
      <c r="G76" t="s">
        <v>2312</v>
      </c>
      <c r="H76" s="140">
        <v>94558</v>
      </c>
      <c r="I76" t="s">
        <v>572</v>
      </c>
      <c r="J76" s="59" t="s">
        <v>3169</v>
      </c>
    </row>
    <row r="77" spans="1:10" x14ac:dyDescent="0.25">
      <c r="A77" s="59" t="str">
        <f>VLOOKUP(B77, names!A$3:B$2401, 2,)</f>
        <v>American Home Assurance Co.</v>
      </c>
      <c r="B77" t="s">
        <v>128</v>
      </c>
      <c r="C77" s="59" t="str">
        <f t="shared" si="2"/>
        <v>175 Water Street, 18Th Floor</v>
      </c>
      <c r="D77" t="s">
        <v>468</v>
      </c>
      <c r="E77" s="59" t="str">
        <f t="shared" si="3"/>
        <v>New York</v>
      </c>
      <c r="F77" t="s">
        <v>2025</v>
      </c>
      <c r="G77" t="s">
        <v>2279</v>
      </c>
      <c r="H77" s="140">
        <v>10038</v>
      </c>
      <c r="I77" t="s">
        <v>469</v>
      </c>
      <c r="J77" s="59" t="s">
        <v>2477</v>
      </c>
    </row>
    <row r="78" spans="1:10" x14ac:dyDescent="0.25">
      <c r="A78" s="59" t="e">
        <f>VLOOKUP(B78, names!A$3:B$2401, 2,)</f>
        <v>#N/A</v>
      </c>
      <c r="B78" t="s">
        <v>573</v>
      </c>
      <c r="C78" s="59" t="str">
        <f t="shared" si="2"/>
        <v>1400 Union Meeting Rd., Suite 250</v>
      </c>
      <c r="D78" t="s">
        <v>574</v>
      </c>
      <c r="E78" s="59" t="str">
        <f t="shared" si="3"/>
        <v>Blue Bell</v>
      </c>
      <c r="F78" t="s">
        <v>2065</v>
      </c>
      <c r="G78" t="s">
        <v>2286</v>
      </c>
      <c r="H78" s="140">
        <v>19422</v>
      </c>
      <c r="I78" t="s">
        <v>575</v>
      </c>
      <c r="J78" s="59" t="s">
        <v>2487</v>
      </c>
    </row>
    <row r="79" spans="1:10" x14ac:dyDescent="0.25">
      <c r="A79" s="59" t="str">
        <f>VLOOKUP(B79, names!A$3:B$2401, 2,)</f>
        <v>American Insurance Co. (The)</v>
      </c>
      <c r="B79" t="s">
        <v>197</v>
      </c>
      <c r="C79" s="59" t="str">
        <f t="shared" si="2"/>
        <v>225 W. Washington Street, Suite 1800</v>
      </c>
      <c r="D79" t="s">
        <v>460</v>
      </c>
      <c r="E79" s="59" t="str">
        <f t="shared" si="3"/>
        <v>Chicago</v>
      </c>
      <c r="F79" t="s">
        <v>2040</v>
      </c>
      <c r="G79" t="s">
        <v>2294</v>
      </c>
      <c r="H79" s="140" t="s">
        <v>2295</v>
      </c>
      <c r="I79" t="s">
        <v>483</v>
      </c>
      <c r="J79" s="59" t="s">
        <v>3160</v>
      </c>
    </row>
    <row r="80" spans="1:10" x14ac:dyDescent="0.25">
      <c r="A80" s="59" t="str">
        <f>VLOOKUP(B80, names!A$3:B$2401, 2,)</f>
        <v>American Integrity Insurance Co. Of Florida</v>
      </c>
      <c r="B80" t="s">
        <v>38</v>
      </c>
      <c r="C80" s="59" t="str">
        <f t="shared" si="2"/>
        <v>5426 Bay Center Drive, Suite 650</v>
      </c>
      <c r="D80" t="s">
        <v>576</v>
      </c>
      <c r="E80" s="59" t="str">
        <f t="shared" si="3"/>
        <v>Tampa</v>
      </c>
      <c r="F80" t="s">
        <v>2066</v>
      </c>
      <c r="G80" t="s">
        <v>2285</v>
      </c>
      <c r="H80" s="140">
        <v>33609</v>
      </c>
      <c r="I80" t="s">
        <v>577</v>
      </c>
      <c r="J80" s="59" t="s">
        <v>3170</v>
      </c>
    </row>
    <row r="81" spans="1:10" x14ac:dyDescent="0.25">
      <c r="A81" s="59" t="e">
        <f>VLOOKUP(B81, names!A$3:B$2401, 2,)</f>
        <v>#N/A</v>
      </c>
      <c r="B81" t="s">
        <v>578</v>
      </c>
      <c r="C81" s="59" t="str">
        <f t="shared" si="2"/>
        <v>2301 Highway 190 West</v>
      </c>
      <c r="D81" t="s">
        <v>579</v>
      </c>
      <c r="E81" s="59" t="str">
        <f t="shared" si="3"/>
        <v>Deridder</v>
      </c>
      <c r="F81" t="s">
        <v>2067</v>
      </c>
      <c r="G81" t="s">
        <v>2316</v>
      </c>
      <c r="H81" s="140" t="s">
        <v>2317</v>
      </c>
      <c r="I81" t="s">
        <v>580</v>
      </c>
      <c r="J81" s="59" t="s">
        <v>2487</v>
      </c>
    </row>
    <row r="82" spans="1:10" x14ac:dyDescent="0.25">
      <c r="A82" s="59" t="e">
        <f>VLOOKUP(B82, names!A$3:B$2401, 2,)</f>
        <v>#N/A</v>
      </c>
      <c r="B82" t="s">
        <v>581</v>
      </c>
      <c r="C82" s="59" t="str">
        <f t="shared" si="2"/>
        <v>7301 Northwest Expressway</v>
      </c>
      <c r="D82" t="s">
        <v>582</v>
      </c>
      <c r="E82" s="59" t="str">
        <f t="shared" si="3"/>
        <v>Oklahoma City</v>
      </c>
      <c r="F82" t="s">
        <v>2068</v>
      </c>
      <c r="G82" t="s">
        <v>2318</v>
      </c>
      <c r="H82" s="140">
        <v>73132</v>
      </c>
      <c r="I82" t="s">
        <v>583</v>
      </c>
      <c r="J82" s="59" t="s">
        <v>2591</v>
      </c>
    </row>
    <row r="83" spans="1:10" x14ac:dyDescent="0.25">
      <c r="A83" s="59" t="e">
        <f>VLOOKUP(B83, names!A$3:B$2401, 2,)</f>
        <v>#N/A</v>
      </c>
      <c r="B83" t="s">
        <v>584</v>
      </c>
      <c r="C83" s="59" t="str">
        <f t="shared" si="2"/>
        <v>7000 Midland Blvd.</v>
      </c>
      <c r="D83" t="s">
        <v>561</v>
      </c>
      <c r="E83" s="59" t="str">
        <f t="shared" si="3"/>
        <v>Amelia</v>
      </c>
      <c r="F83" t="s">
        <v>2061</v>
      </c>
      <c r="G83" t="s">
        <v>2302</v>
      </c>
      <c r="H83" s="140" t="s">
        <v>2314</v>
      </c>
      <c r="I83" t="s">
        <v>562</v>
      </c>
      <c r="J83" s="59" t="s">
        <v>2490</v>
      </c>
    </row>
    <row r="84" spans="1:10" x14ac:dyDescent="0.25">
      <c r="A84" s="59" t="str">
        <f>VLOOKUP(B84, names!A$3:B$2401, 2,)</f>
        <v>American Modern Insurance Co. Of Florida</v>
      </c>
      <c r="B84" t="s">
        <v>66</v>
      </c>
      <c r="C84" s="59" t="str">
        <f t="shared" si="2"/>
        <v>7000 Midland Blvd</v>
      </c>
      <c r="D84" t="s">
        <v>585</v>
      </c>
      <c r="E84" s="59" t="str">
        <f t="shared" si="3"/>
        <v>Amelia</v>
      </c>
      <c r="F84" t="s">
        <v>2061</v>
      </c>
      <c r="G84" t="s">
        <v>2302</v>
      </c>
      <c r="H84" s="140" t="s">
        <v>2314</v>
      </c>
      <c r="I84" t="s">
        <v>562</v>
      </c>
      <c r="J84" s="59" t="s">
        <v>2490</v>
      </c>
    </row>
    <row r="85" spans="1:10" x14ac:dyDescent="0.25">
      <c r="A85" s="59" t="e">
        <f>VLOOKUP(B85, names!A$3:B$2401, 2,)</f>
        <v>#N/A</v>
      </c>
      <c r="B85" t="s">
        <v>586</v>
      </c>
      <c r="C85" s="59" t="str">
        <f t="shared" si="2"/>
        <v>7000 Midland Blvd.</v>
      </c>
      <c r="D85" t="s">
        <v>561</v>
      </c>
      <c r="E85" s="59" t="str">
        <f t="shared" si="3"/>
        <v>Amelia</v>
      </c>
      <c r="F85" t="s">
        <v>2061</v>
      </c>
      <c r="G85" t="s">
        <v>2302</v>
      </c>
      <c r="H85" s="140" t="s">
        <v>2314</v>
      </c>
      <c r="I85" t="s">
        <v>562</v>
      </c>
      <c r="J85" s="59" t="s">
        <v>2490</v>
      </c>
    </row>
    <row r="86" spans="1:10" x14ac:dyDescent="0.25">
      <c r="A86" s="59" t="e">
        <f>VLOOKUP(B86, names!A$3:B$2401, 2,)</f>
        <v>#N/A</v>
      </c>
      <c r="B86" t="s">
        <v>587</v>
      </c>
      <c r="C86" s="59" t="str">
        <f t="shared" si="2"/>
        <v>American National Center, 1949 East Sunshine</v>
      </c>
      <c r="D86" t="s">
        <v>588</v>
      </c>
      <c r="E86" s="59" t="str">
        <f t="shared" si="3"/>
        <v>Springfield</v>
      </c>
      <c r="F86" t="s">
        <v>2069</v>
      </c>
      <c r="G86" t="s">
        <v>2319</v>
      </c>
      <c r="H86" s="140" t="s">
        <v>2320</v>
      </c>
      <c r="I86" t="s">
        <v>589</v>
      </c>
      <c r="J86" s="59" t="s">
        <v>3171</v>
      </c>
    </row>
    <row r="87" spans="1:10" x14ac:dyDescent="0.25">
      <c r="A87" s="59" t="e">
        <f>VLOOKUP(B87, names!A$3:B$2401, 2,)</f>
        <v>#N/A</v>
      </c>
      <c r="B87" t="s">
        <v>590</v>
      </c>
      <c r="C87" s="59" t="str">
        <f t="shared" si="2"/>
        <v>American National Center, 1949 East Sunshine</v>
      </c>
      <c r="D87" t="s">
        <v>588</v>
      </c>
      <c r="E87" s="59" t="str">
        <f t="shared" si="3"/>
        <v>Springfield</v>
      </c>
      <c r="F87" t="s">
        <v>2069</v>
      </c>
      <c r="G87" t="s">
        <v>2319</v>
      </c>
      <c r="H87" s="140" t="s">
        <v>2320</v>
      </c>
      <c r="I87" t="s">
        <v>589</v>
      </c>
      <c r="J87" s="59" t="s">
        <v>3171</v>
      </c>
    </row>
    <row r="88" spans="1:10" x14ac:dyDescent="0.25">
      <c r="A88" s="59">
        <f>VLOOKUP(B88, names!A$3:B$2401, 2,)</f>
        <v>0</v>
      </c>
      <c r="B88" t="s">
        <v>591</v>
      </c>
      <c r="C88" s="59" t="str">
        <f t="shared" si="2"/>
        <v>907 Nw Ballard Way</v>
      </c>
      <c r="D88" t="s">
        <v>592</v>
      </c>
      <c r="E88" s="59" t="str">
        <f t="shared" si="3"/>
        <v>Seattle</v>
      </c>
      <c r="F88" t="s">
        <v>2059</v>
      </c>
      <c r="G88" t="s">
        <v>2313</v>
      </c>
      <c r="H88" s="140" t="s">
        <v>2321</v>
      </c>
      <c r="I88" t="s">
        <v>593</v>
      </c>
      <c r="J88" s="59" t="s">
        <v>2487</v>
      </c>
    </row>
    <row r="89" spans="1:10" x14ac:dyDescent="0.25">
      <c r="A89" s="59" t="str">
        <f>VLOOKUP(B89, names!A$3:B$2401, 2,)</f>
        <v>American Platinum Property And Casualty Insurance Co.</v>
      </c>
      <c r="B89" t="s">
        <v>132</v>
      </c>
      <c r="C89" s="59" t="str">
        <f t="shared" si="2"/>
        <v>1110 West Commercial Boulevard</v>
      </c>
      <c r="D89" t="s">
        <v>594</v>
      </c>
      <c r="E89" s="59" t="str">
        <f t="shared" si="3"/>
        <v>Fort Lauderdale</v>
      </c>
      <c r="F89" t="s">
        <v>2070</v>
      </c>
      <c r="G89" t="s">
        <v>2285</v>
      </c>
      <c r="H89" s="140">
        <v>33309</v>
      </c>
      <c r="I89" t="s">
        <v>595</v>
      </c>
      <c r="J89" s="59" t="s">
        <v>3172</v>
      </c>
    </row>
    <row r="90" spans="1:10" x14ac:dyDescent="0.25">
      <c r="A90" s="59" t="str">
        <f>VLOOKUP(B90, names!A$3:B$2401, 2,)</f>
        <v>American Property Insurance Co.</v>
      </c>
      <c r="B90" t="s">
        <v>596</v>
      </c>
      <c r="C90" s="59" t="str">
        <f t="shared" si="2"/>
        <v>36 Corbett Way</v>
      </c>
      <c r="D90" t="s">
        <v>597</v>
      </c>
      <c r="E90" s="59" t="str">
        <f t="shared" si="3"/>
        <v>Eatontown</v>
      </c>
      <c r="F90" t="s">
        <v>2071</v>
      </c>
      <c r="G90" t="s">
        <v>2300</v>
      </c>
      <c r="H90" s="140" t="s">
        <v>3710</v>
      </c>
      <c r="I90" t="s">
        <v>598</v>
      </c>
      <c r="J90" s="59" t="s">
        <v>3173</v>
      </c>
    </row>
    <row r="91" spans="1:10" x14ac:dyDescent="0.25">
      <c r="A91" s="59" t="str">
        <f>VLOOKUP(B91, names!A$3:B$2401, 2,)</f>
        <v>American Reliable Insurance Co.</v>
      </c>
      <c r="B91" t="s">
        <v>102</v>
      </c>
      <c r="C91" s="59" t="str">
        <f t="shared" si="2"/>
        <v>3 Bala Plaza East, Suite 300</v>
      </c>
      <c r="D91" t="s">
        <v>599</v>
      </c>
      <c r="E91" s="59" t="str">
        <f t="shared" si="3"/>
        <v>Bala Cynwyd</v>
      </c>
      <c r="F91" t="s">
        <v>2072</v>
      </c>
      <c r="G91" t="s">
        <v>2286</v>
      </c>
      <c r="H91" s="140" t="s">
        <v>2322</v>
      </c>
      <c r="I91" t="s">
        <v>600</v>
      </c>
      <c r="J91" s="59" t="s">
        <v>3174</v>
      </c>
    </row>
    <row r="92" spans="1:10" x14ac:dyDescent="0.25">
      <c r="A92" s="59" t="e">
        <f>VLOOKUP(B92, names!A$3:B$2401, 2,)</f>
        <v>#N/A</v>
      </c>
      <c r="B92" t="s">
        <v>601</v>
      </c>
      <c r="C92" s="59" t="str">
        <f t="shared" si="2"/>
        <v>One American Road, Md 7600</v>
      </c>
      <c r="D92" t="s">
        <v>602</v>
      </c>
      <c r="E92" s="59" t="str">
        <f t="shared" si="3"/>
        <v>Dearborn</v>
      </c>
      <c r="F92" t="s">
        <v>2073</v>
      </c>
      <c r="G92" t="s">
        <v>2283</v>
      </c>
      <c r="H92" s="140" t="s">
        <v>2323</v>
      </c>
      <c r="I92" t="s">
        <v>603</v>
      </c>
      <c r="J92" s="59" t="s">
        <v>3175</v>
      </c>
    </row>
    <row r="93" spans="1:10" x14ac:dyDescent="0.25">
      <c r="A93" s="59" t="e">
        <f>VLOOKUP(B93, names!A$3:B$2401, 2,)</f>
        <v>#N/A</v>
      </c>
      <c r="B93" t="s">
        <v>604</v>
      </c>
      <c r="C93" s="59" t="str">
        <f t="shared" si="2"/>
        <v>250 Commercial Street, Suite 5000</v>
      </c>
      <c r="D93" t="s">
        <v>605</v>
      </c>
      <c r="E93" s="59" t="str">
        <f t="shared" si="3"/>
        <v>Manchester</v>
      </c>
      <c r="F93" t="s">
        <v>2074</v>
      </c>
      <c r="G93" t="s">
        <v>2324</v>
      </c>
      <c r="H93" s="140" t="s">
        <v>3711</v>
      </c>
      <c r="I93" t="s">
        <v>606</v>
      </c>
      <c r="J93" s="59" t="s">
        <v>3176</v>
      </c>
    </row>
    <row r="94" spans="1:10" x14ac:dyDescent="0.25">
      <c r="A94" s="59" t="str">
        <f>VLOOKUP(B94, names!A$3:B$2401, 2,)</f>
        <v>American Security Insurance Co.</v>
      </c>
      <c r="B94" t="s">
        <v>172</v>
      </c>
      <c r="C94" s="59" t="str">
        <f t="shared" si="2"/>
        <v>11222 Quail Roost Drive</v>
      </c>
      <c r="D94" t="s">
        <v>530</v>
      </c>
      <c r="E94" s="59" t="str">
        <f t="shared" si="3"/>
        <v>Miami</v>
      </c>
      <c r="F94" t="s">
        <v>2054</v>
      </c>
      <c r="G94" t="s">
        <v>2285</v>
      </c>
      <c r="H94" s="140">
        <v>33157</v>
      </c>
      <c r="I94" t="s">
        <v>607</v>
      </c>
      <c r="J94" s="59" t="s">
        <v>2482</v>
      </c>
    </row>
    <row r="95" spans="1:10" x14ac:dyDescent="0.25">
      <c r="A95" s="59" t="e">
        <f>VLOOKUP(B95, names!A$3:B$2401, 2,)</f>
        <v>#N/A</v>
      </c>
      <c r="B95" t="s">
        <v>608</v>
      </c>
      <c r="C95" s="59" t="str">
        <f t="shared" si="2"/>
        <v>2407 Park Drive, Suite #200</v>
      </c>
      <c r="D95" t="s">
        <v>609</v>
      </c>
      <c r="E95" s="59" t="str">
        <f t="shared" si="3"/>
        <v>Harrisburg</v>
      </c>
      <c r="F95" t="s">
        <v>2036</v>
      </c>
      <c r="G95" t="s">
        <v>2286</v>
      </c>
      <c r="H95" s="140">
        <v>17110</v>
      </c>
      <c r="I95" t="s">
        <v>610</v>
      </c>
      <c r="J95" s="59" t="s">
        <v>2487</v>
      </c>
    </row>
    <row r="96" spans="1:10" x14ac:dyDescent="0.25">
      <c r="A96" s="59" t="e">
        <f>VLOOKUP(B96, names!A$3:B$2401, 2,)</f>
        <v>#N/A</v>
      </c>
      <c r="B96" t="s">
        <v>611</v>
      </c>
      <c r="C96" s="59" t="str">
        <f t="shared" si="2"/>
        <v>150 Northwest Point Blvd., 3Rd Floor</v>
      </c>
      <c r="D96" t="s">
        <v>612</v>
      </c>
      <c r="E96" s="59" t="str">
        <f t="shared" si="3"/>
        <v>Elk Grove Village</v>
      </c>
      <c r="F96" t="s">
        <v>2075</v>
      </c>
      <c r="G96" t="s">
        <v>2294</v>
      </c>
      <c r="H96" s="140">
        <v>60007</v>
      </c>
      <c r="I96" t="s">
        <v>613</v>
      </c>
      <c r="J96" s="59" t="s">
        <v>2487</v>
      </c>
    </row>
    <row r="97" spans="1:10" x14ac:dyDescent="0.25">
      <c r="A97" s="59" t="str">
        <f>VLOOKUP(B97, names!A$3:B$2401, 2,)</f>
        <v>American Southern Home Insurance Co.</v>
      </c>
      <c r="B97" t="s">
        <v>105</v>
      </c>
      <c r="C97" s="59" t="str">
        <f t="shared" si="2"/>
        <v>7000 Midland Blvd.</v>
      </c>
      <c r="D97" t="s">
        <v>561</v>
      </c>
      <c r="E97" s="59" t="str">
        <f t="shared" si="3"/>
        <v>Amelia</v>
      </c>
      <c r="F97" t="s">
        <v>2061</v>
      </c>
      <c r="G97" t="s">
        <v>2302</v>
      </c>
      <c r="H97" s="140" t="s">
        <v>2314</v>
      </c>
      <c r="I97" t="s">
        <v>562</v>
      </c>
      <c r="J97" s="59" t="s">
        <v>2490</v>
      </c>
    </row>
    <row r="98" spans="1:10" x14ac:dyDescent="0.25">
      <c r="A98" s="59" t="e">
        <f>VLOOKUP(B98, names!A$3:B$2401, 2,)</f>
        <v>#N/A</v>
      </c>
      <c r="B98" t="s">
        <v>614</v>
      </c>
      <c r="C98" s="59" t="str">
        <f t="shared" si="2"/>
        <v>3715 Northside Parkway</v>
      </c>
      <c r="D98" t="s">
        <v>615</v>
      </c>
      <c r="E98" s="59" t="str">
        <f t="shared" si="3"/>
        <v>Atlanta</v>
      </c>
      <c r="F98" t="s">
        <v>2027</v>
      </c>
      <c r="G98" t="s">
        <v>2282</v>
      </c>
      <c r="H98" s="140" t="s">
        <v>2325</v>
      </c>
      <c r="I98" t="s">
        <v>616</v>
      </c>
      <c r="J98" s="59" t="s">
        <v>3177</v>
      </c>
    </row>
    <row r="99" spans="1:10" x14ac:dyDescent="0.25">
      <c r="A99" s="59" t="str">
        <f>VLOOKUP(B99, names!A$3:B$2401, 2,)</f>
        <v>American States Insurance Co.</v>
      </c>
      <c r="B99" t="s">
        <v>155</v>
      </c>
      <c r="C99" s="59" t="str">
        <f t="shared" si="2"/>
        <v>175 Berkeley Street</v>
      </c>
      <c r="D99" t="s">
        <v>563</v>
      </c>
      <c r="E99" s="59" t="str">
        <f t="shared" si="3"/>
        <v>Boston</v>
      </c>
      <c r="F99" t="s">
        <v>2062</v>
      </c>
      <c r="G99" t="s">
        <v>2304</v>
      </c>
      <c r="H99" s="140" t="s">
        <v>3709</v>
      </c>
      <c r="I99" t="s">
        <v>553</v>
      </c>
      <c r="J99" s="59" t="s">
        <v>2551</v>
      </c>
    </row>
    <row r="100" spans="1:10" x14ac:dyDescent="0.25">
      <c r="A100" s="59" t="str">
        <f>VLOOKUP(B100, names!A$3:B$2401, 2,)</f>
        <v>American Strategic Insurance Corp.</v>
      </c>
      <c r="B100" t="s">
        <v>61</v>
      </c>
      <c r="C100" s="59" t="str">
        <f t="shared" si="2"/>
        <v>1 Asi Way</v>
      </c>
      <c r="D100" t="s">
        <v>617</v>
      </c>
      <c r="E100" s="59" t="str">
        <f t="shared" si="3"/>
        <v>St. Petersburg</v>
      </c>
      <c r="F100" t="s">
        <v>2055</v>
      </c>
      <c r="G100" t="s">
        <v>2285</v>
      </c>
      <c r="H100" s="140" t="s">
        <v>2326</v>
      </c>
      <c r="I100" t="s">
        <v>536</v>
      </c>
      <c r="J100" s="59" t="s">
        <v>3178</v>
      </c>
    </row>
    <row r="101" spans="1:10" x14ac:dyDescent="0.25">
      <c r="A101" s="59" t="e">
        <f>VLOOKUP(B101, names!A$3:B$2401, 2,)</f>
        <v>#N/A</v>
      </c>
      <c r="B101" t="s">
        <v>618</v>
      </c>
      <c r="C101" s="59" t="str">
        <f t="shared" si="2"/>
        <v>510 N. Valley Mills Drive, Suite 202</v>
      </c>
      <c r="D101" t="s">
        <v>619</v>
      </c>
      <c r="E101" s="59" t="str">
        <f t="shared" si="3"/>
        <v>Waco</v>
      </c>
      <c r="F101" t="s">
        <v>2076</v>
      </c>
      <c r="G101" t="s">
        <v>2287</v>
      </c>
      <c r="H101" s="140" t="s">
        <v>2327</v>
      </c>
      <c r="I101" t="s">
        <v>620</v>
      </c>
      <c r="J101" s="59" t="s">
        <v>3179</v>
      </c>
    </row>
    <row r="102" spans="1:10" x14ac:dyDescent="0.25">
      <c r="A102" s="59" t="e">
        <f>VLOOKUP(B102, names!A$3:B$2401, 2,)</f>
        <v>#N/A</v>
      </c>
      <c r="B102" t="s">
        <v>621</v>
      </c>
      <c r="C102" s="59" t="str">
        <f t="shared" si="2"/>
        <v>250 East 96Th Street, Suite 202</v>
      </c>
      <c r="D102" t="s">
        <v>622</v>
      </c>
      <c r="E102" s="59" t="str">
        <f t="shared" si="3"/>
        <v>Indianapolis</v>
      </c>
      <c r="F102" t="s">
        <v>2077</v>
      </c>
      <c r="G102" t="s">
        <v>2328</v>
      </c>
      <c r="H102" s="140">
        <v>46240</v>
      </c>
      <c r="I102" t="s">
        <v>623</v>
      </c>
      <c r="J102" s="59" t="s">
        <v>2487</v>
      </c>
    </row>
    <row r="103" spans="1:10" x14ac:dyDescent="0.25">
      <c r="A103" s="59" t="str">
        <f>VLOOKUP(B103, names!A$3:B$2401, 2,)</f>
        <v>American Traditions Insurance Co.</v>
      </c>
      <c r="B103" t="s">
        <v>68</v>
      </c>
      <c r="C103" s="59" t="str">
        <f t="shared" si="2"/>
        <v>7785 66Th Street</v>
      </c>
      <c r="D103" t="s">
        <v>1454</v>
      </c>
      <c r="E103" s="59" t="str">
        <f t="shared" si="3"/>
        <v>Pinellas Park</v>
      </c>
      <c r="F103" t="s">
        <v>2078</v>
      </c>
      <c r="G103" t="s">
        <v>2285</v>
      </c>
      <c r="H103" s="140">
        <v>33781</v>
      </c>
      <c r="I103" t="s">
        <v>3400</v>
      </c>
      <c r="J103" s="59" t="s">
        <v>2595</v>
      </c>
    </row>
    <row r="104" spans="1:10" x14ac:dyDescent="0.25">
      <c r="A104" s="59" t="str">
        <f>VLOOKUP(B104, names!A$3:B$2401, 2,)</f>
        <v>American Zurich Insurance Co.</v>
      </c>
      <c r="B104" t="s">
        <v>381</v>
      </c>
      <c r="C104" s="59" t="str">
        <f t="shared" si="2"/>
        <v>1400 American Lane</v>
      </c>
      <c r="D104" t="s">
        <v>565</v>
      </c>
      <c r="E104" s="59" t="str">
        <f t="shared" si="3"/>
        <v>Schaumburg</v>
      </c>
      <c r="F104" t="s">
        <v>2052</v>
      </c>
      <c r="G104" t="s">
        <v>2294</v>
      </c>
      <c r="H104" s="140" t="s">
        <v>2315</v>
      </c>
      <c r="I104" t="s">
        <v>566</v>
      </c>
      <c r="J104" s="59" t="s">
        <v>3167</v>
      </c>
    </row>
    <row r="105" spans="1:10" x14ac:dyDescent="0.25">
      <c r="A105" s="59" t="e">
        <f>VLOOKUP(B105, names!A$3:B$2401, 2,)</f>
        <v>#N/A</v>
      </c>
      <c r="B105" t="s">
        <v>624</v>
      </c>
      <c r="C105" s="59" t="str">
        <f t="shared" si="2"/>
        <v>26777 Halsted Road</v>
      </c>
      <c r="D105" t="s">
        <v>625</v>
      </c>
      <c r="E105" s="59" t="str">
        <f t="shared" si="3"/>
        <v>Farmington Hills</v>
      </c>
      <c r="F105" t="s">
        <v>2079</v>
      </c>
      <c r="G105" t="s">
        <v>2283</v>
      </c>
      <c r="H105" s="140" t="s">
        <v>2329</v>
      </c>
      <c r="I105" t="s">
        <v>626</v>
      </c>
      <c r="J105" s="59" t="s">
        <v>3180</v>
      </c>
    </row>
    <row r="106" spans="1:10" x14ac:dyDescent="0.25">
      <c r="A106" s="59" t="e">
        <f>VLOOKUP(B106, names!A$3:B$2401, 2,)</f>
        <v>#N/A</v>
      </c>
      <c r="B106" t="s">
        <v>627</v>
      </c>
      <c r="C106" s="59" t="str">
        <f t="shared" si="2"/>
        <v>26777 Halsted Road</v>
      </c>
      <c r="D106" t="s">
        <v>625</v>
      </c>
      <c r="E106" s="59" t="str">
        <f t="shared" si="3"/>
        <v>Farmington Hills</v>
      </c>
      <c r="F106" t="s">
        <v>2079</v>
      </c>
      <c r="G106" t="s">
        <v>2283</v>
      </c>
      <c r="H106" s="140" t="s">
        <v>2329</v>
      </c>
      <c r="I106" t="s">
        <v>626</v>
      </c>
      <c r="J106" s="59" t="s">
        <v>3180</v>
      </c>
    </row>
    <row r="107" spans="1:10" x14ac:dyDescent="0.25">
      <c r="A107" s="59" t="str">
        <f>VLOOKUP(B107, names!A$3:B$2401, 2,)</f>
        <v>Amerisure Partners Insurance Co.</v>
      </c>
      <c r="B107" t="s">
        <v>628</v>
      </c>
      <c r="C107" s="59" t="str">
        <f t="shared" si="2"/>
        <v>26777 Halsted Road</v>
      </c>
      <c r="D107" t="s">
        <v>625</v>
      </c>
      <c r="E107" s="59" t="str">
        <f t="shared" si="3"/>
        <v>Farmington Hills</v>
      </c>
      <c r="F107" t="s">
        <v>2079</v>
      </c>
      <c r="G107" t="s">
        <v>2283</v>
      </c>
      <c r="H107" s="140" t="s">
        <v>2329</v>
      </c>
      <c r="I107" t="s">
        <v>626</v>
      </c>
      <c r="J107" s="59" t="s">
        <v>3180</v>
      </c>
    </row>
    <row r="108" spans="1:10" x14ac:dyDescent="0.25">
      <c r="A108" s="59">
        <f>VLOOKUP(B108, names!A$3:B$2401, 2,)</f>
        <v>0</v>
      </c>
      <c r="B108" t="s">
        <v>629</v>
      </c>
      <c r="C108" s="59" t="str">
        <f t="shared" si="2"/>
        <v>26255 American Drive</v>
      </c>
      <c r="D108" t="s">
        <v>630</v>
      </c>
      <c r="E108" s="59" t="str">
        <f t="shared" si="3"/>
        <v>Southfield</v>
      </c>
      <c r="F108" t="s">
        <v>2080</v>
      </c>
      <c r="G108" t="s">
        <v>2283</v>
      </c>
      <c r="H108" s="140">
        <v>48034</v>
      </c>
      <c r="I108" t="s">
        <v>631</v>
      </c>
      <c r="J108" s="59" t="s">
        <v>2487</v>
      </c>
    </row>
    <row r="109" spans="1:10" x14ac:dyDescent="0.25">
      <c r="A109" s="59" t="e">
        <f>VLOOKUP(B109, names!A$3:B$2401, 2,)</f>
        <v>#N/A</v>
      </c>
      <c r="B109" t="s">
        <v>632</v>
      </c>
      <c r="C109" s="59" t="str">
        <f t="shared" si="2"/>
        <v>20022 N. 31St Avenue</v>
      </c>
      <c r="D109" t="s">
        <v>633</v>
      </c>
      <c r="E109" s="59" t="str">
        <f t="shared" si="3"/>
        <v>Phoenix</v>
      </c>
      <c r="F109" t="s">
        <v>2081</v>
      </c>
      <c r="G109" t="s">
        <v>2330</v>
      </c>
      <c r="H109" s="140">
        <v>85027</v>
      </c>
      <c r="I109" t="s">
        <v>634</v>
      </c>
      <c r="J109" s="59" t="s">
        <v>3181</v>
      </c>
    </row>
    <row r="110" spans="1:10" x14ac:dyDescent="0.25">
      <c r="A110" s="59" t="e">
        <f>VLOOKUP(B110, names!A$3:B$2401, 2,)</f>
        <v>#N/A</v>
      </c>
      <c r="B110" t="s">
        <v>635</v>
      </c>
      <c r="C110" s="59" t="str">
        <f t="shared" si="2"/>
        <v>Po Box Ah</v>
      </c>
      <c r="D110" t="s">
        <v>636</v>
      </c>
      <c r="E110" s="59" t="str">
        <f t="shared" si="3"/>
        <v>Wilkes Barre</v>
      </c>
      <c r="F110" t="s">
        <v>2082</v>
      </c>
      <c r="G110" t="s">
        <v>2286</v>
      </c>
      <c r="H110" s="140" t="s">
        <v>2331</v>
      </c>
      <c r="I110" t="s">
        <v>637</v>
      </c>
      <c r="J110" s="59" t="s">
        <v>3182</v>
      </c>
    </row>
    <row r="111" spans="1:10" x14ac:dyDescent="0.25">
      <c r="A111" s="59" t="str">
        <f>VLOOKUP(B111, names!A$3:B$2401, 2,)</f>
        <v>Amica Mutual Insurance Co.</v>
      </c>
      <c r="B111" t="s">
        <v>89</v>
      </c>
      <c r="C111" s="59" t="str">
        <f t="shared" si="2"/>
        <v>100 Amica Way</v>
      </c>
      <c r="D111" t="s">
        <v>638</v>
      </c>
      <c r="E111" s="59" t="str">
        <f t="shared" si="3"/>
        <v>Lincoln</v>
      </c>
      <c r="F111" t="s">
        <v>2083</v>
      </c>
      <c r="G111" t="s">
        <v>2291</v>
      </c>
      <c r="H111" s="140" t="s">
        <v>2332</v>
      </c>
      <c r="I111" t="s">
        <v>639</v>
      </c>
      <c r="J111" s="59" t="s">
        <v>3183</v>
      </c>
    </row>
    <row r="112" spans="1:10" x14ac:dyDescent="0.25">
      <c r="A112" s="59" t="e">
        <f>VLOOKUP(B112, names!A$3:B$2401, 2,)</f>
        <v>#N/A</v>
      </c>
      <c r="B112" t="s">
        <v>640</v>
      </c>
      <c r="C112" s="59" t="str">
        <f t="shared" si="2"/>
        <v>10256 Meanley Drive</v>
      </c>
      <c r="D112" t="s">
        <v>641</v>
      </c>
      <c r="E112" s="59" t="str">
        <f t="shared" si="3"/>
        <v>San Diego</v>
      </c>
      <c r="F112" t="s">
        <v>2084</v>
      </c>
      <c r="G112" t="s">
        <v>2312</v>
      </c>
      <c r="H112" s="140">
        <v>92131</v>
      </c>
      <c r="I112" t="s">
        <v>642</v>
      </c>
      <c r="J112" s="59" t="s">
        <v>2487</v>
      </c>
    </row>
    <row r="113" spans="1:10" x14ac:dyDescent="0.25">
      <c r="A113" s="59" t="str">
        <f>VLOOKUP(B113, names!A$3:B$2401, 2,)</f>
        <v>Anchor Property And Casualty Insurance Co.</v>
      </c>
      <c r="B113" t="s">
        <v>88</v>
      </c>
      <c r="C113" s="59" t="str">
        <f t="shared" si="2"/>
        <v>5959 Central Ave. Suite 200</v>
      </c>
      <c r="D113" t="s">
        <v>643</v>
      </c>
      <c r="E113" s="59" t="str">
        <f t="shared" si="3"/>
        <v>St. Petersburg</v>
      </c>
      <c r="F113" t="s">
        <v>2055</v>
      </c>
      <c r="G113" t="s">
        <v>2285</v>
      </c>
      <c r="H113" s="140">
        <v>33710</v>
      </c>
      <c r="I113" t="s">
        <v>3404</v>
      </c>
      <c r="J113" s="59" t="s">
        <v>3184</v>
      </c>
    </row>
    <row r="114" spans="1:10" x14ac:dyDescent="0.25">
      <c r="A114" s="59" t="e">
        <f>VLOOKUP(B114, names!A$3:B$2401, 2,)</f>
        <v>#N/A</v>
      </c>
      <c r="B114" t="s">
        <v>644</v>
      </c>
      <c r="C114" s="59" t="str">
        <f t="shared" si="2"/>
        <v>400 Locust Street, Suite 480</v>
      </c>
      <c r="D114" t="s">
        <v>645</v>
      </c>
      <c r="E114" s="59" t="str">
        <f t="shared" si="3"/>
        <v>Des Moines</v>
      </c>
      <c r="F114" t="s">
        <v>2085</v>
      </c>
      <c r="G114" t="s">
        <v>2289</v>
      </c>
      <c r="H114" s="140">
        <v>50309</v>
      </c>
      <c r="I114" t="s">
        <v>646</v>
      </c>
      <c r="J114" s="59" t="s">
        <v>2487</v>
      </c>
    </row>
    <row r="115" spans="1:10" x14ac:dyDescent="0.25">
      <c r="A115" s="59" t="e">
        <f>VLOOKUP(B115, names!A$3:B$2401, 2,)</f>
        <v>#N/A</v>
      </c>
      <c r="B115" t="s">
        <v>647</v>
      </c>
      <c r="C115" s="59" t="str">
        <f t="shared" si="2"/>
        <v>300 Plaza Three</v>
      </c>
      <c r="D115" t="s">
        <v>648</v>
      </c>
      <c r="E115" s="59" t="str">
        <f t="shared" si="3"/>
        <v>Jersey City</v>
      </c>
      <c r="F115" t="s">
        <v>2086</v>
      </c>
      <c r="G115" t="s">
        <v>2300</v>
      </c>
      <c r="H115" s="140" t="s">
        <v>2333</v>
      </c>
      <c r="I115" t="s">
        <v>649</v>
      </c>
      <c r="J115" s="59" t="s">
        <v>2487</v>
      </c>
    </row>
    <row r="116" spans="1:10" x14ac:dyDescent="0.25">
      <c r="A116" s="59" t="str">
        <f>VLOOKUP(B116, names!A$3:B$2401, 2,)</f>
        <v>Arch Insurance Co.</v>
      </c>
      <c r="B116" t="s">
        <v>173</v>
      </c>
      <c r="C116" s="59" t="str">
        <f t="shared" si="2"/>
        <v>300 Plaza Three</v>
      </c>
      <c r="D116" t="s">
        <v>648</v>
      </c>
      <c r="E116" s="59" t="str">
        <f t="shared" si="3"/>
        <v>Jersey City</v>
      </c>
      <c r="F116" t="s">
        <v>2086</v>
      </c>
      <c r="G116" t="s">
        <v>2300</v>
      </c>
      <c r="H116" s="140" t="s">
        <v>2333</v>
      </c>
      <c r="I116" t="s">
        <v>649</v>
      </c>
      <c r="J116" s="59" t="s">
        <v>3185</v>
      </c>
    </row>
    <row r="117" spans="1:10" x14ac:dyDescent="0.25">
      <c r="A117" s="59" t="e">
        <f>VLOOKUP(B117, names!A$3:B$2401, 2,)</f>
        <v>#N/A</v>
      </c>
      <c r="B117" t="s">
        <v>650</v>
      </c>
      <c r="C117" s="59" t="str">
        <f t="shared" si="2"/>
        <v>3003 Oak Road</v>
      </c>
      <c r="D117" t="s">
        <v>651</v>
      </c>
      <c r="E117" s="59" t="str">
        <f t="shared" si="3"/>
        <v>Walnut Creek</v>
      </c>
      <c r="F117" t="s">
        <v>2087</v>
      </c>
      <c r="G117" t="s">
        <v>2312</v>
      </c>
      <c r="H117" s="140">
        <v>94597</v>
      </c>
      <c r="I117" t="s">
        <v>652</v>
      </c>
      <c r="J117" s="59" t="s">
        <v>2487</v>
      </c>
    </row>
    <row r="118" spans="1:10" x14ac:dyDescent="0.25">
      <c r="A118" s="59" t="e">
        <f>VLOOKUP(B118, names!A$3:B$2401, 2,)</f>
        <v>#N/A</v>
      </c>
      <c r="B118" t="s">
        <v>653</v>
      </c>
      <c r="C118" s="59" t="str">
        <f t="shared" si="2"/>
        <v>3003 Oak Road</v>
      </c>
      <c r="D118" t="s">
        <v>651</v>
      </c>
      <c r="E118" s="59" t="str">
        <f t="shared" si="3"/>
        <v>Walnut Creek</v>
      </c>
      <c r="F118" t="s">
        <v>2087</v>
      </c>
      <c r="G118" t="s">
        <v>2312</v>
      </c>
      <c r="H118" s="140">
        <v>94597</v>
      </c>
      <c r="I118" t="s">
        <v>652</v>
      </c>
      <c r="J118" s="59" t="s">
        <v>2487</v>
      </c>
    </row>
    <row r="119" spans="1:10" x14ac:dyDescent="0.25">
      <c r="A119" s="59" t="e">
        <f>VLOOKUP(B119, names!A$3:B$2401, 2,)</f>
        <v>#N/A</v>
      </c>
      <c r="B119" t="s">
        <v>654</v>
      </c>
      <c r="C119" s="59" t="str">
        <f t="shared" si="2"/>
        <v>445 South Street,Suite 220, P.O. Box 1988</v>
      </c>
      <c r="D119" t="s">
        <v>655</v>
      </c>
      <c r="E119" s="59" t="str">
        <f t="shared" si="3"/>
        <v>Morristown</v>
      </c>
      <c r="F119" t="s">
        <v>2088</v>
      </c>
      <c r="G119" t="s">
        <v>2300</v>
      </c>
      <c r="H119" s="140" t="s">
        <v>2334</v>
      </c>
      <c r="I119" t="s">
        <v>656</v>
      </c>
      <c r="J119" s="59" t="s">
        <v>2487</v>
      </c>
    </row>
    <row r="120" spans="1:10" x14ac:dyDescent="0.25">
      <c r="A120" s="59" t="e">
        <f>VLOOKUP(B120, names!A$3:B$2401, 2,)</f>
        <v>#N/A</v>
      </c>
      <c r="B120" t="s">
        <v>657</v>
      </c>
      <c r="C120" s="59" t="str">
        <f t="shared" si="2"/>
        <v>P.O. Box 469011</v>
      </c>
      <c r="D120" t="s">
        <v>658</v>
      </c>
      <c r="E120" s="59" t="str">
        <f t="shared" si="3"/>
        <v>San Antonio</v>
      </c>
      <c r="F120" t="s">
        <v>2089</v>
      </c>
      <c r="G120" t="s">
        <v>2287</v>
      </c>
      <c r="H120" s="140">
        <v>78246</v>
      </c>
      <c r="I120" t="s">
        <v>659</v>
      </c>
      <c r="J120" s="59" t="s">
        <v>3186</v>
      </c>
    </row>
    <row r="121" spans="1:10" x14ac:dyDescent="0.25">
      <c r="A121" s="59" t="e">
        <f>VLOOKUP(B121, names!A$3:B$2401, 2,)</f>
        <v>#N/A</v>
      </c>
      <c r="B121" t="s">
        <v>660</v>
      </c>
      <c r="C121" s="59" t="str">
        <f t="shared" si="2"/>
        <v>P. O. Box 469011</v>
      </c>
      <c r="D121" t="s">
        <v>661</v>
      </c>
      <c r="E121" s="59" t="str">
        <f t="shared" si="3"/>
        <v>San Antonio</v>
      </c>
      <c r="F121" t="s">
        <v>2089</v>
      </c>
      <c r="G121" t="s">
        <v>2287</v>
      </c>
      <c r="H121" s="140">
        <v>78246</v>
      </c>
      <c r="I121" t="s">
        <v>659</v>
      </c>
      <c r="J121" s="59" t="s">
        <v>3186</v>
      </c>
    </row>
    <row r="122" spans="1:10" x14ac:dyDescent="0.25">
      <c r="A122" s="59" t="e">
        <f>VLOOKUP(B122, names!A$3:B$2401, 2,)</f>
        <v>#N/A</v>
      </c>
      <c r="B122" t="s">
        <v>662</v>
      </c>
      <c r="C122" s="59" t="str">
        <f t="shared" si="2"/>
        <v>P.O. Box 469011</v>
      </c>
      <c r="D122" t="s">
        <v>658</v>
      </c>
      <c r="E122" s="59" t="str">
        <f t="shared" si="3"/>
        <v>San Antonio</v>
      </c>
      <c r="F122" t="s">
        <v>2089</v>
      </c>
      <c r="G122" t="s">
        <v>2287</v>
      </c>
      <c r="H122" s="140">
        <v>78246</v>
      </c>
      <c r="I122" t="s">
        <v>659</v>
      </c>
      <c r="J122" s="59" t="s">
        <v>3186</v>
      </c>
    </row>
    <row r="123" spans="1:10" x14ac:dyDescent="0.25">
      <c r="A123" s="59" t="str">
        <f>VLOOKUP(B123, names!A$3:B$2401, 2,)</f>
        <v>Ark Royal Insurance Co.</v>
      </c>
      <c r="B123" t="s">
        <v>50</v>
      </c>
      <c r="C123" s="59" t="str">
        <f t="shared" si="2"/>
        <v>1 Asi Way</v>
      </c>
      <c r="D123" t="s">
        <v>617</v>
      </c>
      <c r="E123" s="59" t="str">
        <f t="shared" si="3"/>
        <v>St. Petersburg</v>
      </c>
      <c r="F123" t="s">
        <v>2055</v>
      </c>
      <c r="G123" t="s">
        <v>2285</v>
      </c>
      <c r="H123" s="140">
        <v>33702</v>
      </c>
      <c r="I123" t="s">
        <v>663</v>
      </c>
      <c r="J123" s="59" t="s">
        <v>2503</v>
      </c>
    </row>
    <row r="124" spans="1:10" x14ac:dyDescent="0.25">
      <c r="A124" s="59" t="str">
        <f>VLOOKUP(B124, names!A$3:B$2401, 2,)</f>
        <v>Armed Forces Insurance Exchange</v>
      </c>
      <c r="B124" t="s">
        <v>111</v>
      </c>
      <c r="C124" s="59" t="str">
        <f t="shared" si="2"/>
        <v>550 Eisenhower Road</v>
      </c>
      <c r="D124" t="s">
        <v>664</v>
      </c>
      <c r="E124" s="59" t="str">
        <f t="shared" si="3"/>
        <v>Leavenworth</v>
      </c>
      <c r="F124" t="s">
        <v>2090</v>
      </c>
      <c r="G124" t="s">
        <v>2335</v>
      </c>
      <c r="H124" s="140">
        <v>66048</v>
      </c>
      <c r="I124" t="s">
        <v>665</v>
      </c>
      <c r="J124" s="59" t="s">
        <v>3187</v>
      </c>
    </row>
    <row r="125" spans="1:10" x14ac:dyDescent="0.25">
      <c r="A125" s="59" t="e">
        <f>VLOOKUP(B125, names!A$3:B$2401, 2,)</f>
        <v>#N/A</v>
      </c>
      <c r="B125" t="s">
        <v>666</v>
      </c>
      <c r="C125" s="59" t="str">
        <f t="shared" si="2"/>
        <v>3600 Arco Corporate Drive</v>
      </c>
      <c r="D125" t="s">
        <v>667</v>
      </c>
      <c r="E125" s="59" t="str">
        <f t="shared" si="3"/>
        <v>Charlotte</v>
      </c>
      <c r="F125" t="s">
        <v>2091</v>
      </c>
      <c r="G125" t="s">
        <v>2297</v>
      </c>
      <c r="H125" s="140">
        <v>28273</v>
      </c>
      <c r="I125" t="s">
        <v>668</v>
      </c>
      <c r="J125" s="59" t="s">
        <v>3188</v>
      </c>
    </row>
    <row r="126" spans="1:10" x14ac:dyDescent="0.25">
      <c r="A126" s="59" t="e">
        <f>VLOOKUP(B126, names!A$3:B$2401, 2,)</f>
        <v>#N/A</v>
      </c>
      <c r="B126" t="s">
        <v>669</v>
      </c>
      <c r="C126" s="59" t="str">
        <f t="shared" ref="C126:C189" si="4">PROPER(LEFT(D126, LEN(D126)-1))</f>
        <v>747 Alpha Drive</v>
      </c>
      <c r="D126" t="s">
        <v>670</v>
      </c>
      <c r="E126" s="59" t="str">
        <f t="shared" ref="E126:E189" si="5">PROPER(F126)</f>
        <v>Highland Heights</v>
      </c>
      <c r="F126" t="s">
        <v>2092</v>
      </c>
      <c r="G126" t="s">
        <v>2302</v>
      </c>
      <c r="H126" s="140" t="s">
        <v>2336</v>
      </c>
      <c r="I126" t="s">
        <v>671</v>
      </c>
      <c r="J126" s="59" t="s">
        <v>2487</v>
      </c>
    </row>
    <row r="127" spans="1:10" x14ac:dyDescent="0.25">
      <c r="A127" s="59" t="e">
        <f>VLOOKUP(B127, names!A$3:B$2401, 2,)</f>
        <v>#N/A</v>
      </c>
      <c r="B127" t="s">
        <v>672</v>
      </c>
      <c r="C127" s="59" t="str">
        <f t="shared" si="4"/>
        <v>2199 Ponce De Leon Blvd, Ste 500</v>
      </c>
      <c r="D127" t="s">
        <v>673</v>
      </c>
      <c r="E127" s="59" t="str">
        <f t="shared" si="5"/>
        <v>Coral Gables</v>
      </c>
      <c r="F127" t="s">
        <v>2093</v>
      </c>
      <c r="G127" t="s">
        <v>2285</v>
      </c>
      <c r="H127" s="140">
        <v>33134</v>
      </c>
      <c r="I127" t="s">
        <v>674</v>
      </c>
      <c r="J127" s="59" t="s">
        <v>2487</v>
      </c>
    </row>
    <row r="128" spans="1:10" x14ac:dyDescent="0.25">
      <c r="A128" s="59" t="e">
        <f>VLOOKUP(B128, names!A$3:B$2401, 2,)</f>
        <v>#N/A</v>
      </c>
      <c r="B128" t="s">
        <v>675</v>
      </c>
      <c r="C128" s="59" t="str">
        <f t="shared" si="4"/>
        <v>628 Hebron Avenue, Suite 106</v>
      </c>
      <c r="D128" t="s">
        <v>676</v>
      </c>
      <c r="E128" s="59" t="str">
        <f t="shared" si="5"/>
        <v>Glastonbury</v>
      </c>
      <c r="F128" t="s">
        <v>2094</v>
      </c>
      <c r="G128" t="s">
        <v>2288</v>
      </c>
      <c r="H128" s="140" t="s">
        <v>2337</v>
      </c>
      <c r="I128" t="s">
        <v>677</v>
      </c>
      <c r="J128" s="59" t="s">
        <v>3189</v>
      </c>
    </row>
    <row r="129" spans="1:10" x14ac:dyDescent="0.25">
      <c r="A129" s="59" t="str">
        <f>VLOOKUP(B129, names!A$3:B$2401, 2,)</f>
        <v>ASI Assurance Corp.</v>
      </c>
      <c r="B129" t="s">
        <v>56</v>
      </c>
      <c r="C129" s="59" t="str">
        <f t="shared" si="4"/>
        <v>1 Asi Way</v>
      </c>
      <c r="D129" t="s">
        <v>617</v>
      </c>
      <c r="E129" s="59" t="str">
        <f t="shared" si="5"/>
        <v>St. Petersburg</v>
      </c>
      <c r="F129" t="s">
        <v>2055</v>
      </c>
      <c r="G129" t="s">
        <v>2285</v>
      </c>
      <c r="H129" s="140" t="s">
        <v>2326</v>
      </c>
      <c r="I129" t="s">
        <v>536</v>
      </c>
      <c r="J129" s="59" t="s">
        <v>2496</v>
      </c>
    </row>
    <row r="130" spans="1:10" x14ac:dyDescent="0.25">
      <c r="A130" s="59" t="str">
        <f>VLOOKUP(B130, names!A$3:B$2401, 2,)</f>
        <v>ASI Home Insurance Corp.</v>
      </c>
      <c r="B130" t="s">
        <v>120</v>
      </c>
      <c r="C130" s="59" t="str">
        <f t="shared" si="4"/>
        <v>1 Asi Way N</v>
      </c>
      <c r="D130" t="s">
        <v>535</v>
      </c>
      <c r="E130" s="59" t="str">
        <f t="shared" si="5"/>
        <v>St. Petersburg</v>
      </c>
      <c r="F130" t="s">
        <v>2055</v>
      </c>
      <c r="G130" t="s">
        <v>2285</v>
      </c>
      <c r="H130" s="140">
        <v>33702</v>
      </c>
      <c r="I130" t="s">
        <v>536</v>
      </c>
      <c r="J130" s="59" t="s">
        <v>2496</v>
      </c>
    </row>
    <row r="131" spans="1:10" x14ac:dyDescent="0.25">
      <c r="A131" s="59" t="str">
        <f>VLOOKUP(B131, names!A$3:B$2401, 2,)</f>
        <v>ASI Preferred Insurance Corp.</v>
      </c>
      <c r="B131" t="s">
        <v>47</v>
      </c>
      <c r="C131" s="59" t="str">
        <f t="shared" si="4"/>
        <v>1 Asi Way</v>
      </c>
      <c r="D131" t="s">
        <v>617</v>
      </c>
      <c r="E131" s="59" t="str">
        <f t="shared" si="5"/>
        <v>St. Petersburg</v>
      </c>
      <c r="F131" t="s">
        <v>2055</v>
      </c>
      <c r="G131" t="s">
        <v>2285</v>
      </c>
      <c r="H131" s="140" t="s">
        <v>2326</v>
      </c>
      <c r="I131" t="s">
        <v>536</v>
      </c>
      <c r="J131" s="59" t="s">
        <v>2496</v>
      </c>
    </row>
    <row r="132" spans="1:10" x14ac:dyDescent="0.25">
      <c r="A132" s="59" t="e">
        <f>VLOOKUP(B132, names!A$3:B$2401, 2,)</f>
        <v>#N/A</v>
      </c>
      <c r="B132" t="s">
        <v>678</v>
      </c>
      <c r="C132" s="59" t="str">
        <f t="shared" si="4"/>
        <v>175 Capital Boulevard, Suite 300</v>
      </c>
      <c r="D132" t="s">
        <v>679</v>
      </c>
      <c r="E132" s="59" t="str">
        <f t="shared" si="5"/>
        <v>Rocky Hill</v>
      </c>
      <c r="F132" t="s">
        <v>2095</v>
      </c>
      <c r="G132" t="s">
        <v>2288</v>
      </c>
      <c r="H132" s="140" t="s">
        <v>3712</v>
      </c>
      <c r="I132" t="s">
        <v>680</v>
      </c>
      <c r="J132" s="59" t="s">
        <v>2509</v>
      </c>
    </row>
    <row r="133" spans="1:10" x14ac:dyDescent="0.25">
      <c r="A133" s="59" t="str">
        <f>VLOOKUP(B133, names!A$3:B$2401, 2,)</f>
        <v>Associated Indemnity Corp.</v>
      </c>
      <c r="B133" t="s">
        <v>141</v>
      </c>
      <c r="C133" s="59" t="str">
        <f t="shared" si="4"/>
        <v>225 W. Washington Street, Suite 1800</v>
      </c>
      <c r="D133" t="s">
        <v>460</v>
      </c>
      <c r="E133" s="59" t="str">
        <f t="shared" si="5"/>
        <v>Chicago</v>
      </c>
      <c r="F133" t="s">
        <v>2040</v>
      </c>
      <c r="G133" t="s">
        <v>2294</v>
      </c>
      <c r="H133" s="140" t="s">
        <v>2295</v>
      </c>
      <c r="I133" t="s">
        <v>483</v>
      </c>
      <c r="J133" s="59" t="s">
        <v>3160</v>
      </c>
    </row>
    <row r="134" spans="1:10" x14ac:dyDescent="0.25">
      <c r="A134" s="59" t="e">
        <f>VLOOKUP(B134, names!A$3:B$2401, 2,)</f>
        <v>#N/A</v>
      </c>
      <c r="B134" t="s">
        <v>681</v>
      </c>
      <c r="C134" s="59" t="str">
        <f t="shared" si="4"/>
        <v>903 N.W. 65Th Street, Suite 300</v>
      </c>
      <c r="D134" t="s">
        <v>682</v>
      </c>
      <c r="E134" s="59" t="str">
        <f t="shared" si="5"/>
        <v>Boca Raton</v>
      </c>
      <c r="F134" t="s">
        <v>2096</v>
      </c>
      <c r="G134" t="s">
        <v>2285</v>
      </c>
      <c r="H134" s="140" t="s">
        <v>2338</v>
      </c>
      <c r="I134" t="s">
        <v>683</v>
      </c>
      <c r="J134" s="59" t="s">
        <v>3190</v>
      </c>
    </row>
    <row r="135" spans="1:10" x14ac:dyDescent="0.25">
      <c r="A135" s="59" t="e">
        <f>VLOOKUP(B135, names!A$3:B$2401, 2,)</f>
        <v>#N/A</v>
      </c>
      <c r="B135" t="s">
        <v>684</v>
      </c>
      <c r="C135" s="59" t="str">
        <f t="shared" si="4"/>
        <v>P.O. Box 618</v>
      </c>
      <c r="D135" t="s">
        <v>685</v>
      </c>
      <c r="E135" s="59" t="str">
        <f t="shared" si="5"/>
        <v>Columbia</v>
      </c>
      <c r="F135" t="s">
        <v>2029</v>
      </c>
      <c r="G135" t="s">
        <v>2319</v>
      </c>
      <c r="H135" s="140">
        <v>65205</v>
      </c>
      <c r="I135" t="s">
        <v>686</v>
      </c>
      <c r="J135" s="59" t="s">
        <v>3191</v>
      </c>
    </row>
    <row r="136" spans="1:10" x14ac:dyDescent="0.25">
      <c r="A136" s="59" t="e">
        <f>VLOOKUP(B136, names!A$3:B$2401, 2,)</f>
        <v>#N/A</v>
      </c>
      <c r="B136" t="s">
        <v>687</v>
      </c>
      <c r="C136" s="59" t="str">
        <f t="shared" si="4"/>
        <v>1400 American Lane</v>
      </c>
      <c r="D136" t="s">
        <v>565</v>
      </c>
      <c r="E136" s="59" t="str">
        <f t="shared" si="5"/>
        <v>Schaumburg</v>
      </c>
      <c r="F136" t="s">
        <v>2052</v>
      </c>
      <c r="G136" t="s">
        <v>2294</v>
      </c>
      <c r="H136" s="140" t="s">
        <v>2315</v>
      </c>
      <c r="I136" t="s">
        <v>566</v>
      </c>
      <c r="J136" s="59" t="s">
        <v>3167</v>
      </c>
    </row>
    <row r="137" spans="1:10" x14ac:dyDescent="0.25">
      <c r="A137" s="59" t="e">
        <f>VLOOKUP(B137, names!A$3:B$2401, 2,)</f>
        <v>#N/A</v>
      </c>
      <c r="B137" t="s">
        <v>688</v>
      </c>
      <c r="C137" s="59" t="str">
        <f t="shared" si="4"/>
        <v>5500 Interstate North Parkway, Suite 600</v>
      </c>
      <c r="D137" t="s">
        <v>689</v>
      </c>
      <c r="E137" s="59" t="str">
        <f t="shared" si="5"/>
        <v>Atlanta</v>
      </c>
      <c r="F137" t="s">
        <v>2027</v>
      </c>
      <c r="G137" t="s">
        <v>2282</v>
      </c>
      <c r="H137" s="140">
        <v>30328</v>
      </c>
      <c r="I137" t="s">
        <v>690</v>
      </c>
      <c r="J137" s="59" t="s">
        <v>2487</v>
      </c>
    </row>
    <row r="138" spans="1:10" x14ac:dyDescent="0.25">
      <c r="A138" s="59" t="e">
        <f>VLOOKUP(B138, names!A$3:B$2401, 2,)</f>
        <v>#N/A</v>
      </c>
      <c r="B138" t="s">
        <v>691</v>
      </c>
      <c r="C138" s="59" t="str">
        <f t="shared" si="4"/>
        <v>31 W 52Nd Street</v>
      </c>
      <c r="D138" t="s">
        <v>692</v>
      </c>
      <c r="E138" s="59" t="str">
        <f t="shared" si="5"/>
        <v>New York</v>
      </c>
      <c r="F138" t="s">
        <v>2025</v>
      </c>
      <c r="G138" t="s">
        <v>2279</v>
      </c>
      <c r="H138" s="140">
        <v>10019</v>
      </c>
      <c r="I138" t="s">
        <v>693</v>
      </c>
      <c r="J138" s="59" t="s">
        <v>2487</v>
      </c>
    </row>
    <row r="139" spans="1:10" x14ac:dyDescent="0.25">
      <c r="A139" s="59" t="e">
        <f>VLOOKUP(B139, names!A$3:B$2401, 2,)</f>
        <v>#N/A</v>
      </c>
      <c r="B139" t="s">
        <v>694</v>
      </c>
      <c r="C139" s="59" t="str">
        <f t="shared" si="4"/>
        <v>31 West 52Nd St.</v>
      </c>
      <c r="D139" t="s">
        <v>695</v>
      </c>
      <c r="E139" s="59" t="str">
        <f t="shared" si="5"/>
        <v>New York</v>
      </c>
      <c r="F139" t="s">
        <v>2025</v>
      </c>
      <c r="G139" t="s">
        <v>2279</v>
      </c>
      <c r="H139" s="140">
        <v>10019</v>
      </c>
      <c r="I139" t="s">
        <v>693</v>
      </c>
      <c r="J139" s="59" t="s">
        <v>2487</v>
      </c>
    </row>
    <row r="140" spans="1:10" x14ac:dyDescent="0.25">
      <c r="A140" s="59" t="e">
        <f>VLOOKUP(B140, names!A$3:B$2401, 2,)</f>
        <v>#N/A</v>
      </c>
      <c r="B140" t="s">
        <v>696</v>
      </c>
      <c r="C140" s="59" t="str">
        <f t="shared" si="4"/>
        <v>30833 Northwestern Hwy., Suite 220</v>
      </c>
      <c r="D140" t="s">
        <v>697</v>
      </c>
      <c r="E140" s="59" t="str">
        <f t="shared" si="5"/>
        <v>Farmington Hills</v>
      </c>
      <c r="F140" t="s">
        <v>2079</v>
      </c>
      <c r="G140" t="s">
        <v>2283</v>
      </c>
      <c r="H140" s="140" t="s">
        <v>2339</v>
      </c>
      <c r="I140" t="s">
        <v>698</v>
      </c>
      <c r="J140" s="59" t="s">
        <v>3192</v>
      </c>
    </row>
    <row r="141" spans="1:10" x14ac:dyDescent="0.25">
      <c r="A141" s="59" t="e">
        <f>VLOOKUP(B141, names!A$3:B$2401, 2,)</f>
        <v>#N/A</v>
      </c>
      <c r="B141" t="s">
        <v>387</v>
      </c>
      <c r="C141" s="59" t="str">
        <f t="shared" si="4"/>
        <v>1051 Texas Street</v>
      </c>
      <c r="D141" t="s">
        <v>699</v>
      </c>
      <c r="E141" s="59" t="str">
        <f t="shared" si="5"/>
        <v>Salem</v>
      </c>
      <c r="F141" t="s">
        <v>2097</v>
      </c>
      <c r="G141" t="s">
        <v>2340</v>
      </c>
      <c r="H141" s="140">
        <v>24153</v>
      </c>
      <c r="I141" t="s">
        <v>700</v>
      </c>
      <c r="J141" s="59" t="s">
        <v>3193</v>
      </c>
    </row>
    <row r="142" spans="1:10" x14ac:dyDescent="0.25">
      <c r="A142" s="59" t="e">
        <f>VLOOKUP(B142, names!A$3:B$2401, 2,)</f>
        <v>#N/A</v>
      </c>
      <c r="B142" t="s">
        <v>701</v>
      </c>
      <c r="C142" s="59" t="str">
        <f t="shared" si="4"/>
        <v>230 Schilling Circle, Suite 240</v>
      </c>
      <c r="D142" t="s">
        <v>702</v>
      </c>
      <c r="E142" s="59" t="str">
        <f t="shared" si="5"/>
        <v>Hunt Valley</v>
      </c>
      <c r="F142" t="s">
        <v>2098</v>
      </c>
      <c r="G142" t="s">
        <v>2296</v>
      </c>
      <c r="H142" s="140">
        <v>21031</v>
      </c>
      <c r="I142" t="s">
        <v>703</v>
      </c>
      <c r="J142" s="59" t="s">
        <v>2487</v>
      </c>
    </row>
    <row r="143" spans="1:10" x14ac:dyDescent="0.25">
      <c r="A143" s="59" t="e">
        <f>VLOOKUP(B143, names!A$3:B$2401, 2,)</f>
        <v>#N/A</v>
      </c>
      <c r="B143" t="s">
        <v>704</v>
      </c>
      <c r="C143" s="59" t="str">
        <f t="shared" si="4"/>
        <v>800 Overlook Iii,  2859 Paces Ferry Road</v>
      </c>
      <c r="D143" t="s">
        <v>705</v>
      </c>
      <c r="E143" s="59" t="str">
        <f t="shared" si="5"/>
        <v>Atlanta</v>
      </c>
      <c r="F143" t="s">
        <v>2027</v>
      </c>
      <c r="G143" t="s">
        <v>2282</v>
      </c>
      <c r="H143" s="140">
        <v>30339</v>
      </c>
      <c r="I143" t="s">
        <v>706</v>
      </c>
      <c r="J143" s="59" t="s">
        <v>2487</v>
      </c>
    </row>
    <row r="144" spans="1:10" x14ac:dyDescent="0.25">
      <c r="A144" s="59" t="e">
        <f>VLOOKUP(B144, names!A$3:B$2401, 2,)</f>
        <v>#N/A</v>
      </c>
      <c r="B144" t="s">
        <v>707</v>
      </c>
      <c r="C144" s="59" t="str">
        <f t="shared" si="4"/>
        <v>15490 101St Ave N</v>
      </c>
      <c r="D144" t="s">
        <v>708</v>
      </c>
      <c r="E144" s="59" t="str">
        <f t="shared" si="5"/>
        <v>Maple Grove</v>
      </c>
      <c r="F144" t="s">
        <v>2099</v>
      </c>
      <c r="G144" t="s">
        <v>2341</v>
      </c>
      <c r="H144" s="140" t="s">
        <v>2342</v>
      </c>
      <c r="I144" t="s">
        <v>709</v>
      </c>
      <c r="J144" s="59" t="s">
        <v>3194</v>
      </c>
    </row>
    <row r="145" spans="1:10" x14ac:dyDescent="0.25">
      <c r="A145" s="59" t="str">
        <f>VLOOKUP(B145, names!A$3:B$2401, 2,)</f>
        <v>Auto Club Insurance Co. Of Florida</v>
      </c>
      <c r="B145" t="s">
        <v>60</v>
      </c>
      <c r="C145" s="59" t="str">
        <f t="shared" si="4"/>
        <v>14055 Riveredge Drive, Suite 500</v>
      </c>
      <c r="D145" t="s">
        <v>710</v>
      </c>
      <c r="E145" s="59" t="str">
        <f t="shared" si="5"/>
        <v>Tampa</v>
      </c>
      <c r="F145" t="s">
        <v>2066</v>
      </c>
      <c r="G145" t="s">
        <v>2285</v>
      </c>
      <c r="H145" s="140">
        <v>33637</v>
      </c>
      <c r="I145" t="s">
        <v>711</v>
      </c>
      <c r="J145" s="59" t="s">
        <v>3195</v>
      </c>
    </row>
    <row r="146" spans="1:10" x14ac:dyDescent="0.25">
      <c r="A146" s="59" t="e">
        <f>VLOOKUP(B146, names!A$3:B$2401, 2,)</f>
        <v>#N/A</v>
      </c>
      <c r="B146" t="s">
        <v>712</v>
      </c>
      <c r="C146" s="59" t="str">
        <f t="shared" si="4"/>
        <v>14055 Riveredge Drive, Suite 500</v>
      </c>
      <c r="D146" t="s">
        <v>710</v>
      </c>
      <c r="E146" s="59" t="str">
        <f t="shared" si="5"/>
        <v>Tampa</v>
      </c>
      <c r="F146" t="s">
        <v>2066</v>
      </c>
      <c r="G146" t="s">
        <v>2285</v>
      </c>
      <c r="H146" s="140">
        <v>33637</v>
      </c>
      <c r="I146" t="s">
        <v>711</v>
      </c>
      <c r="J146" s="59" t="s">
        <v>3195</v>
      </c>
    </row>
    <row r="147" spans="1:10" x14ac:dyDescent="0.25">
      <c r="A147" s="59" t="str">
        <f>VLOOKUP(B147, names!A$3:B$2401, 2,)</f>
        <v>Auto-Owners Insurance Co.</v>
      </c>
      <c r="B147" t="s">
        <v>116</v>
      </c>
      <c r="C147" s="59" t="str">
        <f t="shared" si="4"/>
        <v>6101 Anacapri Boulevard</v>
      </c>
      <c r="D147" t="s">
        <v>713</v>
      </c>
      <c r="E147" s="59" t="str">
        <f t="shared" si="5"/>
        <v>Lansing</v>
      </c>
      <c r="F147" t="s">
        <v>2028</v>
      </c>
      <c r="G147" t="s">
        <v>2283</v>
      </c>
      <c r="H147" s="140" t="s">
        <v>2343</v>
      </c>
      <c r="I147" t="s">
        <v>714</v>
      </c>
      <c r="J147" s="59" t="s">
        <v>2634</v>
      </c>
    </row>
    <row r="148" spans="1:10" x14ac:dyDescent="0.25">
      <c r="A148" s="59" t="e">
        <f>VLOOKUP(B148, names!A$3:B$2401, 2,)</f>
        <v>#N/A</v>
      </c>
      <c r="B148" t="s">
        <v>715</v>
      </c>
      <c r="C148" s="59" t="str">
        <f t="shared" si="4"/>
        <v>One Tower Square, Ms08A</v>
      </c>
      <c r="D148" t="s">
        <v>558</v>
      </c>
      <c r="E148" s="59" t="str">
        <f t="shared" si="5"/>
        <v>Hartford</v>
      </c>
      <c r="F148" t="s">
        <v>2037</v>
      </c>
      <c r="G148" t="s">
        <v>2288</v>
      </c>
      <c r="H148" s="140" t="s">
        <v>3708</v>
      </c>
      <c r="I148" t="s">
        <v>559</v>
      </c>
      <c r="J148" s="59" t="s">
        <v>3196</v>
      </c>
    </row>
    <row r="149" spans="1:10" x14ac:dyDescent="0.25">
      <c r="A149" s="59" t="str">
        <f>VLOOKUP(B149, names!A$3:B$2401, 2,)</f>
        <v>Avatar Property &amp; Casualty Insurance Co.</v>
      </c>
      <c r="B149" t="s">
        <v>91</v>
      </c>
      <c r="C149" s="59" t="str">
        <f t="shared" si="4"/>
        <v>1101 E Cumberland Ave</v>
      </c>
      <c r="D149" t="s">
        <v>716</v>
      </c>
      <c r="E149" s="59" t="str">
        <f t="shared" si="5"/>
        <v>Tampa</v>
      </c>
      <c r="F149" t="s">
        <v>2066</v>
      </c>
      <c r="G149" t="s">
        <v>2285</v>
      </c>
      <c r="H149" s="140">
        <v>33602</v>
      </c>
      <c r="I149" t="s">
        <v>717</v>
      </c>
      <c r="J149" s="59" t="s">
        <v>2513</v>
      </c>
    </row>
    <row r="150" spans="1:10" x14ac:dyDescent="0.25">
      <c r="A150" s="59" t="e">
        <f>VLOOKUP(B150, names!A$3:B$2401, 2,)</f>
        <v>#N/A</v>
      </c>
      <c r="B150" t="s">
        <v>718</v>
      </c>
      <c r="C150" s="59" t="str">
        <f t="shared" si="4"/>
        <v>13403 Northwest Freeway</v>
      </c>
      <c r="D150" t="s">
        <v>719</v>
      </c>
      <c r="E150" s="59" t="str">
        <f t="shared" si="5"/>
        <v>Houston</v>
      </c>
      <c r="F150" t="s">
        <v>2100</v>
      </c>
      <c r="G150" t="s">
        <v>2287</v>
      </c>
      <c r="H150" s="140">
        <v>77040</v>
      </c>
      <c r="I150" t="s">
        <v>720</v>
      </c>
      <c r="J150" s="59" t="s">
        <v>3197</v>
      </c>
    </row>
    <row r="151" spans="1:10" x14ac:dyDescent="0.25">
      <c r="A151" s="59" t="e">
        <f>VLOOKUP(B151, names!A$3:B$2401, 2,)</f>
        <v>#N/A</v>
      </c>
      <c r="B151" t="s">
        <v>721</v>
      </c>
      <c r="C151" s="59" t="str">
        <f t="shared" si="4"/>
        <v>3 West 35Th Street</v>
      </c>
      <c r="D151" t="s">
        <v>722</v>
      </c>
      <c r="E151" s="59" t="str">
        <f t="shared" si="5"/>
        <v>New York</v>
      </c>
      <c r="F151" t="s">
        <v>2025</v>
      </c>
      <c r="G151" t="s">
        <v>2279</v>
      </c>
      <c r="H151" s="140" t="s">
        <v>2344</v>
      </c>
      <c r="I151" t="s">
        <v>723</v>
      </c>
      <c r="J151" s="59" t="s">
        <v>2487</v>
      </c>
    </row>
    <row r="152" spans="1:10" x14ac:dyDescent="0.25">
      <c r="A152" s="59" t="e">
        <f>VLOOKUP(B152, names!A$3:B$2401, 2,)</f>
        <v>#N/A</v>
      </c>
      <c r="B152" t="s">
        <v>724</v>
      </c>
      <c r="C152" s="59" t="str">
        <f t="shared" si="4"/>
        <v>125 Broad Street</v>
      </c>
      <c r="D152" t="s">
        <v>725</v>
      </c>
      <c r="E152" s="59" t="str">
        <f t="shared" si="5"/>
        <v>New York</v>
      </c>
      <c r="F152" t="s">
        <v>2025</v>
      </c>
      <c r="G152" t="s">
        <v>2279</v>
      </c>
      <c r="H152" s="140">
        <v>10004</v>
      </c>
      <c r="I152" t="s">
        <v>726</v>
      </c>
      <c r="J152" s="59" t="s">
        <v>3198</v>
      </c>
    </row>
    <row r="153" spans="1:10" x14ac:dyDescent="0.25">
      <c r="A153" s="59" t="e">
        <f>VLOOKUP(B153, names!A$3:B$2401, 2,)</f>
        <v>#N/A</v>
      </c>
      <c r="B153" t="s">
        <v>727</v>
      </c>
      <c r="C153" s="59" t="str">
        <f t="shared" si="4"/>
        <v>11680 Great Oaks Way, Ste. 500</v>
      </c>
      <c r="D153" t="s">
        <v>728</v>
      </c>
      <c r="E153" s="59" t="str">
        <f t="shared" si="5"/>
        <v>Alpharetta</v>
      </c>
      <c r="F153" t="s">
        <v>2101</v>
      </c>
      <c r="G153" t="s">
        <v>2282</v>
      </c>
      <c r="H153" s="140">
        <v>30022</v>
      </c>
      <c r="I153" t="s">
        <v>729</v>
      </c>
      <c r="J153" s="59" t="s">
        <v>2515</v>
      </c>
    </row>
    <row r="154" spans="1:10" x14ac:dyDescent="0.25">
      <c r="A154" s="59" t="e">
        <f>VLOOKUP(B154, names!A$3:B$2401, 2,)</f>
        <v>#N/A</v>
      </c>
      <c r="B154" t="s">
        <v>730</v>
      </c>
      <c r="C154" s="59" t="str">
        <f t="shared" si="4"/>
        <v>11680 Great Oaks Way, Suite 500</v>
      </c>
      <c r="D154" t="s">
        <v>731</v>
      </c>
      <c r="E154" s="59" t="str">
        <f t="shared" si="5"/>
        <v>Alpharetta</v>
      </c>
      <c r="F154" t="s">
        <v>2101</v>
      </c>
      <c r="G154" t="s">
        <v>2282</v>
      </c>
      <c r="H154" s="140">
        <v>30022</v>
      </c>
      <c r="I154" t="s">
        <v>729</v>
      </c>
      <c r="J154" s="59" t="s">
        <v>2515</v>
      </c>
    </row>
    <row r="155" spans="1:10" x14ac:dyDescent="0.25">
      <c r="A155" s="59" t="e">
        <f>VLOOKUP(B155, names!A$3:B$2401, 2,)</f>
        <v>#N/A</v>
      </c>
      <c r="B155" t="s">
        <v>732</v>
      </c>
      <c r="C155" s="59" t="str">
        <f t="shared" si="4"/>
        <v>11680 Great Oaks Way, Suite 500</v>
      </c>
      <c r="D155" t="s">
        <v>731</v>
      </c>
      <c r="E155" s="59" t="str">
        <f t="shared" si="5"/>
        <v>Alpharetta</v>
      </c>
      <c r="F155" t="s">
        <v>2101</v>
      </c>
      <c r="G155" t="s">
        <v>2282</v>
      </c>
      <c r="H155" s="140">
        <v>30022</v>
      </c>
      <c r="I155" t="s">
        <v>729</v>
      </c>
      <c r="J155" s="59" t="s">
        <v>2487</v>
      </c>
    </row>
    <row r="156" spans="1:10" x14ac:dyDescent="0.25">
      <c r="A156" s="59" t="e">
        <f>VLOOKUP(B156, names!A$3:B$2401, 2,)</f>
        <v>#N/A</v>
      </c>
      <c r="B156" t="s">
        <v>733</v>
      </c>
      <c r="C156" s="59" t="str">
        <f t="shared" si="4"/>
        <v>3349 Michelson Drive, Suite 200</v>
      </c>
      <c r="D156" t="s">
        <v>734</v>
      </c>
      <c r="E156" s="59" t="str">
        <f t="shared" si="5"/>
        <v>Irvine</v>
      </c>
      <c r="F156" t="s">
        <v>2102</v>
      </c>
      <c r="G156" t="s">
        <v>2312</v>
      </c>
      <c r="H156" s="140" t="s">
        <v>2345</v>
      </c>
      <c r="I156" t="s">
        <v>735</v>
      </c>
      <c r="J156" s="59" t="s">
        <v>3199</v>
      </c>
    </row>
    <row r="157" spans="1:10" x14ac:dyDescent="0.25">
      <c r="A157" s="59">
        <f>VLOOKUP(B157, names!A$3:B$2401, 2,)</f>
        <v>0</v>
      </c>
      <c r="B157" t="s">
        <v>736</v>
      </c>
      <c r="C157" s="59" t="str">
        <f t="shared" si="4"/>
        <v>11101 Roosevelt Blvd. N</v>
      </c>
      <c r="D157" t="s">
        <v>737</v>
      </c>
      <c r="E157" s="59" t="str">
        <f t="shared" si="5"/>
        <v>St. Petersburg</v>
      </c>
      <c r="F157" t="s">
        <v>2055</v>
      </c>
      <c r="G157" t="s">
        <v>2285</v>
      </c>
      <c r="H157" s="140">
        <v>33716</v>
      </c>
      <c r="I157" t="s">
        <v>738</v>
      </c>
      <c r="J157" s="59" t="s">
        <v>2546</v>
      </c>
    </row>
    <row r="158" spans="1:10" x14ac:dyDescent="0.25">
      <c r="A158" s="59" t="e">
        <f>VLOOKUP(B158, names!A$3:B$2401, 2,)</f>
        <v>#N/A</v>
      </c>
      <c r="B158" t="s">
        <v>739</v>
      </c>
      <c r="C158" s="59" t="str">
        <f t="shared" si="4"/>
        <v>Judith M. Calihan, 436 Walnut Street,            P</v>
      </c>
      <c r="D158" t="s">
        <v>436</v>
      </c>
      <c r="E158" s="59" t="str">
        <f t="shared" si="5"/>
        <v>Philadelphia</v>
      </c>
      <c r="F158" t="s">
        <v>2031</v>
      </c>
      <c r="G158" t="s">
        <v>2286</v>
      </c>
      <c r="H158" s="140">
        <v>19106</v>
      </c>
      <c r="I158" t="s">
        <v>434</v>
      </c>
      <c r="J158" s="59" t="s">
        <v>3148</v>
      </c>
    </row>
    <row r="159" spans="1:10" x14ac:dyDescent="0.25">
      <c r="A159" s="59" t="e">
        <f>VLOOKUP(B159, names!A$3:B$2401, 2,)</f>
        <v>#N/A</v>
      </c>
      <c r="B159" t="s">
        <v>740</v>
      </c>
      <c r="C159" s="59" t="str">
        <f t="shared" si="4"/>
        <v>Judith M. Calihan, 436 Walnut Street,            P</v>
      </c>
      <c r="D159" t="s">
        <v>436</v>
      </c>
      <c r="E159" s="59" t="str">
        <f t="shared" si="5"/>
        <v>Philadelphia</v>
      </c>
      <c r="F159" t="s">
        <v>2031</v>
      </c>
      <c r="G159" t="s">
        <v>2286</v>
      </c>
      <c r="H159" s="140">
        <v>19106</v>
      </c>
      <c r="I159" t="s">
        <v>434</v>
      </c>
      <c r="J159" s="59" t="s">
        <v>3148</v>
      </c>
    </row>
    <row r="160" spans="1:10" x14ac:dyDescent="0.25">
      <c r="A160" s="59">
        <f>VLOOKUP(B160, names!A$3:B$2401, 2,)</f>
        <v>0</v>
      </c>
      <c r="B160" t="s">
        <v>741</v>
      </c>
      <c r="C160" s="59" t="str">
        <f t="shared" si="4"/>
        <v>1717 Hidden Creek Court</v>
      </c>
      <c r="D160" t="s">
        <v>742</v>
      </c>
      <c r="E160" s="59" t="str">
        <f t="shared" si="5"/>
        <v>St. Louis</v>
      </c>
      <c r="F160" t="s">
        <v>2103</v>
      </c>
      <c r="G160" t="s">
        <v>2319</v>
      </c>
      <c r="H160" s="140" t="s">
        <v>2346</v>
      </c>
      <c r="I160" t="s">
        <v>743</v>
      </c>
      <c r="J160" s="59" t="s">
        <v>2487</v>
      </c>
    </row>
    <row r="161" spans="1:10" x14ac:dyDescent="0.25">
      <c r="A161" s="59" t="e">
        <f>VLOOKUP(B161, names!A$3:B$2401, 2,)</f>
        <v>#N/A</v>
      </c>
      <c r="B161" t="s">
        <v>744</v>
      </c>
      <c r="C161" s="59" t="str">
        <f t="shared" si="4"/>
        <v>2 Mid America Plaza, Suite 200</v>
      </c>
      <c r="D161" t="s">
        <v>745</v>
      </c>
      <c r="E161" s="59" t="str">
        <f t="shared" si="5"/>
        <v>Oakbrook Terrace</v>
      </c>
      <c r="F161" t="s">
        <v>2104</v>
      </c>
      <c r="G161" t="s">
        <v>2294</v>
      </c>
      <c r="H161" s="140">
        <v>60181</v>
      </c>
      <c r="I161" t="s">
        <v>746</v>
      </c>
      <c r="J161" s="59" t="s">
        <v>2487</v>
      </c>
    </row>
    <row r="162" spans="1:10" x14ac:dyDescent="0.25">
      <c r="A162" s="59" t="e">
        <f>VLOOKUP(B162, names!A$3:B$2401, 2,)</f>
        <v>#N/A</v>
      </c>
      <c r="B162" t="s">
        <v>747</v>
      </c>
      <c r="C162" s="59" t="str">
        <f t="shared" si="4"/>
        <v>30 Batterson Park Road</v>
      </c>
      <c r="D162" t="s">
        <v>748</v>
      </c>
      <c r="E162" s="59" t="str">
        <f t="shared" si="5"/>
        <v>Farmington</v>
      </c>
      <c r="F162" t="s">
        <v>2033</v>
      </c>
      <c r="G162" t="s">
        <v>2288</v>
      </c>
      <c r="H162" s="140" t="s">
        <v>3703</v>
      </c>
      <c r="I162" t="s">
        <v>749</v>
      </c>
      <c r="J162" s="59" t="s">
        <v>3200</v>
      </c>
    </row>
    <row r="163" spans="1:10" x14ac:dyDescent="0.25">
      <c r="A163" s="59" t="e">
        <f>VLOOKUP(B163, names!A$3:B$2401, 2,)</f>
        <v>#N/A</v>
      </c>
      <c r="B163" t="s">
        <v>750</v>
      </c>
      <c r="C163" s="59" t="str">
        <f t="shared" si="4"/>
        <v>1880 Jfk Boulevard, Ste 801</v>
      </c>
      <c r="D163" t="s">
        <v>751</v>
      </c>
      <c r="E163" s="59" t="str">
        <f t="shared" si="5"/>
        <v>Philadelphia</v>
      </c>
      <c r="F163" t="s">
        <v>2031</v>
      </c>
      <c r="G163" t="s">
        <v>2286</v>
      </c>
      <c r="H163" s="140">
        <v>19103</v>
      </c>
      <c r="I163" t="s">
        <v>752</v>
      </c>
      <c r="J163" s="59" t="s">
        <v>2487</v>
      </c>
    </row>
    <row r="164" spans="1:10" x14ac:dyDescent="0.25">
      <c r="A164" s="59" t="e">
        <f>VLOOKUP(B164, names!A$3:B$2401, 2,)</f>
        <v>#N/A</v>
      </c>
      <c r="B164" t="s">
        <v>753</v>
      </c>
      <c r="C164" s="59" t="str">
        <f t="shared" si="4"/>
        <v>100 Lake Street West</v>
      </c>
      <c r="D164" t="s">
        <v>754</v>
      </c>
      <c r="E164" s="59" t="str">
        <f t="shared" si="5"/>
        <v>Wayzata</v>
      </c>
      <c r="F164" t="s">
        <v>2105</v>
      </c>
      <c r="G164" t="s">
        <v>2341</v>
      </c>
      <c r="H164" s="140">
        <v>55391</v>
      </c>
      <c r="I164" t="s">
        <v>755</v>
      </c>
      <c r="J164" s="59" t="s">
        <v>3201</v>
      </c>
    </row>
    <row r="165" spans="1:10" x14ac:dyDescent="0.25">
      <c r="A165" s="59" t="e">
        <f>VLOOKUP(B165, names!A$3:B$2401, 2,)</f>
        <v>#N/A</v>
      </c>
      <c r="B165" t="s">
        <v>756</v>
      </c>
      <c r="C165" s="59" t="str">
        <f t="shared" si="4"/>
        <v>475 Steamboat Road</v>
      </c>
      <c r="D165" t="s">
        <v>757</v>
      </c>
      <c r="E165" s="59" t="str">
        <f t="shared" si="5"/>
        <v>Greenwich</v>
      </c>
      <c r="F165" t="s">
        <v>2106</v>
      </c>
      <c r="G165" t="s">
        <v>2288</v>
      </c>
      <c r="H165" s="140" t="s">
        <v>3713</v>
      </c>
      <c r="I165" t="s">
        <v>758</v>
      </c>
      <c r="J165" s="59" t="s">
        <v>3202</v>
      </c>
    </row>
    <row r="166" spans="1:10" x14ac:dyDescent="0.25">
      <c r="A166" s="59" t="e">
        <f>VLOOKUP(B166, names!A$3:B$2401, 2,)</f>
        <v>#N/A</v>
      </c>
      <c r="B166" t="s">
        <v>759</v>
      </c>
      <c r="C166" s="59" t="str">
        <f t="shared" si="4"/>
        <v>222 Las Colinas Blvd. W., Suite 1300</v>
      </c>
      <c r="D166" t="s">
        <v>760</v>
      </c>
      <c r="E166" s="59" t="str">
        <f t="shared" si="5"/>
        <v>Irving</v>
      </c>
      <c r="F166" t="s">
        <v>2107</v>
      </c>
      <c r="G166" t="s">
        <v>2287</v>
      </c>
      <c r="H166" s="140">
        <v>75039</v>
      </c>
      <c r="I166" t="s">
        <v>761</v>
      </c>
      <c r="J166" s="59" t="s">
        <v>3202</v>
      </c>
    </row>
    <row r="167" spans="1:10" x14ac:dyDescent="0.25">
      <c r="A167" s="59" t="e">
        <f>VLOOKUP(B167, names!A$3:B$2401, 2,)</f>
        <v>#N/A</v>
      </c>
      <c r="B167" t="s">
        <v>762</v>
      </c>
      <c r="C167" s="59" t="str">
        <f t="shared" si="4"/>
        <v>11201 Douglas Avenue</v>
      </c>
      <c r="D167" t="s">
        <v>763</v>
      </c>
      <c r="E167" s="59" t="str">
        <f t="shared" si="5"/>
        <v>Urbandale</v>
      </c>
      <c r="F167" t="s">
        <v>2108</v>
      </c>
      <c r="G167" t="s">
        <v>2289</v>
      </c>
      <c r="H167" s="140" t="s">
        <v>2347</v>
      </c>
      <c r="I167" t="s">
        <v>764</v>
      </c>
      <c r="J167" s="59" t="s">
        <v>3202</v>
      </c>
    </row>
    <row r="168" spans="1:10" x14ac:dyDescent="0.25">
      <c r="A168" s="59" t="e">
        <f>VLOOKUP(B168, names!A$3:B$2401, 2,)</f>
        <v>#N/A</v>
      </c>
      <c r="B168" t="s">
        <v>765</v>
      </c>
      <c r="C168" s="59" t="str">
        <f t="shared" si="4"/>
        <v>100 First Stamford Place</v>
      </c>
      <c r="D168" t="s">
        <v>766</v>
      </c>
      <c r="E168" s="59" t="str">
        <f t="shared" si="5"/>
        <v>Stamford</v>
      </c>
      <c r="F168" t="s">
        <v>2109</v>
      </c>
      <c r="G168" t="s">
        <v>2288</v>
      </c>
      <c r="H168" s="140" t="s">
        <v>2348</v>
      </c>
      <c r="I168" t="s">
        <v>767</v>
      </c>
      <c r="J168" s="59" t="s">
        <v>2487</v>
      </c>
    </row>
    <row r="169" spans="1:10" x14ac:dyDescent="0.25">
      <c r="A169" s="59" t="e">
        <f>VLOOKUP(B169, names!A$3:B$2401, 2,)</f>
        <v>#N/A</v>
      </c>
      <c r="B169" t="s">
        <v>768</v>
      </c>
      <c r="C169" s="59" t="str">
        <f t="shared" si="4"/>
        <v>3024 Harney Street</v>
      </c>
      <c r="D169" t="s">
        <v>769</v>
      </c>
      <c r="E169" s="59" t="str">
        <f t="shared" si="5"/>
        <v>Omaha</v>
      </c>
      <c r="F169" t="s">
        <v>2026</v>
      </c>
      <c r="G169" t="s">
        <v>2280</v>
      </c>
      <c r="H169" s="140" t="s">
        <v>2349</v>
      </c>
      <c r="I169" t="s">
        <v>770</v>
      </c>
      <c r="J169" s="59" t="s">
        <v>2487</v>
      </c>
    </row>
    <row r="170" spans="1:10" x14ac:dyDescent="0.25">
      <c r="A170" s="59" t="e">
        <f>VLOOKUP(B170, names!A$3:B$2401, 2,)</f>
        <v>#N/A</v>
      </c>
      <c r="B170" t="s">
        <v>771</v>
      </c>
      <c r="C170" s="59" t="str">
        <f t="shared" si="4"/>
        <v>1314 Douglas Street</v>
      </c>
      <c r="D170" t="s">
        <v>772</v>
      </c>
      <c r="E170" s="59" t="str">
        <f t="shared" si="5"/>
        <v>Omaha</v>
      </c>
      <c r="F170" t="s">
        <v>2026</v>
      </c>
      <c r="G170" t="s">
        <v>2280</v>
      </c>
      <c r="H170" s="140">
        <v>68102</v>
      </c>
      <c r="I170" t="s">
        <v>773</v>
      </c>
      <c r="J170" s="59" t="s">
        <v>2487</v>
      </c>
    </row>
    <row r="171" spans="1:10" x14ac:dyDescent="0.25">
      <c r="A171" s="59" t="str">
        <f>VLOOKUP(B171, names!A$3:B$2401, 2,)</f>
        <v>Berkshire Hathaway Specialty Insurance Co.</v>
      </c>
      <c r="B171" t="s">
        <v>774</v>
      </c>
      <c r="C171" s="59" t="str">
        <f t="shared" si="4"/>
        <v>3024 Harney Street</v>
      </c>
      <c r="D171" t="s">
        <v>769</v>
      </c>
      <c r="E171" s="59" t="str">
        <f t="shared" si="5"/>
        <v>Omaha</v>
      </c>
      <c r="F171" t="s">
        <v>2026</v>
      </c>
      <c r="G171" t="s">
        <v>2280</v>
      </c>
      <c r="H171" s="140" t="s">
        <v>2349</v>
      </c>
      <c r="I171" t="s">
        <v>770</v>
      </c>
      <c r="J171" s="59" t="s">
        <v>3203</v>
      </c>
    </row>
    <row r="172" spans="1:10" x14ac:dyDescent="0.25">
      <c r="A172" s="59" t="e">
        <f>VLOOKUP(B172, names!A$3:B$2401, 2,)</f>
        <v>#N/A</v>
      </c>
      <c r="B172" t="s">
        <v>775</v>
      </c>
      <c r="C172" s="59" t="str">
        <f t="shared" si="4"/>
        <v>320 - 18Th Street</v>
      </c>
      <c r="D172" t="s">
        <v>776</v>
      </c>
      <c r="E172" s="59" t="str">
        <f t="shared" si="5"/>
        <v>Rock Island</v>
      </c>
      <c r="F172" t="s">
        <v>2110</v>
      </c>
      <c r="G172" t="s">
        <v>2294</v>
      </c>
      <c r="H172" s="140">
        <v>61201</v>
      </c>
      <c r="I172" t="s">
        <v>777</v>
      </c>
      <c r="J172" s="59" t="s">
        <v>3204</v>
      </c>
    </row>
    <row r="173" spans="1:10" x14ac:dyDescent="0.25">
      <c r="A173" s="59" t="e">
        <f>VLOOKUP(B173, names!A$3:B$2401, 2,)</f>
        <v>#N/A</v>
      </c>
      <c r="B173" t="s">
        <v>778</v>
      </c>
      <c r="C173" s="59" t="str">
        <f t="shared" si="4"/>
        <v>320 - 18Th Street</v>
      </c>
      <c r="D173" t="s">
        <v>776</v>
      </c>
      <c r="E173" s="59" t="str">
        <f t="shared" si="5"/>
        <v>Rock Island</v>
      </c>
      <c r="F173" t="s">
        <v>2110</v>
      </c>
      <c r="G173" t="s">
        <v>2294</v>
      </c>
      <c r="H173" s="140">
        <v>61201</v>
      </c>
      <c r="I173" t="s">
        <v>777</v>
      </c>
      <c r="J173" s="59" t="s">
        <v>3204</v>
      </c>
    </row>
    <row r="174" spans="1:10" x14ac:dyDescent="0.25">
      <c r="A174" s="59" t="e">
        <f>VLOOKUP(B174, names!A$3:B$2401, 2,)</f>
        <v>#N/A</v>
      </c>
      <c r="B174" t="s">
        <v>779</v>
      </c>
      <c r="C174" s="59" t="str">
        <f t="shared" si="4"/>
        <v>4020 E. Indian School Road</v>
      </c>
      <c r="D174" t="s">
        <v>780</v>
      </c>
      <c r="E174" s="59" t="str">
        <f t="shared" si="5"/>
        <v>Phoenix</v>
      </c>
      <c r="F174" t="s">
        <v>2081</v>
      </c>
      <c r="G174" t="s">
        <v>2330</v>
      </c>
      <c r="H174" s="140">
        <v>85018</v>
      </c>
      <c r="I174" t="s">
        <v>781</v>
      </c>
      <c r="J174" s="59" t="s">
        <v>2487</v>
      </c>
    </row>
    <row r="175" spans="1:10" x14ac:dyDescent="0.25">
      <c r="A175" s="59" t="e">
        <f>VLOOKUP(B175, names!A$3:B$2401, 2,)</f>
        <v>#N/A</v>
      </c>
      <c r="B175" t="s">
        <v>782</v>
      </c>
      <c r="C175" s="59" t="str">
        <f t="shared" si="4"/>
        <v>12890 Lebanon Road</v>
      </c>
      <c r="D175" t="s">
        <v>783</v>
      </c>
      <c r="E175" s="59" t="str">
        <f t="shared" si="5"/>
        <v>Mount Juliet</v>
      </c>
      <c r="F175" t="s">
        <v>2111</v>
      </c>
      <c r="G175" t="s">
        <v>2350</v>
      </c>
      <c r="H175" s="140" t="s">
        <v>2351</v>
      </c>
      <c r="I175" t="s">
        <v>784</v>
      </c>
      <c r="J175" s="59" t="s">
        <v>2487</v>
      </c>
    </row>
    <row r="176" spans="1:10" x14ac:dyDescent="0.25">
      <c r="A176" s="59" t="e">
        <f>VLOOKUP(B176, names!A$3:B$2401, 2,)</f>
        <v>#N/A</v>
      </c>
      <c r="B176" t="s">
        <v>785</v>
      </c>
      <c r="C176" s="59" t="str">
        <f t="shared" si="4"/>
        <v>12890 Lebanon Road</v>
      </c>
      <c r="D176" t="s">
        <v>783</v>
      </c>
      <c r="E176" s="59" t="str">
        <f t="shared" si="5"/>
        <v>Mount Juliet</v>
      </c>
      <c r="F176" t="s">
        <v>2111</v>
      </c>
      <c r="G176" t="s">
        <v>2350</v>
      </c>
      <c r="H176" s="140">
        <v>37122</v>
      </c>
      <c r="I176" t="s">
        <v>786</v>
      </c>
      <c r="J176" s="59" t="s">
        <v>2487</v>
      </c>
    </row>
    <row r="177" spans="1:10" x14ac:dyDescent="0.25">
      <c r="A177" s="59" t="e">
        <f>VLOOKUP(B177, names!A$3:B$2401, 2,)</f>
        <v>#N/A</v>
      </c>
      <c r="B177" t="s">
        <v>787</v>
      </c>
      <c r="C177" s="59" t="str">
        <f t="shared" si="4"/>
        <v>2310 Commerce Point Drive</v>
      </c>
      <c r="D177" t="s">
        <v>788</v>
      </c>
      <c r="E177" s="59" t="str">
        <f t="shared" si="5"/>
        <v>Lakeland</v>
      </c>
      <c r="F177" t="s">
        <v>2112</v>
      </c>
      <c r="G177" t="s">
        <v>2285</v>
      </c>
      <c r="H177" s="140">
        <v>33801</v>
      </c>
      <c r="I177" t="s">
        <v>789</v>
      </c>
      <c r="J177" s="59" t="s">
        <v>2487</v>
      </c>
    </row>
    <row r="178" spans="1:10" x14ac:dyDescent="0.25">
      <c r="A178" s="59" t="e">
        <f>VLOOKUP(B178, names!A$3:B$2401, 2,)</f>
        <v>#N/A</v>
      </c>
      <c r="B178" t="s">
        <v>790</v>
      </c>
      <c r="C178" s="59" t="str">
        <f t="shared" si="4"/>
        <v>2310 Commerce Point Drive</v>
      </c>
      <c r="D178" t="s">
        <v>788</v>
      </c>
      <c r="E178" s="59" t="str">
        <f t="shared" si="5"/>
        <v>Lakeland</v>
      </c>
      <c r="F178" t="s">
        <v>2112</v>
      </c>
      <c r="G178" t="s">
        <v>2285</v>
      </c>
      <c r="H178" s="140">
        <v>33801</v>
      </c>
      <c r="I178" t="s">
        <v>789</v>
      </c>
      <c r="J178" s="59" t="s">
        <v>2487</v>
      </c>
    </row>
    <row r="179" spans="1:10" x14ac:dyDescent="0.25">
      <c r="A179" s="59" t="e">
        <f>VLOOKUP(B179, names!A$3:B$2401, 2,)</f>
        <v>#N/A</v>
      </c>
      <c r="B179" t="s">
        <v>791</v>
      </c>
      <c r="C179" s="59" t="str">
        <f t="shared" si="4"/>
        <v>6300 University Parkway</v>
      </c>
      <c r="D179" t="s">
        <v>792</v>
      </c>
      <c r="E179" s="59" t="str">
        <f t="shared" si="5"/>
        <v>Sarasota</v>
      </c>
      <c r="F179" t="s">
        <v>2113</v>
      </c>
      <c r="G179" t="s">
        <v>2285</v>
      </c>
      <c r="H179" s="140" t="s">
        <v>2352</v>
      </c>
      <c r="I179" t="s">
        <v>793</v>
      </c>
      <c r="J179" s="59" t="s">
        <v>3205</v>
      </c>
    </row>
    <row r="180" spans="1:10" x14ac:dyDescent="0.25">
      <c r="A180" s="59" t="e">
        <f>VLOOKUP(B180, names!A$3:B$2401, 2,)</f>
        <v>#N/A</v>
      </c>
      <c r="B180" t="s">
        <v>794</v>
      </c>
      <c r="C180" s="59" t="str">
        <f t="shared" si="4"/>
        <v>4680 Wilshire Boulevard</v>
      </c>
      <c r="D180" t="s">
        <v>795</v>
      </c>
      <c r="E180" s="59" t="str">
        <f t="shared" si="5"/>
        <v>Los Angeles</v>
      </c>
      <c r="F180" t="s">
        <v>2058</v>
      </c>
      <c r="G180" t="s">
        <v>2312</v>
      </c>
      <c r="H180" s="140">
        <v>90010</v>
      </c>
      <c r="I180" t="s">
        <v>410</v>
      </c>
      <c r="J180" s="59" t="s">
        <v>2487</v>
      </c>
    </row>
    <row r="181" spans="1:10" x14ac:dyDescent="0.25">
      <c r="A181" s="59" t="e">
        <f>VLOOKUP(B181, names!A$3:B$2401, 2,)</f>
        <v>#N/A</v>
      </c>
      <c r="B181" t="s">
        <v>796</v>
      </c>
      <c r="C181" s="59" t="str">
        <f t="shared" si="4"/>
        <v>6400 Brotherhood Way</v>
      </c>
      <c r="D181" t="s">
        <v>797</v>
      </c>
      <c r="E181" s="59" t="str">
        <f t="shared" si="5"/>
        <v>Fort Wayne</v>
      </c>
      <c r="F181" t="s">
        <v>2114</v>
      </c>
      <c r="G181" t="s">
        <v>2328</v>
      </c>
      <c r="H181" s="140">
        <v>46825</v>
      </c>
      <c r="I181" t="s">
        <v>798</v>
      </c>
      <c r="J181" s="59" t="s">
        <v>3206</v>
      </c>
    </row>
    <row r="182" spans="1:10" x14ac:dyDescent="0.25">
      <c r="A182" s="59" t="e">
        <f>VLOOKUP(B182, names!A$3:B$2401, 2,)</f>
        <v>#N/A</v>
      </c>
      <c r="B182" t="s">
        <v>799</v>
      </c>
      <c r="C182" s="59" t="str">
        <f t="shared" si="4"/>
        <v>200 Liberty St., 27Th Floor</v>
      </c>
      <c r="D182" t="s">
        <v>800</v>
      </c>
      <c r="E182" s="59" t="str">
        <f t="shared" si="5"/>
        <v>New York</v>
      </c>
      <c r="F182" t="s">
        <v>2025</v>
      </c>
      <c r="G182" t="s">
        <v>2279</v>
      </c>
      <c r="H182" s="140">
        <v>10281</v>
      </c>
      <c r="I182" t="s">
        <v>801</v>
      </c>
      <c r="J182" s="59" t="s">
        <v>2487</v>
      </c>
    </row>
    <row r="183" spans="1:10" x14ac:dyDescent="0.25">
      <c r="A183" s="59" t="e">
        <f>VLOOKUP(B183, names!A$3:B$2401, 2,)</f>
        <v>#N/A</v>
      </c>
      <c r="B183" t="s">
        <v>802</v>
      </c>
      <c r="C183" s="59" t="str">
        <f t="shared" si="4"/>
        <v>5580 Centerview Drive</v>
      </c>
      <c r="D183" t="s">
        <v>803</v>
      </c>
      <c r="E183" s="59" t="str">
        <f t="shared" si="5"/>
        <v>Raleigh</v>
      </c>
      <c r="F183" t="s">
        <v>2115</v>
      </c>
      <c r="G183" t="s">
        <v>2297</v>
      </c>
      <c r="H183" s="140">
        <v>27606</v>
      </c>
      <c r="I183" t="s">
        <v>804</v>
      </c>
      <c r="J183" s="59" t="s">
        <v>3207</v>
      </c>
    </row>
    <row r="184" spans="1:10" x14ac:dyDescent="0.25">
      <c r="A184" s="59" t="e">
        <f>VLOOKUP(B184, names!A$3:B$2401, 2,)</f>
        <v>#N/A</v>
      </c>
      <c r="B184" t="s">
        <v>805</v>
      </c>
      <c r="C184" s="59" t="str">
        <f t="shared" si="4"/>
        <v>2310 Commerce Point Drive</v>
      </c>
      <c r="D184" t="s">
        <v>788</v>
      </c>
      <c r="E184" s="59" t="str">
        <f t="shared" si="5"/>
        <v>Lakeland</v>
      </c>
      <c r="F184" t="s">
        <v>2112</v>
      </c>
      <c r="G184" t="s">
        <v>2285</v>
      </c>
      <c r="H184" s="140">
        <v>33801</v>
      </c>
      <c r="I184" t="s">
        <v>806</v>
      </c>
      <c r="J184" s="59" t="s">
        <v>2487</v>
      </c>
    </row>
    <row r="185" spans="1:10" x14ac:dyDescent="0.25">
      <c r="A185" s="59" t="e">
        <f>VLOOKUP(B185, names!A$3:B$2401, 2,)</f>
        <v>#N/A</v>
      </c>
      <c r="B185" t="s">
        <v>807</v>
      </c>
      <c r="C185" s="59" t="str">
        <f t="shared" si="4"/>
        <v>1900 Alameda De Las Pulgas</v>
      </c>
      <c r="D185" t="s">
        <v>808</v>
      </c>
      <c r="E185" s="59" t="str">
        <f t="shared" si="5"/>
        <v>San Mateo</v>
      </c>
      <c r="F185" t="s">
        <v>2116</v>
      </c>
      <c r="G185" t="s">
        <v>2312</v>
      </c>
      <c r="H185" s="140" t="s">
        <v>2353</v>
      </c>
      <c r="I185" t="s">
        <v>809</v>
      </c>
      <c r="J185" s="59" t="s">
        <v>2487</v>
      </c>
    </row>
    <row r="186" spans="1:10" x14ac:dyDescent="0.25">
      <c r="A186" s="59" t="e">
        <f>VLOOKUP(B186, names!A$3:B$2401, 2,)</f>
        <v>#N/A</v>
      </c>
      <c r="B186" t="s">
        <v>810</v>
      </c>
      <c r="C186" s="59" t="str">
        <f t="shared" si="4"/>
        <v>1800 Gateway Drive, Suite 300</v>
      </c>
      <c r="D186" t="s">
        <v>811</v>
      </c>
      <c r="E186" s="59" t="str">
        <f t="shared" si="5"/>
        <v>San Mateo</v>
      </c>
      <c r="F186" t="s">
        <v>2116</v>
      </c>
      <c r="G186" t="s">
        <v>2312</v>
      </c>
      <c r="H186" s="140">
        <v>94404</v>
      </c>
      <c r="I186" t="s">
        <v>812</v>
      </c>
      <c r="J186" s="59" t="s">
        <v>2487</v>
      </c>
    </row>
    <row r="187" spans="1:10" x14ac:dyDescent="0.25">
      <c r="A187" s="59" t="e">
        <f>VLOOKUP(B187, names!A$3:B$2401, 2,)</f>
        <v>#N/A</v>
      </c>
      <c r="B187" t="s">
        <v>813</v>
      </c>
      <c r="C187" s="59" t="str">
        <f t="shared" si="4"/>
        <v>440 Lincoln Street</v>
      </c>
      <c r="D187" t="s">
        <v>498</v>
      </c>
      <c r="E187" s="59" t="str">
        <f t="shared" si="5"/>
        <v>Worcester</v>
      </c>
      <c r="F187" t="s">
        <v>2047</v>
      </c>
      <c r="G187" t="s">
        <v>2304</v>
      </c>
      <c r="H187" s="140" t="s">
        <v>2305</v>
      </c>
      <c r="I187" t="s">
        <v>499</v>
      </c>
      <c r="J187" s="59" t="s">
        <v>2487</v>
      </c>
    </row>
    <row r="188" spans="1:10" x14ac:dyDescent="0.25">
      <c r="A188" s="59" t="e">
        <f>VLOOKUP(B188, names!A$3:B$2401, 2,)</f>
        <v>#N/A</v>
      </c>
      <c r="B188" t="s">
        <v>814</v>
      </c>
      <c r="C188" s="59" t="str">
        <f t="shared" si="4"/>
        <v>400 East Stone Ave</v>
      </c>
      <c r="D188" t="s">
        <v>815</v>
      </c>
      <c r="E188" s="59" t="str">
        <f t="shared" si="5"/>
        <v>Greenville</v>
      </c>
      <c r="F188" t="s">
        <v>2117</v>
      </c>
      <c r="G188" t="s">
        <v>2284</v>
      </c>
      <c r="H188" s="140">
        <v>29601</v>
      </c>
      <c r="I188" t="s">
        <v>816</v>
      </c>
      <c r="J188" s="59" t="s">
        <v>3208</v>
      </c>
    </row>
    <row r="189" spans="1:10" x14ac:dyDescent="0.25">
      <c r="A189" s="59" t="e">
        <f>VLOOKUP(B189, names!A$3:B$2401, 2,)</f>
        <v>#N/A</v>
      </c>
      <c r="B189" t="s">
        <v>385</v>
      </c>
      <c r="C189" s="59" t="str">
        <f t="shared" si="4"/>
        <v>1300 Sawgrass Corporate Parkway, Suite 300</v>
      </c>
      <c r="D189" t="s">
        <v>817</v>
      </c>
      <c r="E189" s="59" t="str">
        <f t="shared" si="5"/>
        <v>Sunrise</v>
      </c>
      <c r="F189" t="s">
        <v>2056</v>
      </c>
      <c r="G189" t="s">
        <v>2285</v>
      </c>
      <c r="H189" s="140">
        <v>33323</v>
      </c>
      <c r="I189" t="s">
        <v>818</v>
      </c>
      <c r="J189" s="59" t="s">
        <v>3209</v>
      </c>
    </row>
    <row r="190" spans="1:10" x14ac:dyDescent="0.25">
      <c r="A190" s="59" t="e">
        <f>VLOOKUP(B190, names!A$3:B$2401, 2,)</f>
        <v>#N/A</v>
      </c>
      <c r="B190" t="s">
        <v>819</v>
      </c>
      <c r="C190" s="59" t="str">
        <f t="shared" ref="C190:C253" si="6">PROPER(LEFT(D190, LEN(D190)-1))</f>
        <v>1600 Aspen Commons</v>
      </c>
      <c r="D190" t="s">
        <v>820</v>
      </c>
      <c r="E190" s="59" t="str">
        <f t="shared" ref="E190:E253" si="7">PROPER(F190)</f>
        <v>Middleton</v>
      </c>
      <c r="F190" t="s">
        <v>2118</v>
      </c>
      <c r="G190" t="s">
        <v>2354</v>
      </c>
      <c r="H190" s="140" t="s">
        <v>2355</v>
      </c>
      <c r="I190" t="s">
        <v>821</v>
      </c>
      <c r="J190" s="59" t="s">
        <v>3210</v>
      </c>
    </row>
    <row r="191" spans="1:10" x14ac:dyDescent="0.25">
      <c r="A191" s="59" t="str">
        <f>VLOOKUP(B191, names!A$3:B$2401, 2,)</f>
        <v>Capitol Preferred Insurance Co.</v>
      </c>
      <c r="B191" t="s">
        <v>74</v>
      </c>
      <c r="C191" s="59" t="str">
        <f t="shared" si="6"/>
        <v>2255 Killearn Center Boulevard,</v>
      </c>
      <c r="D191" t="s">
        <v>822</v>
      </c>
      <c r="E191" s="59" t="str">
        <f t="shared" si="7"/>
        <v>Tallahassee</v>
      </c>
      <c r="F191" t="s">
        <v>2119</v>
      </c>
      <c r="G191" t="s">
        <v>2285</v>
      </c>
      <c r="H191" s="140">
        <v>32309</v>
      </c>
      <c r="I191" t="s">
        <v>823</v>
      </c>
      <c r="J191" s="59" t="s">
        <v>2517</v>
      </c>
    </row>
    <row r="192" spans="1:10" x14ac:dyDescent="0.25">
      <c r="A192" s="59" t="e">
        <f>VLOOKUP(B192, names!A$3:B$2401, 2,)</f>
        <v>#N/A</v>
      </c>
      <c r="B192" t="s">
        <v>824</v>
      </c>
      <c r="C192" s="59" t="str">
        <f t="shared" si="6"/>
        <v>4600 Touchton Rd E, Bldg 100 Suite 400</v>
      </c>
      <c r="D192" t="s">
        <v>825</v>
      </c>
      <c r="E192" s="59" t="str">
        <f t="shared" si="7"/>
        <v>Jacksonville</v>
      </c>
      <c r="F192" t="s">
        <v>2120</v>
      </c>
      <c r="G192" t="s">
        <v>2285</v>
      </c>
      <c r="H192" s="140" t="s">
        <v>2356</v>
      </c>
      <c r="I192" t="s">
        <v>826</v>
      </c>
      <c r="J192" s="59" t="s">
        <v>3211</v>
      </c>
    </row>
    <row r="193" spans="1:10" x14ac:dyDescent="0.25">
      <c r="A193" s="59" t="str">
        <f>VLOOKUP(B193, names!A$3:B$2401, 2,)</f>
        <v>Castle Key Indemnity Co.</v>
      </c>
      <c r="B193" t="s">
        <v>49</v>
      </c>
      <c r="C193" s="59" t="str">
        <f t="shared" si="6"/>
        <v>3075 Sanders Road, Suite H1E</v>
      </c>
      <c r="D193" t="s">
        <v>501</v>
      </c>
      <c r="E193" s="59" t="str">
        <f t="shared" si="7"/>
        <v>Northbrook</v>
      </c>
      <c r="F193" t="s">
        <v>2048</v>
      </c>
      <c r="G193" t="s">
        <v>2294</v>
      </c>
      <c r="H193" s="140" t="s">
        <v>2306</v>
      </c>
      <c r="I193" t="s">
        <v>502</v>
      </c>
      <c r="J193" s="59" t="s">
        <v>2520</v>
      </c>
    </row>
    <row r="194" spans="1:10" x14ac:dyDescent="0.25">
      <c r="A194" s="59" t="str">
        <f>VLOOKUP(B194, names!A$3:B$2401, 2,)</f>
        <v>Castle Key Insurance Co.</v>
      </c>
      <c r="B194" t="s">
        <v>53</v>
      </c>
      <c r="C194" s="59" t="str">
        <f t="shared" si="6"/>
        <v>3075 Sanders Road, Suite H1E</v>
      </c>
      <c r="D194" t="s">
        <v>501</v>
      </c>
      <c r="E194" s="59" t="str">
        <f t="shared" si="7"/>
        <v>Northbrook</v>
      </c>
      <c r="F194" t="s">
        <v>2048</v>
      </c>
      <c r="G194" t="s">
        <v>2294</v>
      </c>
      <c r="H194" s="140" t="s">
        <v>2306</v>
      </c>
      <c r="I194" t="s">
        <v>502</v>
      </c>
      <c r="J194" s="59" t="s">
        <v>2520</v>
      </c>
    </row>
    <row r="195" spans="1:10" x14ac:dyDescent="0.25">
      <c r="A195" s="59" t="e">
        <f>VLOOKUP(B195, names!A$3:B$2401, 2,)</f>
        <v>#N/A</v>
      </c>
      <c r="B195" t="s">
        <v>827</v>
      </c>
      <c r="C195" s="59" t="str">
        <f t="shared" si="6"/>
        <v>59 Maiden Lane, 38Th Floor</v>
      </c>
      <c r="D195" t="s">
        <v>828</v>
      </c>
      <c r="E195" s="59" t="str">
        <f t="shared" si="7"/>
        <v>New York</v>
      </c>
      <c r="F195" t="s">
        <v>2025</v>
      </c>
      <c r="G195" t="s">
        <v>2279</v>
      </c>
      <c r="H195" s="140">
        <v>10038</v>
      </c>
      <c r="I195" t="s">
        <v>829</v>
      </c>
      <c r="J195" s="59" t="s">
        <v>2487</v>
      </c>
    </row>
    <row r="196" spans="1:10" x14ac:dyDescent="0.25">
      <c r="A196" s="59" t="e">
        <f>VLOOKUP(B196, names!A$3:B$2401, 2,)</f>
        <v>#N/A</v>
      </c>
      <c r="B196" t="s">
        <v>830</v>
      </c>
      <c r="C196" s="59" t="str">
        <f t="shared" si="6"/>
        <v>Harborside Financial Center, 800 Plaza Two, 8Th Fl</v>
      </c>
      <c r="D196" t="s">
        <v>831</v>
      </c>
      <c r="E196" s="59" t="str">
        <f t="shared" si="7"/>
        <v>Jersey City</v>
      </c>
      <c r="F196" t="s">
        <v>2086</v>
      </c>
      <c r="G196" t="s">
        <v>2300</v>
      </c>
      <c r="H196" s="140" t="s">
        <v>3714</v>
      </c>
      <c r="I196" t="s">
        <v>832</v>
      </c>
      <c r="J196" s="59" t="s">
        <v>3212</v>
      </c>
    </row>
    <row r="197" spans="1:10" x14ac:dyDescent="0.25">
      <c r="A197" s="59" t="e">
        <f>VLOOKUP(B197, names!A$3:B$2401, 2,)</f>
        <v>#N/A</v>
      </c>
      <c r="B197" t="s">
        <v>833</v>
      </c>
      <c r="C197" s="59" t="str">
        <f t="shared" si="6"/>
        <v>2120 West End Avenue</v>
      </c>
      <c r="D197" t="s">
        <v>834</v>
      </c>
      <c r="E197" s="59" t="str">
        <f t="shared" si="7"/>
        <v>Nashville</v>
      </c>
      <c r="F197" t="s">
        <v>2121</v>
      </c>
      <c r="G197" t="s">
        <v>2350</v>
      </c>
      <c r="H197" s="140">
        <v>37203</v>
      </c>
      <c r="I197" t="s">
        <v>835</v>
      </c>
      <c r="J197" s="59" t="s">
        <v>2487</v>
      </c>
    </row>
    <row r="198" spans="1:10" x14ac:dyDescent="0.25">
      <c r="A198" s="59" t="e">
        <f>VLOOKUP(B198, names!A$3:B$2401, 2,)</f>
        <v>#N/A</v>
      </c>
      <c r="B198" t="s">
        <v>836</v>
      </c>
      <c r="C198" s="59" t="str">
        <f t="shared" si="6"/>
        <v>3340 Peachtree Rd. Ne, Suite 2950</v>
      </c>
      <c r="D198" t="s">
        <v>837</v>
      </c>
      <c r="E198" s="59" t="str">
        <f t="shared" si="7"/>
        <v>Atlanta</v>
      </c>
      <c r="F198" t="s">
        <v>2027</v>
      </c>
      <c r="G198" t="s">
        <v>2282</v>
      </c>
      <c r="H198" s="140">
        <v>30326</v>
      </c>
      <c r="I198" t="s">
        <v>838</v>
      </c>
      <c r="J198" s="59" t="s">
        <v>3213</v>
      </c>
    </row>
    <row r="199" spans="1:10" x14ac:dyDescent="0.25">
      <c r="A199" s="59" t="e">
        <f>VLOOKUP(B199, names!A$3:B$2401, 2,)</f>
        <v>#N/A</v>
      </c>
      <c r="B199" t="s">
        <v>839</v>
      </c>
      <c r="C199" s="59" t="str">
        <f t="shared" si="6"/>
        <v>3340 Peachtree Rd Ne, Suite 2950</v>
      </c>
      <c r="D199" t="s">
        <v>840</v>
      </c>
      <c r="E199" s="59" t="str">
        <f t="shared" si="7"/>
        <v>Atlanta</v>
      </c>
      <c r="F199" t="s">
        <v>2027</v>
      </c>
      <c r="G199" t="s">
        <v>2282</v>
      </c>
      <c r="H199" s="140">
        <v>30326</v>
      </c>
      <c r="I199" t="s">
        <v>838</v>
      </c>
      <c r="J199" s="59" t="s">
        <v>3213</v>
      </c>
    </row>
    <row r="200" spans="1:10" x14ac:dyDescent="0.25">
      <c r="A200" s="59" t="e">
        <f>VLOOKUP(B200, names!A$3:B$2401, 2,)</f>
        <v>#N/A</v>
      </c>
      <c r="B200" t="s">
        <v>841</v>
      </c>
      <c r="C200" s="59" t="str">
        <f t="shared" si="6"/>
        <v>1212 North 96Th Street</v>
      </c>
      <c r="D200" t="s">
        <v>842</v>
      </c>
      <c r="E200" s="59" t="str">
        <f t="shared" si="7"/>
        <v>Omaha</v>
      </c>
      <c r="F200" t="s">
        <v>2026</v>
      </c>
      <c r="G200" t="s">
        <v>2280</v>
      </c>
      <c r="H200" s="140">
        <v>68114</v>
      </c>
      <c r="I200" t="s">
        <v>843</v>
      </c>
      <c r="J200" s="59" t="s">
        <v>2487</v>
      </c>
    </row>
    <row r="201" spans="1:10" x14ac:dyDescent="0.25">
      <c r="A201" s="59" t="str">
        <f>VLOOKUP(B201, names!A$3:B$2401, 2,)</f>
        <v>Centauri Specialty Insurance Co.</v>
      </c>
      <c r="B201" t="s">
        <v>119</v>
      </c>
      <c r="C201" s="59" t="str">
        <f t="shared" si="6"/>
        <v>5391 Lakewood Ranch Blvd., Suite 303</v>
      </c>
      <c r="D201" t="s">
        <v>844</v>
      </c>
      <c r="E201" s="59" t="str">
        <f t="shared" si="7"/>
        <v>Sarasota</v>
      </c>
      <c r="F201" t="s">
        <v>2113</v>
      </c>
      <c r="G201" t="s">
        <v>2285</v>
      </c>
      <c r="H201" s="140">
        <v>34240</v>
      </c>
      <c r="I201" t="s">
        <v>845</v>
      </c>
      <c r="J201" s="59" t="s">
        <v>3214</v>
      </c>
    </row>
    <row r="202" spans="1:10" x14ac:dyDescent="0.25">
      <c r="A202" s="59" t="e">
        <f>VLOOKUP(B202, names!A$3:B$2401, 2,)</f>
        <v>#N/A</v>
      </c>
      <c r="B202" t="s">
        <v>846</v>
      </c>
      <c r="C202" s="59" t="str">
        <f t="shared" si="6"/>
        <v>1941 South 42Nd Street</v>
      </c>
      <c r="D202" t="s">
        <v>847</v>
      </c>
      <c r="E202" s="59" t="str">
        <f t="shared" si="7"/>
        <v>Omaha</v>
      </c>
      <c r="F202" t="s">
        <v>2026</v>
      </c>
      <c r="G202" t="s">
        <v>2280</v>
      </c>
      <c r="H202" s="140">
        <v>68105</v>
      </c>
      <c r="I202" t="s">
        <v>848</v>
      </c>
      <c r="J202" s="59" t="s">
        <v>2487</v>
      </c>
    </row>
    <row r="203" spans="1:10" x14ac:dyDescent="0.25">
      <c r="A203" s="59" t="e">
        <f>VLOOKUP(B203, names!A$3:B$2401, 2,)</f>
        <v>#N/A</v>
      </c>
      <c r="B203" t="s">
        <v>849</v>
      </c>
      <c r="C203" s="59" t="str">
        <f t="shared" si="6"/>
        <v>1 Liberty Plaza, 165 Broadway</v>
      </c>
      <c r="D203" t="s">
        <v>850</v>
      </c>
      <c r="E203" s="59" t="str">
        <f t="shared" si="7"/>
        <v>New York</v>
      </c>
      <c r="F203" t="s">
        <v>2025</v>
      </c>
      <c r="G203" t="s">
        <v>2279</v>
      </c>
      <c r="H203" s="140">
        <v>10006</v>
      </c>
      <c r="I203" t="s">
        <v>851</v>
      </c>
      <c r="J203" s="59" t="s">
        <v>3215</v>
      </c>
    </row>
    <row r="204" spans="1:10" x14ac:dyDescent="0.25">
      <c r="A204" s="59" t="e">
        <f>VLOOKUP(B204, names!A$3:B$2401, 2,)</f>
        <v>#N/A</v>
      </c>
      <c r="B204" t="s">
        <v>852</v>
      </c>
      <c r="C204" s="59" t="str">
        <f t="shared" si="6"/>
        <v>800 Walnut Street</v>
      </c>
      <c r="D204" t="s">
        <v>853</v>
      </c>
      <c r="E204" s="59" t="str">
        <f t="shared" si="7"/>
        <v>Des Moines</v>
      </c>
      <c r="F204" t="s">
        <v>2085</v>
      </c>
      <c r="G204" t="s">
        <v>2289</v>
      </c>
      <c r="H204" s="140">
        <v>50309</v>
      </c>
      <c r="I204" t="s">
        <v>854</v>
      </c>
      <c r="J204" s="59" t="s">
        <v>2487</v>
      </c>
    </row>
    <row r="205" spans="1:10" x14ac:dyDescent="0.25">
      <c r="A205" s="59" t="str">
        <f>VLOOKUP(B205, names!A$3:B$2401, 2,)</f>
        <v>Century-National Insurance Co.</v>
      </c>
      <c r="B205" t="s">
        <v>189</v>
      </c>
      <c r="C205" s="59" t="str">
        <f t="shared" si="6"/>
        <v>16650 Sherman Way</v>
      </c>
      <c r="D205" t="s">
        <v>855</v>
      </c>
      <c r="E205" s="59" t="str">
        <f t="shared" si="7"/>
        <v>Van Nuys</v>
      </c>
      <c r="F205" t="s">
        <v>2122</v>
      </c>
      <c r="G205" t="s">
        <v>2312</v>
      </c>
      <c r="H205" s="140">
        <v>91406</v>
      </c>
      <c r="I205" t="s">
        <v>856</v>
      </c>
      <c r="J205" s="59" t="s">
        <v>3216</v>
      </c>
    </row>
    <row r="206" spans="1:10" x14ac:dyDescent="0.25">
      <c r="A206" s="59" t="str">
        <f>VLOOKUP(B206, names!A$3:B$2401, 2,)</f>
        <v>Charter Oak Fire Insurance Co.</v>
      </c>
      <c r="B206" t="s">
        <v>149</v>
      </c>
      <c r="C206" s="59" t="str">
        <f t="shared" si="6"/>
        <v>One Tower Square, Ms08A</v>
      </c>
      <c r="D206" t="s">
        <v>558</v>
      </c>
      <c r="E206" s="59" t="str">
        <f t="shared" si="7"/>
        <v>Hartford</v>
      </c>
      <c r="F206" t="s">
        <v>2037</v>
      </c>
      <c r="G206" t="s">
        <v>2288</v>
      </c>
      <c r="H206" s="140" t="s">
        <v>3708</v>
      </c>
      <c r="I206" t="s">
        <v>559</v>
      </c>
      <c r="J206" s="59" t="s">
        <v>3196</v>
      </c>
    </row>
    <row r="207" spans="1:10" x14ac:dyDescent="0.25">
      <c r="A207" s="59" t="e">
        <f>VLOOKUP(B207, names!A$3:B$2401, 2,)</f>
        <v>#N/A</v>
      </c>
      <c r="B207" t="s">
        <v>857</v>
      </c>
      <c r="C207" s="59" t="str">
        <f t="shared" si="6"/>
        <v>34200 Mound Road</v>
      </c>
      <c r="D207" t="s">
        <v>858</v>
      </c>
      <c r="E207" s="59" t="str">
        <f t="shared" si="7"/>
        <v>Sterling Heights</v>
      </c>
      <c r="F207" t="s">
        <v>2123</v>
      </c>
      <c r="G207" t="s">
        <v>2283</v>
      </c>
      <c r="H207" s="140">
        <v>48310</v>
      </c>
      <c r="I207" t="s">
        <v>859</v>
      </c>
      <c r="J207" s="59" t="s">
        <v>2487</v>
      </c>
    </row>
    <row r="208" spans="1:10" x14ac:dyDescent="0.25">
      <c r="A208" s="59" t="e">
        <f>VLOOKUP(B208, names!A$3:B$2401, 2,)</f>
        <v>#N/A</v>
      </c>
      <c r="B208" t="s">
        <v>860</v>
      </c>
      <c r="C208" s="59" t="str">
        <f t="shared" si="6"/>
        <v>225 W. Washington Street, Suite 1800</v>
      </c>
      <c r="D208" t="s">
        <v>460</v>
      </c>
      <c r="E208" s="59" t="str">
        <f t="shared" si="7"/>
        <v>Chicago</v>
      </c>
      <c r="F208" t="s">
        <v>2040</v>
      </c>
      <c r="G208" t="s">
        <v>2294</v>
      </c>
      <c r="H208" s="140" t="s">
        <v>2295</v>
      </c>
      <c r="I208" t="s">
        <v>483</v>
      </c>
      <c r="J208" s="59" t="s">
        <v>3160</v>
      </c>
    </row>
    <row r="209" spans="1:10" x14ac:dyDescent="0.25">
      <c r="A209" s="59" t="e">
        <f>VLOOKUP(B209, names!A$3:B$2401, 2,)</f>
        <v>#N/A</v>
      </c>
      <c r="B209" t="s">
        <v>861</v>
      </c>
      <c r="C209" s="59" t="str">
        <f t="shared" si="6"/>
        <v>202 Hall'S Mill Road</v>
      </c>
      <c r="D209" t="s">
        <v>862</v>
      </c>
      <c r="E209" s="59" t="str">
        <f t="shared" si="7"/>
        <v>Whitehouse</v>
      </c>
      <c r="F209" t="s">
        <v>2124</v>
      </c>
      <c r="G209" t="s">
        <v>2300</v>
      </c>
      <c r="H209" s="140" t="s">
        <v>3715</v>
      </c>
      <c r="I209" t="s">
        <v>863</v>
      </c>
      <c r="J209" s="59" t="s">
        <v>2524</v>
      </c>
    </row>
    <row r="210" spans="1:10" x14ac:dyDescent="0.25">
      <c r="A210" s="59" t="e">
        <f>VLOOKUP(B210, names!A$3:B$2401, 2,)</f>
        <v>#N/A</v>
      </c>
      <c r="B210" t="s">
        <v>864</v>
      </c>
      <c r="C210" s="59" t="str">
        <f t="shared" si="6"/>
        <v>202 Hall'S Mill Road</v>
      </c>
      <c r="D210" t="s">
        <v>862</v>
      </c>
      <c r="E210" s="59" t="str">
        <f t="shared" si="7"/>
        <v>Whiteho</v>
      </c>
      <c r="F210" t="s">
        <v>2125</v>
      </c>
      <c r="G210" t="s">
        <v>2300</v>
      </c>
      <c r="H210" s="140" t="s">
        <v>3715</v>
      </c>
      <c r="I210" t="s">
        <v>863</v>
      </c>
      <c r="J210" s="59" t="s">
        <v>2524</v>
      </c>
    </row>
    <row r="211" spans="1:10" x14ac:dyDescent="0.25">
      <c r="A211" s="59" t="e">
        <f>VLOOKUP(B211, names!A$3:B$2401, 2,)</f>
        <v>#N/A</v>
      </c>
      <c r="B211" t="s">
        <v>865</v>
      </c>
      <c r="C211" s="59" t="str">
        <f t="shared" si="6"/>
        <v>19 East 34Th Street</v>
      </c>
      <c r="D211" t="s">
        <v>866</v>
      </c>
      <c r="E211" s="59" t="str">
        <f t="shared" si="7"/>
        <v>New York</v>
      </c>
      <c r="F211" t="s">
        <v>2025</v>
      </c>
      <c r="G211" t="s">
        <v>2279</v>
      </c>
      <c r="H211" s="140" t="s">
        <v>2357</v>
      </c>
      <c r="I211" t="s">
        <v>867</v>
      </c>
      <c r="J211" s="59" t="s">
        <v>3217</v>
      </c>
    </row>
    <row r="212" spans="1:10" x14ac:dyDescent="0.25">
      <c r="A212" s="59" t="str">
        <f>VLOOKUP(B212, names!A$3:B$2401, 2,)</f>
        <v>Church Mutual Insurance Co.</v>
      </c>
      <c r="B212" t="s">
        <v>139</v>
      </c>
      <c r="C212" s="59" t="str">
        <f t="shared" si="6"/>
        <v>3000 Schuster Lane</v>
      </c>
      <c r="D212" t="s">
        <v>868</v>
      </c>
      <c r="E212" s="59" t="str">
        <f t="shared" si="7"/>
        <v>Merrill</v>
      </c>
      <c r="F212" t="s">
        <v>2126</v>
      </c>
      <c r="G212" t="s">
        <v>2354</v>
      </c>
      <c r="H212" s="140">
        <v>54452</v>
      </c>
      <c r="I212" t="s">
        <v>869</v>
      </c>
      <c r="J212" s="59" t="s">
        <v>3218</v>
      </c>
    </row>
    <row r="213" spans="1:10" x14ac:dyDescent="0.25">
      <c r="A213" s="59" t="e">
        <f>VLOOKUP(B213, names!A$3:B$2401, 2,)</f>
        <v>#N/A</v>
      </c>
      <c r="B213" t="s">
        <v>870</v>
      </c>
      <c r="C213" s="59" t="str">
        <f t="shared" si="6"/>
        <v>300 Galleria Officentre</v>
      </c>
      <c r="D213" t="s">
        <v>871</v>
      </c>
      <c r="E213" s="59" t="str">
        <f t="shared" si="7"/>
        <v>Southfield</v>
      </c>
      <c r="F213" t="s">
        <v>2080</v>
      </c>
      <c r="G213" t="s">
        <v>2283</v>
      </c>
      <c r="H213" s="140">
        <v>48034</v>
      </c>
      <c r="I213" t="s">
        <v>872</v>
      </c>
      <c r="J213" s="59" t="s">
        <v>2487</v>
      </c>
    </row>
    <row r="214" spans="1:10" x14ac:dyDescent="0.25">
      <c r="A214" s="59" t="e">
        <f>VLOOKUP(B214, names!A$3:B$2401, 2,)</f>
        <v>#N/A</v>
      </c>
      <c r="B214" t="s">
        <v>873</v>
      </c>
      <c r="C214" s="59" t="str">
        <f t="shared" si="6"/>
        <v>6200 South Gilmore Road</v>
      </c>
      <c r="D214" t="s">
        <v>874</v>
      </c>
      <c r="E214" s="59" t="str">
        <f t="shared" si="7"/>
        <v>Fairfield</v>
      </c>
      <c r="F214" t="s">
        <v>2127</v>
      </c>
      <c r="G214" t="s">
        <v>2302</v>
      </c>
      <c r="H214" s="140" t="s">
        <v>2358</v>
      </c>
      <c r="I214" t="s">
        <v>875</v>
      </c>
      <c r="J214" s="59" t="s">
        <v>2526</v>
      </c>
    </row>
    <row r="215" spans="1:10" x14ac:dyDescent="0.25">
      <c r="A215" s="59" t="str">
        <f>VLOOKUP(B215, names!A$3:B$2401, 2,)</f>
        <v>Cincinnati Indemnity Co.</v>
      </c>
      <c r="B215" t="s">
        <v>146</v>
      </c>
      <c r="C215" s="59" t="str">
        <f t="shared" si="6"/>
        <v>6200 South Gilmore Road</v>
      </c>
      <c r="D215" t="s">
        <v>874</v>
      </c>
      <c r="E215" s="59" t="str">
        <f t="shared" si="7"/>
        <v>Fairfield</v>
      </c>
      <c r="F215" t="s">
        <v>2127</v>
      </c>
      <c r="G215" t="s">
        <v>2302</v>
      </c>
      <c r="H215" s="140" t="s">
        <v>2358</v>
      </c>
      <c r="I215" t="s">
        <v>876</v>
      </c>
      <c r="J215" s="59" t="s">
        <v>2526</v>
      </c>
    </row>
    <row r="216" spans="1:10" x14ac:dyDescent="0.25">
      <c r="A216" s="59" t="str">
        <f>VLOOKUP(B216, names!A$3:B$2401, 2,)</f>
        <v>Cincinnati Insurance Co.</v>
      </c>
      <c r="B216" t="s">
        <v>124</v>
      </c>
      <c r="C216" s="59" t="str">
        <f t="shared" si="6"/>
        <v>6200 South Gilmore Road</v>
      </c>
      <c r="D216" t="s">
        <v>874</v>
      </c>
      <c r="E216" s="59" t="str">
        <f t="shared" si="7"/>
        <v>Fairfield</v>
      </c>
      <c r="F216" t="s">
        <v>2127</v>
      </c>
      <c r="G216" t="s">
        <v>2302</v>
      </c>
      <c r="H216" s="140" t="s">
        <v>2358</v>
      </c>
      <c r="I216" t="s">
        <v>877</v>
      </c>
      <c r="J216" s="59" t="s">
        <v>2526</v>
      </c>
    </row>
    <row r="217" spans="1:10" x14ac:dyDescent="0.25">
      <c r="A217" s="59" t="str">
        <f>VLOOKUP(B217, names!A$3:B$2401, 2,)</f>
        <v>Clarendon National Insurance Co.</v>
      </c>
      <c r="B217" t="s">
        <v>878</v>
      </c>
      <c r="C217" s="59" t="str">
        <f t="shared" si="6"/>
        <v>411 5Th Avenue</v>
      </c>
      <c r="D217" t="s">
        <v>879</v>
      </c>
      <c r="E217" s="59" t="str">
        <f t="shared" si="7"/>
        <v>New York</v>
      </c>
      <c r="F217" t="s">
        <v>2025</v>
      </c>
      <c r="G217" t="s">
        <v>2279</v>
      </c>
      <c r="H217" s="140">
        <v>10016</v>
      </c>
      <c r="I217" t="s">
        <v>880</v>
      </c>
      <c r="J217" s="59" t="s">
        <v>3219</v>
      </c>
    </row>
    <row r="218" spans="1:10" x14ac:dyDescent="0.25">
      <c r="A218" s="59" t="e">
        <f>VLOOKUP(B218, names!A$3:B$2401, 2,)</f>
        <v>#N/A</v>
      </c>
      <c r="B218" t="s">
        <v>881</v>
      </c>
      <c r="C218" s="59" t="str">
        <f t="shared" si="6"/>
        <v>50 Millstone Road;  Bldg100; Suite 360</v>
      </c>
      <c r="D218" t="s">
        <v>882</v>
      </c>
      <c r="E218" s="59" t="str">
        <f t="shared" si="7"/>
        <v>East Windsor</v>
      </c>
      <c r="F218" t="s">
        <v>2128</v>
      </c>
      <c r="G218" t="s">
        <v>2300</v>
      </c>
      <c r="H218" s="140" t="s">
        <v>2359</v>
      </c>
      <c r="I218" t="s">
        <v>883</v>
      </c>
      <c r="J218" s="59" t="s">
        <v>2487</v>
      </c>
    </row>
    <row r="219" spans="1:10" x14ac:dyDescent="0.25">
      <c r="A219" s="59" t="e">
        <f>VLOOKUP(B219, names!A$3:B$2401, 2,)</f>
        <v>#N/A</v>
      </c>
      <c r="B219" t="s">
        <v>884</v>
      </c>
      <c r="C219" s="59" t="str">
        <f t="shared" si="6"/>
        <v>1400 American Lane</v>
      </c>
      <c r="D219" t="s">
        <v>565</v>
      </c>
      <c r="E219" s="59" t="str">
        <f t="shared" si="7"/>
        <v>Schaumburg</v>
      </c>
      <c r="F219" t="s">
        <v>2052</v>
      </c>
      <c r="G219" t="s">
        <v>2294</v>
      </c>
      <c r="H219" s="140" t="s">
        <v>2315</v>
      </c>
      <c r="I219" t="s">
        <v>566</v>
      </c>
      <c r="J219" s="59" t="s">
        <v>3167</v>
      </c>
    </row>
    <row r="220" spans="1:10" x14ac:dyDescent="0.25">
      <c r="A220" s="59" t="e">
        <f>VLOOKUP(B220, names!A$3:B$2401, 2,)</f>
        <v>#N/A</v>
      </c>
      <c r="B220" t="s">
        <v>885</v>
      </c>
      <c r="C220" s="59" t="str">
        <f t="shared" si="6"/>
        <v>123 Tice Boulevard, Suite 250</v>
      </c>
      <c r="D220" t="s">
        <v>886</v>
      </c>
      <c r="E220" s="59" t="str">
        <f t="shared" si="7"/>
        <v>Woodcliff Lake</v>
      </c>
      <c r="F220" t="s">
        <v>2129</v>
      </c>
      <c r="G220" t="s">
        <v>2300</v>
      </c>
      <c r="H220" s="140" t="s">
        <v>3716</v>
      </c>
      <c r="I220" t="s">
        <v>887</v>
      </c>
      <c r="J220" s="59" t="s">
        <v>2487</v>
      </c>
    </row>
    <row r="221" spans="1:10" x14ac:dyDescent="0.25">
      <c r="A221" s="59" t="e">
        <f>VLOOKUP(B221, names!A$3:B$2401, 2,)</f>
        <v>#N/A</v>
      </c>
      <c r="B221" t="s">
        <v>888</v>
      </c>
      <c r="C221" s="59" t="str">
        <f t="shared" si="6"/>
        <v>8720 Stony Point Pkwy, Suite 400</v>
      </c>
      <c r="D221" t="s">
        <v>889</v>
      </c>
      <c r="E221" s="59" t="str">
        <f t="shared" si="7"/>
        <v>Richmond</v>
      </c>
      <c r="F221" t="s">
        <v>2130</v>
      </c>
      <c r="G221" t="s">
        <v>2340</v>
      </c>
      <c r="H221" s="140">
        <v>23235</v>
      </c>
      <c r="I221" t="s">
        <v>890</v>
      </c>
      <c r="J221" s="59" t="s">
        <v>3220</v>
      </c>
    </row>
    <row r="222" spans="1:10" x14ac:dyDescent="0.25">
      <c r="A222" s="59" t="e">
        <f>VLOOKUP(B222, names!A$3:B$2401, 2,)</f>
        <v>#N/A</v>
      </c>
      <c r="B222" t="s">
        <v>891</v>
      </c>
      <c r="C222" s="59" t="str">
        <f t="shared" si="6"/>
        <v>175 Berkeley Street</v>
      </c>
      <c r="D222" t="s">
        <v>563</v>
      </c>
      <c r="E222" s="59" t="str">
        <f t="shared" si="7"/>
        <v>Boston</v>
      </c>
      <c r="F222" t="s">
        <v>2062</v>
      </c>
      <c r="G222" t="s">
        <v>2304</v>
      </c>
      <c r="H222" s="140" t="s">
        <v>3709</v>
      </c>
      <c r="I222" t="s">
        <v>553</v>
      </c>
      <c r="J222" s="59" t="s">
        <v>3166</v>
      </c>
    </row>
    <row r="223" spans="1:10" x14ac:dyDescent="0.25">
      <c r="A223" s="59" t="e">
        <f>VLOOKUP(B223, names!A$3:B$2401, 2,)</f>
        <v>#N/A</v>
      </c>
      <c r="B223" t="s">
        <v>892</v>
      </c>
      <c r="C223" s="59" t="str">
        <f t="shared" si="6"/>
        <v>3024 Harney Street</v>
      </c>
      <c r="D223" t="s">
        <v>769</v>
      </c>
      <c r="E223" s="59" t="str">
        <f t="shared" si="7"/>
        <v>Omaha</v>
      </c>
      <c r="F223" t="s">
        <v>2026</v>
      </c>
      <c r="G223" t="s">
        <v>2280</v>
      </c>
      <c r="H223" s="140" t="s">
        <v>2349</v>
      </c>
      <c r="I223" t="s">
        <v>770</v>
      </c>
      <c r="J223" s="59" t="s">
        <v>3203</v>
      </c>
    </row>
    <row r="224" spans="1:10" x14ac:dyDescent="0.25">
      <c r="A224" s="59" t="e">
        <f>VLOOKUP(B224, names!A$3:B$2401, 2,)</f>
        <v>#N/A</v>
      </c>
      <c r="B224" t="s">
        <v>893</v>
      </c>
      <c r="C224" s="59" t="str">
        <f t="shared" si="6"/>
        <v>175 Water Street ,18Th Floor</v>
      </c>
      <c r="D224" t="s">
        <v>894</v>
      </c>
      <c r="E224" s="59" t="str">
        <f t="shared" si="7"/>
        <v>New York</v>
      </c>
      <c r="F224" t="s">
        <v>2025</v>
      </c>
      <c r="G224" t="s">
        <v>2279</v>
      </c>
      <c r="H224" s="140">
        <v>10038</v>
      </c>
      <c r="I224" t="s">
        <v>469</v>
      </c>
      <c r="J224" s="59" t="s">
        <v>2477</v>
      </c>
    </row>
    <row r="225" spans="1:10" x14ac:dyDescent="0.25">
      <c r="A225" s="59" t="e">
        <f>VLOOKUP(B225, names!A$3:B$2401, 2,)</f>
        <v>#N/A</v>
      </c>
      <c r="B225" t="s">
        <v>895</v>
      </c>
      <c r="C225" s="59" t="str">
        <f t="shared" si="6"/>
        <v>100 First Stamford Place</v>
      </c>
      <c r="D225" t="s">
        <v>766</v>
      </c>
      <c r="E225" s="59" t="str">
        <f t="shared" si="7"/>
        <v>Stamford</v>
      </c>
      <c r="F225" t="s">
        <v>2109</v>
      </c>
      <c r="G225" t="s">
        <v>2288</v>
      </c>
      <c r="H225" s="140" t="s">
        <v>3717</v>
      </c>
      <c r="I225" t="s">
        <v>896</v>
      </c>
      <c r="J225" s="59" t="s">
        <v>2487</v>
      </c>
    </row>
    <row r="226" spans="1:10" x14ac:dyDescent="0.25">
      <c r="A226" s="59" t="e">
        <f>VLOOKUP(B226, names!A$3:B$2401, 2,)</f>
        <v>#N/A</v>
      </c>
      <c r="B226" t="s">
        <v>897</v>
      </c>
      <c r="C226" s="59" t="str">
        <f t="shared" si="6"/>
        <v>One Tower Square, 5Ms</v>
      </c>
      <c r="D226" t="s">
        <v>898</v>
      </c>
      <c r="E226" s="59" t="str">
        <f t="shared" si="7"/>
        <v>Hartford</v>
      </c>
      <c r="F226" t="s">
        <v>2037</v>
      </c>
      <c r="G226" t="s">
        <v>2288</v>
      </c>
      <c r="H226" s="140" t="s">
        <v>3708</v>
      </c>
      <c r="I226" t="s">
        <v>899</v>
      </c>
      <c r="J226" s="59" t="s">
        <v>3196</v>
      </c>
    </row>
    <row r="227" spans="1:10" x14ac:dyDescent="0.25">
      <c r="A227" s="59" t="e">
        <f>VLOOKUP(B227, names!A$3:B$2401, 2,)</f>
        <v>#N/A</v>
      </c>
      <c r="B227" t="s">
        <v>900</v>
      </c>
      <c r="C227" s="59" t="str">
        <f t="shared" si="6"/>
        <v>250 Commercial Street, Suite 5000</v>
      </c>
      <c r="D227" t="s">
        <v>605</v>
      </c>
      <c r="E227" s="59" t="str">
        <f t="shared" si="7"/>
        <v>Manchester</v>
      </c>
      <c r="F227" t="s">
        <v>2074</v>
      </c>
      <c r="G227" t="s">
        <v>2324</v>
      </c>
      <c r="H227" s="140" t="s">
        <v>3711</v>
      </c>
      <c r="I227" t="s">
        <v>606</v>
      </c>
      <c r="J227" s="59" t="s">
        <v>3221</v>
      </c>
    </row>
    <row r="228" spans="1:10" x14ac:dyDescent="0.25">
      <c r="A228" s="59" t="e">
        <f>VLOOKUP(B228, names!A$3:B$2401, 2,)</f>
        <v>#N/A</v>
      </c>
      <c r="B228" t="s">
        <v>901</v>
      </c>
      <c r="C228" s="59" t="str">
        <f t="shared" si="6"/>
        <v>5011 Gate Parkway Bldg 100, Ste 100</v>
      </c>
      <c r="D228" t="s">
        <v>902</v>
      </c>
      <c r="E228" s="59" t="str">
        <f t="shared" si="7"/>
        <v>Jacksonville</v>
      </c>
      <c r="F228" t="s">
        <v>2120</v>
      </c>
      <c r="G228" t="s">
        <v>2285</v>
      </c>
      <c r="H228" s="140">
        <v>32256</v>
      </c>
      <c r="I228" t="s">
        <v>683</v>
      </c>
      <c r="J228" s="59" t="s">
        <v>2487</v>
      </c>
    </row>
    <row r="229" spans="1:10" x14ac:dyDescent="0.25">
      <c r="A229" s="59" t="e">
        <f>VLOOKUP(B229, names!A$3:B$2401, 2,)</f>
        <v>#N/A</v>
      </c>
      <c r="B229" t="s">
        <v>903</v>
      </c>
      <c r="C229" s="59" t="str">
        <f t="shared" si="6"/>
        <v>76 St. Paul Street, Ste 500</v>
      </c>
      <c r="D229" t="s">
        <v>904</v>
      </c>
      <c r="E229" s="59" t="str">
        <f t="shared" si="7"/>
        <v>Burlington</v>
      </c>
      <c r="F229" t="s">
        <v>2042</v>
      </c>
      <c r="G229" t="s">
        <v>2360</v>
      </c>
      <c r="H229" s="140" t="s">
        <v>3718</v>
      </c>
      <c r="I229" t="s">
        <v>905</v>
      </c>
      <c r="J229" s="59" t="s">
        <v>2487</v>
      </c>
    </row>
    <row r="230" spans="1:10" x14ac:dyDescent="0.25">
      <c r="A230" s="59" t="e">
        <f>VLOOKUP(B230, names!A$3:B$2401, 2,)</f>
        <v>#N/A</v>
      </c>
      <c r="B230" t="s">
        <v>906</v>
      </c>
      <c r="C230" s="59" t="str">
        <f t="shared" si="6"/>
        <v>Po Box 8424</v>
      </c>
      <c r="D230" t="s">
        <v>907</v>
      </c>
      <c r="E230" s="59" t="str">
        <f t="shared" si="7"/>
        <v>Omaha</v>
      </c>
      <c r="F230" t="s">
        <v>2026</v>
      </c>
      <c r="G230" t="s">
        <v>2280</v>
      </c>
      <c r="H230" s="140" t="s">
        <v>2361</v>
      </c>
      <c r="I230" t="s">
        <v>908</v>
      </c>
      <c r="J230" s="59" t="s">
        <v>3222</v>
      </c>
    </row>
    <row r="231" spans="1:10" x14ac:dyDescent="0.25">
      <c r="A231" s="59" t="str">
        <f>VLOOKUP(B231, names!A$3:B$2401, 2,)</f>
        <v>Continental Casualty Co.</v>
      </c>
      <c r="B231" t="s">
        <v>174</v>
      </c>
      <c r="C231" s="59" t="str">
        <f t="shared" si="6"/>
        <v>333 S. Wabash Ave</v>
      </c>
      <c r="D231" t="s">
        <v>537</v>
      </c>
      <c r="E231" s="59" t="str">
        <f t="shared" si="7"/>
        <v>Chicago</v>
      </c>
      <c r="F231" t="s">
        <v>2040</v>
      </c>
      <c r="G231" t="s">
        <v>2294</v>
      </c>
      <c r="H231" s="140">
        <v>60604</v>
      </c>
      <c r="I231" t="s">
        <v>538</v>
      </c>
      <c r="J231" s="59" t="s">
        <v>3161</v>
      </c>
    </row>
    <row r="232" spans="1:10" x14ac:dyDescent="0.25">
      <c r="A232" s="59" t="e">
        <f>VLOOKUP(B232, names!A$3:B$2401, 2,)</f>
        <v>#N/A</v>
      </c>
      <c r="B232" t="s">
        <v>909</v>
      </c>
      <c r="C232" s="59" t="str">
        <f t="shared" si="6"/>
        <v>6140 Parkland Blvd, Ste 321</v>
      </c>
      <c r="D232" t="s">
        <v>910</v>
      </c>
      <c r="E232" s="59" t="str">
        <f t="shared" si="7"/>
        <v>Mayfield Heights</v>
      </c>
      <c r="F232" t="s">
        <v>2131</v>
      </c>
      <c r="G232" t="s">
        <v>2302</v>
      </c>
      <c r="H232" s="140">
        <v>44124</v>
      </c>
      <c r="I232" t="s">
        <v>911</v>
      </c>
      <c r="J232" s="59" t="s">
        <v>2487</v>
      </c>
    </row>
    <row r="233" spans="1:10" x14ac:dyDescent="0.25">
      <c r="A233" s="59" t="e">
        <f>VLOOKUP(B233, names!A$3:B$2401, 2,)</f>
        <v>#N/A</v>
      </c>
      <c r="B233" t="s">
        <v>912</v>
      </c>
      <c r="C233" s="59" t="str">
        <f t="shared" si="6"/>
        <v>10805 Old Mill Road</v>
      </c>
      <c r="D233" t="s">
        <v>913</v>
      </c>
      <c r="E233" s="59" t="str">
        <f t="shared" si="7"/>
        <v>Omaha</v>
      </c>
      <c r="F233" t="s">
        <v>2026</v>
      </c>
      <c r="G233" t="s">
        <v>2280</v>
      </c>
      <c r="H233" s="140" t="s">
        <v>2362</v>
      </c>
      <c r="I233" t="s">
        <v>914</v>
      </c>
      <c r="J233" s="59" t="s">
        <v>3223</v>
      </c>
    </row>
    <row r="234" spans="1:10" x14ac:dyDescent="0.25">
      <c r="A234" s="59" t="str">
        <f>VLOOKUP(B234, names!A$3:B$2401, 2,)</f>
        <v>Continental Insurance Co.</v>
      </c>
      <c r="B234" t="s">
        <v>190</v>
      </c>
      <c r="C234" s="59" t="str">
        <f t="shared" si="6"/>
        <v>333 S. Wabash Ave</v>
      </c>
      <c r="D234" t="s">
        <v>537</v>
      </c>
      <c r="E234" s="59" t="str">
        <f t="shared" si="7"/>
        <v>Chicago</v>
      </c>
      <c r="F234" t="s">
        <v>2040</v>
      </c>
      <c r="G234" t="s">
        <v>2294</v>
      </c>
      <c r="H234" s="140">
        <v>60604</v>
      </c>
      <c r="I234" t="s">
        <v>538</v>
      </c>
      <c r="J234" s="59" t="s">
        <v>3161</v>
      </c>
    </row>
    <row r="235" spans="1:10" x14ac:dyDescent="0.25">
      <c r="A235" s="59" t="e">
        <f>VLOOKUP(B235, names!A$3:B$2401, 2,)</f>
        <v>#N/A</v>
      </c>
      <c r="B235" t="s">
        <v>915</v>
      </c>
      <c r="C235" s="59" t="str">
        <f t="shared" si="6"/>
        <v>9025 N. Lindbergh Drive</v>
      </c>
      <c r="D235" t="s">
        <v>916</v>
      </c>
      <c r="E235" s="59" t="str">
        <f t="shared" si="7"/>
        <v>Peoria</v>
      </c>
      <c r="F235" t="s">
        <v>2132</v>
      </c>
      <c r="G235" t="s">
        <v>2294</v>
      </c>
      <c r="H235" s="140">
        <v>61615</v>
      </c>
      <c r="I235" t="s">
        <v>917</v>
      </c>
      <c r="J235" s="59" t="s">
        <v>3224</v>
      </c>
    </row>
    <row r="236" spans="1:10" x14ac:dyDescent="0.25">
      <c r="A236" s="59" t="e">
        <f>VLOOKUP(B236, names!A$3:B$2401, 2,)</f>
        <v>#N/A</v>
      </c>
      <c r="B236" t="s">
        <v>918</v>
      </c>
      <c r="C236" s="59" t="str">
        <f t="shared" si="6"/>
        <v>401 South Old Woodward Avenue, Suite 300</v>
      </c>
      <c r="D236" t="s">
        <v>919</v>
      </c>
      <c r="E236" s="59" t="str">
        <f t="shared" si="7"/>
        <v>Birmingham</v>
      </c>
      <c r="F236" t="s">
        <v>2133</v>
      </c>
      <c r="G236" t="s">
        <v>2283</v>
      </c>
      <c r="H236" s="140">
        <v>48009</v>
      </c>
      <c r="I236" t="s">
        <v>920</v>
      </c>
      <c r="J236" s="59" t="s">
        <v>3225</v>
      </c>
    </row>
    <row r="237" spans="1:10" x14ac:dyDescent="0.25">
      <c r="A237" s="59">
        <f>VLOOKUP(B237, names!A$3:B$2401, 2,)</f>
        <v>0</v>
      </c>
      <c r="B237" t="s">
        <v>921</v>
      </c>
      <c r="C237" s="59" t="str">
        <f t="shared" si="6"/>
        <v>3100 Falling Leaf Court, Suite 200</v>
      </c>
      <c r="D237" t="s">
        <v>922</v>
      </c>
      <c r="E237" s="59" t="str">
        <f t="shared" si="7"/>
        <v>Columbia</v>
      </c>
      <c r="F237" t="s">
        <v>2029</v>
      </c>
      <c r="G237" t="s">
        <v>2319</v>
      </c>
      <c r="H237" s="140">
        <v>65201</v>
      </c>
      <c r="I237" t="s">
        <v>923</v>
      </c>
      <c r="J237" s="59" t="s">
        <v>3226</v>
      </c>
    </row>
    <row r="238" spans="1:10" x14ac:dyDescent="0.25">
      <c r="A238" s="59" t="e">
        <f>VLOOKUP(B238, names!A$3:B$2401, 2,)</f>
        <v>#N/A</v>
      </c>
      <c r="B238" t="s">
        <v>924</v>
      </c>
      <c r="C238" s="59" t="str">
        <f t="shared" si="6"/>
        <v>500 Jim Moran Boulevard</v>
      </c>
      <c r="D238" t="s">
        <v>925</v>
      </c>
      <c r="E238" s="59" t="str">
        <f t="shared" si="7"/>
        <v>Deerfield Beach</v>
      </c>
      <c r="F238" t="s">
        <v>2134</v>
      </c>
      <c r="G238" t="s">
        <v>2285</v>
      </c>
      <c r="H238" s="140">
        <v>33442</v>
      </c>
      <c r="I238" t="s">
        <v>926</v>
      </c>
      <c r="J238" s="59" t="s">
        <v>2487</v>
      </c>
    </row>
    <row r="239" spans="1:10" x14ac:dyDescent="0.25">
      <c r="A239" s="59" t="str">
        <f>VLOOKUP(B239, names!A$3:B$2401, 2,)</f>
        <v>Crestbook Insurance Co.</v>
      </c>
      <c r="B239" t="s">
        <v>927</v>
      </c>
      <c r="C239" s="59" t="str">
        <f t="shared" si="6"/>
        <v>One West Nationwide Blvd., 3-04-101</v>
      </c>
      <c r="D239" t="s">
        <v>488</v>
      </c>
      <c r="E239" s="59" t="str">
        <f t="shared" si="7"/>
        <v>Columbus</v>
      </c>
      <c r="F239" t="s">
        <v>2046</v>
      </c>
      <c r="G239" t="s">
        <v>2302</v>
      </c>
      <c r="H239" s="140" t="s">
        <v>2303</v>
      </c>
      <c r="I239" t="s">
        <v>489</v>
      </c>
      <c r="J239" s="59" t="s">
        <v>2598</v>
      </c>
    </row>
    <row r="240" spans="1:10" x14ac:dyDescent="0.25">
      <c r="A240" s="59" t="e">
        <f>VLOOKUP(B240, names!A$3:B$2401, 2,)</f>
        <v>#N/A</v>
      </c>
      <c r="B240" t="s">
        <v>928</v>
      </c>
      <c r="C240" s="59" t="str">
        <f t="shared" si="6"/>
        <v>305 Madison Avenue</v>
      </c>
      <c r="D240" t="s">
        <v>929</v>
      </c>
      <c r="E240" s="59" t="str">
        <f t="shared" si="7"/>
        <v>Morristown</v>
      </c>
      <c r="F240" t="s">
        <v>2088</v>
      </c>
      <c r="G240" t="s">
        <v>2300</v>
      </c>
      <c r="H240" s="140" t="s">
        <v>3719</v>
      </c>
      <c r="I240" t="s">
        <v>930</v>
      </c>
      <c r="J240" s="59" t="s">
        <v>3227</v>
      </c>
    </row>
    <row r="241" spans="1:10" x14ac:dyDescent="0.25">
      <c r="A241" s="59" t="e">
        <f>VLOOKUP(B241, names!A$3:B$2401, 2,)</f>
        <v>#N/A</v>
      </c>
      <c r="B241" t="s">
        <v>931</v>
      </c>
      <c r="C241" s="59" t="str">
        <f t="shared" si="6"/>
        <v>5910 Mineral Point Road</v>
      </c>
      <c r="D241" t="s">
        <v>932</v>
      </c>
      <c r="E241" s="59" t="str">
        <f t="shared" si="7"/>
        <v>Madison</v>
      </c>
      <c r="F241" t="s">
        <v>2135</v>
      </c>
      <c r="G241" t="s">
        <v>2354</v>
      </c>
      <c r="H241" s="140">
        <v>53705</v>
      </c>
      <c r="I241" t="s">
        <v>933</v>
      </c>
      <c r="J241" s="59" t="s">
        <v>3228</v>
      </c>
    </row>
    <row r="242" spans="1:10" x14ac:dyDescent="0.25">
      <c r="A242" s="59" t="str">
        <f>VLOOKUP(B242, names!A$3:B$2401, 2,)</f>
        <v>Cypress Property &amp; Casualty Insurance Co.</v>
      </c>
      <c r="B242" t="s">
        <v>59</v>
      </c>
      <c r="C242" s="59" t="str">
        <f t="shared" si="6"/>
        <v>13901 Sutton Park Drive South, Suite 310</v>
      </c>
      <c r="D242" t="s">
        <v>934</v>
      </c>
      <c r="E242" s="59" t="str">
        <f t="shared" si="7"/>
        <v>Jacksonville</v>
      </c>
      <c r="F242" t="s">
        <v>2120</v>
      </c>
      <c r="G242" t="s">
        <v>2285</v>
      </c>
      <c r="H242" s="140" t="s">
        <v>2363</v>
      </c>
      <c r="I242" t="s">
        <v>935</v>
      </c>
      <c r="J242" s="59" t="s">
        <v>2532</v>
      </c>
    </row>
    <row r="243" spans="1:10" x14ac:dyDescent="0.25">
      <c r="A243" s="59" t="e">
        <f>VLOOKUP(B243, names!A$3:B$2401, 2,)</f>
        <v>#N/A</v>
      </c>
      <c r="B243" t="s">
        <v>936</v>
      </c>
      <c r="C243" s="59" t="str">
        <f t="shared" si="6"/>
        <v>1072 Harrisburg Pike</v>
      </c>
      <c r="D243" t="s">
        <v>937</v>
      </c>
      <c r="E243" s="59" t="str">
        <f t="shared" si="7"/>
        <v>Carlisle</v>
      </c>
      <c r="F243" t="s">
        <v>2136</v>
      </c>
      <c r="G243" t="s">
        <v>2286</v>
      </c>
      <c r="H243" s="140">
        <v>17013</v>
      </c>
      <c r="I243" t="s">
        <v>938</v>
      </c>
      <c r="J243" s="59" t="s">
        <v>2487</v>
      </c>
    </row>
    <row r="244" spans="1:10" x14ac:dyDescent="0.25">
      <c r="A244" s="59" t="e">
        <f>VLOOKUP(B244, names!A$3:B$2401, 2,)</f>
        <v>#N/A</v>
      </c>
      <c r="B244" t="s">
        <v>939</v>
      </c>
      <c r="C244" s="59" t="str">
        <f t="shared" si="6"/>
        <v>1800 North Point Drive</v>
      </c>
      <c r="D244" t="s">
        <v>940</v>
      </c>
      <c r="E244" s="59" t="str">
        <f t="shared" si="7"/>
        <v>Stevens Point</v>
      </c>
      <c r="F244" t="s">
        <v>2137</v>
      </c>
      <c r="G244" t="s">
        <v>2354</v>
      </c>
      <c r="H244" s="140">
        <v>54481</v>
      </c>
      <c r="I244" t="s">
        <v>941</v>
      </c>
      <c r="J244" s="59" t="s">
        <v>3229</v>
      </c>
    </row>
    <row r="245" spans="1:10" x14ac:dyDescent="0.25">
      <c r="A245" s="59" t="e">
        <f>VLOOKUP(B245, names!A$3:B$2401, 2,)</f>
        <v>#N/A</v>
      </c>
      <c r="B245" t="s">
        <v>942</v>
      </c>
      <c r="C245" s="59" t="str">
        <f t="shared" si="6"/>
        <v>240 North Fifth St, Suite 350</v>
      </c>
      <c r="D245" t="s">
        <v>943</v>
      </c>
      <c r="E245" s="59" t="str">
        <f t="shared" si="7"/>
        <v>Columbus</v>
      </c>
      <c r="F245" t="s">
        <v>2046</v>
      </c>
      <c r="G245" t="s">
        <v>2302</v>
      </c>
      <c r="H245" s="140">
        <v>43215</v>
      </c>
      <c r="I245" t="s">
        <v>944</v>
      </c>
      <c r="J245" s="59" t="s">
        <v>3230</v>
      </c>
    </row>
    <row r="246" spans="1:10" x14ac:dyDescent="0.25">
      <c r="A246" s="59" t="e">
        <f>VLOOKUP(B246, names!A$3:B$2401, 2,)</f>
        <v>#N/A</v>
      </c>
      <c r="B246" t="s">
        <v>945</v>
      </c>
      <c r="C246" s="59" t="str">
        <f t="shared" si="6"/>
        <v>Ten Parkway North</v>
      </c>
      <c r="D246" t="s">
        <v>946</v>
      </c>
      <c r="E246" s="59" t="str">
        <f t="shared" si="7"/>
        <v>Deerfield</v>
      </c>
      <c r="F246" t="s">
        <v>2138</v>
      </c>
      <c r="G246" t="s">
        <v>2294</v>
      </c>
      <c r="H246" s="140">
        <v>60015</v>
      </c>
      <c r="I246" t="s">
        <v>947</v>
      </c>
      <c r="J246" s="59" t="s">
        <v>2487</v>
      </c>
    </row>
    <row r="247" spans="1:10" x14ac:dyDescent="0.25">
      <c r="A247" s="59">
        <f>VLOOKUP(B247, names!A$3:B$2401, 2,)</f>
        <v>0</v>
      </c>
      <c r="B247" t="s">
        <v>948</v>
      </c>
      <c r="C247" s="59" t="str">
        <f t="shared" si="6"/>
        <v>One West Nationwide Blvd.,  3-04-101</v>
      </c>
      <c r="D247" t="s">
        <v>522</v>
      </c>
      <c r="E247" s="59" t="str">
        <f t="shared" si="7"/>
        <v>Columbus</v>
      </c>
      <c r="F247" t="s">
        <v>2046</v>
      </c>
      <c r="G247" t="s">
        <v>2302</v>
      </c>
      <c r="H247" s="140" t="s">
        <v>2303</v>
      </c>
      <c r="I247" t="s">
        <v>489</v>
      </c>
      <c r="J247" s="59" t="s">
        <v>3154</v>
      </c>
    </row>
    <row r="248" spans="1:10" x14ac:dyDescent="0.25">
      <c r="A248" s="59" t="e">
        <f>VLOOKUP(B248, names!A$3:B$2401, 2,)</f>
        <v>#N/A</v>
      </c>
      <c r="B248" t="s">
        <v>949</v>
      </c>
      <c r="C248" s="59" t="str">
        <f t="shared" si="6"/>
        <v>17771 Cowan Suite 100</v>
      </c>
      <c r="D248" t="s">
        <v>950</v>
      </c>
      <c r="E248" s="59" t="str">
        <f t="shared" si="7"/>
        <v>Irvine</v>
      </c>
      <c r="F248" t="s">
        <v>2102</v>
      </c>
      <c r="G248" t="s">
        <v>2312</v>
      </c>
      <c r="H248" s="140" t="s">
        <v>2364</v>
      </c>
      <c r="I248" t="s">
        <v>951</v>
      </c>
      <c r="J248" s="59" t="s">
        <v>2487</v>
      </c>
    </row>
    <row r="249" spans="1:10" x14ac:dyDescent="0.25">
      <c r="A249" s="59" t="e">
        <f>VLOOKUP(B249, names!A$3:B$2401, 2,)</f>
        <v>#N/A</v>
      </c>
      <c r="B249" t="s">
        <v>952</v>
      </c>
      <c r="C249" s="59" t="str">
        <f t="shared" si="6"/>
        <v>3 Bala Plz, Ste 300E</v>
      </c>
      <c r="D249" t="s">
        <v>953</v>
      </c>
      <c r="E249" s="59" t="str">
        <f t="shared" si="7"/>
        <v>Bala Cynwyd</v>
      </c>
      <c r="F249" t="s">
        <v>2072</v>
      </c>
      <c r="G249" t="s">
        <v>2286</v>
      </c>
      <c r="H249" s="140" t="s">
        <v>2322</v>
      </c>
      <c r="I249" t="s">
        <v>600</v>
      </c>
      <c r="J249" s="59" t="s">
        <v>3174</v>
      </c>
    </row>
    <row r="250" spans="1:10" x14ac:dyDescent="0.25">
      <c r="A250" s="59" t="e">
        <f>VLOOKUP(B250, names!A$3:B$2401, 2,)</f>
        <v>#N/A</v>
      </c>
      <c r="B250" t="s">
        <v>954</v>
      </c>
      <c r="C250" s="59" t="str">
        <f t="shared" si="6"/>
        <v>15151 Florida Boulevard</v>
      </c>
      <c r="D250" t="s">
        <v>955</v>
      </c>
      <c r="E250" s="59" t="str">
        <f t="shared" si="7"/>
        <v>Baton Rouge</v>
      </c>
      <c r="F250" t="s">
        <v>2139</v>
      </c>
      <c r="G250" t="s">
        <v>2316</v>
      </c>
      <c r="H250" s="140">
        <v>70819</v>
      </c>
      <c r="I250" t="s">
        <v>956</v>
      </c>
      <c r="J250" s="59" t="s">
        <v>3231</v>
      </c>
    </row>
    <row r="251" spans="1:10" x14ac:dyDescent="0.25">
      <c r="A251" s="59" t="e">
        <f>VLOOKUP(B251, names!A$3:B$2401, 2,)</f>
        <v>#N/A</v>
      </c>
      <c r="B251" t="s">
        <v>957</v>
      </c>
      <c r="C251" s="59" t="str">
        <f t="shared" si="6"/>
        <v>15151 Florida Boulevard</v>
      </c>
      <c r="D251" t="s">
        <v>955</v>
      </c>
      <c r="E251" s="59" t="str">
        <f t="shared" si="7"/>
        <v>Baton Rouge</v>
      </c>
      <c r="F251" t="s">
        <v>2139</v>
      </c>
      <c r="G251" t="s">
        <v>2316</v>
      </c>
      <c r="H251" s="140">
        <v>70819</v>
      </c>
      <c r="I251" t="s">
        <v>958</v>
      </c>
      <c r="J251" s="59" t="s">
        <v>2487</v>
      </c>
    </row>
    <row r="252" spans="1:10" x14ac:dyDescent="0.25">
      <c r="A252" s="59" t="e">
        <f>VLOOKUP(B252, names!A$3:B$2401, 2,)</f>
        <v>#N/A</v>
      </c>
      <c r="B252" t="s">
        <v>959</v>
      </c>
      <c r="C252" s="59" t="str">
        <f t="shared" si="6"/>
        <v>One Tower Square, 5 Ms</v>
      </c>
      <c r="D252" t="s">
        <v>960</v>
      </c>
      <c r="E252" s="59" t="str">
        <f t="shared" si="7"/>
        <v>Hartford</v>
      </c>
      <c r="F252" t="s">
        <v>2037</v>
      </c>
      <c r="G252" t="s">
        <v>2288</v>
      </c>
      <c r="H252" s="140" t="s">
        <v>3708</v>
      </c>
      <c r="I252" t="s">
        <v>899</v>
      </c>
      <c r="J252" s="59" t="s">
        <v>3196</v>
      </c>
    </row>
    <row r="253" spans="1:10" x14ac:dyDescent="0.25">
      <c r="A253" s="59" t="e">
        <f>VLOOKUP(B253, names!A$3:B$2401, 2,)</f>
        <v>#N/A</v>
      </c>
      <c r="B253" t="s">
        <v>961</v>
      </c>
      <c r="C253" s="59" t="str">
        <f t="shared" si="6"/>
        <v>185 Greenwood Road</v>
      </c>
      <c r="D253" t="s">
        <v>571</v>
      </c>
      <c r="E253" s="59" t="str">
        <f t="shared" si="7"/>
        <v>Napa</v>
      </c>
      <c r="F253" t="s">
        <v>2064</v>
      </c>
      <c r="G253" t="s">
        <v>2312</v>
      </c>
      <c r="H253" s="140">
        <v>94558</v>
      </c>
      <c r="I253" t="s">
        <v>572</v>
      </c>
      <c r="J253" s="59" t="s">
        <v>2487</v>
      </c>
    </row>
    <row r="254" spans="1:10" x14ac:dyDescent="0.25">
      <c r="A254" s="59" t="e">
        <f>VLOOKUP(B254, names!A$3:B$2401, 2,)</f>
        <v>#N/A</v>
      </c>
      <c r="B254" t="s">
        <v>962</v>
      </c>
      <c r="C254" s="59" t="str">
        <f t="shared" ref="C254:C317" si="8">PROPER(LEFT(D254, LEN(D254)-1))</f>
        <v>1320 Waldo Ave., Suite 200</v>
      </c>
      <c r="D254" t="s">
        <v>963</v>
      </c>
      <c r="E254" s="59" t="str">
        <f t="shared" ref="E254:E317" si="9">PROPER(F254)</f>
        <v>Midland</v>
      </c>
      <c r="F254" t="s">
        <v>2140</v>
      </c>
      <c r="G254" t="s">
        <v>2283</v>
      </c>
      <c r="H254" s="140">
        <v>48642</v>
      </c>
      <c r="I254" t="s">
        <v>964</v>
      </c>
      <c r="J254" s="59" t="s">
        <v>2487</v>
      </c>
    </row>
    <row r="255" spans="1:10" x14ac:dyDescent="0.25">
      <c r="A255" s="59" t="e">
        <f>VLOOKUP(B255, names!A$3:B$2401, 2,)</f>
        <v>#N/A</v>
      </c>
      <c r="B255" t="s">
        <v>965</v>
      </c>
      <c r="C255" s="59" t="str">
        <f t="shared" si="8"/>
        <v>Po Box 83777</v>
      </c>
      <c r="D255" t="s">
        <v>485</v>
      </c>
      <c r="E255" s="59" t="str">
        <f t="shared" si="9"/>
        <v>Lancaster</v>
      </c>
      <c r="F255" t="s">
        <v>2045</v>
      </c>
      <c r="G255" t="s">
        <v>2286</v>
      </c>
      <c r="H255" s="140" t="s">
        <v>2301</v>
      </c>
      <c r="I255" t="s">
        <v>486</v>
      </c>
      <c r="J255" s="59" t="s">
        <v>2487</v>
      </c>
    </row>
    <row r="256" spans="1:10" x14ac:dyDescent="0.25">
      <c r="A256" s="59" t="e">
        <f>VLOOKUP(B256, names!A$3:B$2401, 2,)</f>
        <v>#N/A</v>
      </c>
      <c r="B256" t="s">
        <v>966</v>
      </c>
      <c r="C256" s="59" t="str">
        <f t="shared" si="8"/>
        <v>Po Box 83777</v>
      </c>
      <c r="D256" t="s">
        <v>485</v>
      </c>
      <c r="E256" s="59" t="str">
        <f t="shared" si="9"/>
        <v>Lancaster</v>
      </c>
      <c r="F256" t="s">
        <v>2045</v>
      </c>
      <c r="G256" t="s">
        <v>2286</v>
      </c>
      <c r="H256" s="140" t="s">
        <v>2301</v>
      </c>
      <c r="I256" t="s">
        <v>486</v>
      </c>
      <c r="J256" s="59" t="s">
        <v>2487</v>
      </c>
    </row>
    <row r="257" spans="1:10" x14ac:dyDescent="0.25">
      <c r="A257" s="59" t="e">
        <f>VLOOKUP(B257, names!A$3:B$2401, 2,)</f>
        <v>#N/A</v>
      </c>
      <c r="B257" t="s">
        <v>967</v>
      </c>
      <c r="C257" s="59" t="str">
        <f t="shared" si="8"/>
        <v>5300 Derry Street</v>
      </c>
      <c r="D257" t="s">
        <v>968</v>
      </c>
      <c r="E257" s="59" t="str">
        <f t="shared" si="9"/>
        <v>Harrisburg</v>
      </c>
      <c r="F257" t="s">
        <v>2036</v>
      </c>
      <c r="G257" t="s">
        <v>2286</v>
      </c>
      <c r="H257" s="140">
        <v>17111</v>
      </c>
      <c r="I257" t="s">
        <v>969</v>
      </c>
      <c r="J257" s="59" t="s">
        <v>2487</v>
      </c>
    </row>
    <row r="258" spans="1:10" x14ac:dyDescent="0.25">
      <c r="A258" s="59" t="e">
        <f>VLOOKUP(B258, names!A$3:B$2401, 2,)</f>
        <v>#N/A</v>
      </c>
      <c r="B258" t="s">
        <v>970</v>
      </c>
      <c r="C258" s="59" t="str">
        <f t="shared" si="8"/>
        <v>Po Box Ah</v>
      </c>
      <c r="D258" t="s">
        <v>636</v>
      </c>
      <c r="E258" s="59" t="str">
        <f t="shared" si="9"/>
        <v>Wilkes Barre</v>
      </c>
      <c r="F258" t="s">
        <v>2082</v>
      </c>
      <c r="G258" t="s">
        <v>2286</v>
      </c>
      <c r="H258" s="140" t="s">
        <v>2331</v>
      </c>
      <c r="I258" t="s">
        <v>637</v>
      </c>
      <c r="J258" s="59" t="s">
        <v>2487</v>
      </c>
    </row>
    <row r="259" spans="1:10" x14ac:dyDescent="0.25">
      <c r="A259" s="59" t="e">
        <f>VLOOKUP(B259, names!A$3:B$2401, 2,)</f>
        <v>#N/A</v>
      </c>
      <c r="B259" t="s">
        <v>971</v>
      </c>
      <c r="C259" s="59" t="str">
        <f t="shared" si="8"/>
        <v>9797 Springboro Pike, Suite 201</v>
      </c>
      <c r="D259" t="s">
        <v>972</v>
      </c>
      <c r="E259" s="59" t="str">
        <f t="shared" si="9"/>
        <v>Dayton</v>
      </c>
      <c r="F259" t="s">
        <v>2141</v>
      </c>
      <c r="G259" t="s">
        <v>2302</v>
      </c>
      <c r="H259" s="140">
        <v>45448</v>
      </c>
      <c r="I259" t="s">
        <v>973</v>
      </c>
      <c r="J259" s="59" t="s">
        <v>3232</v>
      </c>
    </row>
    <row r="260" spans="1:10" x14ac:dyDescent="0.25">
      <c r="A260" s="59" t="e">
        <f>VLOOKUP(B260, names!A$3:B$2401, 2,)</f>
        <v>#N/A</v>
      </c>
      <c r="B260" t="s">
        <v>388</v>
      </c>
      <c r="C260" s="59" t="str">
        <f t="shared" si="8"/>
        <v>9797 Springboro Pike, Suite 201</v>
      </c>
      <c r="D260" t="s">
        <v>972</v>
      </c>
      <c r="E260" s="59" t="str">
        <f t="shared" si="9"/>
        <v>Dayton</v>
      </c>
      <c r="F260" t="s">
        <v>2141</v>
      </c>
      <c r="G260" t="s">
        <v>2302</v>
      </c>
      <c r="H260" s="140">
        <v>45448</v>
      </c>
      <c r="I260" t="s">
        <v>973</v>
      </c>
      <c r="J260" s="59" t="s">
        <v>3232</v>
      </c>
    </row>
    <row r="261" spans="1:10" x14ac:dyDescent="0.25">
      <c r="A261" s="59" t="e">
        <f>VLOOKUP(B261, names!A$3:B$2401, 2,)</f>
        <v>#N/A</v>
      </c>
      <c r="B261" t="s">
        <v>389</v>
      </c>
      <c r="C261" s="59" t="str">
        <f t="shared" si="8"/>
        <v>9797 Springboro Pike, Suite 201</v>
      </c>
      <c r="D261" t="s">
        <v>972</v>
      </c>
      <c r="E261" s="59" t="str">
        <f t="shared" si="9"/>
        <v>Dayton</v>
      </c>
      <c r="F261" t="s">
        <v>2141</v>
      </c>
      <c r="G261" t="s">
        <v>2302</v>
      </c>
      <c r="H261" s="140">
        <v>45448</v>
      </c>
      <c r="I261" t="s">
        <v>973</v>
      </c>
      <c r="J261" s="59" t="s">
        <v>3232</v>
      </c>
    </row>
    <row r="262" spans="1:10" x14ac:dyDescent="0.25">
      <c r="A262" s="59" t="str">
        <f>VLOOKUP(B262, names!A$3:B$2401, 2,)</f>
        <v>Edison Insurance Co.</v>
      </c>
      <c r="B262" t="s">
        <v>115</v>
      </c>
      <c r="C262" s="59" t="str">
        <f t="shared" si="8"/>
        <v>P.O. Box 51329</v>
      </c>
      <c r="D262" t="s">
        <v>974</v>
      </c>
      <c r="E262" s="59" t="str">
        <f t="shared" si="9"/>
        <v>Sarasota</v>
      </c>
      <c r="F262" t="s">
        <v>2113</v>
      </c>
      <c r="G262" t="s">
        <v>2285</v>
      </c>
      <c r="H262" s="140" t="s">
        <v>2365</v>
      </c>
      <c r="I262" t="s">
        <v>975</v>
      </c>
      <c r="J262" s="59" t="s">
        <v>2534</v>
      </c>
    </row>
    <row r="263" spans="1:10" x14ac:dyDescent="0.25">
      <c r="A263" s="59" t="str">
        <f>VLOOKUP(B263, names!A$3:B$2401, 2,)</f>
        <v>Electric Insurance Co.</v>
      </c>
      <c r="B263" t="s">
        <v>121</v>
      </c>
      <c r="C263" s="59" t="str">
        <f t="shared" si="8"/>
        <v>75 Sam Fonzo Drive</v>
      </c>
      <c r="D263" t="s">
        <v>976</v>
      </c>
      <c r="E263" s="59" t="str">
        <f t="shared" si="9"/>
        <v>Beverly</v>
      </c>
      <c r="F263" t="s">
        <v>2142</v>
      </c>
      <c r="G263" t="s">
        <v>2304</v>
      </c>
      <c r="H263" s="140" t="s">
        <v>3720</v>
      </c>
      <c r="I263" t="s">
        <v>977</v>
      </c>
      <c r="J263" s="59" t="s">
        <v>2537</v>
      </c>
    </row>
    <row r="264" spans="1:10" x14ac:dyDescent="0.25">
      <c r="A264" s="59" t="str">
        <f>VLOOKUP(B264, names!A$3:B$2401, 2,)</f>
        <v>Elements Property Insurance Co.</v>
      </c>
      <c r="B264" t="s">
        <v>78</v>
      </c>
      <c r="C264" s="59" t="str">
        <f t="shared" si="8"/>
        <v>2367 Centerville Road, 1St Floor</v>
      </c>
      <c r="D264" t="s">
        <v>978</v>
      </c>
      <c r="E264" s="59" t="str">
        <f t="shared" si="9"/>
        <v>Tallahassee</v>
      </c>
      <c r="F264" t="s">
        <v>2119</v>
      </c>
      <c r="G264" t="s">
        <v>2285</v>
      </c>
      <c r="H264" s="140">
        <v>32308</v>
      </c>
      <c r="I264" t="s">
        <v>2539</v>
      </c>
      <c r="J264" s="59" t="s">
        <v>2540</v>
      </c>
    </row>
    <row r="265" spans="1:10" x14ac:dyDescent="0.25">
      <c r="A265" s="59" t="e">
        <f>VLOOKUP(B265, names!A$3:B$2401, 2,)</f>
        <v>#N/A</v>
      </c>
      <c r="B265" t="s">
        <v>979</v>
      </c>
      <c r="C265" s="59" t="str">
        <f t="shared" si="8"/>
        <v>717 Mulberry Street</v>
      </c>
      <c r="D265" t="s">
        <v>980</v>
      </c>
      <c r="E265" s="59" t="str">
        <f t="shared" si="9"/>
        <v>Des Moines</v>
      </c>
      <c r="F265" t="s">
        <v>2085</v>
      </c>
      <c r="G265" t="s">
        <v>2289</v>
      </c>
      <c r="H265" s="140" t="s">
        <v>2366</v>
      </c>
      <c r="I265" t="s">
        <v>981</v>
      </c>
      <c r="J265" s="59" t="s">
        <v>3233</v>
      </c>
    </row>
    <row r="266" spans="1:10" x14ac:dyDescent="0.25">
      <c r="A266" s="59" t="e">
        <f>VLOOKUP(B266, names!A$3:B$2401, 2,)</f>
        <v>#N/A</v>
      </c>
      <c r="B266" t="s">
        <v>982</v>
      </c>
      <c r="C266" s="59" t="str">
        <f t="shared" si="8"/>
        <v>1400 American Lane</v>
      </c>
      <c r="D266" t="s">
        <v>565</v>
      </c>
      <c r="E266" s="59" t="str">
        <f t="shared" si="9"/>
        <v>Schaumburg</v>
      </c>
      <c r="F266" t="s">
        <v>2052</v>
      </c>
      <c r="G266" t="s">
        <v>2294</v>
      </c>
      <c r="H266" s="140" t="s">
        <v>2315</v>
      </c>
      <c r="I266" t="s">
        <v>566</v>
      </c>
      <c r="J266" s="59" t="s">
        <v>3167</v>
      </c>
    </row>
    <row r="267" spans="1:10" x14ac:dyDescent="0.25">
      <c r="A267" s="59">
        <f>VLOOKUP(B267, names!A$3:B$2401, 2,)</f>
        <v>0</v>
      </c>
      <c r="B267" t="s">
        <v>983</v>
      </c>
      <c r="C267" s="59" t="str">
        <f t="shared" si="8"/>
        <v>10375 Professional Circle</v>
      </c>
      <c r="D267" t="s">
        <v>984</v>
      </c>
      <c r="E267" s="59" t="str">
        <f t="shared" si="9"/>
        <v>Reno</v>
      </c>
      <c r="F267" t="s">
        <v>2143</v>
      </c>
      <c r="G267" t="s">
        <v>2367</v>
      </c>
      <c r="H267" s="140" t="s">
        <v>2368</v>
      </c>
      <c r="I267" t="s">
        <v>985</v>
      </c>
      <c r="J267" s="59" t="s">
        <v>2487</v>
      </c>
    </row>
    <row r="268" spans="1:10" x14ac:dyDescent="0.25">
      <c r="A268" s="59" t="e">
        <f>VLOOKUP(B268, names!A$3:B$2401, 2,)</f>
        <v>#N/A</v>
      </c>
      <c r="B268" t="s">
        <v>986</v>
      </c>
      <c r="C268" s="59" t="str">
        <f t="shared" si="8"/>
        <v>10375 Professional Circle</v>
      </c>
      <c r="D268" t="s">
        <v>984</v>
      </c>
      <c r="E268" s="59" t="str">
        <f t="shared" si="9"/>
        <v>Reno</v>
      </c>
      <c r="F268" t="s">
        <v>2143</v>
      </c>
      <c r="G268" t="s">
        <v>2367</v>
      </c>
      <c r="H268" s="140">
        <v>89521</v>
      </c>
      <c r="I268" t="s">
        <v>985</v>
      </c>
      <c r="J268" s="59" t="s">
        <v>2487</v>
      </c>
    </row>
    <row r="269" spans="1:10" x14ac:dyDescent="0.25">
      <c r="A269" s="59" t="e">
        <f>VLOOKUP(B269, names!A$3:B$2401, 2,)</f>
        <v>#N/A</v>
      </c>
      <c r="B269" t="s">
        <v>987</v>
      </c>
      <c r="C269" s="59" t="str">
        <f t="shared" si="8"/>
        <v>3 Batterymarch Park</v>
      </c>
      <c r="D269" t="s">
        <v>988</v>
      </c>
      <c r="E269" s="59" t="str">
        <f t="shared" si="9"/>
        <v>Quincy</v>
      </c>
      <c r="F269" t="s">
        <v>2144</v>
      </c>
      <c r="G269" t="s">
        <v>2304</v>
      </c>
      <c r="H269" s="140" t="s">
        <v>3721</v>
      </c>
      <c r="I269" t="s">
        <v>989</v>
      </c>
      <c r="J269" s="59" t="s">
        <v>3234</v>
      </c>
    </row>
    <row r="270" spans="1:10" x14ac:dyDescent="0.25">
      <c r="A270" s="59" t="e">
        <f>VLOOKUP(B270, names!A$3:B$2401, 2,)</f>
        <v>#N/A</v>
      </c>
      <c r="B270" t="s">
        <v>990</v>
      </c>
      <c r="C270" s="59" t="str">
        <f t="shared" si="8"/>
        <v>10375 Professional Circle</v>
      </c>
      <c r="D270" t="s">
        <v>984</v>
      </c>
      <c r="E270" s="59" t="str">
        <f t="shared" si="9"/>
        <v>Reno</v>
      </c>
      <c r="F270" t="s">
        <v>2143</v>
      </c>
      <c r="G270" t="s">
        <v>2367</v>
      </c>
      <c r="H270" s="140" t="s">
        <v>2368</v>
      </c>
      <c r="I270" t="s">
        <v>985</v>
      </c>
      <c r="J270" s="59" t="s">
        <v>2487</v>
      </c>
    </row>
    <row r="271" spans="1:10" x14ac:dyDescent="0.25">
      <c r="A271" s="59" t="str">
        <f>VLOOKUP(B271, names!A$3:B$2401, 2,)</f>
        <v>Employers Insurance Co. Of Wausau</v>
      </c>
      <c r="B271" t="s">
        <v>194</v>
      </c>
      <c r="C271" s="59" t="str">
        <f t="shared" si="8"/>
        <v>175 Berkeley Street</v>
      </c>
      <c r="D271" t="s">
        <v>563</v>
      </c>
      <c r="E271" s="59" t="str">
        <f t="shared" si="9"/>
        <v>Boston</v>
      </c>
      <c r="F271" t="s">
        <v>2062</v>
      </c>
      <c r="G271" t="s">
        <v>2304</v>
      </c>
      <c r="H271" s="140" t="s">
        <v>3709</v>
      </c>
      <c r="I271" t="s">
        <v>553</v>
      </c>
      <c r="J271" s="59" t="s">
        <v>3166</v>
      </c>
    </row>
    <row r="272" spans="1:10" x14ac:dyDescent="0.25">
      <c r="A272" s="59" t="e">
        <f>VLOOKUP(B272, names!A$3:B$2401, 2,)</f>
        <v>#N/A</v>
      </c>
      <c r="B272" t="s">
        <v>991</v>
      </c>
      <c r="C272" s="59" t="str">
        <f t="shared" si="8"/>
        <v>717 Mulberry Street</v>
      </c>
      <c r="D272" t="s">
        <v>980</v>
      </c>
      <c r="E272" s="59" t="str">
        <f t="shared" si="9"/>
        <v>Des Moines</v>
      </c>
      <c r="F272" t="s">
        <v>2085</v>
      </c>
      <c r="G272" t="s">
        <v>2289</v>
      </c>
      <c r="H272" s="140" t="s">
        <v>2366</v>
      </c>
      <c r="I272" t="s">
        <v>981</v>
      </c>
      <c r="J272" s="59" t="s">
        <v>3233</v>
      </c>
    </row>
    <row r="273" spans="1:10" x14ac:dyDescent="0.25">
      <c r="A273" s="59">
        <f>VLOOKUP(B273, names!A$3:B$2401, 2,)</f>
        <v>0</v>
      </c>
      <c r="B273" t="s">
        <v>992</v>
      </c>
      <c r="C273" s="59" t="str">
        <f t="shared" si="8"/>
        <v>10375 Professional Circle</v>
      </c>
      <c r="D273" t="s">
        <v>984</v>
      </c>
      <c r="E273" s="59" t="str">
        <f t="shared" si="9"/>
        <v>Reno</v>
      </c>
      <c r="F273" t="s">
        <v>2143</v>
      </c>
      <c r="G273" t="s">
        <v>2367</v>
      </c>
      <c r="H273" s="140" t="s">
        <v>2368</v>
      </c>
      <c r="I273" t="s">
        <v>985</v>
      </c>
      <c r="J273" s="59" t="s">
        <v>2487</v>
      </c>
    </row>
    <row r="274" spans="1:10" x14ac:dyDescent="0.25">
      <c r="A274" s="59" t="e">
        <f>VLOOKUP(B274, names!A$3:B$2401, 2,)</f>
        <v>#N/A</v>
      </c>
      <c r="B274" t="s">
        <v>993</v>
      </c>
      <c r="C274" s="59" t="str">
        <f t="shared" si="8"/>
        <v>4 Manhattanville Road</v>
      </c>
      <c r="D274" t="s">
        <v>994</v>
      </c>
      <c r="E274" s="59" t="str">
        <f t="shared" si="9"/>
        <v>Purchase</v>
      </c>
      <c r="F274" t="s">
        <v>2145</v>
      </c>
      <c r="G274" t="s">
        <v>2279</v>
      </c>
      <c r="H274" s="140">
        <v>10577</v>
      </c>
      <c r="I274" t="s">
        <v>995</v>
      </c>
      <c r="J274" s="59" t="s">
        <v>3235</v>
      </c>
    </row>
    <row r="275" spans="1:10" x14ac:dyDescent="0.25">
      <c r="A275" s="59" t="e">
        <f>VLOOKUP(B275, names!A$3:B$2401, 2,)</f>
        <v>#N/A</v>
      </c>
      <c r="B275" t="s">
        <v>996</v>
      </c>
      <c r="C275" s="59" t="str">
        <f t="shared" si="8"/>
        <v>4315 Lake Shore Dr Ste J</v>
      </c>
      <c r="D275" t="s">
        <v>997</v>
      </c>
      <c r="E275" s="59" t="str">
        <f t="shared" si="9"/>
        <v>Waco</v>
      </c>
      <c r="F275" t="s">
        <v>2076</v>
      </c>
      <c r="G275" t="s">
        <v>2287</v>
      </c>
      <c r="H275" s="140" t="s">
        <v>2369</v>
      </c>
      <c r="I275" t="s">
        <v>998</v>
      </c>
      <c r="J275" s="59" t="s">
        <v>2487</v>
      </c>
    </row>
    <row r="276" spans="1:10" x14ac:dyDescent="0.25">
      <c r="A276" s="59" t="e">
        <f>VLOOKUP(B276, names!A$3:B$2401, 2,)</f>
        <v>#N/A</v>
      </c>
      <c r="B276" t="s">
        <v>999</v>
      </c>
      <c r="C276" s="59" t="str">
        <f t="shared" si="8"/>
        <v>101 South Stratford Road-Suite 400</v>
      </c>
      <c r="D276" t="s">
        <v>1000</v>
      </c>
      <c r="E276" s="59" t="str">
        <f t="shared" si="9"/>
        <v>Winston-Salem</v>
      </c>
      <c r="F276" t="s">
        <v>2146</v>
      </c>
      <c r="G276" t="s">
        <v>2297</v>
      </c>
      <c r="H276" s="140">
        <v>27104</v>
      </c>
      <c r="I276" t="s">
        <v>1001</v>
      </c>
      <c r="J276" s="59" t="s">
        <v>2487</v>
      </c>
    </row>
    <row r="277" spans="1:10" x14ac:dyDescent="0.25">
      <c r="A277" s="59" t="e">
        <f>VLOOKUP(B277, names!A$3:B$2401, 2,)</f>
        <v>#N/A</v>
      </c>
      <c r="B277" t="s">
        <v>1002</v>
      </c>
      <c r="C277" s="59" t="str">
        <f t="shared" si="8"/>
        <v>Ten Parkway North</v>
      </c>
      <c r="D277" t="s">
        <v>946</v>
      </c>
      <c r="E277" s="59" t="str">
        <f t="shared" si="9"/>
        <v>Deerfield</v>
      </c>
      <c r="F277" t="s">
        <v>2138</v>
      </c>
      <c r="G277" t="s">
        <v>2294</v>
      </c>
      <c r="H277" s="140">
        <v>60015</v>
      </c>
      <c r="I277" t="s">
        <v>947</v>
      </c>
      <c r="J277" s="59" t="s">
        <v>2487</v>
      </c>
    </row>
    <row r="278" spans="1:10" x14ac:dyDescent="0.25">
      <c r="A278" s="59">
        <f>VLOOKUP(B278, names!A$3:B$2401, 2,)</f>
        <v>0</v>
      </c>
      <c r="B278" t="s">
        <v>1003</v>
      </c>
      <c r="C278" s="59" t="str">
        <f t="shared" si="8"/>
        <v>3509 N. Louise Avenue</v>
      </c>
      <c r="D278" t="s">
        <v>1004</v>
      </c>
      <c r="E278" s="59" t="str">
        <f t="shared" si="9"/>
        <v>Sioux Falls</v>
      </c>
      <c r="F278" t="s">
        <v>2147</v>
      </c>
      <c r="G278" t="s">
        <v>2370</v>
      </c>
      <c r="H278" s="140" t="s">
        <v>2371</v>
      </c>
      <c r="I278" t="s">
        <v>1005</v>
      </c>
      <c r="J278" s="59" t="s">
        <v>3236</v>
      </c>
    </row>
    <row r="279" spans="1:10" x14ac:dyDescent="0.25">
      <c r="A279" s="59" t="e">
        <f>VLOOKUP(B279, names!A$3:B$2401, 2,)</f>
        <v>#N/A</v>
      </c>
      <c r="B279" t="s">
        <v>1006</v>
      </c>
      <c r="C279" s="59" t="str">
        <f t="shared" si="8"/>
        <v>3509 N. Louise Avenue</v>
      </c>
      <c r="D279" t="s">
        <v>1004</v>
      </c>
      <c r="E279" s="59" t="str">
        <f t="shared" si="9"/>
        <v>Sioux Falls</v>
      </c>
      <c r="F279" t="s">
        <v>2147</v>
      </c>
      <c r="G279" t="s">
        <v>2370</v>
      </c>
      <c r="H279" s="140" t="s">
        <v>2371</v>
      </c>
      <c r="I279" t="s">
        <v>1005</v>
      </c>
      <c r="J279" s="59" t="s">
        <v>2487</v>
      </c>
    </row>
    <row r="280" spans="1:10" x14ac:dyDescent="0.25">
      <c r="A280" s="59" t="e">
        <f>VLOOKUP(B280, names!A$3:B$2401, 2,)</f>
        <v>#N/A</v>
      </c>
      <c r="B280" t="s">
        <v>1007</v>
      </c>
      <c r="C280" s="59" t="str">
        <f t="shared" si="8"/>
        <v>800 Red Brook Blvd</v>
      </c>
      <c r="D280" t="s">
        <v>1008</v>
      </c>
      <c r="E280" s="59" t="str">
        <f t="shared" si="9"/>
        <v>Owings Mills</v>
      </c>
      <c r="F280" t="s">
        <v>2148</v>
      </c>
      <c r="G280" t="s">
        <v>2296</v>
      </c>
      <c r="H280" s="140">
        <v>21117</v>
      </c>
      <c r="I280" t="s">
        <v>1009</v>
      </c>
      <c r="J280" s="59" t="s">
        <v>2487</v>
      </c>
    </row>
    <row r="281" spans="1:10" x14ac:dyDescent="0.25">
      <c r="A281" s="59" t="str">
        <f>VLOOKUP(B281, names!A$3:B$2401, 2,)</f>
        <v>Everest National Insurance Co.</v>
      </c>
      <c r="B281" t="s">
        <v>1010</v>
      </c>
      <c r="C281" s="59" t="str">
        <f t="shared" si="8"/>
        <v>P.O. Box 830</v>
      </c>
      <c r="D281" t="s">
        <v>1011</v>
      </c>
      <c r="E281" s="59" t="str">
        <f t="shared" si="9"/>
        <v>Liberty Corner</v>
      </c>
      <c r="F281" t="s">
        <v>2149</v>
      </c>
      <c r="G281" t="s">
        <v>2300</v>
      </c>
      <c r="H281" s="140" t="s">
        <v>2372</v>
      </c>
      <c r="I281" t="s">
        <v>1012</v>
      </c>
      <c r="J281" s="59" t="s">
        <v>3237</v>
      </c>
    </row>
    <row r="282" spans="1:10" x14ac:dyDescent="0.25">
      <c r="A282" s="59" t="e">
        <f>VLOOKUP(B282, names!A$3:B$2401, 2,)</f>
        <v>#N/A</v>
      </c>
      <c r="B282" t="s">
        <v>1013</v>
      </c>
      <c r="C282" s="59" t="str">
        <f t="shared" si="8"/>
        <v>P. O. Box 830</v>
      </c>
      <c r="D282" t="s">
        <v>1014</v>
      </c>
      <c r="E282" s="59" t="str">
        <f t="shared" si="9"/>
        <v>Liberty Corner</v>
      </c>
      <c r="F282" t="s">
        <v>2149</v>
      </c>
      <c r="G282" t="s">
        <v>2300</v>
      </c>
      <c r="H282" s="140" t="s">
        <v>2372</v>
      </c>
      <c r="I282" t="s">
        <v>1015</v>
      </c>
      <c r="J282" s="59" t="s">
        <v>2487</v>
      </c>
    </row>
    <row r="283" spans="1:10" x14ac:dyDescent="0.25">
      <c r="A283" s="59" t="e">
        <f>VLOOKUP(B283, names!A$3:B$2401, 2,)</f>
        <v>#N/A</v>
      </c>
      <c r="B283" t="s">
        <v>1016</v>
      </c>
      <c r="C283" s="59" t="str">
        <f t="shared" si="8"/>
        <v>6140 Parkland Blvd, Ste 321</v>
      </c>
      <c r="D283" t="s">
        <v>910</v>
      </c>
      <c r="E283" s="59" t="str">
        <f t="shared" si="9"/>
        <v>Mayfield Heights</v>
      </c>
      <c r="F283" t="s">
        <v>2131</v>
      </c>
      <c r="G283" t="s">
        <v>2302</v>
      </c>
      <c r="H283" s="140">
        <v>44124</v>
      </c>
      <c r="I283" t="s">
        <v>1017</v>
      </c>
      <c r="J283" s="59" t="s">
        <v>3238</v>
      </c>
    </row>
    <row r="284" spans="1:10" x14ac:dyDescent="0.25">
      <c r="A284" s="59" t="e">
        <f>VLOOKUP(B284, names!A$3:B$2401, 2,)</f>
        <v>#N/A</v>
      </c>
      <c r="B284" t="s">
        <v>1018</v>
      </c>
      <c r="C284" s="59" t="str">
        <f t="shared" si="8"/>
        <v>One State Street Plaza</v>
      </c>
      <c r="D284" t="s">
        <v>519</v>
      </c>
      <c r="E284" s="59" t="str">
        <f t="shared" si="9"/>
        <v>New York</v>
      </c>
      <c r="F284" t="s">
        <v>2025</v>
      </c>
      <c r="G284" t="s">
        <v>2279</v>
      </c>
      <c r="H284" s="140">
        <v>10004</v>
      </c>
      <c r="I284" t="s">
        <v>520</v>
      </c>
      <c r="J284" s="59" t="s">
        <v>2487</v>
      </c>
    </row>
    <row r="285" spans="1:10" x14ac:dyDescent="0.25">
      <c r="A285" s="59" t="e">
        <f>VLOOKUP(B285, names!A$3:B$2401, 2,)</f>
        <v>#N/A</v>
      </c>
      <c r="B285" t="s">
        <v>1019</v>
      </c>
      <c r="C285" s="59" t="str">
        <f t="shared" si="8"/>
        <v>1880 Jfk Boulevard, Suite 801</v>
      </c>
      <c r="D285" t="s">
        <v>1020</v>
      </c>
      <c r="E285" s="59" t="str">
        <f t="shared" si="9"/>
        <v>Philadelphia</v>
      </c>
      <c r="F285" t="s">
        <v>2031</v>
      </c>
      <c r="G285" t="s">
        <v>2286</v>
      </c>
      <c r="H285" s="140">
        <v>19103</v>
      </c>
      <c r="I285" t="s">
        <v>1021</v>
      </c>
      <c r="J285" s="59" t="s">
        <v>2487</v>
      </c>
    </row>
    <row r="286" spans="1:10" x14ac:dyDescent="0.25">
      <c r="A286" s="59" t="e">
        <f>VLOOKUP(B286, names!A$3:B$2401, 2,)</f>
        <v>#N/A</v>
      </c>
      <c r="B286" t="s">
        <v>1022</v>
      </c>
      <c r="C286" s="59" t="str">
        <f t="shared" si="8"/>
        <v>5656 Frantz Rd.</v>
      </c>
      <c r="D286" t="s">
        <v>1023</v>
      </c>
      <c r="E286" s="59" t="str">
        <f t="shared" si="9"/>
        <v>Dublin</v>
      </c>
      <c r="F286" t="s">
        <v>2150</v>
      </c>
      <c r="G286" t="s">
        <v>2302</v>
      </c>
      <c r="H286" s="140">
        <v>43017</v>
      </c>
      <c r="I286" t="s">
        <v>1024</v>
      </c>
      <c r="J286" s="59" t="s">
        <v>2487</v>
      </c>
    </row>
    <row r="287" spans="1:10" x14ac:dyDescent="0.25">
      <c r="A287" s="59" t="e">
        <f>VLOOKUP(B287, names!A$3:B$2401, 2,)</f>
        <v>#N/A</v>
      </c>
      <c r="B287" t="s">
        <v>1025</v>
      </c>
      <c r="C287" s="59" t="str">
        <f t="shared" si="8"/>
        <v>202 Hall'S Mill Road</v>
      </c>
      <c r="D287" t="s">
        <v>862</v>
      </c>
      <c r="E287" s="59" t="str">
        <f t="shared" si="9"/>
        <v>Whiteho</v>
      </c>
      <c r="F287" t="s">
        <v>2125</v>
      </c>
      <c r="G287" t="s">
        <v>2300</v>
      </c>
      <c r="H287" s="140" t="s">
        <v>3715</v>
      </c>
      <c r="I287" t="s">
        <v>863</v>
      </c>
      <c r="J287" s="59" t="s">
        <v>2524</v>
      </c>
    </row>
    <row r="288" spans="1:10" x14ac:dyDescent="0.25">
      <c r="A288" s="59" t="e">
        <f>VLOOKUP(B288, names!A$3:B$2401, 2,)</f>
        <v>#N/A</v>
      </c>
      <c r="B288" t="s">
        <v>1026</v>
      </c>
      <c r="C288" s="59" t="str">
        <f t="shared" si="8"/>
        <v>11455 El Camino Real</v>
      </c>
      <c r="D288" t="s">
        <v>1027</v>
      </c>
      <c r="E288" s="59" t="str">
        <f t="shared" si="9"/>
        <v>San Diego</v>
      </c>
      <c r="F288" t="s">
        <v>2084</v>
      </c>
      <c r="G288" t="s">
        <v>2312</v>
      </c>
      <c r="H288" s="140" t="s">
        <v>2373</v>
      </c>
      <c r="I288" t="s">
        <v>1028</v>
      </c>
      <c r="J288" s="59" t="s">
        <v>2487</v>
      </c>
    </row>
    <row r="289" spans="1:10" x14ac:dyDescent="0.25">
      <c r="A289" s="59" t="str">
        <f>VLOOKUP(B289, names!A$3:B$2401, 2,)</f>
        <v>Factory Mutual Insurance Co.</v>
      </c>
      <c r="B289" t="s">
        <v>169</v>
      </c>
      <c r="C289" s="59" t="str">
        <f t="shared" si="8"/>
        <v>270 Central Avenue</v>
      </c>
      <c r="D289" t="s">
        <v>454</v>
      </c>
      <c r="E289" s="59" t="str">
        <f t="shared" si="9"/>
        <v>Johnston</v>
      </c>
      <c r="F289" t="s">
        <v>2038</v>
      </c>
      <c r="G289" t="s">
        <v>2291</v>
      </c>
      <c r="H289" s="140" t="s">
        <v>2292</v>
      </c>
      <c r="I289" t="s">
        <v>455</v>
      </c>
      <c r="J289" s="59" t="s">
        <v>3150</v>
      </c>
    </row>
    <row r="290" spans="1:10" x14ac:dyDescent="0.25">
      <c r="A290" s="59" t="str">
        <f>VLOOKUP(B290, names!A$3:B$2401, 2,)</f>
        <v>Fair American Insurance And Reinsurance Co.</v>
      </c>
      <c r="B290" t="s">
        <v>198</v>
      </c>
      <c r="C290" s="59" t="str">
        <f t="shared" si="8"/>
        <v>One Liberty Plaza, 165 Broadway</v>
      </c>
      <c r="D290" t="s">
        <v>1029</v>
      </c>
      <c r="E290" s="59" t="str">
        <f t="shared" si="9"/>
        <v>New York</v>
      </c>
      <c r="F290" t="s">
        <v>2025</v>
      </c>
      <c r="G290" t="s">
        <v>2279</v>
      </c>
      <c r="H290" s="140">
        <v>10006</v>
      </c>
      <c r="I290" t="s">
        <v>1030</v>
      </c>
      <c r="J290" s="59" t="s">
        <v>3239</v>
      </c>
    </row>
    <row r="291" spans="1:10" x14ac:dyDescent="0.25">
      <c r="A291" s="59" t="e">
        <f>VLOOKUP(B291, names!A$3:B$2401, 2,)</f>
        <v>#N/A</v>
      </c>
      <c r="B291" t="s">
        <v>1031</v>
      </c>
      <c r="C291" s="59" t="str">
        <f t="shared" si="8"/>
        <v>6131 Falls Of Neuse Rd., Suite 306</v>
      </c>
      <c r="D291" t="s">
        <v>1032</v>
      </c>
      <c r="E291" s="59" t="str">
        <f t="shared" si="9"/>
        <v>Raleigh</v>
      </c>
      <c r="F291" t="s">
        <v>2115</v>
      </c>
      <c r="G291" t="s">
        <v>2297</v>
      </c>
      <c r="H291" s="140">
        <v>27609</v>
      </c>
      <c r="I291" t="s">
        <v>1033</v>
      </c>
      <c r="J291" s="59" t="s">
        <v>3240</v>
      </c>
    </row>
    <row r="292" spans="1:10" x14ac:dyDescent="0.25">
      <c r="A292" s="59" t="e">
        <f>VLOOKUP(B292, names!A$3:B$2401, 2,)</f>
        <v>#N/A</v>
      </c>
      <c r="B292" t="s">
        <v>1034</v>
      </c>
      <c r="C292" s="59" t="str">
        <f t="shared" si="8"/>
        <v>6301 Owensmouth Ave</v>
      </c>
      <c r="D292" t="s">
        <v>1035</v>
      </c>
      <c r="E292" s="59" t="str">
        <f t="shared" si="9"/>
        <v>Woodland Hills</v>
      </c>
      <c r="F292" t="s">
        <v>2151</v>
      </c>
      <c r="G292" t="s">
        <v>2312</v>
      </c>
      <c r="H292" s="140">
        <v>91367</v>
      </c>
      <c r="I292" t="s">
        <v>410</v>
      </c>
      <c r="J292" s="59" t="s">
        <v>3241</v>
      </c>
    </row>
    <row r="293" spans="1:10" x14ac:dyDescent="0.25">
      <c r="A293" s="59" t="e">
        <f>VLOOKUP(B293, names!A$3:B$2401, 2,)</f>
        <v>#N/A</v>
      </c>
      <c r="B293" t="s">
        <v>1036</v>
      </c>
      <c r="C293" s="59" t="str">
        <f t="shared" si="8"/>
        <v>6785 Westown Parkway</v>
      </c>
      <c r="D293" t="s">
        <v>1037</v>
      </c>
      <c r="E293" s="59" t="str">
        <f t="shared" si="9"/>
        <v>West Des Moines</v>
      </c>
      <c r="F293" t="s">
        <v>2152</v>
      </c>
      <c r="G293" t="s">
        <v>2289</v>
      </c>
      <c r="H293" s="140">
        <v>50266</v>
      </c>
      <c r="I293" t="s">
        <v>1038</v>
      </c>
      <c r="J293" s="59" t="s">
        <v>2487</v>
      </c>
    </row>
    <row r="294" spans="1:10" x14ac:dyDescent="0.25">
      <c r="A294" s="59">
        <f>VLOOKUP(B294, names!A$3:B$2401, 2,)</f>
        <v>0</v>
      </c>
      <c r="B294" t="s">
        <v>390</v>
      </c>
      <c r="C294" s="59" t="str">
        <f t="shared" si="8"/>
        <v>P.O. Box 2450</v>
      </c>
      <c r="D294" t="s">
        <v>1039</v>
      </c>
      <c r="E294" s="59" t="str">
        <f t="shared" si="9"/>
        <v>Grand Rapids</v>
      </c>
      <c r="F294" t="s">
        <v>2153</v>
      </c>
      <c r="G294" t="s">
        <v>2283</v>
      </c>
      <c r="H294" s="140" t="s">
        <v>2374</v>
      </c>
      <c r="I294" t="s">
        <v>410</v>
      </c>
      <c r="J294" s="59" t="s">
        <v>2562</v>
      </c>
    </row>
    <row r="295" spans="1:10" x14ac:dyDescent="0.25">
      <c r="A295" s="59" t="e">
        <f>VLOOKUP(B295, names!A$3:B$2401, 2,)</f>
        <v>#N/A</v>
      </c>
      <c r="B295" t="s">
        <v>1040</v>
      </c>
      <c r="C295" s="59" t="str">
        <f t="shared" si="8"/>
        <v>One Tower Square, Ms08A</v>
      </c>
      <c r="D295" t="s">
        <v>558</v>
      </c>
      <c r="E295" s="59" t="str">
        <f t="shared" si="9"/>
        <v>Hartford</v>
      </c>
      <c r="F295" t="s">
        <v>2037</v>
      </c>
      <c r="G295" t="s">
        <v>2288</v>
      </c>
      <c r="H295" s="140" t="s">
        <v>3708</v>
      </c>
      <c r="I295" t="s">
        <v>559</v>
      </c>
      <c r="J295" s="59" t="s">
        <v>3196</v>
      </c>
    </row>
    <row r="296" spans="1:10" x14ac:dyDescent="0.25">
      <c r="A296" s="59">
        <f>VLOOKUP(B296, names!A$3:B$2401, 2,)</f>
        <v>0</v>
      </c>
      <c r="B296" t="s">
        <v>1041</v>
      </c>
      <c r="C296" s="59" t="str">
        <f t="shared" si="8"/>
        <v>One West Nationwide Blvd., 3-04-101</v>
      </c>
      <c r="D296" t="s">
        <v>488</v>
      </c>
      <c r="E296" s="59" t="str">
        <f t="shared" si="9"/>
        <v>Columbus</v>
      </c>
      <c r="F296" t="s">
        <v>2046</v>
      </c>
      <c r="G296" t="s">
        <v>2302</v>
      </c>
      <c r="H296" s="140" t="s">
        <v>2303</v>
      </c>
      <c r="I296" t="s">
        <v>489</v>
      </c>
      <c r="J296" s="59" t="s">
        <v>3242</v>
      </c>
    </row>
    <row r="297" spans="1:10" x14ac:dyDescent="0.25">
      <c r="A297" s="59" t="e">
        <f>VLOOKUP(B297, names!A$3:B$2401, 2,)</f>
        <v>#N/A</v>
      </c>
      <c r="B297" t="s">
        <v>1042</v>
      </c>
      <c r="C297" s="59" t="str">
        <f t="shared" si="8"/>
        <v>6300 University Parkway</v>
      </c>
      <c r="D297" t="s">
        <v>792</v>
      </c>
      <c r="E297" s="59" t="str">
        <f t="shared" si="9"/>
        <v>Sarasota</v>
      </c>
      <c r="F297" t="s">
        <v>2113</v>
      </c>
      <c r="G297" t="s">
        <v>2285</v>
      </c>
      <c r="H297" s="140" t="s">
        <v>2352</v>
      </c>
      <c r="I297" t="s">
        <v>793</v>
      </c>
      <c r="J297" s="59" t="s">
        <v>3205</v>
      </c>
    </row>
    <row r="298" spans="1:10" x14ac:dyDescent="0.25">
      <c r="A298" s="59">
        <f>VLOOKUP(B298, names!A$3:B$2401, 2,)</f>
        <v>0</v>
      </c>
      <c r="B298" t="s">
        <v>382</v>
      </c>
      <c r="C298" s="59" t="str">
        <f t="shared" si="8"/>
        <v>6300 University Parkway</v>
      </c>
      <c r="D298" t="s">
        <v>792</v>
      </c>
      <c r="E298" s="59" t="str">
        <f t="shared" si="9"/>
        <v>Sarasota</v>
      </c>
      <c r="F298" t="s">
        <v>2113</v>
      </c>
      <c r="G298" t="s">
        <v>2285</v>
      </c>
      <c r="H298" s="140" t="s">
        <v>2352</v>
      </c>
      <c r="I298" t="s">
        <v>1043</v>
      </c>
      <c r="J298" s="59" t="s">
        <v>3205</v>
      </c>
    </row>
    <row r="299" spans="1:10" x14ac:dyDescent="0.25">
      <c r="A299" s="59" t="str">
        <f>VLOOKUP(B299, names!A$3:B$2401, 2,)</f>
        <v>FCCI Insurance Co.</v>
      </c>
      <c r="B299" t="s">
        <v>144</v>
      </c>
      <c r="C299" s="59" t="str">
        <f t="shared" si="8"/>
        <v>6300 University Parkway</v>
      </c>
      <c r="D299" t="s">
        <v>792</v>
      </c>
      <c r="E299" s="59" t="str">
        <f t="shared" si="9"/>
        <v>Sarasota</v>
      </c>
      <c r="F299" t="s">
        <v>2113</v>
      </c>
      <c r="G299" t="s">
        <v>2285</v>
      </c>
      <c r="H299" s="140" t="s">
        <v>2352</v>
      </c>
      <c r="I299" t="s">
        <v>793</v>
      </c>
      <c r="J299" s="59" t="s">
        <v>3205</v>
      </c>
    </row>
    <row r="300" spans="1:10" x14ac:dyDescent="0.25">
      <c r="A300" s="59">
        <f>VLOOKUP(B300, names!A$3:B$2401, 2,)</f>
        <v>0</v>
      </c>
      <c r="B300" t="s">
        <v>1044</v>
      </c>
      <c r="C300" s="59" t="str">
        <f t="shared" si="8"/>
        <v>4651 Salisbury Rd Ste 410</v>
      </c>
      <c r="D300" t="s">
        <v>1045</v>
      </c>
      <c r="E300" s="59" t="str">
        <f t="shared" si="9"/>
        <v>Jacksonville</v>
      </c>
      <c r="F300" t="s">
        <v>2120</v>
      </c>
      <c r="G300" t="s">
        <v>2285</v>
      </c>
      <c r="H300" s="140">
        <v>32256</v>
      </c>
      <c r="I300" t="s">
        <v>1046</v>
      </c>
      <c r="J300" s="59" t="s">
        <v>2487</v>
      </c>
    </row>
    <row r="301" spans="1:10" x14ac:dyDescent="0.25">
      <c r="A301" s="59" t="str">
        <f>VLOOKUP(B301, names!A$3:B$2401, 2,)</f>
        <v>Federal Insurance Co.</v>
      </c>
      <c r="B301" t="s">
        <v>81</v>
      </c>
      <c r="C301" s="59" t="str">
        <f t="shared" si="8"/>
        <v>202 Hall'S Mill Road</v>
      </c>
      <c r="D301" t="s">
        <v>862</v>
      </c>
      <c r="E301" s="59" t="str">
        <f t="shared" si="9"/>
        <v>Whitehous</v>
      </c>
      <c r="F301" t="s">
        <v>2154</v>
      </c>
      <c r="G301" t="s">
        <v>2300</v>
      </c>
      <c r="H301" s="140" t="s">
        <v>3715</v>
      </c>
      <c r="I301" t="s">
        <v>863</v>
      </c>
      <c r="J301" s="59" t="s">
        <v>2524</v>
      </c>
    </row>
    <row r="302" spans="1:10" x14ac:dyDescent="0.25">
      <c r="A302" s="59" t="e">
        <f>VLOOKUP(B302, names!A$3:B$2401, 2,)</f>
        <v>#N/A</v>
      </c>
      <c r="B302" t="s">
        <v>1047</v>
      </c>
      <c r="C302" s="59" t="str">
        <f t="shared" si="8"/>
        <v>121 East Park Square</v>
      </c>
      <c r="D302" t="s">
        <v>1048</v>
      </c>
      <c r="E302" s="59" t="str">
        <f t="shared" si="9"/>
        <v>Owatonna</v>
      </c>
      <c r="F302" t="s">
        <v>2155</v>
      </c>
      <c r="G302" t="s">
        <v>2341</v>
      </c>
      <c r="H302" s="140">
        <v>55060</v>
      </c>
      <c r="I302" t="s">
        <v>1049</v>
      </c>
      <c r="J302" s="59" t="s">
        <v>3243</v>
      </c>
    </row>
    <row r="303" spans="1:10" x14ac:dyDescent="0.25">
      <c r="A303" s="59" t="str">
        <f>VLOOKUP(B303, names!A$3:B$2401, 2,)</f>
        <v>Federated National Insurance Co.</v>
      </c>
      <c r="B303" t="s">
        <v>37</v>
      </c>
      <c r="C303" s="59" t="str">
        <f t="shared" si="8"/>
        <v>14050 N.W. 14Th Street, Suite 180</v>
      </c>
      <c r="D303" t="s">
        <v>1050</v>
      </c>
      <c r="E303" s="59" t="str">
        <f t="shared" si="9"/>
        <v>Sunrise</v>
      </c>
      <c r="F303" t="s">
        <v>2056</v>
      </c>
      <c r="G303" t="s">
        <v>2285</v>
      </c>
      <c r="H303" s="140">
        <v>33323</v>
      </c>
      <c r="I303" t="s">
        <v>1051</v>
      </c>
      <c r="J303" s="59" t="s">
        <v>3244</v>
      </c>
    </row>
    <row r="304" spans="1:10" x14ac:dyDescent="0.25">
      <c r="A304" s="59" t="e">
        <f>VLOOKUP(B304, names!A$3:B$2401, 2,)</f>
        <v>#N/A</v>
      </c>
      <c r="B304" t="s">
        <v>1052</v>
      </c>
      <c r="C304" s="59" t="str">
        <f t="shared" si="8"/>
        <v>11875 West 85Th Street</v>
      </c>
      <c r="D304" t="s">
        <v>1053</v>
      </c>
      <c r="E304" s="59" t="str">
        <f t="shared" si="9"/>
        <v>Lenexa</v>
      </c>
      <c r="F304" t="s">
        <v>2156</v>
      </c>
      <c r="G304" t="s">
        <v>2335</v>
      </c>
      <c r="H304" s="140">
        <v>66214</v>
      </c>
      <c r="I304" t="s">
        <v>1054</v>
      </c>
      <c r="J304" s="59" t="s">
        <v>3245</v>
      </c>
    </row>
    <row r="305" spans="1:10" x14ac:dyDescent="0.25">
      <c r="A305" s="59" t="e">
        <f>VLOOKUP(B305, names!A$3:B$2401, 2,)</f>
        <v>#N/A</v>
      </c>
      <c r="B305" t="s">
        <v>1055</v>
      </c>
      <c r="C305" s="59" t="str">
        <f t="shared" si="8"/>
        <v>121 East Park Square</v>
      </c>
      <c r="D305" t="s">
        <v>1048</v>
      </c>
      <c r="E305" s="59" t="str">
        <f t="shared" si="9"/>
        <v>Owatonna</v>
      </c>
      <c r="F305" t="s">
        <v>2155</v>
      </c>
      <c r="G305" t="s">
        <v>2341</v>
      </c>
      <c r="H305" s="140">
        <v>55060</v>
      </c>
      <c r="I305" t="s">
        <v>1049</v>
      </c>
      <c r="J305" s="59" t="s">
        <v>3243</v>
      </c>
    </row>
    <row r="306" spans="1:10" x14ac:dyDescent="0.25">
      <c r="A306" s="59" t="e">
        <f>VLOOKUP(B306, names!A$3:B$2401, 2,)</f>
        <v>#N/A</v>
      </c>
      <c r="B306" t="s">
        <v>1056</v>
      </c>
      <c r="C306" s="59" t="str">
        <f t="shared" si="8"/>
        <v>P.O. Box 948239</v>
      </c>
      <c r="D306" t="s">
        <v>1057</v>
      </c>
      <c r="E306" s="59" t="str">
        <f t="shared" si="9"/>
        <v>Maitland</v>
      </c>
      <c r="F306" t="s">
        <v>2157</v>
      </c>
      <c r="G306" t="s">
        <v>2285</v>
      </c>
      <c r="H306" s="140" t="s">
        <v>2375</v>
      </c>
      <c r="I306" t="s">
        <v>1058</v>
      </c>
      <c r="J306" s="59" t="s">
        <v>2487</v>
      </c>
    </row>
    <row r="307" spans="1:10" x14ac:dyDescent="0.25">
      <c r="A307" s="59" t="e">
        <f>VLOOKUP(B307, names!A$3:B$2401, 2,)</f>
        <v>#N/A</v>
      </c>
      <c r="B307" t="s">
        <v>1059</v>
      </c>
      <c r="C307" s="59" t="str">
        <f t="shared" si="8"/>
        <v>4601 Touchton Rd. E. Bldg. 300 Suite 3150</v>
      </c>
      <c r="D307" t="s">
        <v>1060</v>
      </c>
      <c r="E307" s="59" t="str">
        <f t="shared" si="9"/>
        <v>Jacksonville</v>
      </c>
      <c r="F307" t="s">
        <v>2120</v>
      </c>
      <c r="G307" t="s">
        <v>2285</v>
      </c>
      <c r="H307" s="140">
        <v>32246</v>
      </c>
      <c r="I307" t="s">
        <v>1061</v>
      </c>
      <c r="J307" s="59" t="s">
        <v>2487</v>
      </c>
    </row>
    <row r="308" spans="1:10" x14ac:dyDescent="0.25">
      <c r="A308" s="59" t="str">
        <f>VLOOKUP(B308, names!A$3:B$2401, 2,)</f>
        <v>Fidelity And Deposit Co. Of Maryland</v>
      </c>
      <c r="B308" t="s">
        <v>199</v>
      </c>
      <c r="C308" s="59" t="str">
        <f t="shared" si="8"/>
        <v>1400 American Lane</v>
      </c>
      <c r="D308" t="s">
        <v>565</v>
      </c>
      <c r="E308" s="59" t="str">
        <f t="shared" si="9"/>
        <v>Schaumburg</v>
      </c>
      <c r="F308" t="s">
        <v>2052</v>
      </c>
      <c r="G308" t="s">
        <v>2294</v>
      </c>
      <c r="H308" s="140" t="s">
        <v>2315</v>
      </c>
      <c r="I308" t="s">
        <v>566</v>
      </c>
      <c r="J308" s="59" t="s">
        <v>3167</v>
      </c>
    </row>
    <row r="309" spans="1:10" x14ac:dyDescent="0.25">
      <c r="A309" s="59" t="e">
        <f>VLOOKUP(B309, names!A$3:B$2401, 2,)</f>
        <v>#N/A</v>
      </c>
      <c r="B309" t="s">
        <v>1062</v>
      </c>
      <c r="C309" s="59" t="str">
        <f t="shared" si="8"/>
        <v>One Tower Square</v>
      </c>
      <c r="D309" t="s">
        <v>1063</v>
      </c>
      <c r="E309" s="59" t="str">
        <f t="shared" si="9"/>
        <v>Hartford</v>
      </c>
      <c r="F309" t="s">
        <v>2037</v>
      </c>
      <c r="G309" t="s">
        <v>2288</v>
      </c>
      <c r="H309" s="140" t="s">
        <v>3708</v>
      </c>
      <c r="I309" t="s">
        <v>899</v>
      </c>
      <c r="J309" s="59" t="s">
        <v>3196</v>
      </c>
    </row>
    <row r="310" spans="1:10" x14ac:dyDescent="0.25">
      <c r="A310" s="59" t="e">
        <f>VLOOKUP(B310, names!A$3:B$2401, 2,)</f>
        <v>#N/A</v>
      </c>
      <c r="B310" t="s">
        <v>1064</v>
      </c>
      <c r="C310" s="59" t="str">
        <f t="shared" si="8"/>
        <v>One Tower Square</v>
      </c>
      <c r="D310" t="s">
        <v>1063</v>
      </c>
      <c r="E310" s="59" t="str">
        <f t="shared" si="9"/>
        <v>Hartford</v>
      </c>
      <c r="F310" t="s">
        <v>2037</v>
      </c>
      <c r="G310" t="s">
        <v>2288</v>
      </c>
      <c r="H310" s="140" t="s">
        <v>3708</v>
      </c>
      <c r="I310" t="s">
        <v>899</v>
      </c>
      <c r="J310" s="59" t="s">
        <v>3196</v>
      </c>
    </row>
    <row r="311" spans="1:10" x14ac:dyDescent="0.25">
      <c r="A311" s="59" t="e">
        <f>VLOOKUP(B311, names!A$3:B$2401, 2,)</f>
        <v>#N/A</v>
      </c>
      <c r="B311" t="s">
        <v>1065</v>
      </c>
      <c r="C311" s="59" t="str">
        <f t="shared" si="8"/>
        <v>12485 S.W. 137Th Ave., Suite300</v>
      </c>
      <c r="D311" t="s">
        <v>1066</v>
      </c>
      <c r="E311" s="59" t="str">
        <f t="shared" si="9"/>
        <v>Miami</v>
      </c>
      <c r="F311" t="s">
        <v>2054</v>
      </c>
      <c r="G311" t="s">
        <v>2285</v>
      </c>
      <c r="H311" s="140">
        <v>33186</v>
      </c>
      <c r="I311" t="s">
        <v>1067</v>
      </c>
      <c r="J311" s="59" t="s">
        <v>2487</v>
      </c>
    </row>
    <row r="312" spans="1:10" x14ac:dyDescent="0.25">
      <c r="A312" s="59" t="e">
        <f>VLOOKUP(B312, names!A$3:B$2401, 2,)</f>
        <v>#N/A</v>
      </c>
      <c r="B312" t="s">
        <v>1068</v>
      </c>
      <c r="C312" s="59" t="str">
        <f t="shared" si="8"/>
        <v>3131 Eastside, Suite 600</v>
      </c>
      <c r="D312" t="s">
        <v>1069</v>
      </c>
      <c r="E312" s="59" t="str">
        <f t="shared" si="9"/>
        <v>Houston</v>
      </c>
      <c r="F312" t="s">
        <v>2100</v>
      </c>
      <c r="G312" t="s">
        <v>2287</v>
      </c>
      <c r="H312" s="140">
        <v>77098</v>
      </c>
      <c r="I312" t="s">
        <v>1070</v>
      </c>
      <c r="J312" s="59" t="s">
        <v>2487</v>
      </c>
    </row>
    <row r="313" spans="1:10" x14ac:dyDescent="0.25">
      <c r="A313" s="59" t="e">
        <f>VLOOKUP(B313, names!A$3:B$2401, 2,)</f>
        <v>#N/A</v>
      </c>
      <c r="B313" t="s">
        <v>1071</v>
      </c>
      <c r="C313" s="59" t="str">
        <f t="shared" si="8"/>
        <v>118 Second Ave Se</v>
      </c>
      <c r="D313" t="s">
        <v>1072</v>
      </c>
      <c r="E313" s="59" t="str">
        <f t="shared" si="9"/>
        <v>Cedar Rapids</v>
      </c>
      <c r="F313" t="s">
        <v>2034</v>
      </c>
      <c r="G313" t="s">
        <v>2289</v>
      </c>
      <c r="H313" s="140">
        <v>52401</v>
      </c>
      <c r="I313" t="s">
        <v>445</v>
      </c>
      <c r="J313" s="59" t="s">
        <v>2487</v>
      </c>
    </row>
    <row r="314" spans="1:10" x14ac:dyDescent="0.25">
      <c r="A314" s="59" t="e">
        <f>VLOOKUP(B314, names!A$3:B$2401, 2,)</f>
        <v>#N/A</v>
      </c>
      <c r="B314" t="s">
        <v>1073</v>
      </c>
      <c r="C314" s="59" t="str">
        <f t="shared" si="8"/>
        <v>6301 Owensmouth Ave</v>
      </c>
      <c r="D314" t="s">
        <v>1035</v>
      </c>
      <c r="E314" s="59" t="str">
        <f t="shared" si="9"/>
        <v>Woodland Hills</v>
      </c>
      <c r="F314" t="s">
        <v>2151</v>
      </c>
      <c r="G314" t="s">
        <v>2312</v>
      </c>
      <c r="H314" s="140">
        <v>91367</v>
      </c>
      <c r="I314" t="s">
        <v>410</v>
      </c>
      <c r="J314" s="59" t="s">
        <v>3241</v>
      </c>
    </row>
    <row r="315" spans="1:10" x14ac:dyDescent="0.25">
      <c r="A315" s="59" t="str">
        <f>VLOOKUP(B315, names!A$3:B$2401, 2,)</f>
        <v>Fireman's Fund Insurance Co.</v>
      </c>
      <c r="B315" t="s">
        <v>104</v>
      </c>
      <c r="C315" s="59" t="str">
        <f t="shared" si="8"/>
        <v>225 W. Washington Street, Suite 1800</v>
      </c>
      <c r="D315" t="s">
        <v>460</v>
      </c>
      <c r="E315" s="59" t="str">
        <f t="shared" si="9"/>
        <v>Chicago</v>
      </c>
      <c r="F315" t="s">
        <v>2040</v>
      </c>
      <c r="G315" t="s">
        <v>2294</v>
      </c>
      <c r="H315" s="140" t="s">
        <v>2295</v>
      </c>
      <c r="I315" t="s">
        <v>483</v>
      </c>
      <c r="J315" s="59" t="s">
        <v>3160</v>
      </c>
    </row>
    <row r="316" spans="1:10" x14ac:dyDescent="0.25">
      <c r="A316" s="59" t="e">
        <f>VLOOKUP(B316, names!A$3:B$2401, 2,)</f>
        <v>#N/A</v>
      </c>
      <c r="B316" t="s">
        <v>1074</v>
      </c>
      <c r="C316" s="59" t="str">
        <f t="shared" si="8"/>
        <v>3813 Green Hills Village Drive</v>
      </c>
      <c r="D316" t="s">
        <v>1075</v>
      </c>
      <c r="E316" s="59" t="str">
        <f t="shared" si="9"/>
        <v>Nashville</v>
      </c>
      <c r="F316" t="s">
        <v>2121</v>
      </c>
      <c r="G316" t="s">
        <v>2350</v>
      </c>
      <c r="H316" s="140">
        <v>37215</v>
      </c>
      <c r="I316" t="s">
        <v>1076</v>
      </c>
      <c r="J316" s="59" t="s">
        <v>2487</v>
      </c>
    </row>
    <row r="317" spans="1:10" x14ac:dyDescent="0.25">
      <c r="A317" s="59" t="str">
        <f>VLOOKUP(B317, names!A$3:B$2401, 2,)</f>
        <v>First American Property &amp; Casualty Insurance Co.</v>
      </c>
      <c r="B317" t="s">
        <v>98</v>
      </c>
      <c r="C317" s="59" t="str">
        <f t="shared" si="8"/>
        <v>4 First American Way</v>
      </c>
      <c r="D317" t="s">
        <v>1077</v>
      </c>
      <c r="E317" s="59" t="str">
        <f t="shared" si="9"/>
        <v>Santa Ana</v>
      </c>
      <c r="F317" t="s">
        <v>2158</v>
      </c>
      <c r="G317" t="s">
        <v>2312</v>
      </c>
      <c r="H317" s="140">
        <v>92707</v>
      </c>
      <c r="I317" t="s">
        <v>1078</v>
      </c>
      <c r="J317" s="59" t="s">
        <v>3246</v>
      </c>
    </row>
    <row r="318" spans="1:10" x14ac:dyDescent="0.25">
      <c r="A318" s="59">
        <f>VLOOKUP(B318, names!A$3:B$2401, 2,)</f>
        <v>0</v>
      </c>
      <c r="B318" t="s">
        <v>1079</v>
      </c>
      <c r="C318" s="59" t="str">
        <f t="shared" ref="C318:C381" si="10">PROPER(LEFT(D318, LEN(D318)-1))</f>
        <v>1776 American Heritage Life Drive</v>
      </c>
      <c r="D318" t="s">
        <v>1080</v>
      </c>
      <c r="E318" s="59" t="str">
        <f t="shared" ref="E318:E381" si="11">PROPER(F318)</f>
        <v>Jacksonville</v>
      </c>
      <c r="F318" t="s">
        <v>2120</v>
      </c>
      <c r="G318" t="s">
        <v>2285</v>
      </c>
      <c r="H318" s="140" t="s">
        <v>2376</v>
      </c>
      <c r="I318" t="s">
        <v>1081</v>
      </c>
      <c r="J318" s="59" t="s">
        <v>2487</v>
      </c>
    </row>
    <row r="319" spans="1:10" x14ac:dyDescent="0.25">
      <c r="A319" s="59" t="str">
        <f>VLOOKUP(B319, names!A$3:B$2401, 2,)</f>
        <v>First Community Insurance Co.</v>
      </c>
      <c r="B319" t="s">
        <v>83</v>
      </c>
      <c r="C319" s="59" t="str">
        <f t="shared" si="10"/>
        <v>11101 Roosevelt Blvd. N</v>
      </c>
      <c r="D319" t="s">
        <v>737</v>
      </c>
      <c r="E319" s="59" t="str">
        <f t="shared" si="11"/>
        <v>St. Petersburg</v>
      </c>
      <c r="F319" t="s">
        <v>2055</v>
      </c>
      <c r="G319" t="s">
        <v>2285</v>
      </c>
      <c r="H319" s="140">
        <v>33716</v>
      </c>
      <c r="I319" t="s">
        <v>738</v>
      </c>
      <c r="J319" s="59" t="s">
        <v>2546</v>
      </c>
    </row>
    <row r="320" spans="1:10" x14ac:dyDescent="0.25">
      <c r="A320" s="59" t="e">
        <f>VLOOKUP(B320, names!A$3:B$2401, 2,)</f>
        <v>#N/A</v>
      </c>
      <c r="B320" t="s">
        <v>1082</v>
      </c>
      <c r="C320" s="59" t="str">
        <f t="shared" si="10"/>
        <v>300 Cherapa Place, Suite 401</v>
      </c>
      <c r="D320" t="s">
        <v>1083</v>
      </c>
      <c r="E320" s="59" t="str">
        <f t="shared" si="11"/>
        <v>Sioux Falls</v>
      </c>
      <c r="F320" t="s">
        <v>2147</v>
      </c>
      <c r="G320" t="s">
        <v>2370</v>
      </c>
      <c r="H320" s="140" t="s">
        <v>2377</v>
      </c>
      <c r="I320" t="s">
        <v>1084</v>
      </c>
      <c r="J320" s="59" t="s">
        <v>2487</v>
      </c>
    </row>
    <row r="321" spans="1:10" x14ac:dyDescent="0.25">
      <c r="A321" s="59" t="e">
        <f>VLOOKUP(B321, names!A$3:B$2401, 2,)</f>
        <v>#N/A</v>
      </c>
      <c r="B321" t="s">
        <v>1085</v>
      </c>
      <c r="C321" s="59" t="str">
        <f t="shared" si="10"/>
        <v>238 International Road</v>
      </c>
      <c r="D321" t="s">
        <v>472</v>
      </c>
      <c r="E321" s="59" t="str">
        <f t="shared" si="11"/>
        <v>Burlington</v>
      </c>
      <c r="F321" t="s">
        <v>2042</v>
      </c>
      <c r="G321" t="s">
        <v>2297</v>
      </c>
      <c r="H321" s="140">
        <v>27215</v>
      </c>
      <c r="I321" t="s">
        <v>473</v>
      </c>
      <c r="J321" s="59" t="s">
        <v>3247</v>
      </c>
    </row>
    <row r="322" spans="1:10" x14ac:dyDescent="0.25">
      <c r="A322" s="59" t="str">
        <f>VLOOKUP(B322, names!A$3:B$2401, 2,)</f>
        <v>First Floridian Auto And Home Insurance Co.</v>
      </c>
      <c r="B322" t="s">
        <v>93</v>
      </c>
      <c r="C322" s="59" t="str">
        <f t="shared" si="10"/>
        <v>1101 Corridor Park Blvd, 0365-Tn01P1</v>
      </c>
      <c r="D322" t="s">
        <v>1086</v>
      </c>
      <c r="E322" s="59" t="str">
        <f t="shared" si="11"/>
        <v>Knoxville</v>
      </c>
      <c r="F322" t="s">
        <v>2159</v>
      </c>
      <c r="G322" t="s">
        <v>2350</v>
      </c>
      <c r="H322" s="140">
        <v>37932</v>
      </c>
      <c r="I322" t="s">
        <v>1087</v>
      </c>
      <c r="J322" s="59" t="s">
        <v>2548</v>
      </c>
    </row>
    <row r="323" spans="1:10" x14ac:dyDescent="0.25">
      <c r="A323" s="59" t="str">
        <f>VLOOKUP(B323, names!A$3:B$2401, 2,)</f>
        <v>First Liberty Insurance Corp. (The)</v>
      </c>
      <c r="B323" t="s">
        <v>90</v>
      </c>
      <c r="C323" s="59" t="str">
        <f t="shared" si="10"/>
        <v>175 Berkeley Street</v>
      </c>
      <c r="D323" t="s">
        <v>563</v>
      </c>
      <c r="E323" s="59" t="str">
        <f t="shared" si="11"/>
        <v>Boston</v>
      </c>
      <c r="F323" t="s">
        <v>2062</v>
      </c>
      <c r="G323" t="s">
        <v>2304</v>
      </c>
      <c r="H323" s="140" t="s">
        <v>3709</v>
      </c>
      <c r="I323" t="s">
        <v>553</v>
      </c>
      <c r="J323" s="59" t="s">
        <v>3166</v>
      </c>
    </row>
    <row r="324" spans="1:10" x14ac:dyDescent="0.25">
      <c r="A324" s="59" t="str">
        <f>VLOOKUP(B324, names!A$3:B$2401, 2,)</f>
        <v>First National Insurance Co. Of America</v>
      </c>
      <c r="B324" t="s">
        <v>138</v>
      </c>
      <c r="C324" s="59" t="str">
        <f t="shared" si="10"/>
        <v>175 Berkeley Street</v>
      </c>
      <c r="D324" t="s">
        <v>563</v>
      </c>
      <c r="E324" s="59" t="str">
        <f t="shared" si="11"/>
        <v>Boston</v>
      </c>
      <c r="F324" t="s">
        <v>2062</v>
      </c>
      <c r="G324" t="s">
        <v>2304</v>
      </c>
      <c r="H324" s="140" t="s">
        <v>3709</v>
      </c>
      <c r="I324" t="s">
        <v>553</v>
      </c>
      <c r="J324" s="59" t="s">
        <v>2551</v>
      </c>
    </row>
    <row r="325" spans="1:10" x14ac:dyDescent="0.25">
      <c r="A325" s="59" t="e">
        <f>VLOOKUP(B325, names!A$3:B$2401, 2,)</f>
        <v>#N/A</v>
      </c>
      <c r="B325" t="s">
        <v>1088</v>
      </c>
      <c r="C325" s="59" t="str">
        <f t="shared" si="10"/>
        <v>1 S. Wacker Drive, Suite 2380</v>
      </c>
      <c r="D325" t="s">
        <v>1089</v>
      </c>
      <c r="E325" s="59" t="str">
        <f t="shared" si="11"/>
        <v>Chicago</v>
      </c>
      <c r="F325" t="s">
        <v>2040</v>
      </c>
      <c r="G325" t="s">
        <v>2294</v>
      </c>
      <c r="H325" s="140">
        <v>60606</v>
      </c>
      <c r="I325" t="s">
        <v>1090</v>
      </c>
      <c r="J325" s="59" t="s">
        <v>3190</v>
      </c>
    </row>
    <row r="326" spans="1:10" x14ac:dyDescent="0.25">
      <c r="A326" s="59" t="e">
        <f>VLOOKUP(B326, names!A$3:B$2401, 2,)</f>
        <v>#N/A</v>
      </c>
      <c r="B326" t="s">
        <v>1091</v>
      </c>
      <c r="C326" s="59" t="str">
        <f t="shared" si="10"/>
        <v>185 Greenwood Road</v>
      </c>
      <c r="D326" t="s">
        <v>571</v>
      </c>
      <c r="E326" s="59" t="str">
        <f t="shared" si="11"/>
        <v>Napa</v>
      </c>
      <c r="F326" t="s">
        <v>2064</v>
      </c>
      <c r="G326" t="s">
        <v>2312</v>
      </c>
      <c r="H326" s="140">
        <v>94558</v>
      </c>
      <c r="I326" t="s">
        <v>572</v>
      </c>
      <c r="J326" s="59" t="s">
        <v>2487</v>
      </c>
    </row>
    <row r="327" spans="1:10" x14ac:dyDescent="0.25">
      <c r="A327" s="59" t="str">
        <f>VLOOKUP(B327, names!A$3:B$2401, 2,)</f>
        <v>Frontline Insurance</v>
      </c>
      <c r="B327" t="s">
        <v>1092</v>
      </c>
      <c r="C327" s="59" t="str">
        <f t="shared" si="10"/>
        <v>7131 Business Park Lane, Suite 300</v>
      </c>
      <c r="D327" t="s">
        <v>1093</v>
      </c>
      <c r="E327" s="59" t="str">
        <f t="shared" si="11"/>
        <v>Lake Mary</v>
      </c>
      <c r="F327" t="s">
        <v>2160</v>
      </c>
      <c r="G327" t="s">
        <v>2285</v>
      </c>
      <c r="H327" s="140">
        <v>32746</v>
      </c>
      <c r="I327" t="s">
        <v>1094</v>
      </c>
      <c r="J327" s="59" t="s">
        <v>2487</v>
      </c>
    </row>
    <row r="328" spans="1:10" x14ac:dyDescent="0.25">
      <c r="A328" s="59" t="str">
        <f>VLOOKUP(B328, names!A$3:B$2401, 2,)</f>
        <v>Florida Family Insurance Co.</v>
      </c>
      <c r="B328" t="s">
        <v>48</v>
      </c>
      <c r="C328" s="59" t="str">
        <f t="shared" si="10"/>
        <v>27599 Riverview Center Blvd., Suite 100</v>
      </c>
      <c r="D328" t="s">
        <v>1095</v>
      </c>
      <c r="E328" s="59" t="str">
        <f t="shared" si="11"/>
        <v>Bonita Springs</v>
      </c>
      <c r="F328" t="s">
        <v>2161</v>
      </c>
      <c r="G328" t="s">
        <v>2285</v>
      </c>
      <c r="H328" s="140" t="s">
        <v>2378</v>
      </c>
      <c r="I328" t="s">
        <v>1096</v>
      </c>
      <c r="J328" s="59" t="s">
        <v>2555</v>
      </c>
    </row>
    <row r="329" spans="1:10" x14ac:dyDescent="0.25">
      <c r="A329" s="59" t="str">
        <f>VLOOKUP(B329, names!A$3:B$2401, 2,)</f>
        <v>Florida Farm Bureau Casualty Insurance Co.</v>
      </c>
      <c r="B329" t="s">
        <v>75</v>
      </c>
      <c r="C329" s="59" t="str">
        <f t="shared" si="10"/>
        <v>5700 S.W. 34Th Street</v>
      </c>
      <c r="D329" t="s">
        <v>1097</v>
      </c>
      <c r="E329" s="59" t="str">
        <f t="shared" si="11"/>
        <v>Gainesville</v>
      </c>
      <c r="F329" t="s">
        <v>2162</v>
      </c>
      <c r="G329" t="s">
        <v>2285</v>
      </c>
      <c r="H329" s="140" t="s">
        <v>2379</v>
      </c>
      <c r="I329" t="s">
        <v>1098</v>
      </c>
      <c r="J329" s="59" t="s">
        <v>2557</v>
      </c>
    </row>
    <row r="330" spans="1:10" x14ac:dyDescent="0.25">
      <c r="A330" s="59" t="str">
        <f>VLOOKUP(B330, names!A$3:B$2401, 2,)</f>
        <v>Florida Farm Bureau General Insurance Co.</v>
      </c>
      <c r="B330" t="s">
        <v>76</v>
      </c>
      <c r="C330" s="59" t="str">
        <f t="shared" si="10"/>
        <v>5700 S.W. 34Th Street</v>
      </c>
      <c r="D330" t="s">
        <v>1097</v>
      </c>
      <c r="E330" s="59" t="str">
        <f t="shared" si="11"/>
        <v>Gainesville</v>
      </c>
      <c r="F330" t="s">
        <v>2162</v>
      </c>
      <c r="G330" t="s">
        <v>2285</v>
      </c>
      <c r="H330" s="140" t="s">
        <v>2379</v>
      </c>
      <c r="I330" t="s">
        <v>1098</v>
      </c>
      <c r="J330" s="59" t="s">
        <v>2557</v>
      </c>
    </row>
    <row r="331" spans="1:10" x14ac:dyDescent="0.25">
      <c r="A331" s="59" t="e">
        <f>VLOOKUP(B331, names!A$3:B$2401, 2,)</f>
        <v>#N/A</v>
      </c>
      <c r="B331" t="s">
        <v>1099</v>
      </c>
      <c r="C331" s="59" t="str">
        <f t="shared" si="10"/>
        <v>541 E. Mitchell Hammock Road</v>
      </c>
      <c r="D331" t="s">
        <v>1100</v>
      </c>
      <c r="E331" s="59" t="str">
        <f t="shared" si="11"/>
        <v>Oviedo</v>
      </c>
      <c r="F331" t="s">
        <v>2163</v>
      </c>
      <c r="G331" t="s">
        <v>2285</v>
      </c>
      <c r="H331" s="140" t="s">
        <v>2380</v>
      </c>
      <c r="I331" t="s">
        <v>1101</v>
      </c>
      <c r="J331" s="59" t="s">
        <v>2487</v>
      </c>
    </row>
    <row r="332" spans="1:10" x14ac:dyDescent="0.25">
      <c r="A332" s="59" t="str">
        <f>VLOOKUP(B332, names!A$3:B$2401, 2,)</f>
        <v>Florida Peninsula Insurance Co.</v>
      </c>
      <c r="B332" t="s">
        <v>46</v>
      </c>
      <c r="C332" s="59" t="str">
        <f t="shared" si="10"/>
        <v>P.O. Box 50969</v>
      </c>
      <c r="D332" t="s">
        <v>1102</v>
      </c>
      <c r="E332" s="59" t="str">
        <f t="shared" si="11"/>
        <v>Sarasota</v>
      </c>
      <c r="F332" t="s">
        <v>2113</v>
      </c>
      <c r="G332" t="s">
        <v>2285</v>
      </c>
      <c r="H332" s="140" t="s">
        <v>2381</v>
      </c>
      <c r="I332" t="s">
        <v>3399</v>
      </c>
      <c r="J332" s="59" t="s">
        <v>2560</v>
      </c>
    </row>
    <row r="333" spans="1:10" x14ac:dyDescent="0.25">
      <c r="A333" s="59" t="str">
        <f>VLOOKUP(B333, names!A$3:B$2401, 2,)</f>
        <v>Florida Specialty Insurance Co.</v>
      </c>
      <c r="B333" t="s">
        <v>84</v>
      </c>
      <c r="C333" s="59" t="str">
        <f t="shared" si="10"/>
        <v>4500 Nw 27Th Avenue, Building C2</v>
      </c>
      <c r="D333" t="s">
        <v>1103</v>
      </c>
      <c r="E333" s="59" t="str">
        <f t="shared" si="11"/>
        <v>Gainesville</v>
      </c>
      <c r="F333" t="s">
        <v>2162</v>
      </c>
      <c r="G333" t="s">
        <v>2285</v>
      </c>
      <c r="H333" s="140">
        <v>32606</v>
      </c>
      <c r="I333" t="s">
        <v>1104</v>
      </c>
      <c r="J333" s="67" t="s">
        <v>3369</v>
      </c>
    </row>
    <row r="334" spans="1:10" x14ac:dyDescent="0.25">
      <c r="A334" s="59">
        <f>VLOOKUP(B334, names!A$3:B$2401, 2,)</f>
        <v>0</v>
      </c>
      <c r="B334" t="s">
        <v>1105</v>
      </c>
      <c r="C334" s="59" t="str">
        <f t="shared" si="10"/>
        <v>P. O. Box 428, #1 Horticultural Lane</v>
      </c>
      <c r="D334" t="s">
        <v>1106</v>
      </c>
      <c r="E334" s="59" t="str">
        <f t="shared" si="11"/>
        <v>Edwardsville</v>
      </c>
      <c r="F334" t="s">
        <v>2164</v>
      </c>
      <c r="G334" t="s">
        <v>2294</v>
      </c>
      <c r="H334" s="140">
        <v>62025</v>
      </c>
      <c r="I334" t="s">
        <v>1107</v>
      </c>
      <c r="J334" s="59" t="s">
        <v>3248</v>
      </c>
    </row>
    <row r="335" spans="1:10" x14ac:dyDescent="0.25">
      <c r="A335" s="59">
        <f>VLOOKUP(B335, names!A$3:B$2401, 2,)</f>
        <v>0</v>
      </c>
      <c r="B335" t="s">
        <v>1108</v>
      </c>
      <c r="C335" s="59" t="str">
        <f t="shared" si="10"/>
        <v>P. O. Box 428, #1 Horticultural Lane</v>
      </c>
      <c r="D335" t="s">
        <v>1106</v>
      </c>
      <c r="E335" s="59" t="str">
        <f t="shared" si="11"/>
        <v>Edwardsville</v>
      </c>
      <c r="F335" t="s">
        <v>2164</v>
      </c>
      <c r="G335" t="s">
        <v>2294</v>
      </c>
      <c r="H335" s="140">
        <v>62025</v>
      </c>
      <c r="I335" t="s">
        <v>1107</v>
      </c>
      <c r="J335" s="59" t="s">
        <v>3249</v>
      </c>
    </row>
    <row r="336" spans="1:10" x14ac:dyDescent="0.25">
      <c r="A336" s="59" t="e">
        <f>VLOOKUP(B336, names!A$3:B$2401, 2,)</f>
        <v>#N/A</v>
      </c>
      <c r="B336" t="s">
        <v>1109</v>
      </c>
      <c r="C336" s="59" t="str">
        <f t="shared" si="10"/>
        <v>6785 Westown Parkway</v>
      </c>
      <c r="D336" t="s">
        <v>1037</v>
      </c>
      <c r="E336" s="59" t="str">
        <f t="shared" si="11"/>
        <v>West Des Moines</v>
      </c>
      <c r="F336" t="s">
        <v>2152</v>
      </c>
      <c r="G336" t="s">
        <v>2289</v>
      </c>
      <c r="H336" s="140">
        <v>50266</v>
      </c>
      <c r="I336" t="s">
        <v>1038</v>
      </c>
      <c r="J336" s="59" t="s">
        <v>2487</v>
      </c>
    </row>
    <row r="337" spans="1:10" x14ac:dyDescent="0.25">
      <c r="A337" s="59" t="str">
        <f>VLOOKUP(B337, names!A$3:B$2401, 2,)</f>
        <v>Foremost Insurance Co.</v>
      </c>
      <c r="B337" t="s">
        <v>79</v>
      </c>
      <c r="C337" s="59" t="str">
        <f t="shared" si="10"/>
        <v>P.O. Box 2450</v>
      </c>
      <c r="D337" t="s">
        <v>1039</v>
      </c>
      <c r="E337" s="59" t="str">
        <f t="shared" si="11"/>
        <v>Grand Rapids</v>
      </c>
      <c r="F337" t="s">
        <v>2153</v>
      </c>
      <c r="G337" t="s">
        <v>2283</v>
      </c>
      <c r="H337" s="140" t="s">
        <v>2374</v>
      </c>
      <c r="I337" t="s">
        <v>410</v>
      </c>
      <c r="J337" s="59" t="s">
        <v>2562</v>
      </c>
    </row>
    <row r="338" spans="1:10" x14ac:dyDescent="0.25">
      <c r="A338" s="59" t="str">
        <f>VLOOKUP(B338, names!A$3:B$2401, 2,)</f>
        <v>Foremost Property And Casualty Insurance Co.</v>
      </c>
      <c r="B338" t="s">
        <v>92</v>
      </c>
      <c r="C338" s="59" t="str">
        <f t="shared" si="10"/>
        <v>P.O. Box 2450</v>
      </c>
      <c r="D338" t="s">
        <v>1039</v>
      </c>
      <c r="E338" s="59" t="str">
        <f t="shared" si="11"/>
        <v>Grand Rapids</v>
      </c>
      <c r="F338" t="s">
        <v>2153</v>
      </c>
      <c r="G338" t="s">
        <v>2283</v>
      </c>
      <c r="H338" s="140" t="s">
        <v>2374</v>
      </c>
      <c r="I338" t="s">
        <v>410</v>
      </c>
      <c r="J338" s="59" t="s">
        <v>2562</v>
      </c>
    </row>
    <row r="339" spans="1:10" x14ac:dyDescent="0.25">
      <c r="A339" s="59" t="e">
        <f>VLOOKUP(B339, names!A$3:B$2401, 2,)</f>
        <v>#N/A</v>
      </c>
      <c r="B339" t="s">
        <v>1110</v>
      </c>
      <c r="C339" s="59" t="str">
        <f t="shared" si="10"/>
        <v>P.O. Box 2450</v>
      </c>
      <c r="D339" t="s">
        <v>1039</v>
      </c>
      <c r="E339" s="59" t="str">
        <f t="shared" si="11"/>
        <v>Grand Rapids</v>
      </c>
      <c r="F339" t="s">
        <v>2153</v>
      </c>
      <c r="G339" t="s">
        <v>2283</v>
      </c>
      <c r="H339" s="140" t="s">
        <v>2374</v>
      </c>
      <c r="I339" t="s">
        <v>410</v>
      </c>
      <c r="J339" s="59" t="s">
        <v>2562</v>
      </c>
    </row>
    <row r="340" spans="1:10" x14ac:dyDescent="0.25">
      <c r="A340" s="59" t="e">
        <f>VLOOKUP(B340, names!A$3:B$2401, 2,)</f>
        <v>#N/A</v>
      </c>
      <c r="B340" t="s">
        <v>1111</v>
      </c>
      <c r="C340" s="59" t="str">
        <f t="shared" si="10"/>
        <v>P.O. Box 19467</v>
      </c>
      <c r="D340" t="s">
        <v>1112</v>
      </c>
      <c r="E340" s="59" t="str">
        <f t="shared" si="11"/>
        <v>Raleigh</v>
      </c>
      <c r="F340" t="s">
        <v>2115</v>
      </c>
      <c r="G340" t="s">
        <v>2297</v>
      </c>
      <c r="H340" s="140" t="s">
        <v>2382</v>
      </c>
      <c r="I340" t="s">
        <v>1113</v>
      </c>
      <c r="J340" s="59" t="s">
        <v>2487</v>
      </c>
    </row>
    <row r="341" spans="1:10" x14ac:dyDescent="0.25">
      <c r="A341" s="59" t="e">
        <f>VLOOKUP(B341, names!A$3:B$2401, 2,)</f>
        <v>#N/A</v>
      </c>
      <c r="B341" t="s">
        <v>1114</v>
      </c>
      <c r="C341" s="59" t="str">
        <f t="shared" si="10"/>
        <v>6133 N. River Road, Suite 650</v>
      </c>
      <c r="D341" t="s">
        <v>1115</v>
      </c>
      <c r="E341" s="59" t="str">
        <f t="shared" si="11"/>
        <v>Rosemont</v>
      </c>
      <c r="F341" t="s">
        <v>2165</v>
      </c>
      <c r="G341" t="s">
        <v>2294</v>
      </c>
      <c r="H341" s="140" t="s">
        <v>2383</v>
      </c>
      <c r="I341" t="s">
        <v>1116</v>
      </c>
      <c r="J341" s="59" t="s">
        <v>2487</v>
      </c>
    </row>
    <row r="342" spans="1:10" x14ac:dyDescent="0.25">
      <c r="A342" s="59" t="e">
        <f>VLOOKUP(B342, names!A$3:B$2401, 2,)</f>
        <v>#N/A</v>
      </c>
      <c r="B342" t="s">
        <v>1117</v>
      </c>
      <c r="C342" s="59" t="str">
        <f t="shared" si="10"/>
        <v>100 South Missouri Avenue</v>
      </c>
      <c r="D342" t="s">
        <v>1118</v>
      </c>
      <c r="E342" s="59" t="str">
        <f t="shared" si="11"/>
        <v>Clearwater</v>
      </c>
      <c r="F342" t="s">
        <v>2166</v>
      </c>
      <c r="G342" t="s">
        <v>2285</v>
      </c>
      <c r="H342" s="140">
        <v>33756</v>
      </c>
      <c r="I342" t="s">
        <v>1119</v>
      </c>
      <c r="J342" s="59" t="s">
        <v>2487</v>
      </c>
    </row>
    <row r="343" spans="1:10" x14ac:dyDescent="0.25">
      <c r="A343" s="59" t="e">
        <f>VLOOKUP(B343, names!A$3:B$2401, 2,)</f>
        <v>#N/A</v>
      </c>
      <c r="B343" t="s">
        <v>1120</v>
      </c>
      <c r="C343" s="59" t="str">
        <f t="shared" si="10"/>
        <v>One Mutual Avenue</v>
      </c>
      <c r="D343" t="s">
        <v>1121</v>
      </c>
      <c r="E343" s="59" t="str">
        <f t="shared" si="11"/>
        <v>Frankenmuth</v>
      </c>
      <c r="F343" t="s">
        <v>2167</v>
      </c>
      <c r="G343" t="s">
        <v>2283</v>
      </c>
      <c r="H343" s="140" t="s">
        <v>2384</v>
      </c>
      <c r="I343" t="s">
        <v>1122</v>
      </c>
      <c r="J343" s="59" t="s">
        <v>3250</v>
      </c>
    </row>
    <row r="344" spans="1:10" x14ac:dyDescent="0.25">
      <c r="A344" s="59">
        <f>VLOOKUP(B344, names!A$3:B$2401, 2,)</f>
        <v>0</v>
      </c>
      <c r="B344" t="s">
        <v>1123</v>
      </c>
      <c r="C344" s="59" t="str">
        <f t="shared" si="10"/>
        <v>One West Nationwide Blvd.</v>
      </c>
      <c r="D344" t="s">
        <v>1124</v>
      </c>
      <c r="E344" s="59" t="str">
        <f t="shared" si="11"/>
        <v>Columbus</v>
      </c>
      <c r="F344" t="s">
        <v>2046</v>
      </c>
      <c r="G344" t="s">
        <v>2302</v>
      </c>
      <c r="H344" s="140" t="s">
        <v>2303</v>
      </c>
      <c r="I344" t="s">
        <v>489</v>
      </c>
      <c r="J344" s="59" t="s">
        <v>3251</v>
      </c>
    </row>
    <row r="345" spans="1:10" x14ac:dyDescent="0.25">
      <c r="A345" s="59" t="e">
        <f>VLOOKUP(B345, names!A$3:B$2401, 2,)</f>
        <v>#N/A</v>
      </c>
      <c r="B345" t="s">
        <v>1125</v>
      </c>
      <c r="C345" s="59" t="str">
        <f t="shared" si="10"/>
        <v>231 South Bemiston Suite 1000</v>
      </c>
      <c r="D345" t="s">
        <v>1126</v>
      </c>
      <c r="E345" s="59" t="str">
        <f t="shared" si="11"/>
        <v>St. Louis</v>
      </c>
      <c r="F345" t="s">
        <v>2103</v>
      </c>
      <c r="G345" t="s">
        <v>2319</v>
      </c>
      <c r="H345" s="140" t="s">
        <v>2385</v>
      </c>
      <c r="I345" t="s">
        <v>1127</v>
      </c>
      <c r="J345" s="59" t="s">
        <v>2487</v>
      </c>
    </row>
    <row r="346" spans="1:10" x14ac:dyDescent="0.25">
      <c r="A346" s="59" t="str">
        <f>VLOOKUP(B346, names!A$3:B$2401, 2,)</f>
        <v>Garrison Property and Casualty Insurance Co.</v>
      </c>
      <c r="B346" t="s">
        <v>1128</v>
      </c>
      <c r="C346" s="59" t="str">
        <f t="shared" si="10"/>
        <v>9800 Fredericksburg Road</v>
      </c>
      <c r="D346" t="s">
        <v>1129</v>
      </c>
      <c r="E346" s="59" t="str">
        <f t="shared" si="11"/>
        <v>San Antonio</v>
      </c>
      <c r="F346" t="s">
        <v>2089</v>
      </c>
      <c r="G346" t="s">
        <v>2287</v>
      </c>
      <c r="H346" s="140">
        <v>78288</v>
      </c>
      <c r="I346" t="s">
        <v>1130</v>
      </c>
      <c r="J346" s="59" t="s">
        <v>3252</v>
      </c>
    </row>
    <row r="347" spans="1:10" x14ac:dyDescent="0.25">
      <c r="A347" s="59">
        <f>VLOOKUP(B347, names!A$3:B$2401, 2,)</f>
        <v>0</v>
      </c>
      <c r="B347" t="s">
        <v>1131</v>
      </c>
      <c r="C347" s="59" t="str">
        <f t="shared" si="10"/>
        <v>150 Northwest Point Blvd, 3Rd Floor</v>
      </c>
      <c r="D347" t="s">
        <v>1132</v>
      </c>
      <c r="E347" s="59" t="str">
        <f t="shared" si="11"/>
        <v>Elk Grove Village</v>
      </c>
      <c r="F347" t="s">
        <v>2075</v>
      </c>
      <c r="G347" t="s">
        <v>2294</v>
      </c>
      <c r="H347" s="140">
        <v>60007</v>
      </c>
      <c r="I347" t="s">
        <v>1133</v>
      </c>
      <c r="J347" s="59" t="s">
        <v>2487</v>
      </c>
    </row>
    <row r="348" spans="1:10" x14ac:dyDescent="0.25">
      <c r="A348" s="59" t="e">
        <f>VLOOKUP(B348, names!A$3:B$2401, 2,)</f>
        <v>#N/A</v>
      </c>
      <c r="B348" t="s">
        <v>1134</v>
      </c>
      <c r="C348" s="59" t="str">
        <f t="shared" si="10"/>
        <v>5260 Western Avenue</v>
      </c>
      <c r="D348" t="s">
        <v>1135</v>
      </c>
      <c r="E348" s="59" t="str">
        <f t="shared" si="11"/>
        <v>Chevy Chase</v>
      </c>
      <c r="F348" t="s">
        <v>2168</v>
      </c>
      <c r="G348" t="s">
        <v>2296</v>
      </c>
      <c r="H348" s="140" t="s">
        <v>2386</v>
      </c>
      <c r="I348" t="s">
        <v>1136</v>
      </c>
      <c r="J348" s="59" t="s">
        <v>2487</v>
      </c>
    </row>
    <row r="349" spans="1:10" x14ac:dyDescent="0.25">
      <c r="A349" s="59" t="e">
        <f>VLOOKUP(B349, names!A$3:B$2401, 2,)</f>
        <v>#N/A</v>
      </c>
      <c r="B349" t="s">
        <v>1137</v>
      </c>
      <c r="C349" s="59" t="str">
        <f t="shared" si="10"/>
        <v>5260 Western Avenue</v>
      </c>
      <c r="D349" t="s">
        <v>1135</v>
      </c>
      <c r="E349" s="59" t="str">
        <f t="shared" si="11"/>
        <v>Chevy Chase</v>
      </c>
      <c r="F349" t="s">
        <v>2168</v>
      </c>
      <c r="G349" t="s">
        <v>2296</v>
      </c>
      <c r="H349" s="140" t="s">
        <v>2386</v>
      </c>
      <c r="I349" t="s">
        <v>1136</v>
      </c>
      <c r="J349" s="59" t="s">
        <v>3253</v>
      </c>
    </row>
    <row r="350" spans="1:10" x14ac:dyDescent="0.25">
      <c r="A350" s="59" t="e">
        <f>VLOOKUP(B350, names!A$3:B$2401, 2,)</f>
        <v>#N/A</v>
      </c>
      <c r="B350" t="s">
        <v>1138</v>
      </c>
      <c r="C350" s="59" t="str">
        <f t="shared" si="10"/>
        <v>5260 Western Avenue</v>
      </c>
      <c r="D350" t="s">
        <v>1135</v>
      </c>
      <c r="E350" s="59" t="str">
        <f t="shared" si="11"/>
        <v>Chevy Chase</v>
      </c>
      <c r="F350" t="s">
        <v>2168</v>
      </c>
      <c r="G350" t="s">
        <v>2296</v>
      </c>
      <c r="H350" s="140" t="s">
        <v>2386</v>
      </c>
      <c r="I350" t="s">
        <v>1136</v>
      </c>
      <c r="J350" s="59" t="s">
        <v>2487</v>
      </c>
    </row>
    <row r="351" spans="1:10" x14ac:dyDescent="0.25">
      <c r="A351" s="59" t="e">
        <f>VLOOKUP(B351, names!A$3:B$2401, 2,)</f>
        <v>#N/A</v>
      </c>
      <c r="B351" t="s">
        <v>1139</v>
      </c>
      <c r="C351" s="59" t="str">
        <f t="shared" si="10"/>
        <v>One General Drive</v>
      </c>
      <c r="D351" t="s">
        <v>1140</v>
      </c>
      <c r="E351" s="59" t="str">
        <f t="shared" si="11"/>
        <v>Sun Prairie</v>
      </c>
      <c r="F351" t="s">
        <v>2169</v>
      </c>
      <c r="G351" t="s">
        <v>2354</v>
      </c>
      <c r="H351" s="140">
        <v>53596</v>
      </c>
      <c r="I351" t="s">
        <v>1141</v>
      </c>
      <c r="J351" s="59" t="s">
        <v>2609</v>
      </c>
    </row>
    <row r="352" spans="1:10" x14ac:dyDescent="0.25">
      <c r="A352" s="59" t="str">
        <f>VLOOKUP(B352, names!A$3:B$2401, 2,)</f>
        <v>General Insurance Co. Of America</v>
      </c>
      <c r="B352" t="s">
        <v>176</v>
      </c>
      <c r="C352" s="59" t="str">
        <f t="shared" si="10"/>
        <v>175 Berkeley Street</v>
      </c>
      <c r="D352" t="s">
        <v>563</v>
      </c>
      <c r="E352" s="59" t="str">
        <f t="shared" si="11"/>
        <v>Boston</v>
      </c>
      <c r="F352" t="s">
        <v>2062</v>
      </c>
      <c r="G352" t="s">
        <v>2304</v>
      </c>
      <c r="H352" s="140" t="s">
        <v>3709</v>
      </c>
      <c r="I352" t="s">
        <v>553</v>
      </c>
      <c r="J352" s="59" t="s">
        <v>3166</v>
      </c>
    </row>
    <row r="353" spans="1:10" x14ac:dyDescent="0.25">
      <c r="A353" s="59" t="e">
        <f>VLOOKUP(B353, names!A$3:B$2401, 2,)</f>
        <v>#N/A</v>
      </c>
      <c r="B353" t="s">
        <v>1142</v>
      </c>
      <c r="C353" s="59" t="str">
        <f t="shared" si="10"/>
        <v>120 Long Ridge Road - Legal Dept</v>
      </c>
      <c r="D353" t="s">
        <v>1143</v>
      </c>
      <c r="E353" s="59" t="str">
        <f t="shared" si="11"/>
        <v>Stamford</v>
      </c>
      <c r="F353" t="s">
        <v>2109</v>
      </c>
      <c r="G353" t="s">
        <v>2288</v>
      </c>
      <c r="H353" s="140" t="s">
        <v>2387</v>
      </c>
      <c r="I353" t="s">
        <v>1144</v>
      </c>
      <c r="J353" s="59" t="s">
        <v>2487</v>
      </c>
    </row>
    <row r="354" spans="1:10" x14ac:dyDescent="0.25">
      <c r="A354" s="59" t="e">
        <f>VLOOKUP(B354, names!A$3:B$2401, 2,)</f>
        <v>#N/A</v>
      </c>
      <c r="B354" t="s">
        <v>1145</v>
      </c>
      <c r="C354" s="59" t="str">
        <f t="shared" si="10"/>
        <v>199  Water Street,  Suite 2100</v>
      </c>
      <c r="D354" t="s">
        <v>1146</v>
      </c>
      <c r="E354" s="59" t="str">
        <f t="shared" si="11"/>
        <v>New York</v>
      </c>
      <c r="F354" t="s">
        <v>2025</v>
      </c>
      <c r="G354" t="s">
        <v>2279</v>
      </c>
      <c r="H354" s="140" t="s">
        <v>2388</v>
      </c>
      <c r="I354" t="s">
        <v>1147</v>
      </c>
      <c r="J354" s="59" t="s">
        <v>3254</v>
      </c>
    </row>
    <row r="355" spans="1:10" x14ac:dyDescent="0.25">
      <c r="A355" s="59" t="e">
        <f>VLOOKUP(B355, names!A$3:B$2401, 2,)</f>
        <v>#N/A</v>
      </c>
      <c r="B355" t="s">
        <v>1148</v>
      </c>
      <c r="C355" s="59" t="str">
        <f t="shared" si="10"/>
        <v>120 Long Ridge Road</v>
      </c>
      <c r="D355" t="s">
        <v>1149</v>
      </c>
      <c r="E355" s="59" t="str">
        <f t="shared" si="11"/>
        <v>Stamford</v>
      </c>
      <c r="F355" t="s">
        <v>2109</v>
      </c>
      <c r="G355" t="s">
        <v>2288</v>
      </c>
      <c r="H355" s="140" t="s">
        <v>3717</v>
      </c>
      <c r="I355" t="s">
        <v>1150</v>
      </c>
      <c r="J355" s="59" t="s">
        <v>3255</v>
      </c>
    </row>
    <row r="356" spans="1:10" x14ac:dyDescent="0.25">
      <c r="A356" s="59" t="e">
        <f>VLOOKUP(B356, names!A$3:B$2401, 2,)</f>
        <v>#N/A</v>
      </c>
      <c r="B356" t="s">
        <v>1151</v>
      </c>
      <c r="C356" s="59" t="str">
        <f t="shared" si="10"/>
        <v>7 Wtc, 250 Greenwich Street</v>
      </c>
      <c r="D356" t="s">
        <v>1152</v>
      </c>
      <c r="E356" s="59" t="str">
        <f t="shared" si="11"/>
        <v>New York</v>
      </c>
      <c r="F356" t="s">
        <v>2025</v>
      </c>
      <c r="G356" t="s">
        <v>2279</v>
      </c>
      <c r="H356" s="140">
        <v>10007</v>
      </c>
      <c r="I356" t="s">
        <v>1153</v>
      </c>
      <c r="J356" s="59" t="s">
        <v>3256</v>
      </c>
    </row>
    <row r="357" spans="1:10" x14ac:dyDescent="0.25">
      <c r="A357" s="59" t="e">
        <f>VLOOKUP(B357, names!A$3:B$2401, 2,)</f>
        <v>#N/A</v>
      </c>
      <c r="B357" t="s">
        <v>1154</v>
      </c>
      <c r="C357" s="59" t="str">
        <f t="shared" si="10"/>
        <v>120 Long Ridge Road</v>
      </c>
      <c r="D357" t="s">
        <v>1149</v>
      </c>
      <c r="E357" s="59" t="str">
        <f t="shared" si="11"/>
        <v>Stamford</v>
      </c>
      <c r="F357" t="s">
        <v>2109</v>
      </c>
      <c r="G357" t="s">
        <v>2288</v>
      </c>
      <c r="H357" s="140" t="s">
        <v>2387</v>
      </c>
      <c r="I357" t="s">
        <v>1155</v>
      </c>
      <c r="J357" s="59" t="s">
        <v>3257</v>
      </c>
    </row>
    <row r="358" spans="1:10" x14ac:dyDescent="0.25">
      <c r="A358" s="59" t="e">
        <f>VLOOKUP(B358, names!A$3:B$2401, 2,)</f>
        <v>#N/A</v>
      </c>
      <c r="B358" t="s">
        <v>1156</v>
      </c>
      <c r="C358" s="59" t="str">
        <f t="shared" si="10"/>
        <v>8325 Six Forks Road</v>
      </c>
      <c r="D358" t="s">
        <v>1157</v>
      </c>
      <c r="E358" s="59" t="str">
        <f t="shared" si="11"/>
        <v>Raleigh</v>
      </c>
      <c r="F358" t="s">
        <v>2115</v>
      </c>
      <c r="G358" t="s">
        <v>2297</v>
      </c>
      <c r="H358" s="140">
        <v>27615</v>
      </c>
      <c r="I358" t="s">
        <v>1158</v>
      </c>
      <c r="J358" s="59" t="s">
        <v>2487</v>
      </c>
    </row>
    <row r="359" spans="1:10" x14ac:dyDescent="0.25">
      <c r="A359" s="59" t="e">
        <f>VLOOKUP(B359, names!A$3:B$2401, 2,)</f>
        <v>#N/A</v>
      </c>
      <c r="B359" t="s">
        <v>1159</v>
      </c>
      <c r="C359" s="59" t="str">
        <f t="shared" si="10"/>
        <v>8325 Six Forks Road</v>
      </c>
      <c r="D359" t="s">
        <v>1157</v>
      </c>
      <c r="E359" s="59" t="str">
        <f t="shared" si="11"/>
        <v>Raleigh</v>
      </c>
      <c r="F359" t="s">
        <v>2115</v>
      </c>
      <c r="G359" t="s">
        <v>2297</v>
      </c>
      <c r="H359" s="140">
        <v>27615</v>
      </c>
      <c r="I359" t="s">
        <v>1158</v>
      </c>
      <c r="J359" s="59" t="s">
        <v>2487</v>
      </c>
    </row>
    <row r="360" spans="1:10" x14ac:dyDescent="0.25">
      <c r="A360" s="59" t="e">
        <f>VLOOKUP(B360, names!A$3:B$2401, 2,)</f>
        <v>#N/A</v>
      </c>
      <c r="B360" t="s">
        <v>1160</v>
      </c>
      <c r="C360" s="59" t="str">
        <f t="shared" si="10"/>
        <v>8325 Six Forks Road</v>
      </c>
      <c r="D360" t="s">
        <v>1157</v>
      </c>
      <c r="E360" s="59" t="str">
        <f t="shared" si="11"/>
        <v>Raleigh</v>
      </c>
      <c r="F360" t="s">
        <v>2115</v>
      </c>
      <c r="G360" t="s">
        <v>2297</v>
      </c>
      <c r="H360" s="140">
        <v>27615</v>
      </c>
      <c r="I360" t="s">
        <v>1158</v>
      </c>
      <c r="J360" s="59" t="s">
        <v>2487</v>
      </c>
    </row>
    <row r="361" spans="1:10" x14ac:dyDescent="0.25">
      <c r="A361" s="59" t="e">
        <f>VLOOKUP(B361, names!A$3:B$2401, 2,)</f>
        <v>#N/A</v>
      </c>
      <c r="B361" t="s">
        <v>1161</v>
      </c>
      <c r="C361" s="59" t="str">
        <f t="shared" si="10"/>
        <v>8325 Six Forks Road</v>
      </c>
      <c r="D361" t="s">
        <v>1157</v>
      </c>
      <c r="E361" s="59" t="str">
        <f t="shared" si="11"/>
        <v>Raleigh</v>
      </c>
      <c r="F361" t="s">
        <v>2115</v>
      </c>
      <c r="G361" t="s">
        <v>2297</v>
      </c>
      <c r="H361" s="140">
        <v>27615</v>
      </c>
      <c r="I361" t="s">
        <v>1158</v>
      </c>
      <c r="J361" s="59" t="s">
        <v>2487</v>
      </c>
    </row>
    <row r="362" spans="1:10" x14ac:dyDescent="0.25">
      <c r="A362" s="59" t="e">
        <f>VLOOKUP(B362, names!A$3:B$2401, 2,)</f>
        <v>#N/A</v>
      </c>
      <c r="B362" t="s">
        <v>1162</v>
      </c>
      <c r="C362" s="59" t="str">
        <f t="shared" si="10"/>
        <v>P.O. Box 618</v>
      </c>
      <c r="D362" t="s">
        <v>685</v>
      </c>
      <c r="E362" s="59" t="str">
        <f t="shared" si="11"/>
        <v>Columbia</v>
      </c>
      <c r="F362" t="s">
        <v>2029</v>
      </c>
      <c r="G362" t="s">
        <v>2319</v>
      </c>
      <c r="H362" s="140">
        <v>65205</v>
      </c>
      <c r="I362" t="s">
        <v>686</v>
      </c>
      <c r="J362" s="59" t="s">
        <v>3191</v>
      </c>
    </row>
    <row r="363" spans="1:10" x14ac:dyDescent="0.25">
      <c r="A363" s="59" t="e">
        <f>VLOOKUP(B363, names!A$3:B$2401, 2,)</f>
        <v>#N/A</v>
      </c>
      <c r="B363" t="s">
        <v>1163</v>
      </c>
      <c r="C363" s="59" t="str">
        <f t="shared" si="10"/>
        <v>68 South Service Road, Suite 450</v>
      </c>
      <c r="D363" t="s">
        <v>1164</v>
      </c>
      <c r="E363" s="59" t="str">
        <f t="shared" si="11"/>
        <v>Melville</v>
      </c>
      <c r="F363" t="s">
        <v>2170</v>
      </c>
      <c r="G363" t="s">
        <v>2279</v>
      </c>
      <c r="H363" s="140">
        <v>11747</v>
      </c>
      <c r="I363" t="s">
        <v>613</v>
      </c>
      <c r="J363" s="59" t="s">
        <v>2487</v>
      </c>
    </row>
    <row r="364" spans="1:10" x14ac:dyDescent="0.25">
      <c r="A364" s="59" t="e">
        <f>VLOOKUP(B364, names!A$3:B$2401, 2,)</f>
        <v>#N/A</v>
      </c>
      <c r="B364" t="s">
        <v>1165</v>
      </c>
      <c r="C364" s="59" t="str">
        <f t="shared" si="10"/>
        <v>5260 Western Avenue</v>
      </c>
      <c r="D364" t="s">
        <v>1135</v>
      </c>
      <c r="E364" s="59" t="str">
        <f t="shared" si="11"/>
        <v>Chevy Chase</v>
      </c>
      <c r="F364" t="s">
        <v>2168</v>
      </c>
      <c r="G364" t="s">
        <v>2296</v>
      </c>
      <c r="H364" s="140" t="s">
        <v>2386</v>
      </c>
      <c r="I364" t="s">
        <v>1136</v>
      </c>
      <c r="J364" s="59" t="s">
        <v>3253</v>
      </c>
    </row>
    <row r="365" spans="1:10" x14ac:dyDescent="0.25">
      <c r="A365" s="59" t="str">
        <f>VLOOKUP(B365, names!A$3:B$2401, 2,)</f>
        <v>Granada Insurance Co.</v>
      </c>
      <c r="B365" t="s">
        <v>161</v>
      </c>
      <c r="C365" s="59" t="str">
        <f t="shared" si="10"/>
        <v>4075 Sw 83 Avenue</v>
      </c>
      <c r="D365" t="s">
        <v>1166</v>
      </c>
      <c r="E365" s="59" t="str">
        <f t="shared" si="11"/>
        <v>Miami</v>
      </c>
      <c r="F365" t="s">
        <v>2054</v>
      </c>
      <c r="G365" t="s">
        <v>2285</v>
      </c>
      <c r="H365" s="140">
        <v>33155</v>
      </c>
      <c r="I365" t="s">
        <v>1167</v>
      </c>
      <c r="J365" s="59" t="s">
        <v>3258</v>
      </c>
    </row>
    <row r="366" spans="1:10" x14ac:dyDescent="0.25">
      <c r="A366" s="59" t="e">
        <f>VLOOKUP(B366, names!A$3:B$2401, 2,)</f>
        <v>#N/A</v>
      </c>
      <c r="B366" t="s">
        <v>1168</v>
      </c>
      <c r="C366" s="59" t="str">
        <f t="shared" si="10"/>
        <v>14001 Quailbrook Drive</v>
      </c>
      <c r="D366" t="s">
        <v>1169</v>
      </c>
      <c r="E366" s="59" t="str">
        <f t="shared" si="11"/>
        <v>Oklahoma City</v>
      </c>
      <c r="F366" t="s">
        <v>2068</v>
      </c>
      <c r="G366" t="s">
        <v>2318</v>
      </c>
      <c r="H366" s="140">
        <v>73134</v>
      </c>
      <c r="I366" t="s">
        <v>1170</v>
      </c>
      <c r="J366" s="59" t="s">
        <v>2487</v>
      </c>
    </row>
    <row r="367" spans="1:10" x14ac:dyDescent="0.25">
      <c r="A367" s="59" t="str">
        <f>VLOOKUP(B367, names!A$3:B$2401, 2,)</f>
        <v>Granite State Insurance Co.</v>
      </c>
      <c r="B367" t="s">
        <v>1171</v>
      </c>
      <c r="C367" s="59" t="str">
        <f t="shared" si="10"/>
        <v>175 Water Street, 18Th Floor</v>
      </c>
      <c r="D367" t="s">
        <v>468</v>
      </c>
      <c r="E367" s="59" t="str">
        <f t="shared" si="11"/>
        <v>New York</v>
      </c>
      <c r="F367" t="s">
        <v>2025</v>
      </c>
      <c r="G367" t="s">
        <v>2279</v>
      </c>
      <c r="H367" s="140">
        <v>10038</v>
      </c>
      <c r="I367" t="s">
        <v>469</v>
      </c>
      <c r="J367" s="59" t="s">
        <v>2477</v>
      </c>
    </row>
    <row r="368" spans="1:10" x14ac:dyDescent="0.25">
      <c r="A368" s="59" t="e">
        <f>VLOOKUP(B368, names!A$3:B$2401, 2,)</f>
        <v>#N/A</v>
      </c>
      <c r="B368" t="s">
        <v>1172</v>
      </c>
      <c r="C368" s="59" t="str">
        <f t="shared" si="10"/>
        <v>180 Genesee Street</v>
      </c>
      <c r="D368" t="s">
        <v>1173</v>
      </c>
      <c r="E368" s="59" t="str">
        <f t="shared" si="11"/>
        <v>New Hartford</v>
      </c>
      <c r="F368" t="s">
        <v>2171</v>
      </c>
      <c r="G368" t="s">
        <v>2279</v>
      </c>
      <c r="H368" s="140">
        <v>13413</v>
      </c>
      <c r="I368" t="s">
        <v>1174</v>
      </c>
      <c r="J368" s="59" t="s">
        <v>3259</v>
      </c>
    </row>
    <row r="369" spans="1:10" x14ac:dyDescent="0.25">
      <c r="A369" s="59" t="e">
        <f>VLOOKUP(B369, names!A$3:B$2401, 2,)</f>
        <v>#N/A</v>
      </c>
      <c r="B369" t="s">
        <v>1175</v>
      </c>
      <c r="C369" s="59" t="str">
        <f t="shared" si="10"/>
        <v>3601 N I10 Service Road West</v>
      </c>
      <c r="D369" t="s">
        <v>1176</v>
      </c>
      <c r="E369" s="59" t="str">
        <f t="shared" si="11"/>
        <v>Metairie</v>
      </c>
      <c r="F369" t="s">
        <v>2172</v>
      </c>
      <c r="G369" t="s">
        <v>2316</v>
      </c>
      <c r="H369" s="140">
        <v>70002</v>
      </c>
      <c r="I369" t="s">
        <v>1177</v>
      </c>
      <c r="J369" s="59" t="s">
        <v>2487</v>
      </c>
    </row>
    <row r="370" spans="1:10" x14ac:dyDescent="0.25">
      <c r="A370" s="59" t="str">
        <f>VLOOKUP(B370, names!A$3:B$2401, 2,)</f>
        <v>Great American Alliance Insurance Co.</v>
      </c>
      <c r="B370" t="s">
        <v>167</v>
      </c>
      <c r="C370" s="59" t="str">
        <f t="shared" si="10"/>
        <v>301 E Fourth Street</v>
      </c>
      <c r="D370" t="s">
        <v>1178</v>
      </c>
      <c r="E370" s="59" t="str">
        <f t="shared" si="11"/>
        <v>Cincinnati</v>
      </c>
      <c r="F370" t="s">
        <v>2060</v>
      </c>
      <c r="G370" t="s">
        <v>2302</v>
      </c>
      <c r="H370" s="140">
        <v>45202</v>
      </c>
      <c r="I370" t="s">
        <v>1179</v>
      </c>
      <c r="J370" s="59" t="s">
        <v>3260</v>
      </c>
    </row>
    <row r="371" spans="1:10" x14ac:dyDescent="0.25">
      <c r="A371" s="59" t="str">
        <f>VLOOKUP(B371, names!A$3:B$2401, 2,)</f>
        <v>Great American Assurance Co.</v>
      </c>
      <c r="B371" t="s">
        <v>133</v>
      </c>
      <c r="C371" s="59" t="str">
        <f t="shared" si="10"/>
        <v>301 E Fourth Street</v>
      </c>
      <c r="D371" t="s">
        <v>1178</v>
      </c>
      <c r="E371" s="59" t="str">
        <f t="shared" si="11"/>
        <v>Cincinnati</v>
      </c>
      <c r="F371" t="s">
        <v>2060</v>
      </c>
      <c r="G371" t="s">
        <v>2302</v>
      </c>
      <c r="H371" s="140">
        <v>45202</v>
      </c>
      <c r="I371" t="s">
        <v>1179</v>
      </c>
      <c r="J371" s="59" t="s">
        <v>3260</v>
      </c>
    </row>
    <row r="372" spans="1:10" x14ac:dyDescent="0.25">
      <c r="A372" s="59" t="e">
        <f>VLOOKUP(B372, names!A$3:B$2401, 2,)</f>
        <v>#N/A</v>
      </c>
      <c r="B372" t="s">
        <v>1180</v>
      </c>
      <c r="C372" s="59" t="str">
        <f t="shared" si="10"/>
        <v>301 E Fourth Street</v>
      </c>
      <c r="D372" t="s">
        <v>1178</v>
      </c>
      <c r="E372" s="59" t="str">
        <f t="shared" si="11"/>
        <v>Cincinnati</v>
      </c>
      <c r="F372" t="s">
        <v>2060</v>
      </c>
      <c r="G372" t="s">
        <v>2302</v>
      </c>
      <c r="H372" s="140">
        <v>45202</v>
      </c>
      <c r="I372" t="s">
        <v>1179</v>
      </c>
      <c r="J372" s="59" t="s">
        <v>3260</v>
      </c>
    </row>
    <row r="373" spans="1:10" x14ac:dyDescent="0.25">
      <c r="A373" s="59" t="e">
        <f>VLOOKUP(B373, names!A$3:B$2401, 2,)</f>
        <v>#N/A</v>
      </c>
      <c r="B373" t="s">
        <v>1181</v>
      </c>
      <c r="C373" s="59" t="str">
        <f t="shared" si="10"/>
        <v>301 E Fourth Street</v>
      </c>
      <c r="D373" t="s">
        <v>1178</v>
      </c>
      <c r="E373" s="59" t="str">
        <f t="shared" si="11"/>
        <v>Cincinnati</v>
      </c>
      <c r="F373" t="s">
        <v>2060</v>
      </c>
      <c r="G373" t="s">
        <v>2302</v>
      </c>
      <c r="H373" s="140">
        <v>45202</v>
      </c>
      <c r="I373" t="s">
        <v>1179</v>
      </c>
      <c r="J373" s="59" t="s">
        <v>3260</v>
      </c>
    </row>
    <row r="374" spans="1:10" x14ac:dyDescent="0.25">
      <c r="A374" s="59" t="str">
        <f>VLOOKUP(B374, names!A$3:B$2401, 2,)</f>
        <v>Great American Insurance Co.</v>
      </c>
      <c r="B374" t="s">
        <v>131</v>
      </c>
      <c r="C374" s="59" t="str">
        <f t="shared" si="10"/>
        <v>301 E Fourth Street</v>
      </c>
      <c r="D374" t="s">
        <v>1178</v>
      </c>
      <c r="E374" s="59" t="str">
        <f t="shared" si="11"/>
        <v>Cincinnati</v>
      </c>
      <c r="F374" t="s">
        <v>2060</v>
      </c>
      <c r="G374" t="s">
        <v>2302</v>
      </c>
      <c r="H374" s="140">
        <v>45202</v>
      </c>
      <c r="I374" t="s">
        <v>1179</v>
      </c>
      <c r="J374" s="59" t="s">
        <v>3260</v>
      </c>
    </row>
    <row r="375" spans="1:10" x14ac:dyDescent="0.25">
      <c r="A375" s="59" t="str">
        <f>VLOOKUP(B375, names!A$3:B$2401, 2,)</f>
        <v>Great American Insurance Co. Of New York</v>
      </c>
      <c r="B375" t="s">
        <v>140</v>
      </c>
      <c r="C375" s="59" t="str">
        <f t="shared" si="10"/>
        <v>301 E Fourth Street</v>
      </c>
      <c r="D375" t="s">
        <v>1178</v>
      </c>
      <c r="E375" s="59" t="str">
        <f t="shared" si="11"/>
        <v>Cincinnati</v>
      </c>
      <c r="F375" t="s">
        <v>2060</v>
      </c>
      <c r="G375" t="s">
        <v>2302</v>
      </c>
      <c r="H375" s="140">
        <v>45202</v>
      </c>
      <c r="I375" t="s">
        <v>1179</v>
      </c>
      <c r="J375" s="59" t="s">
        <v>3260</v>
      </c>
    </row>
    <row r="376" spans="1:10" x14ac:dyDescent="0.25">
      <c r="A376" s="59" t="e">
        <f>VLOOKUP(B376, names!A$3:B$2401, 2,)</f>
        <v>#N/A</v>
      </c>
      <c r="B376" t="s">
        <v>1182</v>
      </c>
      <c r="C376" s="59" t="str">
        <f t="shared" si="10"/>
        <v>301 E Fourth Street</v>
      </c>
      <c r="D376" t="s">
        <v>1178</v>
      </c>
      <c r="E376" s="59" t="str">
        <f t="shared" si="11"/>
        <v>Cincinnati</v>
      </c>
      <c r="F376" t="s">
        <v>2060</v>
      </c>
      <c r="G376" t="s">
        <v>2302</v>
      </c>
      <c r="H376" s="140">
        <v>45202</v>
      </c>
      <c r="I376" t="s">
        <v>1179</v>
      </c>
      <c r="J376" s="59" t="s">
        <v>3260</v>
      </c>
    </row>
    <row r="377" spans="1:10" x14ac:dyDescent="0.25">
      <c r="A377" s="59" t="e">
        <f>VLOOKUP(B377, names!A$3:B$2401, 2,)</f>
        <v>#N/A</v>
      </c>
      <c r="B377" t="s">
        <v>1183</v>
      </c>
      <c r="C377" s="59" t="str">
        <f t="shared" si="10"/>
        <v>301 E Fourth Street</v>
      </c>
      <c r="D377" t="s">
        <v>1178</v>
      </c>
      <c r="E377" s="59" t="str">
        <f t="shared" si="11"/>
        <v>Cincinnati</v>
      </c>
      <c r="F377" t="s">
        <v>2060</v>
      </c>
      <c r="G377" t="s">
        <v>2302</v>
      </c>
      <c r="H377" s="140">
        <v>45202</v>
      </c>
      <c r="I377" t="s">
        <v>1179</v>
      </c>
      <c r="J377" s="59" t="s">
        <v>3260</v>
      </c>
    </row>
    <row r="378" spans="1:10" x14ac:dyDescent="0.25">
      <c r="A378" s="59" t="e">
        <f>VLOOKUP(B378, names!A$3:B$2401, 2,)</f>
        <v>#N/A</v>
      </c>
      <c r="B378" t="s">
        <v>1184</v>
      </c>
      <c r="C378" s="59" t="str">
        <f t="shared" si="10"/>
        <v>7233 East Butherus Drive</v>
      </c>
      <c r="D378" t="s">
        <v>1185</v>
      </c>
      <c r="E378" s="59" t="str">
        <f t="shared" si="11"/>
        <v>Scottsdale</v>
      </c>
      <c r="F378" t="s">
        <v>2173</v>
      </c>
      <c r="G378" t="s">
        <v>2330</v>
      </c>
      <c r="H378" s="140" t="s">
        <v>2389</v>
      </c>
      <c r="I378" t="s">
        <v>1186</v>
      </c>
      <c r="J378" s="59" t="s">
        <v>3202</v>
      </c>
    </row>
    <row r="379" spans="1:10" x14ac:dyDescent="0.25">
      <c r="A379" s="59" t="e">
        <f>VLOOKUP(B379, names!A$3:B$2401, 2,)</f>
        <v>#N/A</v>
      </c>
      <c r="B379" t="s">
        <v>1187</v>
      </c>
      <c r="C379" s="59" t="str">
        <f t="shared" si="10"/>
        <v>800 Gessner, Suite 600</v>
      </c>
      <c r="D379" t="s">
        <v>1188</v>
      </c>
      <c r="E379" s="59" t="str">
        <f t="shared" si="11"/>
        <v>Houston</v>
      </c>
      <c r="F379" t="s">
        <v>2100</v>
      </c>
      <c r="G379" t="s">
        <v>2287</v>
      </c>
      <c r="H379" s="140">
        <v>77024</v>
      </c>
      <c r="I379" t="s">
        <v>1189</v>
      </c>
      <c r="J379" s="59" t="s">
        <v>2487</v>
      </c>
    </row>
    <row r="380" spans="1:10" x14ac:dyDescent="0.25">
      <c r="A380" s="59" t="str">
        <f>VLOOKUP(B380, names!A$3:B$2401, 2,)</f>
        <v>Great Northern Insurance Co.</v>
      </c>
      <c r="B380" t="s">
        <v>125</v>
      </c>
      <c r="C380" s="59" t="str">
        <f t="shared" si="10"/>
        <v>202 Hall'S Mill Road</v>
      </c>
      <c r="D380" t="s">
        <v>862</v>
      </c>
      <c r="E380" s="59" t="str">
        <f t="shared" si="11"/>
        <v>Whitehouse Station</v>
      </c>
      <c r="F380" t="s">
        <v>2174</v>
      </c>
      <c r="G380" t="s">
        <v>2300</v>
      </c>
      <c r="H380" s="140" t="s">
        <v>3715</v>
      </c>
      <c r="I380" t="s">
        <v>863</v>
      </c>
      <c r="J380" s="59" t="s">
        <v>2524</v>
      </c>
    </row>
    <row r="381" spans="1:10" x14ac:dyDescent="0.25">
      <c r="A381" s="59" t="e">
        <f>VLOOKUP(B381, names!A$3:B$2401, 2,)</f>
        <v>#N/A</v>
      </c>
      <c r="B381" t="s">
        <v>1190</v>
      </c>
      <c r="C381" s="59" t="str">
        <f t="shared" si="10"/>
        <v>332 Minnesota Street, Suite W1800</v>
      </c>
      <c r="D381" t="s">
        <v>1191</v>
      </c>
      <c r="E381" s="59" t="str">
        <f t="shared" si="11"/>
        <v>St Paul</v>
      </c>
      <c r="F381" t="s">
        <v>2175</v>
      </c>
      <c r="G381" t="s">
        <v>2341</v>
      </c>
      <c r="H381" s="140">
        <v>55101</v>
      </c>
      <c r="I381" t="s">
        <v>1192</v>
      </c>
      <c r="J381" s="59" t="s">
        <v>2487</v>
      </c>
    </row>
    <row r="382" spans="1:10" x14ac:dyDescent="0.25">
      <c r="A382" s="59" t="e">
        <f>VLOOKUP(B382, names!A$3:B$2401, 2,)</f>
        <v>#N/A</v>
      </c>
      <c r="B382" t="s">
        <v>1193</v>
      </c>
      <c r="C382" s="59" t="str">
        <f t="shared" ref="C382:C445" si="12">PROPER(LEFT(D382, LEN(D382)-1))</f>
        <v>1100 West 29Th Street</v>
      </c>
      <c r="D382" t="s">
        <v>1194</v>
      </c>
      <c r="E382" s="59" t="str">
        <f t="shared" ref="E382:E445" si="13">PROPER(F382)</f>
        <v>South Sioux City</v>
      </c>
      <c r="F382" t="s">
        <v>2176</v>
      </c>
      <c r="G382" t="s">
        <v>2280</v>
      </c>
      <c r="H382" s="140" t="s">
        <v>2390</v>
      </c>
      <c r="I382" t="s">
        <v>1195</v>
      </c>
      <c r="J382" s="59" t="s">
        <v>2487</v>
      </c>
    </row>
    <row r="383" spans="1:10" x14ac:dyDescent="0.25">
      <c r="A383" s="59" t="str">
        <f>VLOOKUP(B383, names!A$3:B$2401, 2,)</f>
        <v>Greenwich Insurance Co.</v>
      </c>
      <c r="B383" t="s">
        <v>201</v>
      </c>
      <c r="C383" s="59" t="str">
        <f t="shared" si="12"/>
        <v>Seaview House, 70 Seaview Avenue</v>
      </c>
      <c r="D383" t="s">
        <v>1196</v>
      </c>
      <c r="E383" s="59" t="str">
        <f t="shared" si="13"/>
        <v>Stamford</v>
      </c>
      <c r="F383" t="s">
        <v>2109</v>
      </c>
      <c r="G383" t="s">
        <v>2288</v>
      </c>
      <c r="H383" s="140" t="s">
        <v>3717</v>
      </c>
      <c r="I383" t="s">
        <v>838</v>
      </c>
      <c r="J383" s="59" t="s">
        <v>3261</v>
      </c>
    </row>
    <row r="384" spans="1:10" x14ac:dyDescent="0.25">
      <c r="A384" s="59" t="e">
        <f>VLOOKUP(B384, names!A$3:B$2401, 2,)</f>
        <v>#N/A</v>
      </c>
      <c r="B384" t="s">
        <v>1197</v>
      </c>
      <c r="C384" s="59" t="str">
        <f t="shared" si="12"/>
        <v>One Towne Square, Suite 1470</v>
      </c>
      <c r="D384" t="s">
        <v>1198</v>
      </c>
      <c r="E384" s="59" t="str">
        <f t="shared" si="13"/>
        <v>Southfield</v>
      </c>
      <c r="F384" t="s">
        <v>2080</v>
      </c>
      <c r="G384" t="s">
        <v>2283</v>
      </c>
      <c r="H384" s="140" t="s">
        <v>2391</v>
      </c>
      <c r="I384" t="s">
        <v>1199</v>
      </c>
      <c r="J384" s="59" t="s">
        <v>2487</v>
      </c>
    </row>
    <row r="385" spans="1:10" x14ac:dyDescent="0.25">
      <c r="A385" s="59" t="e">
        <f>VLOOKUP(B385, names!A$3:B$2401, 2,)</f>
        <v>#N/A</v>
      </c>
      <c r="B385" t="s">
        <v>1200</v>
      </c>
      <c r="C385" s="59" t="str">
        <f t="shared" si="12"/>
        <v>401 E. Las Olas Blvd., Suite 1540</v>
      </c>
      <c r="D385" t="s">
        <v>1201</v>
      </c>
      <c r="E385" s="59" t="str">
        <f t="shared" si="13"/>
        <v>Fort Lauderdale</v>
      </c>
      <c r="F385" t="s">
        <v>2070</v>
      </c>
      <c r="G385" t="s">
        <v>2285</v>
      </c>
      <c r="H385" s="140">
        <v>33301</v>
      </c>
      <c r="I385" t="s">
        <v>1202</v>
      </c>
      <c r="J385" s="59" t="s">
        <v>3262</v>
      </c>
    </row>
    <row r="386" spans="1:10" x14ac:dyDescent="0.25">
      <c r="A386" s="59" t="str">
        <f>VLOOKUP(B386, names!A$3:B$2401, 2,)</f>
        <v>Guideone America Insurance Co.</v>
      </c>
      <c r="B386" t="s">
        <v>175</v>
      </c>
      <c r="C386" s="59" t="str">
        <f t="shared" si="12"/>
        <v>1111 Ashworth Road</v>
      </c>
      <c r="D386" t="s">
        <v>1203</v>
      </c>
      <c r="E386" s="59" t="str">
        <f t="shared" si="13"/>
        <v>West Des Moines</v>
      </c>
      <c r="F386" t="s">
        <v>2152</v>
      </c>
      <c r="G386" t="s">
        <v>2289</v>
      </c>
      <c r="H386" s="140" t="s">
        <v>2392</v>
      </c>
      <c r="I386" t="s">
        <v>1204</v>
      </c>
      <c r="J386" s="59" t="s">
        <v>3263</v>
      </c>
    </row>
    <row r="387" spans="1:10" x14ac:dyDescent="0.25">
      <c r="A387" s="59" t="str">
        <f>VLOOKUP(B387, names!A$3:B$2401, 2,)</f>
        <v>Guideone Elite Insurance Co.</v>
      </c>
      <c r="B387" t="s">
        <v>134</v>
      </c>
      <c r="C387" s="59" t="str">
        <f t="shared" si="12"/>
        <v>1111 Ashworth Road</v>
      </c>
      <c r="D387" t="s">
        <v>1203</v>
      </c>
      <c r="E387" s="59" t="str">
        <f t="shared" si="13"/>
        <v>West Des Moines</v>
      </c>
      <c r="F387" t="s">
        <v>2152</v>
      </c>
      <c r="G387" t="s">
        <v>2289</v>
      </c>
      <c r="H387" s="140" t="s">
        <v>2392</v>
      </c>
      <c r="I387" t="s">
        <v>1204</v>
      </c>
      <c r="J387" s="59" t="s">
        <v>3263</v>
      </c>
    </row>
    <row r="388" spans="1:10" x14ac:dyDescent="0.25">
      <c r="A388" s="59" t="str">
        <f>VLOOKUP(B388, names!A$3:B$2401, 2,)</f>
        <v>Guideone Mutual Insurance Co.</v>
      </c>
      <c r="B388" t="s">
        <v>151</v>
      </c>
      <c r="C388" s="59" t="str">
        <f t="shared" si="12"/>
        <v>1111 Ashworth Road</v>
      </c>
      <c r="D388" t="s">
        <v>1203</v>
      </c>
      <c r="E388" s="59" t="str">
        <f t="shared" si="13"/>
        <v>West Des Moines</v>
      </c>
      <c r="F388" t="s">
        <v>2152</v>
      </c>
      <c r="G388" t="s">
        <v>2289</v>
      </c>
      <c r="H388" s="140" t="s">
        <v>2392</v>
      </c>
      <c r="I388" t="s">
        <v>1204</v>
      </c>
      <c r="J388" s="59" t="s">
        <v>3263</v>
      </c>
    </row>
    <row r="389" spans="1:10" x14ac:dyDescent="0.25">
      <c r="A389" s="59" t="str">
        <f>VLOOKUP(B389, names!A$3:B$2401, 2,)</f>
        <v>Guideone Specialty Mutual Insurance Co.</v>
      </c>
      <c r="B389" t="s">
        <v>162</v>
      </c>
      <c r="C389" s="59" t="str">
        <f t="shared" si="12"/>
        <v>1111 Ashworth Road</v>
      </c>
      <c r="D389" t="s">
        <v>1203</v>
      </c>
      <c r="E389" s="59" t="str">
        <f t="shared" si="13"/>
        <v>West Des Moines</v>
      </c>
      <c r="F389" t="s">
        <v>2152</v>
      </c>
      <c r="G389" t="s">
        <v>2289</v>
      </c>
      <c r="H389" s="140" t="s">
        <v>2392</v>
      </c>
      <c r="I389" t="s">
        <v>1204</v>
      </c>
      <c r="J389" s="59" t="s">
        <v>3263</v>
      </c>
    </row>
    <row r="390" spans="1:10" x14ac:dyDescent="0.25">
      <c r="A390" s="59" t="str">
        <f>VLOOKUP(B390, names!A$3:B$2401, 2,)</f>
        <v>Gulfstream Property And Casualty Insurance Co.</v>
      </c>
      <c r="B390" t="s">
        <v>64</v>
      </c>
      <c r="C390" s="59" t="str">
        <f t="shared" si="12"/>
        <v>1501 Lady Street</v>
      </c>
      <c r="D390" t="s">
        <v>1205</v>
      </c>
      <c r="E390" s="59" t="str">
        <f t="shared" si="13"/>
        <v>Columbia</v>
      </c>
      <c r="F390" t="s">
        <v>2029</v>
      </c>
      <c r="G390" t="s">
        <v>2284</v>
      </c>
      <c r="H390" s="140">
        <v>34240</v>
      </c>
      <c r="I390" t="s">
        <v>1206</v>
      </c>
      <c r="J390" s="59" t="s">
        <v>2567</v>
      </c>
    </row>
    <row r="391" spans="1:10" x14ac:dyDescent="0.25">
      <c r="A391" s="59" t="e">
        <f>VLOOKUP(B391, names!A$3:B$2401, 2,)</f>
        <v>#N/A</v>
      </c>
      <c r="B391" t="s">
        <v>1207</v>
      </c>
      <c r="C391" s="59" t="str">
        <f t="shared" si="12"/>
        <v>777 Main Street Suite 1000</v>
      </c>
      <c r="D391" t="s">
        <v>568</v>
      </c>
      <c r="E391" s="59" t="str">
        <f t="shared" si="13"/>
        <v>Fort Worth</v>
      </c>
      <c r="F391" t="s">
        <v>2063</v>
      </c>
      <c r="G391" t="s">
        <v>2287</v>
      </c>
      <c r="H391" s="140">
        <v>76102</v>
      </c>
      <c r="I391" t="s">
        <v>1208</v>
      </c>
      <c r="J391" s="59" t="s">
        <v>2487</v>
      </c>
    </row>
    <row r="392" spans="1:10" x14ac:dyDescent="0.25">
      <c r="A392" s="59" t="e">
        <f>VLOOKUP(B392, names!A$3:B$2401, 2,)</f>
        <v>#N/A</v>
      </c>
      <c r="B392" t="s">
        <v>1209</v>
      </c>
      <c r="C392" s="59" t="str">
        <f t="shared" si="12"/>
        <v>777 Main Street Suite 1000</v>
      </c>
      <c r="D392" t="s">
        <v>568</v>
      </c>
      <c r="E392" s="59" t="str">
        <f t="shared" si="13"/>
        <v>Fort Worth</v>
      </c>
      <c r="F392" t="s">
        <v>2063</v>
      </c>
      <c r="G392" t="s">
        <v>2287</v>
      </c>
      <c r="H392" s="140">
        <v>76102</v>
      </c>
      <c r="I392" t="s">
        <v>1208</v>
      </c>
      <c r="J392" s="59" t="s">
        <v>2487</v>
      </c>
    </row>
    <row r="393" spans="1:10" x14ac:dyDescent="0.25">
      <c r="A393" s="59" t="e">
        <f>VLOOKUP(B393, names!A$3:B$2401, 2,)</f>
        <v>#N/A</v>
      </c>
      <c r="B393" t="s">
        <v>1210</v>
      </c>
      <c r="C393" s="59" t="str">
        <f t="shared" si="12"/>
        <v>600 College Road East, Suite 3500</v>
      </c>
      <c r="D393" t="s">
        <v>1211</v>
      </c>
      <c r="E393" s="59" t="str">
        <f t="shared" si="13"/>
        <v>Princeton</v>
      </c>
      <c r="F393" t="s">
        <v>2053</v>
      </c>
      <c r="G393" t="s">
        <v>2300</v>
      </c>
      <c r="H393" s="140" t="s">
        <v>3722</v>
      </c>
      <c r="I393" t="s">
        <v>1212</v>
      </c>
      <c r="J393" s="59" t="s">
        <v>3264</v>
      </c>
    </row>
    <row r="394" spans="1:10" x14ac:dyDescent="0.25">
      <c r="A394" s="59" t="str">
        <f>VLOOKUP(B394, names!A$3:B$2401, 2,)</f>
        <v>Hanover American Insurance Co. (The)</v>
      </c>
      <c r="B394" t="s">
        <v>181</v>
      </c>
      <c r="C394" s="59" t="str">
        <f t="shared" si="12"/>
        <v>440 Lincoln Street</v>
      </c>
      <c r="D394" t="s">
        <v>498</v>
      </c>
      <c r="E394" s="59" t="str">
        <f t="shared" si="13"/>
        <v>Worcester</v>
      </c>
      <c r="F394" t="s">
        <v>2047</v>
      </c>
      <c r="G394" t="s">
        <v>2304</v>
      </c>
      <c r="H394" s="140" t="s">
        <v>2305</v>
      </c>
      <c r="I394" t="s">
        <v>499</v>
      </c>
      <c r="J394" s="59" t="s">
        <v>3156</v>
      </c>
    </row>
    <row r="395" spans="1:10" x14ac:dyDescent="0.25">
      <c r="A395" s="59" t="str">
        <f>VLOOKUP(B395, names!A$3:B$2401, 2,)</f>
        <v>Hanover Insurance Co. (The)</v>
      </c>
      <c r="B395" t="s">
        <v>147</v>
      </c>
      <c r="C395" s="59" t="str">
        <f t="shared" si="12"/>
        <v>440 Lincoln Street</v>
      </c>
      <c r="D395" t="s">
        <v>498</v>
      </c>
      <c r="E395" s="59" t="str">
        <f t="shared" si="13"/>
        <v>Worcester</v>
      </c>
      <c r="F395" t="s">
        <v>2047</v>
      </c>
      <c r="G395" t="s">
        <v>2304</v>
      </c>
      <c r="H395" s="140" t="s">
        <v>2305</v>
      </c>
      <c r="I395" t="s">
        <v>499</v>
      </c>
      <c r="J395" s="59" t="s">
        <v>3156</v>
      </c>
    </row>
    <row r="396" spans="1:10" x14ac:dyDescent="0.25">
      <c r="A396" s="59">
        <f>VLOOKUP(B396, names!A$3:B$2401, 2,)</f>
        <v>0</v>
      </c>
      <c r="B396" t="s">
        <v>1213</v>
      </c>
      <c r="C396" s="59" t="str">
        <f t="shared" si="12"/>
        <v>1701 Golf Road, Suite 1-600</v>
      </c>
      <c r="D396" t="s">
        <v>1214</v>
      </c>
      <c r="E396" s="59" t="str">
        <f t="shared" si="13"/>
        <v>Rolling Meadows</v>
      </c>
      <c r="F396" t="s">
        <v>2177</v>
      </c>
      <c r="G396" t="s">
        <v>2294</v>
      </c>
      <c r="H396" s="140">
        <v>60008</v>
      </c>
      <c r="I396" t="s">
        <v>1215</v>
      </c>
      <c r="J396" s="59" t="s">
        <v>3265</v>
      </c>
    </row>
    <row r="397" spans="1:10" x14ac:dyDescent="0.25">
      <c r="A397" s="59">
        <f>VLOOKUP(B397, names!A$3:B$2401, 2,)</f>
        <v>0</v>
      </c>
      <c r="B397" t="s">
        <v>1216</v>
      </c>
      <c r="C397" s="59" t="str">
        <f t="shared" si="12"/>
        <v>355 Maple Avenue</v>
      </c>
      <c r="D397" t="s">
        <v>1217</v>
      </c>
      <c r="E397" s="59" t="str">
        <f t="shared" si="13"/>
        <v>Harleysville</v>
      </c>
      <c r="F397" t="s">
        <v>2178</v>
      </c>
      <c r="G397" t="s">
        <v>2286</v>
      </c>
      <c r="H397" s="140" t="s">
        <v>2393</v>
      </c>
      <c r="I397" t="s">
        <v>1218</v>
      </c>
      <c r="J397" s="59" t="s">
        <v>2487</v>
      </c>
    </row>
    <row r="398" spans="1:10" x14ac:dyDescent="0.25">
      <c r="A398" s="59">
        <f>VLOOKUP(B398, names!A$3:B$2401, 2,)</f>
        <v>0</v>
      </c>
      <c r="B398" t="s">
        <v>1219</v>
      </c>
      <c r="C398" s="59" t="str">
        <f t="shared" si="12"/>
        <v>355 Maple Avenue</v>
      </c>
      <c r="D398" t="s">
        <v>1217</v>
      </c>
      <c r="E398" s="59" t="str">
        <f t="shared" si="13"/>
        <v>Harleysville</v>
      </c>
      <c r="F398" t="s">
        <v>2178</v>
      </c>
      <c r="G398" t="s">
        <v>2286</v>
      </c>
      <c r="H398" s="140" t="s">
        <v>2393</v>
      </c>
      <c r="I398" t="s">
        <v>1218</v>
      </c>
      <c r="J398" s="59" t="s">
        <v>2487</v>
      </c>
    </row>
    <row r="399" spans="1:10" x14ac:dyDescent="0.25">
      <c r="A399" s="59">
        <f>VLOOKUP(B399, names!A$3:B$2401, 2,)</f>
        <v>0</v>
      </c>
      <c r="B399" t="s">
        <v>1220</v>
      </c>
      <c r="C399" s="59" t="str">
        <f t="shared" si="12"/>
        <v>355 Maple Avenue</v>
      </c>
      <c r="D399" t="s">
        <v>1217</v>
      </c>
      <c r="E399" s="59" t="str">
        <f t="shared" si="13"/>
        <v>Harleysville</v>
      </c>
      <c r="F399" t="s">
        <v>2178</v>
      </c>
      <c r="G399" t="s">
        <v>2286</v>
      </c>
      <c r="H399" s="140" t="s">
        <v>2393</v>
      </c>
      <c r="I399" t="s">
        <v>1221</v>
      </c>
      <c r="J399" s="59" t="s">
        <v>2487</v>
      </c>
    </row>
    <row r="400" spans="1:10" x14ac:dyDescent="0.25">
      <c r="A400" s="59" t="e">
        <f>VLOOKUP(B400, names!A$3:B$2401, 2,)</f>
        <v>#N/A</v>
      </c>
      <c r="B400" t="s">
        <v>1222</v>
      </c>
      <c r="C400" s="59" t="str">
        <f t="shared" si="12"/>
        <v>200 Hopmeadow Street</v>
      </c>
      <c r="D400" t="s">
        <v>1223</v>
      </c>
      <c r="E400" s="59" t="str">
        <f t="shared" si="13"/>
        <v>Simsbury</v>
      </c>
      <c r="F400" t="s">
        <v>2179</v>
      </c>
      <c r="G400" t="s">
        <v>2288</v>
      </c>
      <c r="H400" s="140" t="s">
        <v>2394</v>
      </c>
      <c r="I400" t="s">
        <v>1224</v>
      </c>
      <c r="J400" s="59" t="s">
        <v>2569</v>
      </c>
    </row>
    <row r="401" spans="1:10" x14ac:dyDescent="0.25">
      <c r="A401" s="59" t="str">
        <f>VLOOKUP(B401, names!A$3:B$2401, 2,)</f>
        <v>Hartford Casualty Insurance Co.</v>
      </c>
      <c r="B401" t="s">
        <v>143</v>
      </c>
      <c r="C401" s="59" t="str">
        <f t="shared" si="12"/>
        <v>200 Hopmeadow Street</v>
      </c>
      <c r="D401" t="s">
        <v>1223</v>
      </c>
      <c r="E401" s="59" t="str">
        <f t="shared" si="13"/>
        <v>Simsbury</v>
      </c>
      <c r="F401" t="s">
        <v>2179</v>
      </c>
      <c r="G401" t="s">
        <v>2288</v>
      </c>
      <c r="H401" s="140" t="s">
        <v>2394</v>
      </c>
      <c r="I401" t="s">
        <v>1224</v>
      </c>
      <c r="J401" s="59" t="s">
        <v>2569</v>
      </c>
    </row>
    <row r="402" spans="1:10" x14ac:dyDescent="0.25">
      <c r="A402" s="59" t="str">
        <f>VLOOKUP(B402, names!A$3:B$2401, 2,)</f>
        <v>Hartford Fire Insurance Co.</v>
      </c>
      <c r="B402" t="s">
        <v>163</v>
      </c>
      <c r="C402" s="59" t="str">
        <f t="shared" si="12"/>
        <v>200 Hopmeadow Street</v>
      </c>
      <c r="D402" t="s">
        <v>1223</v>
      </c>
      <c r="E402" s="59" t="str">
        <f t="shared" si="13"/>
        <v>Simsbury</v>
      </c>
      <c r="F402" t="s">
        <v>2179</v>
      </c>
      <c r="G402" t="s">
        <v>2288</v>
      </c>
      <c r="H402" s="140" t="s">
        <v>2394</v>
      </c>
      <c r="I402" t="s">
        <v>1224</v>
      </c>
      <c r="J402" s="59" t="s">
        <v>2569</v>
      </c>
    </row>
    <row r="403" spans="1:10" x14ac:dyDescent="0.25">
      <c r="A403" s="59" t="str">
        <f>VLOOKUP(B403, names!A$3:B$2401, 2,)</f>
        <v>Hartford Insurance Co. Of The Midwest</v>
      </c>
      <c r="B403" t="s">
        <v>86</v>
      </c>
      <c r="C403" s="59" t="str">
        <f t="shared" si="12"/>
        <v>200 Hopmeadow Street</v>
      </c>
      <c r="D403" t="s">
        <v>1223</v>
      </c>
      <c r="E403" s="59" t="str">
        <f t="shared" si="13"/>
        <v>Simsbury</v>
      </c>
      <c r="F403" t="s">
        <v>2179</v>
      </c>
      <c r="G403" t="s">
        <v>2288</v>
      </c>
      <c r="H403" s="140" t="s">
        <v>2394</v>
      </c>
      <c r="I403" t="s">
        <v>1224</v>
      </c>
      <c r="J403" s="59" t="s">
        <v>2569</v>
      </c>
    </row>
    <row r="404" spans="1:10" x14ac:dyDescent="0.25">
      <c r="A404" s="59" t="e">
        <f>VLOOKUP(B404, names!A$3:B$2401, 2,)</f>
        <v>#N/A</v>
      </c>
      <c r="B404" t="s">
        <v>399</v>
      </c>
      <c r="C404" s="59" t="str">
        <f t="shared" si="12"/>
        <v>200 Hopmeadow Street</v>
      </c>
      <c r="D404" t="s">
        <v>1223</v>
      </c>
      <c r="E404" s="59" t="str">
        <f t="shared" si="13"/>
        <v>Simsbury</v>
      </c>
      <c r="F404" t="s">
        <v>2179</v>
      </c>
      <c r="G404" t="s">
        <v>2288</v>
      </c>
      <c r="H404" s="140" t="s">
        <v>2394</v>
      </c>
      <c r="I404" t="s">
        <v>1224</v>
      </c>
      <c r="J404" s="59" t="s">
        <v>2569</v>
      </c>
    </row>
    <row r="405" spans="1:10" x14ac:dyDescent="0.25">
      <c r="A405" s="59" t="e">
        <f>VLOOKUP(B405, names!A$3:B$2401, 2,)</f>
        <v>#N/A</v>
      </c>
      <c r="B405" t="s">
        <v>1225</v>
      </c>
      <c r="C405" s="59" t="str">
        <f t="shared" si="12"/>
        <v>One State Street</v>
      </c>
      <c r="D405" t="s">
        <v>1226</v>
      </c>
      <c r="E405" s="59" t="str">
        <f t="shared" si="13"/>
        <v>Hartford</v>
      </c>
      <c r="F405" t="s">
        <v>2037</v>
      </c>
      <c r="G405" t="s">
        <v>2288</v>
      </c>
      <c r="H405" s="140" t="s">
        <v>2395</v>
      </c>
      <c r="I405" t="s">
        <v>1227</v>
      </c>
      <c r="J405" s="59" t="s">
        <v>3266</v>
      </c>
    </row>
    <row r="406" spans="1:10" x14ac:dyDescent="0.25">
      <c r="A406" s="59" t="e">
        <f>VLOOKUP(B406, names!A$3:B$2401, 2,)</f>
        <v>#N/A</v>
      </c>
      <c r="B406" t="s">
        <v>1228</v>
      </c>
      <c r="C406" s="59" t="str">
        <f t="shared" si="12"/>
        <v>One State Street</v>
      </c>
      <c r="D406" t="s">
        <v>1226</v>
      </c>
      <c r="E406" s="59" t="str">
        <f t="shared" si="13"/>
        <v>Hartford</v>
      </c>
      <c r="F406" t="s">
        <v>2037</v>
      </c>
      <c r="G406" t="s">
        <v>2288</v>
      </c>
      <c r="H406" s="140" t="s">
        <v>2396</v>
      </c>
      <c r="I406" t="s">
        <v>1229</v>
      </c>
      <c r="J406" s="59" t="s">
        <v>3267</v>
      </c>
    </row>
    <row r="407" spans="1:10" x14ac:dyDescent="0.25">
      <c r="A407" s="59" t="str">
        <f>VLOOKUP(B407, names!A$3:B$2401, 2,)</f>
        <v>Hartford Underwriters Insurance Co.</v>
      </c>
      <c r="B407" t="s">
        <v>157</v>
      </c>
      <c r="C407" s="59" t="str">
        <f t="shared" si="12"/>
        <v>200 Hopmeadow Street</v>
      </c>
      <c r="D407" t="s">
        <v>1223</v>
      </c>
      <c r="E407" s="59" t="str">
        <f t="shared" si="13"/>
        <v>Simsbury</v>
      </c>
      <c r="F407" t="s">
        <v>2179</v>
      </c>
      <c r="G407" t="s">
        <v>2288</v>
      </c>
      <c r="H407" s="140" t="s">
        <v>2394</v>
      </c>
      <c r="I407" t="s">
        <v>1224</v>
      </c>
      <c r="J407" s="59" t="s">
        <v>2569</v>
      </c>
    </row>
    <row r="408" spans="1:10" x14ac:dyDescent="0.25">
      <c r="A408" s="59" t="e">
        <f>VLOOKUP(B408, names!A$3:B$2401, 2,)</f>
        <v>#N/A</v>
      </c>
      <c r="B408" t="s">
        <v>1230</v>
      </c>
      <c r="C408" s="59" t="str">
        <f t="shared" si="12"/>
        <v>161 N. Clark Street - 48Th Floor</v>
      </c>
      <c r="D408" t="s">
        <v>1231</v>
      </c>
      <c r="E408" s="59" t="str">
        <f t="shared" si="13"/>
        <v>Chicago</v>
      </c>
      <c r="F408" t="s">
        <v>2040</v>
      </c>
      <c r="G408" t="s">
        <v>2294</v>
      </c>
      <c r="H408" s="140">
        <v>60601</v>
      </c>
      <c r="I408" t="s">
        <v>1232</v>
      </c>
      <c r="J408" s="59" t="s">
        <v>3268</v>
      </c>
    </row>
    <row r="409" spans="1:10" x14ac:dyDescent="0.25">
      <c r="A409" s="59" t="e">
        <f>VLOOKUP(B409, names!A$3:B$2401, 2,)</f>
        <v>#N/A</v>
      </c>
      <c r="B409" t="s">
        <v>1233</v>
      </c>
      <c r="C409" s="59" t="str">
        <f t="shared" si="12"/>
        <v>2515 Park Plaza</v>
      </c>
      <c r="D409" t="s">
        <v>1234</v>
      </c>
      <c r="E409" s="59" t="str">
        <f t="shared" si="13"/>
        <v>Nashville</v>
      </c>
      <c r="F409" t="s">
        <v>2121</v>
      </c>
      <c r="G409" t="s">
        <v>2350</v>
      </c>
      <c r="H409" s="140">
        <v>37203</v>
      </c>
      <c r="I409" t="s">
        <v>1235</v>
      </c>
      <c r="J409" s="59" t="s">
        <v>2487</v>
      </c>
    </row>
    <row r="410" spans="1:10" x14ac:dyDescent="0.25">
      <c r="A410" s="59" t="e">
        <f>VLOOKUP(B410, names!A$3:B$2401, 2,)</f>
        <v>#N/A</v>
      </c>
      <c r="B410" t="s">
        <v>1236</v>
      </c>
      <c r="C410" s="59" t="str">
        <f t="shared" si="12"/>
        <v>1250 South Pine Island Road, Suite 300</v>
      </c>
      <c r="D410" t="s">
        <v>1237</v>
      </c>
      <c r="E410" s="59" t="str">
        <f t="shared" si="13"/>
        <v>Plantation</v>
      </c>
      <c r="F410" t="s">
        <v>2180</v>
      </c>
      <c r="G410" t="s">
        <v>2285</v>
      </c>
      <c r="H410" s="140" t="s">
        <v>2397</v>
      </c>
      <c r="I410" t="s">
        <v>1238</v>
      </c>
      <c r="J410" s="59" t="s">
        <v>2487</v>
      </c>
    </row>
    <row r="411" spans="1:10" x14ac:dyDescent="0.25">
      <c r="A411" s="59" t="e">
        <f>VLOOKUP(B411, names!A$3:B$2401, 2,)</f>
        <v>#N/A</v>
      </c>
      <c r="B411" t="s">
        <v>1239</v>
      </c>
      <c r="C411" s="59" t="str">
        <f t="shared" si="12"/>
        <v>7101 College Boulevard, Suite 1400</v>
      </c>
      <c r="D411" t="s">
        <v>1240</v>
      </c>
      <c r="E411" s="59" t="str">
        <f t="shared" si="13"/>
        <v>Overland Park</v>
      </c>
      <c r="F411" t="s">
        <v>2181</v>
      </c>
      <c r="G411" t="s">
        <v>2335</v>
      </c>
      <c r="H411" s="140" t="s">
        <v>2398</v>
      </c>
      <c r="I411" t="s">
        <v>1241</v>
      </c>
      <c r="J411" s="59" t="s">
        <v>3175</v>
      </c>
    </row>
    <row r="412" spans="1:10" x14ac:dyDescent="0.25">
      <c r="A412" s="59" t="e">
        <f>VLOOKUP(B412, names!A$3:B$2401, 2,)</f>
        <v>#N/A</v>
      </c>
      <c r="B412" t="s">
        <v>1242</v>
      </c>
      <c r="C412" s="59" t="str">
        <f t="shared" si="12"/>
        <v>7125 West Jefferson Avenue, Suite 200</v>
      </c>
      <c r="D412" t="s">
        <v>1243</v>
      </c>
      <c r="E412" s="59" t="str">
        <f t="shared" si="13"/>
        <v>Lakewood</v>
      </c>
      <c r="F412" t="s">
        <v>2182</v>
      </c>
      <c r="G412" t="s">
        <v>2399</v>
      </c>
      <c r="H412" s="140">
        <v>80235</v>
      </c>
      <c r="I412" t="s">
        <v>1244</v>
      </c>
      <c r="J412" s="59" t="s">
        <v>2487</v>
      </c>
    </row>
    <row r="413" spans="1:10" x14ac:dyDescent="0.25">
      <c r="A413" s="59" t="str">
        <f>VLOOKUP(B413, names!A$3:B$2401, 2,)</f>
        <v>Heritage Property &amp; Casualty Insurance Co.</v>
      </c>
      <c r="B413" t="s">
        <v>36</v>
      </c>
      <c r="C413" s="59" t="str">
        <f t="shared" si="12"/>
        <v>2600 Mccormick Drive Suite 30</v>
      </c>
      <c r="D413" t="s">
        <v>3398</v>
      </c>
      <c r="E413" s="59" t="str">
        <f t="shared" si="13"/>
        <v>Clearwater</v>
      </c>
      <c r="F413" t="s">
        <v>2166</v>
      </c>
      <c r="G413" t="s">
        <v>2285</v>
      </c>
      <c r="H413" s="140">
        <v>33759</v>
      </c>
      <c r="I413" t="s">
        <v>1245</v>
      </c>
      <c r="J413" s="59" t="s">
        <v>2574</v>
      </c>
    </row>
    <row r="414" spans="1:10" x14ac:dyDescent="0.25">
      <c r="A414" s="59" t="e">
        <f>VLOOKUP(B414, names!A$3:B$2401, 2,)</f>
        <v>#N/A</v>
      </c>
      <c r="B414" t="s">
        <v>1246</v>
      </c>
      <c r="C414" s="59" t="str">
        <f t="shared" si="12"/>
        <v>120 Fifth Avenue, Suite P6107</v>
      </c>
      <c r="D414" t="s">
        <v>1247</v>
      </c>
      <c r="E414" s="59" t="str">
        <f t="shared" si="13"/>
        <v>Pittsburgh</v>
      </c>
      <c r="F414" t="s">
        <v>2183</v>
      </c>
      <c r="G414" t="s">
        <v>2286</v>
      </c>
      <c r="H414" s="140" t="s">
        <v>2400</v>
      </c>
      <c r="I414" t="s">
        <v>1248</v>
      </c>
      <c r="J414" s="59" t="s">
        <v>2487</v>
      </c>
    </row>
    <row r="415" spans="1:10" x14ac:dyDescent="0.25">
      <c r="A415" s="59" t="e">
        <f>VLOOKUP(B415, names!A$3:B$2401, 2,)</f>
        <v>#N/A</v>
      </c>
      <c r="B415" t="s">
        <v>1249</v>
      </c>
      <c r="C415" s="59" t="str">
        <f t="shared" si="12"/>
        <v>104 South Michigan Ave., Suite 600</v>
      </c>
      <c r="D415" t="s">
        <v>1250</v>
      </c>
      <c r="E415" s="59" t="str">
        <f t="shared" si="13"/>
        <v>Chicago</v>
      </c>
      <c r="F415" t="s">
        <v>2040</v>
      </c>
      <c r="G415" t="s">
        <v>2294</v>
      </c>
      <c r="H415" s="140">
        <v>60603</v>
      </c>
      <c r="I415" t="s">
        <v>1251</v>
      </c>
      <c r="J415" s="59" t="s">
        <v>2487</v>
      </c>
    </row>
    <row r="416" spans="1:10" x14ac:dyDescent="0.25">
      <c r="A416" s="59" t="str">
        <f>VLOOKUP(B416, names!A$3:B$2401, 2,)</f>
        <v>Homeowners Choice Property &amp; Casualty Insurance Co.</v>
      </c>
      <c r="B416" t="s">
        <v>41</v>
      </c>
      <c r="C416" s="59" t="str">
        <f t="shared" si="12"/>
        <v>5300 West Cypress Street, Suite 100</v>
      </c>
      <c r="D416" t="s">
        <v>1252</v>
      </c>
      <c r="E416" s="59" t="str">
        <f t="shared" si="13"/>
        <v>Tampa</v>
      </c>
      <c r="F416" t="s">
        <v>2066</v>
      </c>
      <c r="G416" t="s">
        <v>2285</v>
      </c>
      <c r="H416" s="140">
        <v>33607</v>
      </c>
      <c r="I416" t="s">
        <v>1253</v>
      </c>
      <c r="J416" s="59" t="s">
        <v>2576</v>
      </c>
    </row>
    <row r="417" spans="1:10" x14ac:dyDescent="0.25">
      <c r="A417" s="59" t="str">
        <f>VLOOKUP(B417, names!A$3:B$2401, 2,)</f>
        <v>Homesite Insurance Co.</v>
      </c>
      <c r="B417" t="s">
        <v>107</v>
      </c>
      <c r="C417" s="59" t="str">
        <f t="shared" si="12"/>
        <v>One Federal Street, Suite 400</v>
      </c>
      <c r="D417" t="s">
        <v>1254</v>
      </c>
      <c r="E417" s="59" t="str">
        <f t="shared" si="13"/>
        <v>Boston</v>
      </c>
      <c r="F417" t="s">
        <v>2062</v>
      </c>
      <c r="G417" t="s">
        <v>2304</v>
      </c>
      <c r="H417" s="140" t="s">
        <v>2401</v>
      </c>
      <c r="I417" t="s">
        <v>1255</v>
      </c>
      <c r="J417" s="59" t="s">
        <v>2578</v>
      </c>
    </row>
    <row r="418" spans="1:10" x14ac:dyDescent="0.25">
      <c r="A418" s="59" t="e">
        <f>VLOOKUP(B418, names!A$3:B$2401, 2,)</f>
        <v>#N/A</v>
      </c>
      <c r="B418" t="s">
        <v>400</v>
      </c>
      <c r="C418" s="59" t="str">
        <f t="shared" si="12"/>
        <v>One Federal Street, Suite 400</v>
      </c>
      <c r="D418" t="s">
        <v>1254</v>
      </c>
      <c r="E418" s="59" t="str">
        <f t="shared" si="13"/>
        <v>Boston</v>
      </c>
      <c r="F418" t="s">
        <v>2062</v>
      </c>
      <c r="G418" t="s">
        <v>2304</v>
      </c>
      <c r="H418" s="140" t="s">
        <v>2401</v>
      </c>
      <c r="I418" t="s">
        <v>1255</v>
      </c>
      <c r="J418" s="59" t="s">
        <v>2578</v>
      </c>
    </row>
    <row r="419" spans="1:10" x14ac:dyDescent="0.25">
      <c r="A419" s="59" t="str">
        <f>VLOOKUP(B419, names!A$3:B$2401, 2,)</f>
        <v>Horace Mann Insurance Co.</v>
      </c>
      <c r="B419" t="s">
        <v>202</v>
      </c>
      <c r="C419" s="59" t="str">
        <f t="shared" si="12"/>
        <v>#1 Horace Mann Plaza</v>
      </c>
      <c r="D419" t="s">
        <v>1256</v>
      </c>
      <c r="E419" s="59" t="str">
        <f t="shared" si="13"/>
        <v>Springfield</v>
      </c>
      <c r="F419" t="s">
        <v>2069</v>
      </c>
      <c r="G419" t="s">
        <v>2294</v>
      </c>
      <c r="H419" s="140">
        <v>62715</v>
      </c>
      <c r="I419" t="s">
        <v>1257</v>
      </c>
      <c r="J419" s="59" t="s">
        <v>2580</v>
      </c>
    </row>
    <row r="420" spans="1:10" x14ac:dyDescent="0.25">
      <c r="A420" s="59" t="e">
        <f>VLOOKUP(B420, names!A$3:B$2401, 2,)</f>
        <v>#N/A</v>
      </c>
      <c r="B420" t="s">
        <v>1258</v>
      </c>
      <c r="C420" s="59" t="str">
        <f t="shared" si="12"/>
        <v>#1 Horace Mann Plaza</v>
      </c>
      <c r="D420" t="s">
        <v>1256</v>
      </c>
      <c r="E420" s="59" t="str">
        <f t="shared" si="13"/>
        <v>Springfield</v>
      </c>
      <c r="F420" t="s">
        <v>2069</v>
      </c>
      <c r="G420" t="s">
        <v>2294</v>
      </c>
      <c r="H420" s="140">
        <v>62715</v>
      </c>
      <c r="I420" t="s">
        <v>1257</v>
      </c>
      <c r="J420" s="59" t="s">
        <v>2487</v>
      </c>
    </row>
    <row r="421" spans="1:10" x14ac:dyDescent="0.25">
      <c r="A421" s="59" t="e">
        <f>VLOOKUP(B421, names!A$3:B$2401, 2,)</f>
        <v>#N/A</v>
      </c>
      <c r="B421" t="s">
        <v>1259</v>
      </c>
      <c r="C421" s="59" t="str">
        <f t="shared" si="12"/>
        <v>189 Commerce Court</v>
      </c>
      <c r="D421" t="s">
        <v>1260</v>
      </c>
      <c r="E421" s="59" t="str">
        <f t="shared" si="13"/>
        <v>Cheshire</v>
      </c>
      <c r="F421" t="s">
        <v>2184</v>
      </c>
      <c r="G421" t="s">
        <v>2288</v>
      </c>
      <c r="H421" s="140" t="s">
        <v>3723</v>
      </c>
      <c r="I421" t="s">
        <v>1261</v>
      </c>
      <c r="J421" s="59" t="s">
        <v>3269</v>
      </c>
    </row>
    <row r="422" spans="1:10" x14ac:dyDescent="0.25">
      <c r="A422" s="59" t="e">
        <f>VLOOKUP(B422, names!A$3:B$2401, 2,)</f>
        <v>#N/A</v>
      </c>
      <c r="B422" t="s">
        <v>1262</v>
      </c>
      <c r="C422" s="59" t="str">
        <f t="shared" si="12"/>
        <v>189 Commerce Court</v>
      </c>
      <c r="D422" t="s">
        <v>1260</v>
      </c>
      <c r="E422" s="59" t="str">
        <f t="shared" si="13"/>
        <v>Cheshire</v>
      </c>
      <c r="F422" t="s">
        <v>2184</v>
      </c>
      <c r="G422" t="s">
        <v>2288</v>
      </c>
      <c r="H422" s="140" t="s">
        <v>3723</v>
      </c>
      <c r="I422" t="s">
        <v>1261</v>
      </c>
      <c r="J422" s="59" t="s">
        <v>3269</v>
      </c>
    </row>
    <row r="423" spans="1:10" x14ac:dyDescent="0.25">
      <c r="A423" s="59" t="e">
        <f>VLOOKUP(B423, names!A$3:B$2401, 2,)</f>
        <v>#N/A</v>
      </c>
      <c r="B423" t="s">
        <v>1263</v>
      </c>
      <c r="C423" s="59" t="str">
        <f t="shared" si="12"/>
        <v>100 William Street, 5Th Floor</v>
      </c>
      <c r="D423" t="s">
        <v>1264</v>
      </c>
      <c r="E423" s="59" t="str">
        <f t="shared" si="13"/>
        <v>New York</v>
      </c>
      <c r="F423" t="s">
        <v>2025</v>
      </c>
      <c r="G423" t="s">
        <v>2279</v>
      </c>
      <c r="H423" s="140">
        <v>10038</v>
      </c>
      <c r="I423" t="s">
        <v>1265</v>
      </c>
      <c r="J423" s="59" t="s">
        <v>3270</v>
      </c>
    </row>
    <row r="424" spans="1:10" x14ac:dyDescent="0.25">
      <c r="A424" s="59" t="str">
        <f>VLOOKUP(B424, names!A$3:B$2401, 2,)</f>
        <v>IDS Property Casualty Insurance Co.</v>
      </c>
      <c r="B424" t="s">
        <v>118</v>
      </c>
      <c r="C424" s="59" t="str">
        <f t="shared" si="12"/>
        <v>3500 Packerland Drive</v>
      </c>
      <c r="D424" t="s">
        <v>1266</v>
      </c>
      <c r="E424" s="59" t="str">
        <f t="shared" si="13"/>
        <v>De Pere</v>
      </c>
      <c r="F424" t="s">
        <v>2185</v>
      </c>
      <c r="G424" t="s">
        <v>2354</v>
      </c>
      <c r="H424" s="140" t="s">
        <v>2402</v>
      </c>
      <c r="I424" t="s">
        <v>1267</v>
      </c>
      <c r="J424" s="59" t="s">
        <v>3271</v>
      </c>
    </row>
    <row r="425" spans="1:10" x14ac:dyDescent="0.25">
      <c r="A425" s="59" t="e">
        <f>VLOOKUP(B425, names!A$3:B$2401, 2,)</f>
        <v>#N/A</v>
      </c>
      <c r="B425" t="s">
        <v>1268</v>
      </c>
      <c r="C425" s="59" t="str">
        <f t="shared" si="12"/>
        <v>10805 Old Mill Road</v>
      </c>
      <c r="D425" t="s">
        <v>913</v>
      </c>
      <c r="E425" s="59" t="str">
        <f t="shared" si="13"/>
        <v>Omaha</v>
      </c>
      <c r="F425" t="s">
        <v>2026</v>
      </c>
      <c r="G425" t="s">
        <v>2280</v>
      </c>
      <c r="H425" s="140" t="s">
        <v>2362</v>
      </c>
      <c r="I425" t="s">
        <v>914</v>
      </c>
      <c r="J425" s="59" t="s">
        <v>2487</v>
      </c>
    </row>
    <row r="426" spans="1:10" x14ac:dyDescent="0.25">
      <c r="A426" s="59" t="str">
        <f>VLOOKUP(B426, names!A$3:B$2401, 2,)</f>
        <v>Illinois National Insurance Co.</v>
      </c>
      <c r="B426" t="s">
        <v>1269</v>
      </c>
      <c r="C426" s="59" t="str">
        <f t="shared" si="12"/>
        <v>175 Water Street, 18Th Floor</v>
      </c>
      <c r="D426" t="s">
        <v>468</v>
      </c>
      <c r="E426" s="59" t="str">
        <f t="shared" si="13"/>
        <v>New York</v>
      </c>
      <c r="F426" t="s">
        <v>2025</v>
      </c>
      <c r="G426" t="s">
        <v>2279</v>
      </c>
      <c r="H426" s="140">
        <v>10038</v>
      </c>
      <c r="I426" t="s">
        <v>469</v>
      </c>
      <c r="J426" s="59" t="s">
        <v>2477</v>
      </c>
    </row>
    <row r="427" spans="1:10" x14ac:dyDescent="0.25">
      <c r="A427" s="59">
        <f>VLOOKUP(B427, names!A$3:B$2401, 2,)</f>
        <v>0</v>
      </c>
      <c r="B427" t="s">
        <v>1270</v>
      </c>
      <c r="C427" s="59" t="str">
        <f t="shared" si="12"/>
        <v>P O Box 753</v>
      </c>
      <c r="D427" t="s">
        <v>1271</v>
      </c>
      <c r="E427" s="59" t="str">
        <f t="shared" si="13"/>
        <v>Opelousas</v>
      </c>
      <c r="F427" t="s">
        <v>2186</v>
      </c>
      <c r="G427" t="s">
        <v>2316</v>
      </c>
      <c r="H427" s="140" t="s">
        <v>2403</v>
      </c>
      <c r="I427" t="s">
        <v>1272</v>
      </c>
      <c r="J427" s="59" t="s">
        <v>3272</v>
      </c>
    </row>
    <row r="428" spans="1:10" x14ac:dyDescent="0.25">
      <c r="A428" s="59" t="e">
        <f>VLOOKUP(B428, names!A$3:B$2401, 2,)</f>
        <v>#N/A</v>
      </c>
      <c r="B428" t="s">
        <v>1273</v>
      </c>
      <c r="C428" s="59" t="str">
        <f t="shared" si="12"/>
        <v>800 Gessner, Suite 600</v>
      </c>
      <c r="D428" t="s">
        <v>1188</v>
      </c>
      <c r="E428" s="59" t="str">
        <f t="shared" si="13"/>
        <v>Houston</v>
      </c>
      <c r="F428" t="s">
        <v>2100</v>
      </c>
      <c r="G428" t="s">
        <v>2287</v>
      </c>
      <c r="H428" s="140">
        <v>77024</v>
      </c>
      <c r="I428" t="s">
        <v>1189</v>
      </c>
      <c r="J428" s="59" t="s">
        <v>3273</v>
      </c>
    </row>
    <row r="429" spans="1:10" x14ac:dyDescent="0.25">
      <c r="A429" s="59" t="str">
        <f>VLOOKUP(B429, names!A$3:B$2401, 2,)</f>
        <v>Indemnity Insurance Co. Of North America</v>
      </c>
      <c r="B429" t="s">
        <v>145</v>
      </c>
      <c r="C429" s="59" t="str">
        <f t="shared" si="12"/>
        <v>Judith M. Calihan, 436 Walnut Street,            P</v>
      </c>
      <c r="D429" t="s">
        <v>436</v>
      </c>
      <c r="E429" s="59" t="str">
        <f t="shared" si="13"/>
        <v>Philadelphia</v>
      </c>
      <c r="F429" t="s">
        <v>2031</v>
      </c>
      <c r="G429" t="s">
        <v>2286</v>
      </c>
      <c r="H429" s="140">
        <v>19106</v>
      </c>
      <c r="I429" t="s">
        <v>434</v>
      </c>
      <c r="J429" s="59" t="s">
        <v>3148</v>
      </c>
    </row>
    <row r="430" spans="1:10" x14ac:dyDescent="0.25">
      <c r="A430" s="59" t="e">
        <f>VLOOKUP(B430, names!A$3:B$2401, 2,)</f>
        <v>#N/A</v>
      </c>
      <c r="B430" t="s">
        <v>1274</v>
      </c>
      <c r="C430" s="59" t="str">
        <f t="shared" si="12"/>
        <v>485 Madison Avenue, 14Th Floor</v>
      </c>
      <c r="D430" t="s">
        <v>1275</v>
      </c>
      <c r="E430" s="59" t="str">
        <f t="shared" si="13"/>
        <v>New York</v>
      </c>
      <c r="F430" t="s">
        <v>2025</v>
      </c>
      <c r="G430" t="s">
        <v>2279</v>
      </c>
      <c r="H430" s="140" t="s">
        <v>2404</v>
      </c>
      <c r="I430" t="s">
        <v>1276</v>
      </c>
      <c r="J430" s="59" t="s">
        <v>2487</v>
      </c>
    </row>
    <row r="431" spans="1:10" x14ac:dyDescent="0.25">
      <c r="A431" s="59" t="e">
        <f>VLOOKUP(B431, names!A$3:B$2401, 2,)</f>
        <v>#N/A</v>
      </c>
      <c r="B431" t="s">
        <v>1277</v>
      </c>
      <c r="C431" s="59" t="str">
        <f t="shared" si="12"/>
        <v>175 Berkeley Street</v>
      </c>
      <c r="D431" t="s">
        <v>563</v>
      </c>
      <c r="E431" s="59" t="str">
        <f t="shared" si="13"/>
        <v>Boston</v>
      </c>
      <c r="F431" t="s">
        <v>2062</v>
      </c>
      <c r="G431" t="s">
        <v>2304</v>
      </c>
      <c r="H431" s="140" t="s">
        <v>3709</v>
      </c>
      <c r="I431" t="s">
        <v>553</v>
      </c>
      <c r="J431" s="59" t="s">
        <v>3166</v>
      </c>
    </row>
    <row r="432" spans="1:10" x14ac:dyDescent="0.25">
      <c r="A432" s="59" t="e">
        <f>VLOOKUP(B432, names!A$3:B$2401, 2,)</f>
        <v>#N/A</v>
      </c>
      <c r="B432" t="s">
        <v>1278</v>
      </c>
      <c r="C432" s="59" t="str">
        <f t="shared" si="12"/>
        <v>2005 Market Street, Suite 1200</v>
      </c>
      <c r="D432" t="s">
        <v>1279</v>
      </c>
      <c r="E432" s="59" t="str">
        <f t="shared" si="13"/>
        <v>Philadelphia</v>
      </c>
      <c r="F432" t="s">
        <v>2031</v>
      </c>
      <c r="G432" t="s">
        <v>2286</v>
      </c>
      <c r="H432" s="140">
        <v>19103</v>
      </c>
      <c r="I432" t="s">
        <v>1280</v>
      </c>
      <c r="J432" s="59" t="s">
        <v>3274</v>
      </c>
    </row>
    <row r="433" spans="1:10" x14ac:dyDescent="0.25">
      <c r="A433" s="59" t="e">
        <f>VLOOKUP(B433, names!A$3:B$2401, 2,)</f>
        <v>#N/A</v>
      </c>
      <c r="B433" t="s">
        <v>1281</v>
      </c>
      <c r="C433" s="59" t="str">
        <f t="shared" si="12"/>
        <v>3700 Colonnade Parkway, Suite 600</v>
      </c>
      <c r="D433" t="s">
        <v>1282</v>
      </c>
      <c r="E433" s="59" t="str">
        <f t="shared" si="13"/>
        <v>Birmingham</v>
      </c>
      <c r="F433" t="s">
        <v>2133</v>
      </c>
      <c r="G433" t="s">
        <v>2405</v>
      </c>
      <c r="H433" s="140" t="s">
        <v>2406</v>
      </c>
      <c r="I433" t="s">
        <v>1283</v>
      </c>
      <c r="J433" s="59" t="s">
        <v>2487</v>
      </c>
    </row>
    <row r="434" spans="1:10" x14ac:dyDescent="0.25">
      <c r="A434" s="59" t="e">
        <f>VLOOKUP(B434, names!A$3:B$2401, 2,)</f>
        <v>#N/A</v>
      </c>
      <c r="B434" t="s">
        <v>1284</v>
      </c>
      <c r="C434" s="59" t="str">
        <f t="shared" si="12"/>
        <v>3700 Colonnade Parkway, Suite 600</v>
      </c>
      <c r="D434" t="s">
        <v>1282</v>
      </c>
      <c r="E434" s="59" t="str">
        <f t="shared" si="13"/>
        <v>Birmingham</v>
      </c>
      <c r="F434" t="s">
        <v>2133</v>
      </c>
      <c r="G434" t="s">
        <v>2405</v>
      </c>
      <c r="H434" s="140" t="s">
        <v>2406</v>
      </c>
      <c r="I434" t="s">
        <v>1283</v>
      </c>
      <c r="J434" s="59" t="s">
        <v>2487</v>
      </c>
    </row>
    <row r="435" spans="1:10" x14ac:dyDescent="0.25">
      <c r="A435" s="59" t="e">
        <f>VLOOKUP(B435, names!A$3:B$2401, 2,)</f>
        <v>#N/A</v>
      </c>
      <c r="B435" t="s">
        <v>1285</v>
      </c>
      <c r="C435" s="59" t="str">
        <f t="shared" si="12"/>
        <v>3700 Colonnade Parkway, Suite 600</v>
      </c>
      <c r="D435" t="s">
        <v>1282</v>
      </c>
      <c r="E435" s="59" t="str">
        <f t="shared" si="13"/>
        <v>Birmingham</v>
      </c>
      <c r="F435" t="s">
        <v>2133</v>
      </c>
      <c r="G435" t="s">
        <v>2405</v>
      </c>
      <c r="H435" s="140" t="s">
        <v>2406</v>
      </c>
      <c r="I435" t="s">
        <v>1283</v>
      </c>
      <c r="J435" s="59" t="s">
        <v>2487</v>
      </c>
    </row>
    <row r="436" spans="1:10" x14ac:dyDescent="0.25">
      <c r="A436" s="59" t="e">
        <f>VLOOKUP(B436, names!A$3:B$2401, 2,)</f>
        <v>#N/A</v>
      </c>
      <c r="B436" t="s">
        <v>1286</v>
      </c>
      <c r="C436" s="59" t="str">
        <f t="shared" si="12"/>
        <v>3700 Colonnade Parkway, Suite 600</v>
      </c>
      <c r="D436" t="s">
        <v>1282</v>
      </c>
      <c r="E436" s="59" t="str">
        <f t="shared" si="13"/>
        <v>Birmingham</v>
      </c>
      <c r="F436" t="s">
        <v>2133</v>
      </c>
      <c r="G436" t="s">
        <v>2405</v>
      </c>
      <c r="H436" s="140" t="s">
        <v>2406</v>
      </c>
      <c r="I436" t="s">
        <v>1283</v>
      </c>
      <c r="J436" s="59" t="s">
        <v>2487</v>
      </c>
    </row>
    <row r="437" spans="1:10" x14ac:dyDescent="0.25">
      <c r="A437" s="59" t="e">
        <f>VLOOKUP(B437, names!A$3:B$2401, 2,)</f>
        <v>#N/A</v>
      </c>
      <c r="B437" t="s">
        <v>1287</v>
      </c>
      <c r="C437" s="59" t="str">
        <f t="shared" si="12"/>
        <v>3700 Colonnade Parkway, Suite 600</v>
      </c>
      <c r="D437" t="s">
        <v>1282</v>
      </c>
      <c r="E437" s="59" t="str">
        <f t="shared" si="13"/>
        <v>Birmingham</v>
      </c>
      <c r="F437" t="s">
        <v>2133</v>
      </c>
      <c r="G437" t="s">
        <v>2405</v>
      </c>
      <c r="H437" s="140" t="s">
        <v>2406</v>
      </c>
      <c r="I437" t="s">
        <v>1283</v>
      </c>
      <c r="J437" s="59" t="s">
        <v>3275</v>
      </c>
    </row>
    <row r="438" spans="1:10" x14ac:dyDescent="0.25">
      <c r="A438" s="59" t="e">
        <f>VLOOKUP(B438, names!A$3:B$2401, 2,)</f>
        <v>#N/A</v>
      </c>
      <c r="B438" t="s">
        <v>1288</v>
      </c>
      <c r="C438" s="59" t="str">
        <f t="shared" si="12"/>
        <v>3700 Colonnade Parkway, Suite 600</v>
      </c>
      <c r="D438" t="s">
        <v>1282</v>
      </c>
      <c r="E438" s="59" t="str">
        <f t="shared" si="13"/>
        <v>Birmingham</v>
      </c>
      <c r="F438" t="s">
        <v>2133</v>
      </c>
      <c r="G438" t="s">
        <v>2405</v>
      </c>
      <c r="H438" s="140" t="s">
        <v>2406</v>
      </c>
      <c r="I438" t="s">
        <v>1283</v>
      </c>
      <c r="J438" s="59" t="s">
        <v>2487</v>
      </c>
    </row>
    <row r="439" spans="1:10" x14ac:dyDescent="0.25">
      <c r="A439" s="59" t="e">
        <f>VLOOKUP(B439, names!A$3:B$2401, 2,)</f>
        <v>#N/A</v>
      </c>
      <c r="B439" t="s">
        <v>1289</v>
      </c>
      <c r="C439" s="59" t="str">
        <f t="shared" si="12"/>
        <v>3700 Colonnade Parkway, Suite 600</v>
      </c>
      <c r="D439" t="s">
        <v>1282</v>
      </c>
      <c r="E439" s="59" t="str">
        <f t="shared" si="13"/>
        <v>Birmingham</v>
      </c>
      <c r="F439" t="s">
        <v>2133</v>
      </c>
      <c r="G439" t="s">
        <v>2405</v>
      </c>
      <c r="H439" s="140" t="s">
        <v>2406</v>
      </c>
      <c r="I439" t="s">
        <v>1283</v>
      </c>
      <c r="J439" s="59" t="s">
        <v>2487</v>
      </c>
    </row>
    <row r="440" spans="1:10" x14ac:dyDescent="0.25">
      <c r="A440" s="59" t="e">
        <f>VLOOKUP(B440, names!A$3:B$2401, 2,)</f>
        <v>#N/A</v>
      </c>
      <c r="B440" t="s">
        <v>1290</v>
      </c>
      <c r="C440" s="59" t="str">
        <f t="shared" si="12"/>
        <v>Judith M. Calihan, 436 Walnut Street,            P</v>
      </c>
      <c r="D440" t="s">
        <v>436</v>
      </c>
      <c r="E440" s="59" t="str">
        <f t="shared" si="13"/>
        <v>Philadelphia</v>
      </c>
      <c r="F440" t="s">
        <v>2031</v>
      </c>
      <c r="G440" t="s">
        <v>2286</v>
      </c>
      <c r="H440" s="140">
        <v>19106</v>
      </c>
      <c r="I440" t="s">
        <v>434</v>
      </c>
      <c r="J440" s="59" t="s">
        <v>3148</v>
      </c>
    </row>
    <row r="441" spans="1:10" x14ac:dyDescent="0.25">
      <c r="A441" s="59" t="e">
        <f>VLOOKUP(B441, names!A$3:B$2401, 2,)</f>
        <v>#N/A</v>
      </c>
      <c r="B441" t="s">
        <v>1291</v>
      </c>
      <c r="C441" s="59" t="str">
        <f t="shared" si="12"/>
        <v>175 Water Street, 18Th Floor</v>
      </c>
      <c r="D441" t="s">
        <v>468</v>
      </c>
      <c r="E441" s="59" t="str">
        <f t="shared" si="13"/>
        <v>New York</v>
      </c>
      <c r="F441" t="s">
        <v>2025</v>
      </c>
      <c r="G441" t="s">
        <v>2279</v>
      </c>
      <c r="H441" s="140">
        <v>10038</v>
      </c>
      <c r="I441" t="s">
        <v>469</v>
      </c>
      <c r="J441" s="59" t="s">
        <v>2477</v>
      </c>
    </row>
    <row r="442" spans="1:10" x14ac:dyDescent="0.25">
      <c r="A442" s="59" t="e">
        <f>VLOOKUP(B442, names!A$3:B$2401, 2,)</f>
        <v>#N/A</v>
      </c>
      <c r="B442" t="s">
        <v>1292</v>
      </c>
      <c r="C442" s="59" t="str">
        <f t="shared" si="12"/>
        <v>11455 El Camino Real</v>
      </c>
      <c r="D442" t="s">
        <v>1027</v>
      </c>
      <c r="E442" s="59" t="str">
        <f t="shared" si="13"/>
        <v>San Diego</v>
      </c>
      <c r="F442" t="s">
        <v>2084</v>
      </c>
      <c r="G442" t="s">
        <v>2312</v>
      </c>
      <c r="H442" s="140" t="s">
        <v>2373</v>
      </c>
      <c r="I442" t="s">
        <v>1028</v>
      </c>
      <c r="J442" s="59" t="s">
        <v>3276</v>
      </c>
    </row>
    <row r="443" spans="1:10" x14ac:dyDescent="0.25">
      <c r="A443" s="59" t="e">
        <f>VLOOKUP(B443, names!A$3:B$2401, 2,)</f>
        <v>#N/A</v>
      </c>
      <c r="B443" t="s">
        <v>1293</v>
      </c>
      <c r="C443" s="59" t="str">
        <f t="shared" si="12"/>
        <v>5757 Phantom Drive, Suite 200</v>
      </c>
      <c r="D443" t="s">
        <v>1294</v>
      </c>
      <c r="E443" s="59" t="str">
        <f t="shared" si="13"/>
        <v>Hazelwood</v>
      </c>
      <c r="F443" t="s">
        <v>2187</v>
      </c>
      <c r="G443" t="s">
        <v>2319</v>
      </c>
      <c r="H443" s="140">
        <v>63042</v>
      </c>
      <c r="I443" t="s">
        <v>1295</v>
      </c>
      <c r="J443" s="59" t="s">
        <v>2487</v>
      </c>
    </row>
    <row r="444" spans="1:10" x14ac:dyDescent="0.25">
      <c r="A444" s="59" t="e">
        <f>VLOOKUP(B444, names!A$3:B$2401, 2,)</f>
        <v>#N/A</v>
      </c>
      <c r="B444" t="s">
        <v>1296</v>
      </c>
      <c r="C444" s="59" t="str">
        <f t="shared" si="12"/>
        <v>5757 Phantom Drive, Suite 200</v>
      </c>
      <c r="D444" t="s">
        <v>1294</v>
      </c>
      <c r="E444" s="59" t="str">
        <f t="shared" si="13"/>
        <v>Hazelwood</v>
      </c>
      <c r="F444" t="s">
        <v>2187</v>
      </c>
      <c r="G444" t="s">
        <v>2319</v>
      </c>
      <c r="H444" s="140">
        <v>63042</v>
      </c>
      <c r="I444" t="s">
        <v>1295</v>
      </c>
      <c r="J444" s="59" t="s">
        <v>3277</v>
      </c>
    </row>
    <row r="445" spans="1:10" x14ac:dyDescent="0.25">
      <c r="A445" s="59" t="e">
        <f>VLOOKUP(B445, names!A$3:B$2401, 2,)</f>
        <v>#N/A</v>
      </c>
      <c r="B445" t="s">
        <v>1297</v>
      </c>
      <c r="C445" s="59" t="str">
        <f t="shared" si="12"/>
        <v>5757 Phantom Drive, Suite 200</v>
      </c>
      <c r="D445" t="s">
        <v>1294</v>
      </c>
      <c r="E445" s="59" t="str">
        <f t="shared" si="13"/>
        <v>Hazelwood</v>
      </c>
      <c r="F445" t="s">
        <v>2187</v>
      </c>
      <c r="G445" t="s">
        <v>2319</v>
      </c>
      <c r="H445" s="140">
        <v>63042</v>
      </c>
      <c r="I445" t="s">
        <v>1295</v>
      </c>
      <c r="J445" s="59" t="s">
        <v>3277</v>
      </c>
    </row>
    <row r="446" spans="1:10" x14ac:dyDescent="0.25">
      <c r="A446" s="59" t="e">
        <f>VLOOKUP(B446, names!A$3:B$2401, 2,)</f>
        <v>#N/A</v>
      </c>
      <c r="B446" t="s">
        <v>1298</v>
      </c>
      <c r="C446" s="59" t="str">
        <f t="shared" ref="C446:C509" si="14">PROPER(LEFT(D446, LEN(D446)-1))</f>
        <v>5757 Phantom Drive, Suite 200</v>
      </c>
      <c r="D446" t="s">
        <v>1294</v>
      </c>
      <c r="E446" s="59" t="str">
        <f t="shared" ref="E446:E509" si="15">PROPER(F446)</f>
        <v>Hazelwood</v>
      </c>
      <c r="F446" t="s">
        <v>2187</v>
      </c>
      <c r="G446" t="s">
        <v>2319</v>
      </c>
      <c r="H446" s="140">
        <v>63042</v>
      </c>
      <c r="I446" t="s">
        <v>1295</v>
      </c>
      <c r="J446" s="59" t="s">
        <v>3277</v>
      </c>
    </row>
    <row r="447" spans="1:10" x14ac:dyDescent="0.25">
      <c r="A447" s="59" t="e">
        <f>VLOOKUP(B447, names!A$3:B$2401, 2,)</f>
        <v>#N/A</v>
      </c>
      <c r="B447" t="s">
        <v>1299</v>
      </c>
      <c r="C447" s="59" t="str">
        <f t="shared" si="14"/>
        <v>5757 Phantom Drive, Suite 200</v>
      </c>
      <c r="D447" t="s">
        <v>1294</v>
      </c>
      <c r="E447" s="59" t="str">
        <f t="shared" si="15"/>
        <v>Hazelwood</v>
      </c>
      <c r="F447" t="s">
        <v>2187</v>
      </c>
      <c r="G447" t="s">
        <v>2319</v>
      </c>
      <c r="H447" s="140">
        <v>63042</v>
      </c>
      <c r="I447" t="s">
        <v>1295</v>
      </c>
      <c r="J447" s="59" t="s">
        <v>3277</v>
      </c>
    </row>
    <row r="448" spans="1:10" x14ac:dyDescent="0.25">
      <c r="A448" s="59" t="e">
        <f>VLOOKUP(B448, names!A$3:B$2401, 2,)</f>
        <v>#N/A</v>
      </c>
      <c r="B448" t="s">
        <v>1300</v>
      </c>
      <c r="C448" s="59" t="str">
        <f t="shared" si="14"/>
        <v>One Newark Center</v>
      </c>
      <c r="D448" t="s">
        <v>1301</v>
      </c>
      <c r="E448" s="59" t="str">
        <f t="shared" si="15"/>
        <v>Newark</v>
      </c>
      <c r="F448" t="s">
        <v>2044</v>
      </c>
      <c r="G448" t="s">
        <v>2300</v>
      </c>
      <c r="H448" s="140">
        <v>710</v>
      </c>
      <c r="J448" s="59" t="s">
        <v>2487</v>
      </c>
    </row>
    <row r="449" spans="1:10" x14ac:dyDescent="0.25">
      <c r="A449" s="59" t="e">
        <f>VLOOKUP(B449, names!A$3:B$2401, 2,)</f>
        <v>#N/A</v>
      </c>
      <c r="B449" t="s">
        <v>1302</v>
      </c>
      <c r="C449" s="59" t="str">
        <f t="shared" si="14"/>
        <v>32255 Northwestern Hwy;  Suite 201</v>
      </c>
      <c r="D449" t="s">
        <v>1303</v>
      </c>
      <c r="E449" s="59" t="str">
        <f t="shared" si="15"/>
        <v>Farmington Hills</v>
      </c>
      <c r="F449" t="s">
        <v>2079</v>
      </c>
      <c r="G449" t="s">
        <v>2283</v>
      </c>
      <c r="H449" s="140">
        <v>48331</v>
      </c>
      <c r="I449" t="s">
        <v>1304</v>
      </c>
      <c r="J449" s="59" t="s">
        <v>2487</v>
      </c>
    </row>
    <row r="450" spans="1:10" x14ac:dyDescent="0.25">
      <c r="A450" s="59" t="e">
        <f>VLOOKUP(B450, names!A$3:B$2401, 2,)</f>
        <v>#N/A</v>
      </c>
      <c r="B450" t="s">
        <v>1305</v>
      </c>
      <c r="C450" s="59" t="str">
        <f t="shared" si="14"/>
        <v>One State Street Plaza</v>
      </c>
      <c r="D450" t="s">
        <v>519</v>
      </c>
      <c r="E450" s="59" t="str">
        <f t="shared" si="15"/>
        <v>New York</v>
      </c>
      <c r="F450" t="s">
        <v>2025</v>
      </c>
      <c r="G450" t="s">
        <v>2279</v>
      </c>
      <c r="H450" s="140">
        <v>10004</v>
      </c>
      <c r="I450" t="s">
        <v>1306</v>
      </c>
      <c r="J450" s="59" t="s">
        <v>2487</v>
      </c>
    </row>
    <row r="451" spans="1:10" x14ac:dyDescent="0.25">
      <c r="A451" s="59" t="e">
        <f>VLOOKUP(B451, names!A$3:B$2401, 2,)</f>
        <v>#N/A</v>
      </c>
      <c r="B451" t="s">
        <v>1307</v>
      </c>
      <c r="C451" s="59" t="str">
        <f t="shared" si="14"/>
        <v>9950 Mayland Drive</v>
      </c>
      <c r="D451" t="s">
        <v>1308</v>
      </c>
      <c r="E451" s="59" t="str">
        <f t="shared" si="15"/>
        <v>Richmond</v>
      </c>
      <c r="F451" t="s">
        <v>2130</v>
      </c>
      <c r="G451" t="s">
        <v>2340</v>
      </c>
      <c r="H451" s="140">
        <v>23233</v>
      </c>
      <c r="I451" t="s">
        <v>1309</v>
      </c>
      <c r="J451" s="59" t="s">
        <v>3278</v>
      </c>
    </row>
    <row r="452" spans="1:10" x14ac:dyDescent="0.25">
      <c r="A452" s="59" t="e">
        <f>VLOOKUP(B452, names!A$3:B$2401, 2,)</f>
        <v>#N/A</v>
      </c>
      <c r="B452" t="s">
        <v>1310</v>
      </c>
      <c r="C452" s="59" t="str">
        <f t="shared" si="14"/>
        <v>24 Jewelers Park Drive</v>
      </c>
      <c r="D452" t="s">
        <v>1311</v>
      </c>
      <c r="E452" s="59" t="str">
        <f t="shared" si="15"/>
        <v>Neenah</v>
      </c>
      <c r="F452" t="s">
        <v>2188</v>
      </c>
      <c r="G452" t="s">
        <v>2354</v>
      </c>
      <c r="H452" s="140" t="s">
        <v>2407</v>
      </c>
      <c r="I452" t="s">
        <v>1312</v>
      </c>
      <c r="J452" s="59" t="s">
        <v>3279</v>
      </c>
    </row>
    <row r="453" spans="1:10" x14ac:dyDescent="0.25">
      <c r="A453" s="59" t="e">
        <f>VLOOKUP(B453, names!A$3:B$2401, 2,)</f>
        <v>#N/A</v>
      </c>
      <c r="B453" t="s">
        <v>1313</v>
      </c>
      <c r="C453" s="59" t="str">
        <f t="shared" si="14"/>
        <v>7823 National Service Road</v>
      </c>
      <c r="D453" t="s">
        <v>1314</v>
      </c>
      <c r="E453" s="59" t="str">
        <f t="shared" si="15"/>
        <v>Greensboro</v>
      </c>
      <c r="F453" t="s">
        <v>2189</v>
      </c>
      <c r="G453" t="s">
        <v>2297</v>
      </c>
      <c r="H453" s="140">
        <v>27409</v>
      </c>
      <c r="I453" t="s">
        <v>1315</v>
      </c>
      <c r="J453" s="59" t="s">
        <v>2487</v>
      </c>
    </row>
    <row r="454" spans="1:10" x14ac:dyDescent="0.25">
      <c r="A454" s="59" t="e">
        <f>VLOOKUP(B454, names!A$3:B$2401, 2,)</f>
        <v>#N/A</v>
      </c>
      <c r="B454" t="s">
        <v>1316</v>
      </c>
      <c r="C454" s="59" t="str">
        <f t="shared" si="14"/>
        <v>3155 N.W. 77Th Avenue</v>
      </c>
      <c r="D454" t="s">
        <v>1317</v>
      </c>
      <c r="E454" s="59" t="str">
        <f t="shared" si="15"/>
        <v>Miami</v>
      </c>
      <c r="F454" t="s">
        <v>2054</v>
      </c>
      <c r="G454" t="s">
        <v>2285</v>
      </c>
      <c r="H454" s="140">
        <v>33122</v>
      </c>
      <c r="I454" t="s">
        <v>1318</v>
      </c>
      <c r="J454" s="59" t="s">
        <v>3280</v>
      </c>
    </row>
    <row r="455" spans="1:10" x14ac:dyDescent="0.25">
      <c r="A455" s="59">
        <f>VLOOKUP(B455, names!A$3:B$2401, 2,)</f>
        <v>0</v>
      </c>
      <c r="B455" t="s">
        <v>1319</v>
      </c>
      <c r="C455" s="59" t="str">
        <f t="shared" si="14"/>
        <v>4751 Wilshire Blvd., Suite #111</v>
      </c>
      <c r="D455" t="s">
        <v>1320</v>
      </c>
      <c r="E455" s="59" t="str">
        <f t="shared" si="15"/>
        <v>Los Angeles</v>
      </c>
      <c r="F455" t="s">
        <v>2058</v>
      </c>
      <c r="G455" t="s">
        <v>2312</v>
      </c>
      <c r="H455" s="140">
        <v>90010</v>
      </c>
      <c r="I455" t="s">
        <v>1321</v>
      </c>
      <c r="J455" s="59" t="s">
        <v>3281</v>
      </c>
    </row>
    <row r="456" spans="1:10" x14ac:dyDescent="0.25">
      <c r="A456" s="59">
        <f>VLOOKUP(B456, names!A$3:B$2401, 2,)</f>
        <v>0</v>
      </c>
      <c r="B456" t="s">
        <v>1322</v>
      </c>
      <c r="C456" s="59" t="str">
        <f t="shared" si="14"/>
        <v>27599 Riverview Center Blvd., Suite 100</v>
      </c>
      <c r="D456" t="s">
        <v>1095</v>
      </c>
      <c r="E456" s="59" t="str">
        <f t="shared" si="15"/>
        <v>Bonita Springs</v>
      </c>
      <c r="F456" t="s">
        <v>2161</v>
      </c>
      <c r="G456" t="s">
        <v>2285</v>
      </c>
      <c r="H456" s="140" t="s">
        <v>2378</v>
      </c>
      <c r="I456" t="s">
        <v>1096</v>
      </c>
      <c r="J456" s="59" t="s">
        <v>2555</v>
      </c>
    </row>
    <row r="457" spans="1:10" x14ac:dyDescent="0.25">
      <c r="A457" s="59" t="e">
        <f>VLOOKUP(B457, names!A$3:B$2401, 2,)</f>
        <v>#N/A</v>
      </c>
      <c r="B457" t="s">
        <v>1323</v>
      </c>
      <c r="C457" s="59" t="str">
        <f t="shared" si="14"/>
        <v>3 Batterymarch Park</v>
      </c>
      <c r="D457" t="s">
        <v>988</v>
      </c>
      <c r="E457" s="59" t="str">
        <f t="shared" si="15"/>
        <v>Quncy</v>
      </c>
      <c r="F457" t="s">
        <v>2190</v>
      </c>
      <c r="G457" t="s">
        <v>2304</v>
      </c>
      <c r="H457" s="140" t="s">
        <v>3721</v>
      </c>
      <c r="I457" t="s">
        <v>989</v>
      </c>
      <c r="J457" s="59" t="s">
        <v>2487</v>
      </c>
    </row>
    <row r="458" spans="1:10" x14ac:dyDescent="0.25">
      <c r="A458" s="59" t="e">
        <f>VLOOKUP(B458, names!A$3:B$2401, 2,)</f>
        <v>#N/A</v>
      </c>
      <c r="B458" t="s">
        <v>1324</v>
      </c>
      <c r="C458" s="59" t="str">
        <f t="shared" si="14"/>
        <v>370 West Park Avenue</v>
      </c>
      <c r="D458" t="s">
        <v>1325</v>
      </c>
      <c r="E458" s="59" t="str">
        <f t="shared" si="15"/>
        <v>Long Beach</v>
      </c>
      <c r="F458" t="s">
        <v>2191</v>
      </c>
      <c r="G458" t="s">
        <v>2279</v>
      </c>
      <c r="H458" s="140" t="s">
        <v>2408</v>
      </c>
      <c r="I458" t="s">
        <v>1326</v>
      </c>
      <c r="J458" s="59" t="s">
        <v>3282</v>
      </c>
    </row>
    <row r="459" spans="1:10" x14ac:dyDescent="0.25">
      <c r="A459" s="59" t="e">
        <f>VLOOKUP(B459, names!A$3:B$2401, 2,)</f>
        <v>#N/A</v>
      </c>
      <c r="B459" t="s">
        <v>1327</v>
      </c>
      <c r="C459" s="59" t="str">
        <f t="shared" si="14"/>
        <v>370 West Park Avenue</v>
      </c>
      <c r="D459" t="s">
        <v>1325</v>
      </c>
      <c r="E459" s="59" t="str">
        <f t="shared" si="15"/>
        <v>Long Beach</v>
      </c>
      <c r="F459" t="s">
        <v>2191</v>
      </c>
      <c r="G459" t="s">
        <v>2279</v>
      </c>
      <c r="H459" s="140" t="s">
        <v>2409</v>
      </c>
      <c r="I459" t="s">
        <v>1328</v>
      </c>
      <c r="J459" s="59" t="s">
        <v>3282</v>
      </c>
    </row>
    <row r="460" spans="1:10" x14ac:dyDescent="0.25">
      <c r="A460" s="59" t="e">
        <f>VLOOKUP(B460, names!A$3:B$2401, 2,)</f>
        <v>#N/A</v>
      </c>
      <c r="B460" t="s">
        <v>1329</v>
      </c>
      <c r="C460" s="59" t="str">
        <f t="shared" si="14"/>
        <v>P.O. Box 6098</v>
      </c>
      <c r="D460" t="s">
        <v>1330</v>
      </c>
      <c r="E460" s="59" t="str">
        <f t="shared" si="15"/>
        <v>Lutherville</v>
      </c>
      <c r="F460" t="s">
        <v>2192</v>
      </c>
      <c r="G460" t="s">
        <v>2296</v>
      </c>
      <c r="H460" s="140">
        <v>21094</v>
      </c>
      <c r="I460" t="s">
        <v>1331</v>
      </c>
      <c r="J460" s="59" t="s">
        <v>2487</v>
      </c>
    </row>
    <row r="461" spans="1:10" x14ac:dyDescent="0.25">
      <c r="A461" s="59" t="e">
        <f>VLOOKUP(B461, names!A$3:B$2401, 2,)</f>
        <v>#N/A</v>
      </c>
      <c r="B461" t="s">
        <v>1332</v>
      </c>
      <c r="C461" s="59" t="str">
        <f t="shared" si="14"/>
        <v>12890 Lebanon Road</v>
      </c>
      <c r="D461" t="s">
        <v>783</v>
      </c>
      <c r="E461" s="59" t="str">
        <f t="shared" si="15"/>
        <v>Mount Juliet</v>
      </c>
      <c r="F461" t="s">
        <v>2111</v>
      </c>
      <c r="G461" t="s">
        <v>2350</v>
      </c>
      <c r="H461" s="140">
        <v>37122</v>
      </c>
      <c r="I461" t="s">
        <v>784</v>
      </c>
      <c r="J461" s="59" t="s">
        <v>2487</v>
      </c>
    </row>
    <row r="462" spans="1:10" x14ac:dyDescent="0.25">
      <c r="A462" s="59" t="e">
        <f>VLOOKUP(B462, names!A$3:B$2401, 2,)</f>
        <v>#N/A</v>
      </c>
      <c r="B462" t="s">
        <v>1333</v>
      </c>
      <c r="C462" s="59" t="str">
        <f t="shared" si="14"/>
        <v>One Bala Plaza, Suite 100</v>
      </c>
      <c r="D462" t="s">
        <v>1334</v>
      </c>
      <c r="E462" s="59" t="str">
        <f t="shared" si="15"/>
        <v>Bala Cynwyd</v>
      </c>
      <c r="F462" t="s">
        <v>2072</v>
      </c>
      <c r="G462" t="s">
        <v>2286</v>
      </c>
      <c r="H462" s="140" t="s">
        <v>2410</v>
      </c>
      <c r="I462" t="s">
        <v>1335</v>
      </c>
      <c r="J462" s="59" t="s">
        <v>3283</v>
      </c>
    </row>
    <row r="463" spans="1:10" x14ac:dyDescent="0.25">
      <c r="A463" s="59" t="e">
        <f>VLOOKUP(B463, names!A$3:B$2401, 2,)</f>
        <v>#N/A</v>
      </c>
      <c r="B463" t="s">
        <v>1336</v>
      </c>
      <c r="C463" s="59" t="str">
        <f t="shared" si="14"/>
        <v>One Bala Plaza, Suite 100</v>
      </c>
      <c r="D463" t="s">
        <v>1334</v>
      </c>
      <c r="E463" s="59" t="str">
        <f t="shared" si="15"/>
        <v>Bala Cynwyd</v>
      </c>
      <c r="F463" t="s">
        <v>2072</v>
      </c>
      <c r="G463" t="s">
        <v>2286</v>
      </c>
      <c r="H463" s="140" t="s">
        <v>2410</v>
      </c>
      <c r="I463" t="s">
        <v>1335</v>
      </c>
      <c r="J463" s="59" t="s">
        <v>3283</v>
      </c>
    </row>
    <row r="464" spans="1:10" x14ac:dyDescent="0.25">
      <c r="A464" s="59" t="e">
        <f>VLOOKUP(B464, names!A$3:B$2401, 2,)</f>
        <v>#N/A</v>
      </c>
      <c r="B464" t="s">
        <v>1337</v>
      </c>
      <c r="C464" s="59" t="str">
        <f t="shared" si="14"/>
        <v>175 Berkeley Street</v>
      </c>
      <c r="D464" t="s">
        <v>563</v>
      </c>
      <c r="E464" s="59" t="str">
        <f t="shared" si="15"/>
        <v>Boston</v>
      </c>
      <c r="F464" t="s">
        <v>2062</v>
      </c>
      <c r="G464" t="s">
        <v>2304</v>
      </c>
      <c r="H464" s="140" t="s">
        <v>3709</v>
      </c>
      <c r="I464" t="s">
        <v>553</v>
      </c>
      <c r="J464" s="59" t="s">
        <v>3166</v>
      </c>
    </row>
    <row r="465" spans="1:10" x14ac:dyDescent="0.25">
      <c r="A465" s="59" t="e">
        <f>VLOOKUP(B465, names!A$3:B$2401, 2,)</f>
        <v>#N/A</v>
      </c>
      <c r="B465" t="s">
        <v>1338</v>
      </c>
      <c r="C465" s="59" t="str">
        <f t="shared" si="14"/>
        <v>175 Berkeley Street</v>
      </c>
      <c r="D465" t="s">
        <v>563</v>
      </c>
      <c r="E465" s="59" t="str">
        <f t="shared" si="15"/>
        <v>Boston</v>
      </c>
      <c r="F465" t="s">
        <v>2062</v>
      </c>
      <c r="G465" t="s">
        <v>2304</v>
      </c>
      <c r="H465" s="140" t="s">
        <v>3709</v>
      </c>
      <c r="I465" t="s">
        <v>553</v>
      </c>
      <c r="J465" s="59" t="s">
        <v>3284</v>
      </c>
    </row>
    <row r="466" spans="1:10" x14ac:dyDescent="0.25">
      <c r="A466" s="59" t="str">
        <f>VLOOKUP(B466, names!A$3:B$2401, 2,)</f>
        <v>Liberty Mutual Fire Insurance Co.</v>
      </c>
      <c r="B466" t="s">
        <v>77</v>
      </c>
      <c r="C466" s="59" t="str">
        <f t="shared" si="14"/>
        <v>175 Berkeley Street</v>
      </c>
      <c r="D466" t="s">
        <v>563</v>
      </c>
      <c r="E466" s="59" t="str">
        <f t="shared" si="15"/>
        <v>Boston</v>
      </c>
      <c r="F466" t="s">
        <v>2062</v>
      </c>
      <c r="G466" t="s">
        <v>2304</v>
      </c>
      <c r="H466" s="140" t="s">
        <v>3709</v>
      </c>
      <c r="I466" t="s">
        <v>553</v>
      </c>
      <c r="J466" s="59" t="s">
        <v>3166</v>
      </c>
    </row>
    <row r="467" spans="1:10" x14ac:dyDescent="0.25">
      <c r="A467" s="59" t="e">
        <f>VLOOKUP(B467, names!A$3:B$2401, 2,)</f>
        <v>#N/A</v>
      </c>
      <c r="B467" t="s">
        <v>1339</v>
      </c>
      <c r="C467" s="59" t="str">
        <f t="shared" si="14"/>
        <v>175 Berkeley Street</v>
      </c>
      <c r="D467" t="s">
        <v>563</v>
      </c>
      <c r="E467" s="59" t="str">
        <f t="shared" si="15"/>
        <v>Boston</v>
      </c>
      <c r="F467" t="s">
        <v>2062</v>
      </c>
      <c r="G467" t="s">
        <v>2304</v>
      </c>
      <c r="H467" s="140" t="s">
        <v>3709</v>
      </c>
      <c r="I467" t="s">
        <v>553</v>
      </c>
      <c r="J467" s="59" t="s">
        <v>3166</v>
      </c>
    </row>
    <row r="468" spans="1:10" x14ac:dyDescent="0.25">
      <c r="A468" s="59" t="e">
        <f>VLOOKUP(B468, names!A$3:B$2401, 2,)</f>
        <v>#N/A</v>
      </c>
      <c r="B468" t="s">
        <v>1340</v>
      </c>
      <c r="C468" s="59" t="str">
        <f t="shared" si="14"/>
        <v>175 Berkeley Street</v>
      </c>
      <c r="D468" t="s">
        <v>563</v>
      </c>
      <c r="E468" s="59" t="str">
        <f t="shared" si="15"/>
        <v>Boston</v>
      </c>
      <c r="F468" t="s">
        <v>2062</v>
      </c>
      <c r="G468" t="s">
        <v>2304</v>
      </c>
      <c r="H468" s="140" t="s">
        <v>3709</v>
      </c>
      <c r="I468" t="s">
        <v>553</v>
      </c>
      <c r="J468" s="59" t="s">
        <v>3166</v>
      </c>
    </row>
    <row r="469" spans="1:10" x14ac:dyDescent="0.25">
      <c r="A469" s="59" t="e">
        <f>VLOOKUP(B469, names!A$3:B$2401, 2,)</f>
        <v>#N/A</v>
      </c>
      <c r="B469" t="s">
        <v>1341</v>
      </c>
      <c r="C469" s="59" t="str">
        <f t="shared" si="14"/>
        <v>2739 U.S. Highway 19 North</v>
      </c>
      <c r="D469" t="s">
        <v>1342</v>
      </c>
      <c r="E469" s="59" t="str">
        <f t="shared" si="15"/>
        <v>Holiday</v>
      </c>
      <c r="F469" t="s">
        <v>2193</v>
      </c>
      <c r="G469" t="s">
        <v>2285</v>
      </c>
      <c r="H469" s="140">
        <v>34691</v>
      </c>
      <c r="I469" t="s">
        <v>1343</v>
      </c>
      <c r="J469" s="59" t="s">
        <v>2487</v>
      </c>
    </row>
    <row r="470" spans="1:10" x14ac:dyDescent="0.25">
      <c r="A470" s="59" t="e">
        <f>VLOOKUP(B470, names!A$3:B$2401, 2,)</f>
        <v>#N/A</v>
      </c>
      <c r="B470" t="s">
        <v>1344</v>
      </c>
      <c r="C470" s="59" t="str">
        <f t="shared" si="14"/>
        <v>175 Berkeley Street</v>
      </c>
      <c r="D470" t="s">
        <v>563</v>
      </c>
      <c r="E470" s="59" t="str">
        <f t="shared" si="15"/>
        <v>Boston</v>
      </c>
      <c r="F470" t="s">
        <v>2062</v>
      </c>
      <c r="G470" t="s">
        <v>2304</v>
      </c>
      <c r="H470" s="140" t="s">
        <v>3709</v>
      </c>
      <c r="I470" t="s">
        <v>553</v>
      </c>
      <c r="J470" s="59" t="s">
        <v>3166</v>
      </c>
    </row>
    <row r="471" spans="1:10" x14ac:dyDescent="0.25">
      <c r="A471" s="59" t="e">
        <f>VLOOKUP(B471, names!A$3:B$2401, 2,)</f>
        <v>#N/A</v>
      </c>
      <c r="B471" t="s">
        <v>1345</v>
      </c>
      <c r="C471" s="59" t="str">
        <f t="shared" si="14"/>
        <v>175 Berkeley Street</v>
      </c>
      <c r="D471" t="s">
        <v>563</v>
      </c>
      <c r="E471" s="59" t="str">
        <f t="shared" si="15"/>
        <v>Boston</v>
      </c>
      <c r="F471" t="s">
        <v>2062</v>
      </c>
      <c r="G471" t="s">
        <v>2304</v>
      </c>
      <c r="H471" s="140" t="s">
        <v>3709</v>
      </c>
      <c r="I471" t="s">
        <v>553</v>
      </c>
      <c r="J471" s="59" t="s">
        <v>3166</v>
      </c>
    </row>
    <row r="472" spans="1:10" x14ac:dyDescent="0.25">
      <c r="A472" s="59" t="e">
        <f>VLOOKUP(B472, names!A$3:B$2401, 2,)</f>
        <v>#N/A</v>
      </c>
      <c r="B472" t="s">
        <v>1346</v>
      </c>
      <c r="C472" s="59" t="str">
        <f t="shared" si="14"/>
        <v>175 Berkeley Street</v>
      </c>
      <c r="D472" t="s">
        <v>563</v>
      </c>
      <c r="E472" s="59" t="str">
        <f t="shared" si="15"/>
        <v>Boston</v>
      </c>
      <c r="F472" t="s">
        <v>2062</v>
      </c>
      <c r="G472" t="s">
        <v>2304</v>
      </c>
      <c r="H472" s="140" t="s">
        <v>3709</v>
      </c>
      <c r="I472" t="s">
        <v>553</v>
      </c>
      <c r="J472" s="59" t="s">
        <v>3166</v>
      </c>
    </row>
    <row r="473" spans="1:10" x14ac:dyDescent="0.25">
      <c r="A473" s="59" t="e">
        <f>VLOOKUP(B473, names!A$3:B$2401, 2,)</f>
        <v>#N/A</v>
      </c>
      <c r="B473" t="s">
        <v>1347</v>
      </c>
      <c r="C473" s="59" t="str">
        <f t="shared" si="14"/>
        <v>14755 North Outer Forty Rd., Suite 400</v>
      </c>
      <c r="D473" t="s">
        <v>1348</v>
      </c>
      <c r="E473" s="59" t="str">
        <f t="shared" si="15"/>
        <v>St. Louis</v>
      </c>
      <c r="F473" t="s">
        <v>2103</v>
      </c>
      <c r="G473" t="s">
        <v>2319</v>
      </c>
      <c r="H473" s="140">
        <v>63017</v>
      </c>
      <c r="I473" t="s">
        <v>1349</v>
      </c>
      <c r="J473" s="59" t="s">
        <v>3285</v>
      </c>
    </row>
    <row r="474" spans="1:10" x14ac:dyDescent="0.25">
      <c r="A474" s="59" t="e">
        <f>VLOOKUP(B474, names!A$3:B$2401, 2,)</f>
        <v>#N/A</v>
      </c>
      <c r="B474" t="s">
        <v>1350</v>
      </c>
      <c r="C474" s="59" t="str">
        <f t="shared" si="14"/>
        <v>10151 Deerwood Park Blvd, Bldg 100, Suite 500</v>
      </c>
      <c r="D474" t="s">
        <v>1351</v>
      </c>
      <c r="E474" s="59" t="str">
        <f t="shared" si="15"/>
        <v>Jacksonville</v>
      </c>
      <c r="F474" t="s">
        <v>2120</v>
      </c>
      <c r="G474" t="s">
        <v>2285</v>
      </c>
      <c r="H474" s="140">
        <v>32256</v>
      </c>
      <c r="I474" t="s">
        <v>1352</v>
      </c>
      <c r="J474" s="59" t="s">
        <v>3286</v>
      </c>
    </row>
    <row r="475" spans="1:10" x14ac:dyDescent="0.25">
      <c r="A475" s="59" t="str">
        <f>VLOOKUP(B475, names!A$3:B$2401, 2,)</f>
        <v>MagMutual Insurance Co.</v>
      </c>
      <c r="B475" t="s">
        <v>1353</v>
      </c>
      <c r="C475" s="59" t="str">
        <f t="shared" si="14"/>
        <v>3535 Piedmont Rd Ne Building 14, Suite 1000</v>
      </c>
      <c r="D475" t="s">
        <v>1354</v>
      </c>
      <c r="E475" s="59" t="str">
        <f t="shared" si="15"/>
        <v>Atlanta</v>
      </c>
      <c r="F475" t="s">
        <v>2027</v>
      </c>
      <c r="G475" t="s">
        <v>2282</v>
      </c>
      <c r="H475" s="140" t="s">
        <v>2411</v>
      </c>
      <c r="I475" t="s">
        <v>1355</v>
      </c>
      <c r="J475" s="59" t="s">
        <v>3287</v>
      </c>
    </row>
    <row r="476" spans="1:10" x14ac:dyDescent="0.25">
      <c r="A476" s="59" t="e">
        <f>VLOOKUP(B476, names!A$3:B$2401, 2,)</f>
        <v>#N/A</v>
      </c>
      <c r="B476" t="s">
        <v>1356</v>
      </c>
      <c r="C476" s="59" t="str">
        <f t="shared" si="14"/>
        <v>6000 Midlantic Drive, Suite 200 South</v>
      </c>
      <c r="D476" t="s">
        <v>1357</v>
      </c>
      <c r="E476" s="59" t="str">
        <f t="shared" si="15"/>
        <v>Mount Laurel</v>
      </c>
      <c r="F476" t="s">
        <v>2194</v>
      </c>
      <c r="G476" t="s">
        <v>2300</v>
      </c>
      <c r="H476" s="140" t="s">
        <v>3724</v>
      </c>
      <c r="I476" t="s">
        <v>1358</v>
      </c>
      <c r="J476" s="59" t="s">
        <v>2487</v>
      </c>
    </row>
    <row r="477" spans="1:10" x14ac:dyDescent="0.25">
      <c r="A477" s="59" t="e">
        <f>VLOOKUP(B477, names!A$3:B$2401, 2,)</f>
        <v>#N/A</v>
      </c>
      <c r="B477" t="s">
        <v>1359</v>
      </c>
      <c r="C477" s="59" t="str">
        <f t="shared" si="14"/>
        <v>55 West Street</v>
      </c>
      <c r="D477" t="s">
        <v>1360</v>
      </c>
      <c r="E477" s="59" t="str">
        <f t="shared" si="15"/>
        <v>Keene</v>
      </c>
      <c r="F477" t="s">
        <v>2195</v>
      </c>
      <c r="G477" t="s">
        <v>2324</v>
      </c>
      <c r="H477" s="140" t="s">
        <v>2601</v>
      </c>
      <c r="I477" t="s">
        <v>1361</v>
      </c>
      <c r="J477" s="59" t="s">
        <v>2602</v>
      </c>
    </row>
    <row r="478" spans="1:10" x14ac:dyDescent="0.25">
      <c r="A478" s="59" t="str">
        <f>VLOOKUP(B478, names!A$3:B$2401, 2,)</f>
        <v>Main Street America Protection Insurance Company</v>
      </c>
      <c r="B478" t="s">
        <v>1362</v>
      </c>
      <c r="C478" s="59" t="str">
        <f t="shared" si="14"/>
        <v>55 West Street</v>
      </c>
      <c r="D478" t="s">
        <v>1360</v>
      </c>
      <c r="E478" s="59" t="str">
        <f t="shared" si="15"/>
        <v>Keene</v>
      </c>
      <c r="F478" t="s">
        <v>2195</v>
      </c>
      <c r="G478" t="s">
        <v>2324</v>
      </c>
      <c r="H478" s="140" t="s">
        <v>2601</v>
      </c>
      <c r="I478" t="s">
        <v>1361</v>
      </c>
      <c r="J478" s="59" t="s">
        <v>2602</v>
      </c>
    </row>
    <row r="479" spans="1:10" x14ac:dyDescent="0.25">
      <c r="A479" s="59" t="e">
        <f>VLOOKUP(B479, names!A$3:B$2401, 2,)</f>
        <v>#N/A</v>
      </c>
      <c r="B479" t="s">
        <v>1363</v>
      </c>
      <c r="C479" s="59" t="str">
        <f t="shared" si="14"/>
        <v>2721 Citrus Road Ste B</v>
      </c>
      <c r="D479" t="s">
        <v>1364</v>
      </c>
      <c r="E479" s="59" t="str">
        <f t="shared" si="15"/>
        <v>Rancho Cordova</v>
      </c>
      <c r="F479" t="s">
        <v>2196</v>
      </c>
      <c r="G479" t="s">
        <v>2312</v>
      </c>
      <c r="H479" s="140">
        <v>95742</v>
      </c>
      <c r="I479" t="s">
        <v>1365</v>
      </c>
      <c r="J479" s="59" t="s">
        <v>2487</v>
      </c>
    </row>
    <row r="480" spans="1:10" x14ac:dyDescent="0.25">
      <c r="A480" s="59" t="e">
        <f>VLOOKUP(B480, names!A$3:B$2401, 2,)</f>
        <v>#N/A</v>
      </c>
      <c r="B480" t="s">
        <v>1366</v>
      </c>
      <c r="C480" s="59" t="str">
        <f t="shared" si="14"/>
        <v>380 Sentry Parkway</v>
      </c>
      <c r="D480" t="s">
        <v>1367</v>
      </c>
      <c r="E480" s="59" t="str">
        <f t="shared" si="15"/>
        <v>Blue Bell</v>
      </c>
      <c r="F480" t="s">
        <v>2065</v>
      </c>
      <c r="G480" t="s">
        <v>2286</v>
      </c>
      <c r="H480" s="140" t="s">
        <v>2412</v>
      </c>
      <c r="I480" t="s">
        <v>1368</v>
      </c>
      <c r="J480" s="59" t="s">
        <v>3288</v>
      </c>
    </row>
    <row r="481" spans="1:10" x14ac:dyDescent="0.25">
      <c r="A481" s="59" t="e">
        <f>VLOOKUP(B481, names!A$3:B$2401, 2,)</f>
        <v>#N/A</v>
      </c>
      <c r="B481" t="s">
        <v>1369</v>
      </c>
      <c r="C481" s="59" t="str">
        <f t="shared" si="14"/>
        <v>5959 Blue Lagoon Drive, Suite 400</v>
      </c>
      <c r="D481" t="s">
        <v>1370</v>
      </c>
      <c r="E481" s="59" t="str">
        <f t="shared" si="15"/>
        <v>Miami</v>
      </c>
      <c r="F481" t="s">
        <v>2054</v>
      </c>
      <c r="G481" t="s">
        <v>2285</v>
      </c>
      <c r="H481" s="140">
        <v>33126</v>
      </c>
      <c r="I481" t="s">
        <v>1371</v>
      </c>
      <c r="J481" s="59" t="s">
        <v>3164</v>
      </c>
    </row>
    <row r="482" spans="1:10" x14ac:dyDescent="0.25">
      <c r="A482" s="59" t="e">
        <f>VLOOKUP(B482, names!A$3:B$2401, 2,)</f>
        <v>#N/A</v>
      </c>
      <c r="B482" t="s">
        <v>1372</v>
      </c>
      <c r="C482" s="59" t="str">
        <f t="shared" si="14"/>
        <v>P.O. Box 906</v>
      </c>
      <c r="D482" t="s">
        <v>1373</v>
      </c>
      <c r="E482" s="59" t="str">
        <f t="shared" si="15"/>
        <v>Pewaukee</v>
      </c>
      <c r="F482" t="s">
        <v>2197</v>
      </c>
      <c r="G482" t="s">
        <v>2354</v>
      </c>
      <c r="H482" s="140">
        <v>53072</v>
      </c>
      <c r="I482" t="s">
        <v>1374</v>
      </c>
      <c r="J482" s="59" t="s">
        <v>3157</v>
      </c>
    </row>
    <row r="483" spans="1:10" x14ac:dyDescent="0.25">
      <c r="A483" s="59" t="e">
        <f>VLOOKUP(B483, names!A$3:B$2401, 2,)</f>
        <v>#N/A</v>
      </c>
      <c r="B483" t="s">
        <v>1375</v>
      </c>
      <c r="C483" s="59" t="str">
        <f t="shared" si="14"/>
        <v>535 Springfield Avenue</v>
      </c>
      <c r="D483" t="s">
        <v>1376</v>
      </c>
      <c r="E483" s="59" t="str">
        <f t="shared" si="15"/>
        <v>Summit</v>
      </c>
      <c r="F483" t="s">
        <v>2198</v>
      </c>
      <c r="G483" t="s">
        <v>2300</v>
      </c>
      <c r="H483" s="140" t="s">
        <v>3725</v>
      </c>
      <c r="I483" t="s">
        <v>1377</v>
      </c>
      <c r="J483" s="59" t="s">
        <v>2487</v>
      </c>
    </row>
    <row r="484" spans="1:10" x14ac:dyDescent="0.25">
      <c r="A484" s="59" t="str">
        <f>VLOOKUP(B484, names!A$3:B$2401, 2,)</f>
        <v>Markel Insurance Co.</v>
      </c>
      <c r="B484" t="s">
        <v>164</v>
      </c>
      <c r="C484" s="59" t="str">
        <f t="shared" si="14"/>
        <v>4521 Highwoods Parkway</v>
      </c>
      <c r="D484" t="s">
        <v>1378</v>
      </c>
      <c r="E484" s="59" t="str">
        <f t="shared" si="15"/>
        <v>Glen Allen</v>
      </c>
      <c r="F484" t="s">
        <v>2199</v>
      </c>
      <c r="G484" t="s">
        <v>2340</v>
      </c>
      <c r="H484" s="140">
        <v>23060</v>
      </c>
      <c r="I484" t="s">
        <v>1374</v>
      </c>
      <c r="J484" s="59" t="s">
        <v>3157</v>
      </c>
    </row>
    <row r="485" spans="1:10" x14ac:dyDescent="0.25">
      <c r="A485" s="59" t="e">
        <f>VLOOKUP(B485, names!A$3:B$2401, 2,)</f>
        <v>#N/A</v>
      </c>
      <c r="B485" t="s">
        <v>1379</v>
      </c>
      <c r="C485" s="59" t="str">
        <f t="shared" si="14"/>
        <v>1400 American Lane</v>
      </c>
      <c r="D485" t="s">
        <v>565</v>
      </c>
      <c r="E485" s="59" t="str">
        <f t="shared" si="15"/>
        <v>Schaumburg</v>
      </c>
      <c r="F485" t="s">
        <v>2052</v>
      </c>
      <c r="G485" t="s">
        <v>2294</v>
      </c>
      <c r="H485" s="140" t="s">
        <v>2315</v>
      </c>
      <c r="I485" t="s">
        <v>566</v>
      </c>
      <c r="J485" s="59" t="s">
        <v>3167</v>
      </c>
    </row>
    <row r="486" spans="1:10" x14ac:dyDescent="0.25">
      <c r="A486" s="59" t="str">
        <f>VLOOKUP(B486, names!A$3:B$2401, 2,)</f>
        <v>Massachusetts Bay Insurance Co.</v>
      </c>
      <c r="B486" t="s">
        <v>166</v>
      </c>
      <c r="C486" s="59" t="str">
        <f t="shared" si="14"/>
        <v>440 Lincoln Street</v>
      </c>
      <c r="D486" t="s">
        <v>498</v>
      </c>
      <c r="E486" s="59" t="str">
        <f t="shared" si="15"/>
        <v>Worcester</v>
      </c>
      <c r="F486" t="s">
        <v>2047</v>
      </c>
      <c r="G486" t="s">
        <v>2304</v>
      </c>
      <c r="H486" s="140" t="s">
        <v>2305</v>
      </c>
      <c r="I486" t="s">
        <v>499</v>
      </c>
      <c r="J486" s="59" t="s">
        <v>3156</v>
      </c>
    </row>
    <row r="487" spans="1:10" x14ac:dyDescent="0.25">
      <c r="A487" s="59" t="e">
        <f>VLOOKUP(B487, names!A$3:B$2401, 2,)</f>
        <v>#N/A</v>
      </c>
      <c r="B487" t="s">
        <v>1380</v>
      </c>
      <c r="C487" s="59" t="str">
        <f t="shared" si="14"/>
        <v>3655 North Point Parkway, Suite # 500</v>
      </c>
      <c r="D487" t="s">
        <v>1381</v>
      </c>
      <c r="E487" s="59" t="str">
        <f t="shared" si="15"/>
        <v>Alpharetta</v>
      </c>
      <c r="F487" t="s">
        <v>2101</v>
      </c>
      <c r="G487" t="s">
        <v>2282</v>
      </c>
      <c r="H487" s="140">
        <v>30005</v>
      </c>
      <c r="I487" t="s">
        <v>1382</v>
      </c>
      <c r="J487" s="59" t="s">
        <v>2487</v>
      </c>
    </row>
    <row r="488" spans="1:10" x14ac:dyDescent="0.25">
      <c r="A488" s="59" t="e">
        <f>VLOOKUP(B488, names!A$3:B$2401, 2,)</f>
        <v>#N/A</v>
      </c>
      <c r="B488" t="s">
        <v>1383</v>
      </c>
      <c r="C488" s="59" t="str">
        <f t="shared" si="14"/>
        <v>1 Manhattanvile Rd., Suite 301</v>
      </c>
      <c r="D488" t="s">
        <v>1384</v>
      </c>
      <c r="E488" s="59" t="str">
        <f t="shared" si="15"/>
        <v>Purchase</v>
      </c>
      <c r="F488" t="s">
        <v>2145</v>
      </c>
      <c r="G488" t="s">
        <v>2279</v>
      </c>
      <c r="H488" s="140" t="s">
        <v>2413</v>
      </c>
      <c r="I488" t="s">
        <v>1385</v>
      </c>
      <c r="J488" s="59" t="s">
        <v>2487</v>
      </c>
    </row>
    <row r="489" spans="1:10" x14ac:dyDescent="0.25">
      <c r="A489" s="59" t="e">
        <f>VLOOKUP(B489, names!A$3:B$2401, 2,)</f>
        <v>#N/A</v>
      </c>
      <c r="B489" t="s">
        <v>1386</v>
      </c>
      <c r="C489" s="59" t="str">
        <f t="shared" si="14"/>
        <v>700 Spring Forest Road, Suite 400</v>
      </c>
      <c r="D489" t="s">
        <v>1387</v>
      </c>
      <c r="E489" s="59" t="str">
        <f t="shared" si="15"/>
        <v>Raleigh</v>
      </c>
      <c r="F489" t="s">
        <v>2115</v>
      </c>
      <c r="G489" t="s">
        <v>2297</v>
      </c>
      <c r="H489" s="140">
        <v>27609</v>
      </c>
      <c r="I489" t="s">
        <v>1388</v>
      </c>
      <c r="J489" s="59" t="s">
        <v>2487</v>
      </c>
    </row>
    <row r="490" spans="1:10" x14ac:dyDescent="0.25">
      <c r="A490" s="59" t="e">
        <f>VLOOKUP(B490, names!A$3:B$2401, 2,)</f>
        <v>#N/A</v>
      </c>
      <c r="B490" t="s">
        <v>1389</v>
      </c>
      <c r="C490" s="59" t="str">
        <f t="shared" si="14"/>
        <v>5814 Reed Road</v>
      </c>
      <c r="D490" t="s">
        <v>1390</v>
      </c>
      <c r="E490" s="59" t="str">
        <f t="shared" si="15"/>
        <v>Fort Wayne</v>
      </c>
      <c r="F490" t="s">
        <v>2114</v>
      </c>
      <c r="G490" t="s">
        <v>2328</v>
      </c>
      <c r="H490" s="140">
        <v>46835</v>
      </c>
      <c r="I490" t="s">
        <v>1391</v>
      </c>
      <c r="J490" s="59" t="s">
        <v>2487</v>
      </c>
    </row>
    <row r="491" spans="1:10" x14ac:dyDescent="0.25">
      <c r="A491" s="59" t="e">
        <f>VLOOKUP(B491, names!A$3:B$2401, 2,)</f>
        <v>#N/A</v>
      </c>
      <c r="B491" t="s">
        <v>1392</v>
      </c>
      <c r="C491" s="59" t="str">
        <f t="shared" si="14"/>
        <v>6034 West Courtyard Drive, Suite 310</v>
      </c>
      <c r="D491" t="s">
        <v>1393</v>
      </c>
      <c r="E491" s="59" t="str">
        <f t="shared" si="15"/>
        <v>Austin</v>
      </c>
      <c r="F491" t="s">
        <v>2200</v>
      </c>
      <c r="G491" t="s">
        <v>2287</v>
      </c>
      <c r="H491" s="140">
        <v>78730</v>
      </c>
      <c r="I491" t="s">
        <v>1394</v>
      </c>
      <c r="J491" s="59" t="s">
        <v>2487</v>
      </c>
    </row>
    <row r="492" spans="1:10" x14ac:dyDescent="0.25">
      <c r="A492" s="59">
        <f>VLOOKUP(B492, names!A$3:B$2401, 2,)</f>
        <v>0</v>
      </c>
      <c r="B492" t="s">
        <v>1395</v>
      </c>
      <c r="C492" s="59" t="str">
        <f t="shared" si="14"/>
        <v>245 Riverside Avenue, Suite 550</v>
      </c>
      <c r="D492" t="s">
        <v>1396</v>
      </c>
      <c r="E492" s="59" t="str">
        <f t="shared" si="15"/>
        <v>Jacksonville</v>
      </c>
      <c r="F492" t="s">
        <v>2120</v>
      </c>
      <c r="G492" t="s">
        <v>2285</v>
      </c>
      <c r="H492" s="140">
        <v>32202</v>
      </c>
      <c r="I492" t="s">
        <v>1397</v>
      </c>
      <c r="J492" s="59" t="s">
        <v>2487</v>
      </c>
    </row>
    <row r="493" spans="1:10" x14ac:dyDescent="0.25">
      <c r="A493" s="59" t="e">
        <f>VLOOKUP(B493, names!A$3:B$2401, 2,)</f>
        <v>#N/A</v>
      </c>
      <c r="B493" t="s">
        <v>1398</v>
      </c>
      <c r="C493" s="59" t="str">
        <f t="shared" si="14"/>
        <v>14280 Park Meadow Drive Suite 300</v>
      </c>
      <c r="D493" t="s">
        <v>1399</v>
      </c>
      <c r="E493" s="59" t="str">
        <f t="shared" si="15"/>
        <v>Chantilly</v>
      </c>
      <c r="F493" t="s">
        <v>2201</v>
      </c>
      <c r="G493" t="s">
        <v>2340</v>
      </c>
      <c r="H493" s="140">
        <v>20151</v>
      </c>
      <c r="I493" t="s">
        <v>1400</v>
      </c>
      <c r="J493" s="59" t="s">
        <v>3289</v>
      </c>
    </row>
    <row r="494" spans="1:10" x14ac:dyDescent="0.25">
      <c r="A494" s="59" t="e">
        <f>VLOOKUP(B494, names!A$3:B$2401, 2,)</f>
        <v>#N/A</v>
      </c>
      <c r="B494" t="s">
        <v>1401</v>
      </c>
      <c r="C494" s="59" t="str">
        <f t="shared" si="14"/>
        <v>261 Commercial Street</v>
      </c>
      <c r="D494" t="s">
        <v>1402</v>
      </c>
      <c r="E494" s="59" t="str">
        <f t="shared" si="15"/>
        <v>Portland</v>
      </c>
      <c r="F494" t="s">
        <v>2202</v>
      </c>
      <c r="G494" t="s">
        <v>2414</v>
      </c>
      <c r="H494" s="140" t="s">
        <v>3726</v>
      </c>
      <c r="I494" t="s">
        <v>1403</v>
      </c>
      <c r="J494" s="59" t="s">
        <v>2487</v>
      </c>
    </row>
    <row r="495" spans="1:10" x14ac:dyDescent="0.25">
      <c r="A495" s="59" t="e">
        <f>VLOOKUP(B495, names!A$3:B$2401, 2,)</f>
        <v>#N/A</v>
      </c>
      <c r="B495" t="s">
        <v>1404</v>
      </c>
      <c r="C495" s="59" t="str">
        <f t="shared" si="14"/>
        <v>261 Commercial Street</v>
      </c>
      <c r="D495" t="s">
        <v>1402</v>
      </c>
      <c r="E495" s="59" t="str">
        <f t="shared" si="15"/>
        <v>Portland</v>
      </c>
      <c r="F495" t="s">
        <v>2202</v>
      </c>
      <c r="G495" t="s">
        <v>2414</v>
      </c>
      <c r="H495" s="140" t="s">
        <v>3726</v>
      </c>
      <c r="I495" t="s">
        <v>1403</v>
      </c>
      <c r="J495" s="59" t="s">
        <v>2487</v>
      </c>
    </row>
    <row r="496" spans="1:10" x14ac:dyDescent="0.25">
      <c r="A496" s="59" t="e">
        <f>VLOOKUP(B496, names!A$3:B$2401, 2,)</f>
        <v>#N/A</v>
      </c>
      <c r="B496" t="s">
        <v>1405</v>
      </c>
      <c r="C496" s="59" t="str">
        <f t="shared" si="14"/>
        <v>150 Pierce Road, Suite 600</v>
      </c>
      <c r="D496" t="s">
        <v>1406</v>
      </c>
      <c r="E496" s="59" t="str">
        <f t="shared" si="15"/>
        <v>Itasca</v>
      </c>
      <c r="F496" t="s">
        <v>2203</v>
      </c>
      <c r="G496" t="s">
        <v>2294</v>
      </c>
      <c r="H496" s="140" t="s">
        <v>2415</v>
      </c>
      <c r="I496" t="s">
        <v>1407</v>
      </c>
      <c r="J496" s="59" t="s">
        <v>2487</v>
      </c>
    </row>
    <row r="497" spans="1:10" x14ac:dyDescent="0.25">
      <c r="A497" s="59" t="str">
        <f>VLOOKUP(B497, names!A$3:B$2401, 2,)</f>
        <v>Merastar Insurance Co.</v>
      </c>
      <c r="B497" t="s">
        <v>127</v>
      </c>
      <c r="C497" s="59" t="str">
        <f t="shared" si="14"/>
        <v>50 Glenmaura National Blvd.,  Ste. 201</v>
      </c>
      <c r="D497" t="s">
        <v>510</v>
      </c>
      <c r="E497" s="59" t="str">
        <f t="shared" si="15"/>
        <v>Moosic</v>
      </c>
      <c r="F497" t="s">
        <v>2049</v>
      </c>
      <c r="G497" t="s">
        <v>2286</v>
      </c>
      <c r="H497" s="140">
        <v>18507</v>
      </c>
      <c r="I497" t="s">
        <v>1408</v>
      </c>
      <c r="J497" s="59" t="s">
        <v>2589</v>
      </c>
    </row>
    <row r="498" spans="1:10" x14ac:dyDescent="0.25">
      <c r="A498" s="59" t="e">
        <f>VLOOKUP(B498, names!A$3:B$2401, 2,)</f>
        <v>#N/A</v>
      </c>
      <c r="B498" t="s">
        <v>1409</v>
      </c>
      <c r="C498" s="59" t="str">
        <f t="shared" si="14"/>
        <v>P.O Box 14498</v>
      </c>
      <c r="D498" t="s">
        <v>1410</v>
      </c>
      <c r="E498" s="59" t="str">
        <f t="shared" si="15"/>
        <v>Des Moines</v>
      </c>
      <c r="F498" t="s">
        <v>2085</v>
      </c>
      <c r="G498" t="s">
        <v>2289</v>
      </c>
      <c r="H498" s="140" t="s">
        <v>2416</v>
      </c>
      <c r="I498" t="s">
        <v>1411</v>
      </c>
      <c r="J498" s="59" t="s">
        <v>2487</v>
      </c>
    </row>
    <row r="499" spans="1:10" x14ac:dyDescent="0.25">
      <c r="A499" s="59" t="e">
        <f>VLOOKUP(B499, names!A$3:B$2401, 2,)</f>
        <v>#N/A</v>
      </c>
      <c r="B499" t="s">
        <v>1412</v>
      </c>
      <c r="C499" s="59" t="str">
        <f t="shared" si="14"/>
        <v>P.O Box 14498</v>
      </c>
      <c r="D499" t="s">
        <v>1410</v>
      </c>
      <c r="E499" s="59" t="str">
        <f t="shared" si="15"/>
        <v>Des Moines</v>
      </c>
      <c r="F499" t="s">
        <v>2085</v>
      </c>
      <c r="G499" t="s">
        <v>2289</v>
      </c>
      <c r="H499" s="140" t="s">
        <v>2416</v>
      </c>
      <c r="I499" t="s">
        <v>1411</v>
      </c>
      <c r="J499" s="59" t="s">
        <v>2487</v>
      </c>
    </row>
    <row r="500" spans="1:10" x14ac:dyDescent="0.25">
      <c r="A500" s="59" t="e">
        <f>VLOOKUP(B500, names!A$3:B$2401, 2,)</f>
        <v>#N/A</v>
      </c>
      <c r="B500" t="s">
        <v>1413</v>
      </c>
      <c r="C500" s="59" t="str">
        <f t="shared" si="14"/>
        <v>1700 Greenbriar Lane</v>
      </c>
      <c r="D500" t="s">
        <v>1414</v>
      </c>
      <c r="E500" s="59" t="str">
        <f t="shared" si="15"/>
        <v>Brea</v>
      </c>
      <c r="F500" t="s">
        <v>2204</v>
      </c>
      <c r="G500" t="s">
        <v>2312</v>
      </c>
      <c r="H500" s="140">
        <v>92821</v>
      </c>
      <c r="I500" t="s">
        <v>1415</v>
      </c>
      <c r="J500" s="59" t="s">
        <v>2487</v>
      </c>
    </row>
    <row r="501" spans="1:10" x14ac:dyDescent="0.25">
      <c r="A501" s="59">
        <f>VLOOKUP(B501, names!A$3:B$2401, 2,)</f>
        <v>0</v>
      </c>
      <c r="B501" t="s">
        <v>1416</v>
      </c>
      <c r="C501" s="59" t="str">
        <f t="shared" si="14"/>
        <v>1901 Ulmerton Road</v>
      </c>
      <c r="D501" t="s">
        <v>1417</v>
      </c>
      <c r="E501" s="59" t="str">
        <f t="shared" si="15"/>
        <v>Clearwater</v>
      </c>
      <c r="F501" t="s">
        <v>2166</v>
      </c>
      <c r="G501" t="s">
        <v>2285</v>
      </c>
      <c r="H501" s="140" t="s">
        <v>2417</v>
      </c>
      <c r="I501" t="s">
        <v>1418</v>
      </c>
      <c r="J501" s="59" t="s">
        <v>2591</v>
      </c>
    </row>
    <row r="502" spans="1:10" x14ac:dyDescent="0.25">
      <c r="A502" s="59" t="e">
        <f>VLOOKUP(B502, names!A$3:B$2401, 2,)</f>
        <v>#N/A</v>
      </c>
      <c r="B502" t="s">
        <v>1419</v>
      </c>
      <c r="C502" s="59" t="str">
        <f t="shared" si="14"/>
        <v>1901 Ulmerton Road</v>
      </c>
      <c r="D502" t="s">
        <v>1417</v>
      </c>
      <c r="E502" s="59" t="str">
        <f t="shared" si="15"/>
        <v>Clearwater</v>
      </c>
      <c r="F502" t="s">
        <v>2166</v>
      </c>
      <c r="G502" t="s">
        <v>2285</v>
      </c>
      <c r="H502" s="140" t="s">
        <v>2417</v>
      </c>
      <c r="I502" t="s">
        <v>1420</v>
      </c>
      <c r="J502" s="59" t="s">
        <v>2487</v>
      </c>
    </row>
    <row r="503" spans="1:10" x14ac:dyDescent="0.25">
      <c r="A503" s="59" t="e">
        <f>VLOOKUP(B503, names!A$3:B$2401, 2,)</f>
        <v>#N/A</v>
      </c>
      <c r="B503" t="s">
        <v>1421</v>
      </c>
      <c r="C503" s="59" t="str">
        <f t="shared" si="14"/>
        <v>518 East Broad Street</v>
      </c>
      <c r="D503" t="s">
        <v>547</v>
      </c>
      <c r="E503" s="59" t="str">
        <f t="shared" si="15"/>
        <v>Columbus</v>
      </c>
      <c r="F503" t="s">
        <v>2046</v>
      </c>
      <c r="G503" t="s">
        <v>2302</v>
      </c>
      <c r="H503" s="140">
        <v>43215</v>
      </c>
      <c r="I503" t="s">
        <v>1422</v>
      </c>
      <c r="J503" s="59" t="s">
        <v>2487</v>
      </c>
    </row>
    <row r="504" spans="1:10" x14ac:dyDescent="0.25">
      <c r="A504" s="59" t="e">
        <f>VLOOKUP(B504, names!A$3:B$2401, 2,)</f>
        <v>#N/A</v>
      </c>
      <c r="B504" t="s">
        <v>1423</v>
      </c>
      <c r="C504" s="59" t="str">
        <f t="shared" si="14"/>
        <v>3349 Michelson Drive, Suite 200</v>
      </c>
      <c r="D504" t="s">
        <v>734</v>
      </c>
      <c r="E504" s="59" t="str">
        <f t="shared" si="15"/>
        <v>Irvine</v>
      </c>
      <c r="F504" t="s">
        <v>2102</v>
      </c>
      <c r="G504" t="s">
        <v>2312</v>
      </c>
      <c r="H504" s="140" t="s">
        <v>2345</v>
      </c>
      <c r="I504" t="s">
        <v>735</v>
      </c>
      <c r="J504" s="59" t="s">
        <v>3199</v>
      </c>
    </row>
    <row r="505" spans="1:10" x14ac:dyDescent="0.25">
      <c r="A505" s="59" t="str">
        <f>VLOOKUP(B505, names!A$3:B$2401, 2,)</f>
        <v>Metropolitan Casualty Insurance Co.</v>
      </c>
      <c r="B505" t="s">
        <v>99</v>
      </c>
      <c r="C505" s="59" t="str">
        <f t="shared" si="14"/>
        <v>9797 Springboro Pike, Suite 201</v>
      </c>
      <c r="D505" t="s">
        <v>972</v>
      </c>
      <c r="E505" s="59" t="str">
        <f t="shared" si="15"/>
        <v>Dayton</v>
      </c>
      <c r="F505" t="s">
        <v>2141</v>
      </c>
      <c r="G505" t="s">
        <v>2302</v>
      </c>
      <c r="H505" s="140">
        <v>45448</v>
      </c>
      <c r="I505" t="s">
        <v>973</v>
      </c>
      <c r="J505" s="59" t="s">
        <v>3232</v>
      </c>
    </row>
    <row r="506" spans="1:10" x14ac:dyDescent="0.25">
      <c r="A506" s="59" t="e">
        <f>VLOOKUP(B506, names!A$3:B$2401, 2,)</f>
        <v>#N/A</v>
      </c>
      <c r="B506" t="s">
        <v>1424</v>
      </c>
      <c r="C506" s="59" t="str">
        <f t="shared" si="14"/>
        <v>9797 Springboro Pike, Suite 201</v>
      </c>
      <c r="D506" t="s">
        <v>972</v>
      </c>
      <c r="E506" s="59" t="str">
        <f t="shared" si="15"/>
        <v>Dayton</v>
      </c>
      <c r="F506" t="s">
        <v>2141</v>
      </c>
      <c r="G506" t="s">
        <v>2302</v>
      </c>
      <c r="H506" s="140">
        <v>45448</v>
      </c>
      <c r="I506" t="s">
        <v>973</v>
      </c>
      <c r="J506" s="59" t="s">
        <v>2487</v>
      </c>
    </row>
    <row r="507" spans="1:10" x14ac:dyDescent="0.25">
      <c r="A507" s="59" t="e">
        <f>VLOOKUP(B507, names!A$3:B$2401, 2,)</f>
        <v>#N/A</v>
      </c>
      <c r="B507" t="s">
        <v>391</v>
      </c>
      <c r="C507" s="59" t="str">
        <f t="shared" si="14"/>
        <v>9797 Springboro Pike, Suite 201</v>
      </c>
      <c r="D507" t="s">
        <v>972</v>
      </c>
      <c r="E507" s="59" t="str">
        <f t="shared" si="15"/>
        <v>Dayton</v>
      </c>
      <c r="F507" t="s">
        <v>2141</v>
      </c>
      <c r="G507" t="s">
        <v>2302</v>
      </c>
      <c r="H507" s="140">
        <v>45448</v>
      </c>
      <c r="I507" t="s">
        <v>973</v>
      </c>
      <c r="J507" s="59" t="s">
        <v>3232</v>
      </c>
    </row>
    <row r="508" spans="1:10" x14ac:dyDescent="0.25">
      <c r="A508" s="59" t="e">
        <f>VLOOKUP(B508, names!A$3:B$2401, 2,)</f>
        <v>#N/A</v>
      </c>
      <c r="B508" t="s">
        <v>392</v>
      </c>
      <c r="C508" s="59" t="str">
        <f t="shared" si="14"/>
        <v>9797 Springboro Pike, Suite 201</v>
      </c>
      <c r="D508" t="s">
        <v>972</v>
      </c>
      <c r="E508" s="59" t="str">
        <f t="shared" si="15"/>
        <v>Dayton</v>
      </c>
      <c r="F508" t="s">
        <v>2141</v>
      </c>
      <c r="G508" t="s">
        <v>2302</v>
      </c>
      <c r="H508" s="140">
        <v>45448</v>
      </c>
      <c r="I508" t="s">
        <v>973</v>
      </c>
      <c r="J508" s="59" t="s">
        <v>3232</v>
      </c>
    </row>
    <row r="509" spans="1:10" x14ac:dyDescent="0.25">
      <c r="A509" s="59" t="e">
        <f>VLOOKUP(B509, names!A$3:B$2401, 2,)</f>
        <v>#N/A</v>
      </c>
      <c r="B509" t="s">
        <v>393</v>
      </c>
      <c r="C509" s="59" t="str">
        <f t="shared" si="14"/>
        <v>9797 Springboro Pike, Suite 201</v>
      </c>
      <c r="D509" t="s">
        <v>972</v>
      </c>
      <c r="E509" s="59" t="str">
        <f t="shared" si="15"/>
        <v>Dayton</v>
      </c>
      <c r="F509" t="s">
        <v>2141</v>
      </c>
      <c r="G509" t="s">
        <v>2302</v>
      </c>
      <c r="H509" s="140">
        <v>45448</v>
      </c>
      <c r="I509" t="s">
        <v>973</v>
      </c>
      <c r="J509" s="59" t="s">
        <v>3232</v>
      </c>
    </row>
    <row r="510" spans="1:10" x14ac:dyDescent="0.25">
      <c r="A510" s="59" t="e">
        <f>VLOOKUP(B510, names!A$3:B$2401, 2,)</f>
        <v>#N/A</v>
      </c>
      <c r="B510" t="s">
        <v>1425</v>
      </c>
      <c r="C510" s="59" t="str">
        <f t="shared" ref="C510:C573" si="16">PROPER(LEFT(D510, LEN(D510)-1))</f>
        <v>3333 Lee Parkway Suite 1200</v>
      </c>
      <c r="D510" t="s">
        <v>1426</v>
      </c>
      <c r="E510" s="59" t="str">
        <f t="shared" ref="E510:E573" si="17">PROPER(F510)</f>
        <v>Dallas</v>
      </c>
      <c r="F510" t="s">
        <v>2205</v>
      </c>
      <c r="G510" t="s">
        <v>2287</v>
      </c>
      <c r="H510" s="140">
        <v>75219</v>
      </c>
      <c r="I510" t="s">
        <v>1427</v>
      </c>
      <c r="J510" s="59" t="s">
        <v>3290</v>
      </c>
    </row>
    <row r="511" spans="1:10" x14ac:dyDescent="0.25">
      <c r="A511" s="59" t="e">
        <f>VLOOKUP(B511, names!A$3:B$2401, 2,)</f>
        <v>#N/A</v>
      </c>
      <c r="B511" t="s">
        <v>1428</v>
      </c>
      <c r="C511" s="59" t="str">
        <f t="shared" si="16"/>
        <v>250 East Kilbourn Avenue</v>
      </c>
      <c r="D511" t="s">
        <v>1429</v>
      </c>
      <c r="E511" s="59" t="str">
        <f t="shared" si="17"/>
        <v>Milwaukee</v>
      </c>
      <c r="F511" t="s">
        <v>2206</v>
      </c>
      <c r="G511" t="s">
        <v>2354</v>
      </c>
      <c r="H511" s="140">
        <v>53202</v>
      </c>
      <c r="I511" t="s">
        <v>1430</v>
      </c>
      <c r="J511" s="59" t="s">
        <v>2487</v>
      </c>
    </row>
    <row r="512" spans="1:10" x14ac:dyDescent="0.25">
      <c r="A512" s="59" t="e">
        <f>VLOOKUP(B512, names!A$3:B$2401, 2,)</f>
        <v>#N/A</v>
      </c>
      <c r="B512" t="s">
        <v>1431</v>
      </c>
      <c r="C512" s="59" t="str">
        <f t="shared" si="16"/>
        <v>250 East Kilbourn Avenue</v>
      </c>
      <c r="D512" t="s">
        <v>1429</v>
      </c>
      <c r="E512" s="59" t="str">
        <f t="shared" si="17"/>
        <v>Milwaukee</v>
      </c>
      <c r="F512" t="s">
        <v>2206</v>
      </c>
      <c r="G512" t="s">
        <v>2354</v>
      </c>
      <c r="H512" s="140">
        <v>53202</v>
      </c>
      <c r="I512" t="s">
        <v>1430</v>
      </c>
      <c r="J512" s="59" t="s">
        <v>2487</v>
      </c>
    </row>
    <row r="513" spans="1:10" x14ac:dyDescent="0.25">
      <c r="A513" s="59" t="e">
        <f>VLOOKUP(B513, names!A$3:B$2401, 2,)</f>
        <v>#N/A</v>
      </c>
      <c r="B513" t="s">
        <v>1432</v>
      </c>
      <c r="C513" s="59" t="str">
        <f t="shared" si="16"/>
        <v>5757 Phantom Drive, Suite 200</v>
      </c>
      <c r="D513" t="s">
        <v>1294</v>
      </c>
      <c r="E513" s="59" t="str">
        <f t="shared" si="17"/>
        <v>Hazelwood</v>
      </c>
      <c r="F513" t="s">
        <v>2187</v>
      </c>
      <c r="G513" t="s">
        <v>2319</v>
      </c>
      <c r="H513" s="140">
        <v>63042</v>
      </c>
      <c r="I513" t="s">
        <v>1295</v>
      </c>
      <c r="J513" s="59" t="s">
        <v>3277</v>
      </c>
    </row>
    <row r="514" spans="1:10" x14ac:dyDescent="0.25">
      <c r="A514" s="59" t="e">
        <f>VLOOKUP(B514, names!A$3:B$2401, 2,)</f>
        <v>#N/A</v>
      </c>
      <c r="B514" t="s">
        <v>1433</v>
      </c>
      <c r="C514" s="59" t="str">
        <f t="shared" si="16"/>
        <v>300 Galleria Officentre</v>
      </c>
      <c r="D514" t="s">
        <v>871</v>
      </c>
      <c r="E514" s="59" t="str">
        <f t="shared" si="17"/>
        <v>Southfield</v>
      </c>
      <c r="F514" t="s">
        <v>2080</v>
      </c>
      <c r="G514" t="s">
        <v>2283</v>
      </c>
      <c r="H514" s="140">
        <v>48034</v>
      </c>
      <c r="I514" t="s">
        <v>872</v>
      </c>
      <c r="J514" s="59" t="s">
        <v>3175</v>
      </c>
    </row>
    <row r="515" spans="1:10" x14ac:dyDescent="0.25">
      <c r="A515" s="59" t="e">
        <f>VLOOKUP(B515, names!A$3:B$2401, 2,)</f>
        <v>#N/A</v>
      </c>
      <c r="B515" t="s">
        <v>1434</v>
      </c>
      <c r="C515" s="59" t="str">
        <f t="shared" si="16"/>
        <v>1044 Eastbury Drive</v>
      </c>
      <c r="D515" t="s">
        <v>1435</v>
      </c>
      <c r="E515" s="59" t="str">
        <f t="shared" si="17"/>
        <v>Lansing</v>
      </c>
      <c r="F515" t="s">
        <v>2028</v>
      </c>
      <c r="G515" t="s">
        <v>2283</v>
      </c>
      <c r="H515" s="140">
        <v>48917</v>
      </c>
      <c r="I515" t="s">
        <v>1436</v>
      </c>
      <c r="J515" s="59" t="s">
        <v>2487</v>
      </c>
    </row>
    <row r="516" spans="1:10" x14ac:dyDescent="0.25">
      <c r="A516" s="59" t="e">
        <f>VLOOKUP(B516, names!A$3:B$2401, 2,)</f>
        <v>#N/A</v>
      </c>
      <c r="B516" t="s">
        <v>1437</v>
      </c>
      <c r="C516" s="59" t="str">
        <f t="shared" si="16"/>
        <v>6301 Owensmouth Ave</v>
      </c>
      <c r="D516" t="s">
        <v>1035</v>
      </c>
      <c r="E516" s="59" t="str">
        <f t="shared" si="17"/>
        <v>Woodland Hills</v>
      </c>
      <c r="F516" t="s">
        <v>2151</v>
      </c>
      <c r="G516" t="s">
        <v>2418</v>
      </c>
      <c r="H516" s="140">
        <v>91367</v>
      </c>
      <c r="I516" t="s">
        <v>410</v>
      </c>
      <c r="J516" s="59" t="s">
        <v>3241</v>
      </c>
    </row>
    <row r="517" spans="1:10" x14ac:dyDescent="0.25">
      <c r="A517" s="59" t="e">
        <f>VLOOKUP(B517, names!A$3:B$2401, 2,)</f>
        <v>#N/A</v>
      </c>
      <c r="B517" t="s">
        <v>1438</v>
      </c>
      <c r="C517" s="59" t="str">
        <f t="shared" si="16"/>
        <v>1437 South Boulder Dr.</v>
      </c>
      <c r="D517" t="s">
        <v>1439</v>
      </c>
      <c r="E517" s="59" t="str">
        <f t="shared" si="17"/>
        <v>Tulsa</v>
      </c>
      <c r="F517" t="s">
        <v>2207</v>
      </c>
      <c r="G517" t="s">
        <v>2318</v>
      </c>
      <c r="H517" s="140">
        <v>74119</v>
      </c>
      <c r="I517" t="s">
        <v>1440</v>
      </c>
      <c r="J517" s="59" t="s">
        <v>2487</v>
      </c>
    </row>
    <row r="518" spans="1:10" x14ac:dyDescent="0.25">
      <c r="A518" s="59" t="e">
        <f>VLOOKUP(B518, names!A$3:B$2401, 2,)</f>
        <v>#N/A</v>
      </c>
      <c r="B518" t="s">
        <v>1441</v>
      </c>
      <c r="C518" s="59" t="str">
        <f t="shared" si="16"/>
        <v>1437 South Boulder Dr.</v>
      </c>
      <c r="D518" t="s">
        <v>1439</v>
      </c>
      <c r="E518" s="59" t="str">
        <f t="shared" si="17"/>
        <v>Tulsa</v>
      </c>
      <c r="F518" t="s">
        <v>2207</v>
      </c>
      <c r="G518" t="s">
        <v>2318</v>
      </c>
      <c r="H518" s="140">
        <v>74119</v>
      </c>
      <c r="I518" t="s">
        <v>1440</v>
      </c>
      <c r="J518" s="59" t="s">
        <v>3291</v>
      </c>
    </row>
    <row r="519" spans="1:10" x14ac:dyDescent="0.25">
      <c r="A519" s="59" t="e">
        <f>VLOOKUP(B519, names!A$3:B$2401, 2,)</f>
        <v>#N/A</v>
      </c>
      <c r="B519" t="s">
        <v>1442</v>
      </c>
      <c r="C519" s="59" t="str">
        <f t="shared" si="16"/>
        <v>1800 North Point Drive</v>
      </c>
      <c r="D519" t="s">
        <v>940</v>
      </c>
      <c r="E519" s="59" t="str">
        <f t="shared" si="17"/>
        <v>Stevens Point</v>
      </c>
      <c r="F519" t="s">
        <v>2137</v>
      </c>
      <c r="G519" t="s">
        <v>2354</v>
      </c>
      <c r="H519" s="140">
        <v>54481</v>
      </c>
      <c r="I519" t="s">
        <v>941</v>
      </c>
      <c r="J519" s="59" t="s">
        <v>3229</v>
      </c>
    </row>
    <row r="520" spans="1:10" x14ac:dyDescent="0.25">
      <c r="A520" s="59" t="e">
        <f>VLOOKUP(B520, names!A$3:B$2401, 2,)</f>
        <v>#N/A</v>
      </c>
      <c r="B520" t="s">
        <v>1443</v>
      </c>
      <c r="C520" s="59" t="str">
        <f t="shared" si="16"/>
        <v>6000 American Parkway</v>
      </c>
      <c r="D520" t="s">
        <v>1444</v>
      </c>
      <c r="E520" s="59" t="str">
        <f t="shared" si="17"/>
        <v>Madison</v>
      </c>
      <c r="F520" t="s">
        <v>2135</v>
      </c>
      <c r="G520" t="s">
        <v>2354</v>
      </c>
      <c r="H520" s="140" t="s">
        <v>2419</v>
      </c>
      <c r="I520" t="s">
        <v>1445</v>
      </c>
      <c r="J520" s="59" t="s">
        <v>3292</v>
      </c>
    </row>
    <row r="521" spans="1:10" x14ac:dyDescent="0.25">
      <c r="A521" s="59" t="e">
        <f>VLOOKUP(B521, names!A$3:B$2401, 2,)</f>
        <v>#N/A</v>
      </c>
      <c r="B521" t="s">
        <v>1446</v>
      </c>
      <c r="C521" s="59" t="str">
        <f t="shared" si="16"/>
        <v>14755 North Outer Forty Drive, Suite 300</v>
      </c>
      <c r="D521" t="s">
        <v>1447</v>
      </c>
      <c r="E521" s="59" t="str">
        <f t="shared" si="17"/>
        <v>Chesterfield</v>
      </c>
      <c r="F521" t="s">
        <v>2208</v>
      </c>
      <c r="G521" t="s">
        <v>2319</v>
      </c>
      <c r="H521" s="140">
        <v>63017</v>
      </c>
      <c r="I521" t="s">
        <v>1448</v>
      </c>
      <c r="J521" s="59" t="s">
        <v>2487</v>
      </c>
    </row>
    <row r="522" spans="1:10" x14ac:dyDescent="0.25">
      <c r="A522" s="59" t="e">
        <f>VLOOKUP(B522, names!A$3:B$2401, 2,)</f>
        <v>#N/A</v>
      </c>
      <c r="B522" t="s">
        <v>1449</v>
      </c>
      <c r="C522" s="59" t="str">
        <f t="shared" si="16"/>
        <v>333 South 7Th Street, Suite 2200</v>
      </c>
      <c r="D522" t="s">
        <v>1450</v>
      </c>
      <c r="E522" s="59" t="str">
        <f t="shared" si="17"/>
        <v>Minneapolis</v>
      </c>
      <c r="F522" t="s">
        <v>2209</v>
      </c>
      <c r="G522" t="s">
        <v>2341</v>
      </c>
      <c r="H522" s="140">
        <v>55402</v>
      </c>
      <c r="I522" t="s">
        <v>1451</v>
      </c>
      <c r="J522" s="59" t="s">
        <v>2487</v>
      </c>
    </row>
    <row r="523" spans="1:10" x14ac:dyDescent="0.25">
      <c r="A523" s="59" t="str">
        <f>VLOOKUP(B523, names!A$3:B$2401, 2,)</f>
        <v>Mitsui Sumitomo Insurance Co. Of America</v>
      </c>
      <c r="B523" t="s">
        <v>185</v>
      </c>
      <c r="C523" s="59" t="str">
        <f t="shared" si="16"/>
        <v>15 Independence Blvd</v>
      </c>
      <c r="D523" t="s">
        <v>1452</v>
      </c>
      <c r="E523" s="59" t="str">
        <f t="shared" si="17"/>
        <v>Warren</v>
      </c>
      <c r="F523" t="s">
        <v>2210</v>
      </c>
      <c r="G523" t="s">
        <v>2300</v>
      </c>
      <c r="H523" s="140" t="s">
        <v>2420</v>
      </c>
      <c r="I523" t="s">
        <v>1453</v>
      </c>
      <c r="J523" s="59" t="s">
        <v>3293</v>
      </c>
    </row>
    <row r="524" spans="1:10" x14ac:dyDescent="0.25">
      <c r="A524" s="59" t="str">
        <f>VLOOKUP(B524, names!A$3:B$2401, 2,)</f>
        <v>Mitsui Sumitomo Insurance USA</v>
      </c>
      <c r="B524" t="s">
        <v>195</v>
      </c>
      <c r="C524" s="59" t="str">
        <f t="shared" si="16"/>
        <v>15 Independence Blvd</v>
      </c>
      <c r="D524" t="s">
        <v>1452</v>
      </c>
      <c r="E524" s="59" t="str">
        <f t="shared" si="17"/>
        <v>Warren</v>
      </c>
      <c r="F524" t="s">
        <v>2210</v>
      </c>
      <c r="G524" t="s">
        <v>2300</v>
      </c>
      <c r="H524" s="140" t="s">
        <v>2420</v>
      </c>
      <c r="I524" t="s">
        <v>1453</v>
      </c>
      <c r="J524" s="59" t="s">
        <v>3293</v>
      </c>
    </row>
    <row r="525" spans="1:10" x14ac:dyDescent="0.25">
      <c r="A525" s="59" t="str">
        <f>VLOOKUP(B525, names!A$3:B$2401, 2,)</f>
        <v>Modern USA Insurance Co.</v>
      </c>
      <c r="B525" t="s">
        <v>73</v>
      </c>
      <c r="C525" s="59" t="str">
        <f t="shared" si="16"/>
        <v>7785 66Th Street</v>
      </c>
      <c r="D525" t="s">
        <v>1454</v>
      </c>
      <c r="E525" s="59" t="str">
        <f t="shared" si="17"/>
        <v>Pinellas Park</v>
      </c>
      <c r="F525" t="s">
        <v>2078</v>
      </c>
      <c r="G525" t="s">
        <v>2285</v>
      </c>
      <c r="H525" s="140">
        <v>33781</v>
      </c>
      <c r="I525" t="s">
        <v>3400</v>
      </c>
      <c r="J525" s="59" t="s">
        <v>2595</v>
      </c>
    </row>
    <row r="526" spans="1:10" x14ac:dyDescent="0.25">
      <c r="A526" s="59" t="str">
        <f>VLOOKUP(B526, names!A$3:B$2401, 2,)</f>
        <v>Monarch National Insurance Co.</v>
      </c>
      <c r="B526" t="s">
        <v>150</v>
      </c>
      <c r="C526" s="59" t="str">
        <f t="shared" si="16"/>
        <v>14050 Nw 14Th Street, Suite 180</v>
      </c>
      <c r="D526" t="s">
        <v>1455</v>
      </c>
      <c r="E526" s="59" t="str">
        <f t="shared" si="17"/>
        <v>Sunrise</v>
      </c>
      <c r="F526" t="s">
        <v>2056</v>
      </c>
      <c r="G526" t="s">
        <v>2285</v>
      </c>
      <c r="H526" s="140">
        <v>33323</v>
      </c>
      <c r="I526" t="s">
        <v>1051</v>
      </c>
      <c r="J526" s="59" t="s">
        <v>3244</v>
      </c>
    </row>
    <row r="527" spans="1:10" x14ac:dyDescent="0.25">
      <c r="A527" s="59" t="e">
        <f>VLOOKUP(B527, names!A$3:B$2401, 2,)</f>
        <v>#N/A</v>
      </c>
      <c r="B527" t="s">
        <v>1456</v>
      </c>
      <c r="C527" s="59" t="str">
        <f t="shared" si="16"/>
        <v>6300 University Parkway</v>
      </c>
      <c r="D527" t="s">
        <v>792</v>
      </c>
      <c r="E527" s="59" t="str">
        <f t="shared" si="17"/>
        <v>Sarasota</v>
      </c>
      <c r="F527" t="s">
        <v>2113</v>
      </c>
      <c r="G527" t="s">
        <v>2285</v>
      </c>
      <c r="H527" s="140" t="s">
        <v>2352</v>
      </c>
      <c r="I527" t="s">
        <v>793</v>
      </c>
      <c r="J527" s="59" t="s">
        <v>3205</v>
      </c>
    </row>
    <row r="528" spans="1:10" x14ac:dyDescent="0.25">
      <c r="A528" s="59" t="e">
        <f>VLOOKUP(B528, names!A$3:B$2401, 2,)</f>
        <v>#N/A</v>
      </c>
      <c r="B528" t="s">
        <v>1457</v>
      </c>
      <c r="C528" s="59" t="str">
        <f t="shared" si="16"/>
        <v>175 Berkeley Street</v>
      </c>
      <c r="D528" t="s">
        <v>563</v>
      </c>
      <c r="E528" s="59" t="str">
        <f t="shared" si="17"/>
        <v>Boston</v>
      </c>
      <c r="F528" t="s">
        <v>2062</v>
      </c>
      <c r="G528" t="s">
        <v>2304</v>
      </c>
      <c r="H528" s="140" t="s">
        <v>3709</v>
      </c>
      <c r="I528" t="s">
        <v>553</v>
      </c>
      <c r="J528" s="59" t="s">
        <v>3166</v>
      </c>
    </row>
    <row r="529" spans="1:10" x14ac:dyDescent="0.25">
      <c r="A529" s="59" t="e">
        <f>VLOOKUP(B529, names!A$3:B$2401, 2,)</f>
        <v>#N/A</v>
      </c>
      <c r="B529" t="s">
        <v>1458</v>
      </c>
      <c r="C529" s="59" t="str">
        <f t="shared" si="16"/>
        <v>250 East Kilbourn Avenue</v>
      </c>
      <c r="D529" t="s">
        <v>1429</v>
      </c>
      <c r="E529" s="59" t="str">
        <f t="shared" si="17"/>
        <v>Milwaukee</v>
      </c>
      <c r="F529" t="s">
        <v>2206</v>
      </c>
      <c r="G529" t="s">
        <v>2354</v>
      </c>
      <c r="H529" s="140">
        <v>53202</v>
      </c>
      <c r="I529" t="s">
        <v>1430</v>
      </c>
      <c r="J529" s="59" t="s">
        <v>2487</v>
      </c>
    </row>
    <row r="530" spans="1:10" x14ac:dyDescent="0.25">
      <c r="A530" s="59" t="e">
        <f>VLOOKUP(B530, names!A$3:B$2401, 2,)</f>
        <v>#N/A</v>
      </c>
      <c r="B530" t="s">
        <v>1459</v>
      </c>
      <c r="C530" s="59" t="str">
        <f t="shared" si="16"/>
        <v>125 Broad Street</v>
      </c>
      <c r="D530" t="s">
        <v>725</v>
      </c>
      <c r="E530" s="59" t="str">
        <f t="shared" si="17"/>
        <v>New York</v>
      </c>
      <c r="F530" t="s">
        <v>2025</v>
      </c>
      <c r="G530" t="s">
        <v>2279</v>
      </c>
      <c r="H530" s="140">
        <v>10004</v>
      </c>
      <c r="I530" t="s">
        <v>1460</v>
      </c>
      <c r="J530" s="59" t="s">
        <v>3294</v>
      </c>
    </row>
    <row r="531" spans="1:10" x14ac:dyDescent="0.25">
      <c r="A531" s="59" t="e">
        <f>VLOOKUP(B531, names!A$3:B$2401, 2,)</f>
        <v>#N/A</v>
      </c>
      <c r="B531" t="s">
        <v>1461</v>
      </c>
      <c r="C531" s="59" t="str">
        <f t="shared" si="16"/>
        <v>300 Galleria Officentre</v>
      </c>
      <c r="D531" t="s">
        <v>871</v>
      </c>
      <c r="E531" s="59" t="str">
        <f t="shared" si="17"/>
        <v>Southfield</v>
      </c>
      <c r="F531" t="s">
        <v>2080</v>
      </c>
      <c r="G531" t="s">
        <v>2283</v>
      </c>
      <c r="H531" s="140">
        <v>48034</v>
      </c>
      <c r="I531" t="s">
        <v>872</v>
      </c>
      <c r="J531" s="59" t="s">
        <v>3175</v>
      </c>
    </row>
    <row r="532" spans="1:10" x14ac:dyDescent="0.25">
      <c r="A532" s="59" t="str">
        <f>VLOOKUP(B532, names!A$3:B$2401, 2,)</f>
        <v>Mount Beacon Insurance Co.</v>
      </c>
      <c r="B532" t="s">
        <v>69</v>
      </c>
      <c r="C532" s="59" t="str">
        <f t="shared" si="16"/>
        <v>1000 112Th Circle North; Suite 1400</v>
      </c>
      <c r="D532" t="s">
        <v>1462</v>
      </c>
      <c r="E532" s="59" t="str">
        <f t="shared" si="17"/>
        <v>Saint Petersburg</v>
      </c>
      <c r="F532" t="s">
        <v>2211</v>
      </c>
      <c r="G532" t="s">
        <v>2285</v>
      </c>
      <c r="H532" s="140">
        <v>33716</v>
      </c>
      <c r="I532" t="s">
        <v>3401</v>
      </c>
      <c r="J532" s="59" t="s">
        <v>3295</v>
      </c>
    </row>
    <row r="533" spans="1:10" x14ac:dyDescent="0.25">
      <c r="A533" s="59" t="e">
        <f>VLOOKUP(B533, names!A$3:B$2401, 2,)</f>
        <v>#N/A</v>
      </c>
      <c r="B533" t="s">
        <v>1463</v>
      </c>
      <c r="C533" s="59" t="e">
        <f t="shared" si="16"/>
        <v>#VALUE!</v>
      </c>
      <c r="E533" s="59" t="str">
        <f t="shared" si="17"/>
        <v>Princeton</v>
      </c>
      <c r="F533" t="s">
        <v>2053</v>
      </c>
      <c r="G533" t="s">
        <v>2300</v>
      </c>
      <c r="H533" s="140" t="s">
        <v>3707</v>
      </c>
      <c r="I533" t="s">
        <v>1464</v>
      </c>
      <c r="J533" s="59" t="s">
        <v>3159</v>
      </c>
    </row>
    <row r="534" spans="1:10" x14ac:dyDescent="0.25">
      <c r="A534" s="59" t="e">
        <f>VLOOKUP(B534, names!A$3:B$2401, 2,)</f>
        <v>#N/A</v>
      </c>
      <c r="B534" t="s">
        <v>1465</v>
      </c>
      <c r="C534" s="59" t="str">
        <f t="shared" si="16"/>
        <v>31 West 52Nd St.</v>
      </c>
      <c r="D534" t="s">
        <v>695</v>
      </c>
      <c r="E534" s="59" t="str">
        <f t="shared" si="17"/>
        <v>New York</v>
      </c>
      <c r="F534" t="s">
        <v>2025</v>
      </c>
      <c r="G534" t="s">
        <v>2279</v>
      </c>
      <c r="H534" s="140">
        <v>10019</v>
      </c>
      <c r="I534" t="s">
        <v>693</v>
      </c>
      <c r="J534" s="59" t="s">
        <v>2487</v>
      </c>
    </row>
    <row r="535" spans="1:10" x14ac:dyDescent="0.25">
      <c r="A535" s="59" t="e">
        <f>VLOOKUP(B535, names!A$3:B$2401, 2,)</f>
        <v>#N/A</v>
      </c>
      <c r="B535" t="s">
        <v>1466</v>
      </c>
      <c r="C535" s="59" t="str">
        <f t="shared" si="16"/>
        <v>1010 Manvel Avenue</v>
      </c>
      <c r="D535" t="s">
        <v>1467</v>
      </c>
      <c r="E535" s="59" t="str">
        <f t="shared" si="17"/>
        <v>Chandler</v>
      </c>
      <c r="F535" t="s">
        <v>2212</v>
      </c>
      <c r="G535" t="s">
        <v>2318</v>
      </c>
      <c r="H535" s="140">
        <v>74834</v>
      </c>
      <c r="I535" t="s">
        <v>1468</v>
      </c>
      <c r="J535" s="59" t="s">
        <v>3296</v>
      </c>
    </row>
    <row r="536" spans="1:10" x14ac:dyDescent="0.25">
      <c r="A536" s="59" t="e">
        <f>VLOOKUP(B536, names!A$3:B$2401, 2,)</f>
        <v>#N/A</v>
      </c>
      <c r="B536" t="s">
        <v>1469</v>
      </c>
      <c r="C536" s="59" t="str">
        <f t="shared" si="16"/>
        <v>444 West Ocean Blvd. Suite 1070</v>
      </c>
      <c r="D536" t="s">
        <v>1470</v>
      </c>
      <c r="E536" s="59" t="str">
        <f t="shared" si="17"/>
        <v>Long Beach</v>
      </c>
      <c r="F536" t="s">
        <v>2191</v>
      </c>
      <c r="G536" t="s">
        <v>2312</v>
      </c>
      <c r="H536" s="140">
        <v>90802</v>
      </c>
      <c r="I536" t="s">
        <v>1471</v>
      </c>
      <c r="J536" s="59" t="s">
        <v>3297</v>
      </c>
    </row>
    <row r="537" spans="1:10" x14ac:dyDescent="0.25">
      <c r="A537" s="59" t="e">
        <f>VLOOKUP(B537, names!A$3:B$2401, 2,)</f>
        <v>#N/A</v>
      </c>
      <c r="B537" t="s">
        <v>1472</v>
      </c>
      <c r="C537" s="59" t="str">
        <f t="shared" si="16"/>
        <v>P.O. Box 723099</v>
      </c>
      <c r="D537" t="s">
        <v>533</v>
      </c>
      <c r="E537" s="59" t="str">
        <f t="shared" si="17"/>
        <v>Atlanta</v>
      </c>
      <c r="F537" t="s">
        <v>2027</v>
      </c>
      <c r="G537" t="s">
        <v>2282</v>
      </c>
      <c r="H537" s="140" t="s">
        <v>2421</v>
      </c>
      <c r="I537" t="s">
        <v>534</v>
      </c>
      <c r="J537" s="59" t="s">
        <v>2487</v>
      </c>
    </row>
    <row r="538" spans="1:10" x14ac:dyDescent="0.25">
      <c r="A538" s="59">
        <f>VLOOKUP(B538, names!A$3:B$2401, 2,)</f>
        <v>0</v>
      </c>
      <c r="B538" t="s">
        <v>1473</v>
      </c>
      <c r="C538" s="59" t="str">
        <f t="shared" si="16"/>
        <v>One West Nationwide Blvd., 3-04-101</v>
      </c>
      <c r="D538" t="s">
        <v>488</v>
      </c>
      <c r="E538" s="59" t="str">
        <f t="shared" si="17"/>
        <v>Columbus</v>
      </c>
      <c r="F538" t="s">
        <v>2046</v>
      </c>
      <c r="G538" t="s">
        <v>2302</v>
      </c>
      <c r="H538" s="140" t="s">
        <v>2303</v>
      </c>
      <c r="I538" t="s">
        <v>489</v>
      </c>
      <c r="J538" s="59" t="s">
        <v>3251</v>
      </c>
    </row>
    <row r="539" spans="1:10" x14ac:dyDescent="0.25">
      <c r="A539" s="59" t="e">
        <f>VLOOKUP(B539, names!A$3:B$2401, 2,)</f>
        <v>#N/A</v>
      </c>
      <c r="B539" t="s">
        <v>1474</v>
      </c>
      <c r="C539" s="59" t="str">
        <f t="shared" si="16"/>
        <v>625 Alpha Drive</v>
      </c>
      <c r="D539" t="s">
        <v>1475</v>
      </c>
      <c r="E539" s="59" t="str">
        <f t="shared" si="17"/>
        <v>Highland Heights</v>
      </c>
      <c r="F539" t="s">
        <v>2092</v>
      </c>
      <c r="G539" t="s">
        <v>2302</v>
      </c>
      <c r="H539" s="140">
        <v>44143</v>
      </c>
      <c r="I539" t="s">
        <v>671</v>
      </c>
      <c r="J539" s="59" t="s">
        <v>2487</v>
      </c>
    </row>
    <row r="540" spans="1:10" x14ac:dyDescent="0.25">
      <c r="A540" s="59" t="e">
        <f>VLOOKUP(B540, names!A$3:B$2401, 2,)</f>
        <v>#N/A</v>
      </c>
      <c r="B540" t="s">
        <v>1476</v>
      </c>
      <c r="C540" s="59" t="str">
        <f t="shared" si="16"/>
        <v>6030 Bancroft</v>
      </c>
      <c r="D540" t="s">
        <v>1477</v>
      </c>
      <c r="E540" s="59" t="str">
        <f t="shared" si="17"/>
        <v>St. Louis</v>
      </c>
      <c r="F540" t="s">
        <v>2103</v>
      </c>
      <c r="G540" t="s">
        <v>2319</v>
      </c>
      <c r="H540" s="140" t="s">
        <v>2422</v>
      </c>
      <c r="I540" t="s">
        <v>1478</v>
      </c>
      <c r="J540" s="59" t="s">
        <v>3298</v>
      </c>
    </row>
    <row r="541" spans="1:10" x14ac:dyDescent="0.25">
      <c r="A541" s="59" t="str">
        <f>VLOOKUP(B541, names!A$3:B$2401, 2,)</f>
        <v>National Fire Insurance Co. Of Hartford</v>
      </c>
      <c r="B541" t="s">
        <v>182</v>
      </c>
      <c r="C541" s="59" t="str">
        <f t="shared" si="16"/>
        <v>333 S. Wabash Ave</v>
      </c>
      <c r="D541" t="s">
        <v>537</v>
      </c>
      <c r="E541" s="59" t="str">
        <f t="shared" si="17"/>
        <v>Chicago</v>
      </c>
      <c r="F541" t="s">
        <v>2040</v>
      </c>
      <c r="G541" t="s">
        <v>2294</v>
      </c>
      <c r="H541" s="140">
        <v>60604</v>
      </c>
      <c r="I541" t="s">
        <v>538</v>
      </c>
      <c r="J541" s="59" t="s">
        <v>3161</v>
      </c>
    </row>
    <row r="542" spans="1:10" x14ac:dyDescent="0.25">
      <c r="A542" s="59" t="e">
        <f>VLOOKUP(B542, names!A$3:B$2401, 2,)</f>
        <v>#N/A</v>
      </c>
      <c r="B542" t="s">
        <v>1479</v>
      </c>
      <c r="C542" s="59" t="str">
        <f t="shared" si="16"/>
        <v>5757 Phantom Drive, Suite 200</v>
      </c>
      <c r="D542" t="s">
        <v>1294</v>
      </c>
      <c r="E542" s="59" t="str">
        <f t="shared" si="17"/>
        <v>Hazelwood</v>
      </c>
      <c r="F542" t="s">
        <v>2187</v>
      </c>
      <c r="G542" t="s">
        <v>2319</v>
      </c>
      <c r="H542" s="140">
        <v>63042</v>
      </c>
      <c r="I542" t="s">
        <v>1295</v>
      </c>
      <c r="J542" s="59" t="s">
        <v>2487</v>
      </c>
    </row>
    <row r="543" spans="1:10" x14ac:dyDescent="0.25">
      <c r="A543" s="59" t="e">
        <f>VLOOKUP(B543, names!A$3:B$2401, 2,)</f>
        <v>#N/A</v>
      </c>
      <c r="B543" t="s">
        <v>1480</v>
      </c>
      <c r="C543" s="59" t="str">
        <f t="shared" si="16"/>
        <v>5757 Phantom Drive, Suite 200</v>
      </c>
      <c r="D543" t="s">
        <v>1294</v>
      </c>
      <c r="E543" s="59" t="str">
        <f t="shared" si="17"/>
        <v>Hazelwood</v>
      </c>
      <c r="F543" t="s">
        <v>2187</v>
      </c>
      <c r="G543" t="s">
        <v>2319</v>
      </c>
      <c r="H543" s="140">
        <v>63042</v>
      </c>
      <c r="I543" t="s">
        <v>1295</v>
      </c>
      <c r="J543" s="59" t="s">
        <v>3277</v>
      </c>
    </row>
    <row r="544" spans="1:10" x14ac:dyDescent="0.25">
      <c r="A544" s="59" t="e">
        <f>VLOOKUP(B544, names!A$3:B$2401, 2,)</f>
        <v>#N/A</v>
      </c>
      <c r="B544" t="s">
        <v>1481</v>
      </c>
      <c r="C544" s="59" t="str">
        <f t="shared" si="16"/>
        <v>5757 Phantom Drive, Suite 200</v>
      </c>
      <c r="D544" t="s">
        <v>1294</v>
      </c>
      <c r="E544" s="59" t="str">
        <f t="shared" si="17"/>
        <v>Hazelwood</v>
      </c>
      <c r="F544" t="s">
        <v>2187</v>
      </c>
      <c r="G544" t="s">
        <v>2319</v>
      </c>
      <c r="H544" s="140">
        <v>63042</v>
      </c>
      <c r="I544" t="s">
        <v>1295</v>
      </c>
      <c r="J544" s="59" t="s">
        <v>2487</v>
      </c>
    </row>
    <row r="545" spans="1:10" x14ac:dyDescent="0.25">
      <c r="A545" s="59" t="e">
        <f>VLOOKUP(B545, names!A$3:B$2401, 2,)</f>
        <v>#N/A</v>
      </c>
      <c r="B545" t="s">
        <v>1482</v>
      </c>
      <c r="C545" s="59" t="str">
        <f t="shared" si="16"/>
        <v>3024 Harney Street</v>
      </c>
      <c r="D545" t="s">
        <v>769</v>
      </c>
      <c r="E545" s="59" t="str">
        <f t="shared" si="17"/>
        <v>Omaha</v>
      </c>
      <c r="F545" t="s">
        <v>2026</v>
      </c>
      <c r="G545" t="s">
        <v>2280</v>
      </c>
      <c r="H545" s="140" t="s">
        <v>2349</v>
      </c>
      <c r="I545" t="s">
        <v>770</v>
      </c>
      <c r="J545" s="59" t="s">
        <v>3203</v>
      </c>
    </row>
    <row r="546" spans="1:10" x14ac:dyDescent="0.25">
      <c r="A546" s="59" t="e">
        <f>VLOOKUP(B546, names!A$3:B$2401, 2,)</f>
        <v>#N/A</v>
      </c>
      <c r="B546" t="s">
        <v>1483</v>
      </c>
      <c r="C546" s="59" t="str">
        <f t="shared" si="16"/>
        <v>3024 Harney Street</v>
      </c>
      <c r="D546" t="s">
        <v>769</v>
      </c>
      <c r="E546" s="59" t="str">
        <f t="shared" si="17"/>
        <v>Omaha</v>
      </c>
      <c r="F546" t="s">
        <v>2026</v>
      </c>
      <c r="G546" t="s">
        <v>2280</v>
      </c>
      <c r="H546" s="140" t="s">
        <v>2349</v>
      </c>
      <c r="I546" t="s">
        <v>770</v>
      </c>
      <c r="J546" s="59" t="s">
        <v>3203</v>
      </c>
    </row>
    <row r="547" spans="1:10" x14ac:dyDescent="0.25">
      <c r="A547" s="59" t="e">
        <f>VLOOKUP(B547, names!A$3:B$2401, 2,)</f>
        <v>#N/A</v>
      </c>
      <c r="B547" t="s">
        <v>1484</v>
      </c>
      <c r="C547" s="59" t="str">
        <f t="shared" si="16"/>
        <v>3250 Interstate Drive</v>
      </c>
      <c r="D547" t="s">
        <v>1485</v>
      </c>
      <c r="E547" s="59" t="str">
        <f t="shared" si="17"/>
        <v>Richfield</v>
      </c>
      <c r="F547" t="s">
        <v>2213</v>
      </c>
      <c r="G547" t="s">
        <v>2302</v>
      </c>
      <c r="H547" s="140">
        <v>44286</v>
      </c>
      <c r="I547" t="s">
        <v>1486</v>
      </c>
      <c r="J547" s="59" t="s">
        <v>3299</v>
      </c>
    </row>
    <row r="548" spans="1:10" x14ac:dyDescent="0.25">
      <c r="A548" s="59" t="e">
        <f>VLOOKUP(B548, names!A$3:B$2401, 2,)</f>
        <v>#N/A</v>
      </c>
      <c r="B548" t="s">
        <v>1487</v>
      </c>
      <c r="C548" s="59" t="str">
        <f t="shared" si="16"/>
        <v>3024 Harney Street</v>
      </c>
      <c r="D548" t="s">
        <v>769</v>
      </c>
      <c r="E548" s="59" t="str">
        <f t="shared" si="17"/>
        <v>Omaha</v>
      </c>
      <c r="F548" t="s">
        <v>2026</v>
      </c>
      <c r="G548" t="s">
        <v>2280</v>
      </c>
      <c r="H548" s="140" t="s">
        <v>2349</v>
      </c>
      <c r="I548" t="s">
        <v>770</v>
      </c>
      <c r="J548" s="59" t="s">
        <v>2487</v>
      </c>
    </row>
    <row r="549" spans="1:10" x14ac:dyDescent="0.25">
      <c r="A549" s="59" t="e">
        <f>VLOOKUP(B549, names!A$3:B$2401, 2,)</f>
        <v>#N/A</v>
      </c>
      <c r="B549" t="s">
        <v>1488</v>
      </c>
      <c r="C549" s="59" t="str">
        <f t="shared" si="16"/>
        <v>2100 Powell Street, 12Th Floor</v>
      </c>
      <c r="D549" t="s">
        <v>1489</v>
      </c>
      <c r="E549" s="59" t="str">
        <f t="shared" si="17"/>
        <v>Emeryville</v>
      </c>
      <c r="F549" t="s">
        <v>2214</v>
      </c>
      <c r="G549" t="s">
        <v>2312</v>
      </c>
      <c r="H549" s="140">
        <v>94608</v>
      </c>
      <c r="I549" t="s">
        <v>1490</v>
      </c>
      <c r="J549" s="59" t="s">
        <v>2487</v>
      </c>
    </row>
    <row r="550" spans="1:10" x14ac:dyDescent="0.25">
      <c r="A550" s="59" t="e">
        <f>VLOOKUP(B550, names!A$3:B$2401, 2,)</f>
        <v>#N/A</v>
      </c>
      <c r="B550" t="s">
        <v>1491</v>
      </c>
      <c r="C550" s="59" t="str">
        <f t="shared" si="16"/>
        <v>1 Manhattanville Road, Suite 301</v>
      </c>
      <c r="D550" t="s">
        <v>1492</v>
      </c>
      <c r="E550" s="59" t="str">
        <f t="shared" si="17"/>
        <v>Purchase</v>
      </c>
      <c r="F550" t="s">
        <v>2145</v>
      </c>
      <c r="G550" t="s">
        <v>2279</v>
      </c>
      <c r="H550" s="140" t="s">
        <v>2413</v>
      </c>
      <c r="I550" t="s">
        <v>1493</v>
      </c>
      <c r="J550" s="59" t="s">
        <v>2487</v>
      </c>
    </row>
    <row r="551" spans="1:10" x14ac:dyDescent="0.25">
      <c r="A551" s="59">
        <f>VLOOKUP(B551, names!A$3:B$2401, 2,)</f>
        <v>0</v>
      </c>
      <c r="B551" t="s">
        <v>1494</v>
      </c>
      <c r="C551" s="59" t="str">
        <f t="shared" si="16"/>
        <v>661 East Davis Street</v>
      </c>
      <c r="D551" t="s">
        <v>1495</v>
      </c>
      <c r="E551" s="59" t="str">
        <f t="shared" si="17"/>
        <v>Elba</v>
      </c>
      <c r="F551" t="s">
        <v>2215</v>
      </c>
      <c r="G551" t="s">
        <v>2405</v>
      </c>
      <c r="H551" s="140">
        <v>36323</v>
      </c>
      <c r="I551" t="s">
        <v>1496</v>
      </c>
      <c r="J551" s="59" t="s">
        <v>3300</v>
      </c>
    </row>
    <row r="552" spans="1:10" x14ac:dyDescent="0.25">
      <c r="A552" s="59" t="str">
        <f>VLOOKUP(B552, names!A$3:B$2401, 2,)</f>
        <v>National Speciality Insurance Co.</v>
      </c>
      <c r="B552" t="s">
        <v>1497</v>
      </c>
      <c r="C552" s="59" t="str">
        <f t="shared" si="16"/>
        <v>1900 L. Don Dodson Dr.</v>
      </c>
      <c r="D552" t="s">
        <v>1498</v>
      </c>
      <c r="E552" s="59" t="str">
        <f t="shared" si="17"/>
        <v>Bedford</v>
      </c>
      <c r="F552" t="s">
        <v>2216</v>
      </c>
      <c r="G552" t="s">
        <v>2287</v>
      </c>
      <c r="H552" s="140">
        <v>76021</v>
      </c>
      <c r="I552" t="s">
        <v>1499</v>
      </c>
      <c r="J552" s="59" t="s">
        <v>3301</v>
      </c>
    </row>
    <row r="553" spans="1:10" x14ac:dyDescent="0.25">
      <c r="A553" s="59" t="str">
        <f>VLOOKUP(B553, names!A$3:B$2401, 2,)</f>
        <v>National Surety Corp.</v>
      </c>
      <c r="B553" t="s">
        <v>203</v>
      </c>
      <c r="C553" s="59" t="str">
        <f t="shared" si="16"/>
        <v>225 W. Washington Street, Suite 1800</v>
      </c>
      <c r="D553" t="s">
        <v>460</v>
      </c>
      <c r="E553" s="59" t="str">
        <f t="shared" si="17"/>
        <v>Chicago</v>
      </c>
      <c r="F553" t="s">
        <v>2040</v>
      </c>
      <c r="G553" t="s">
        <v>2294</v>
      </c>
      <c r="H553" s="140" t="s">
        <v>2295</v>
      </c>
      <c r="I553" t="s">
        <v>483</v>
      </c>
      <c r="J553" s="59" t="s">
        <v>3160</v>
      </c>
    </row>
    <row r="554" spans="1:10" x14ac:dyDescent="0.25">
      <c r="A554" s="59" t="str">
        <f>VLOOKUP(B554, names!A$3:B$2401, 2,)</f>
        <v>National Trust Insurance Co.</v>
      </c>
      <c r="B554" t="s">
        <v>159</v>
      </c>
      <c r="C554" s="59" t="str">
        <f t="shared" si="16"/>
        <v>6300 University Parkway</v>
      </c>
      <c r="D554" t="s">
        <v>792</v>
      </c>
      <c r="E554" s="59" t="str">
        <f t="shared" si="17"/>
        <v>Sarasota</v>
      </c>
      <c r="F554" t="s">
        <v>2113</v>
      </c>
      <c r="G554" t="s">
        <v>2285</v>
      </c>
      <c r="H554" s="140" t="s">
        <v>2352</v>
      </c>
      <c r="I554" t="s">
        <v>793</v>
      </c>
      <c r="J554" s="59" t="s">
        <v>3205</v>
      </c>
    </row>
    <row r="555" spans="1:10" x14ac:dyDescent="0.25">
      <c r="A555" s="59" t="str">
        <f>VLOOKUP(B555, names!A$3:B$2401, 2,)</f>
        <v>National Union Fire Insurance Co. of Pittsburgh, PA</v>
      </c>
      <c r="B555" t="s">
        <v>1500</v>
      </c>
      <c r="C555" s="59" t="str">
        <f t="shared" si="16"/>
        <v>175 Water Street, 18Th Floor</v>
      </c>
      <c r="D555" t="s">
        <v>468</v>
      </c>
      <c r="E555" s="59" t="str">
        <f t="shared" si="17"/>
        <v>New York</v>
      </c>
      <c r="F555" t="s">
        <v>2025</v>
      </c>
      <c r="G555" t="s">
        <v>2279</v>
      </c>
      <c r="H555" s="140">
        <v>10038</v>
      </c>
      <c r="I555" t="s">
        <v>469</v>
      </c>
      <c r="J555" s="59" t="s">
        <v>2477</v>
      </c>
    </row>
    <row r="556" spans="1:10" x14ac:dyDescent="0.25">
      <c r="A556" s="59">
        <f>VLOOKUP(B556, names!A$3:B$2401, 2,)</f>
        <v>0</v>
      </c>
      <c r="B556" t="s">
        <v>1501</v>
      </c>
      <c r="C556" s="59" t="str">
        <f t="shared" si="16"/>
        <v>One West Nationwide Blvd., 3-04-101</v>
      </c>
      <c r="D556" t="s">
        <v>488</v>
      </c>
      <c r="E556" s="59" t="str">
        <f t="shared" si="17"/>
        <v>Columbus</v>
      </c>
      <c r="F556" t="s">
        <v>2046</v>
      </c>
      <c r="G556" t="s">
        <v>2302</v>
      </c>
      <c r="H556" s="140" t="s">
        <v>2303</v>
      </c>
      <c r="I556" t="s">
        <v>489</v>
      </c>
      <c r="J556" s="59" t="s">
        <v>2598</v>
      </c>
    </row>
    <row r="557" spans="1:10" x14ac:dyDescent="0.25">
      <c r="A557" s="59">
        <f>VLOOKUP(B557, names!A$3:B$2401, 2,)</f>
        <v>0</v>
      </c>
      <c r="B557" t="s">
        <v>1502</v>
      </c>
      <c r="C557" s="59" t="str">
        <f t="shared" si="16"/>
        <v>One West Nationwide Blvd.,  3-04-101</v>
      </c>
      <c r="D557" t="s">
        <v>522</v>
      </c>
      <c r="E557" s="59" t="str">
        <f t="shared" si="17"/>
        <v>Columbus</v>
      </c>
      <c r="F557" t="s">
        <v>2046</v>
      </c>
      <c r="G557" t="s">
        <v>2302</v>
      </c>
      <c r="H557" s="140" t="s">
        <v>2303</v>
      </c>
      <c r="I557" t="s">
        <v>489</v>
      </c>
      <c r="J557" s="59" t="s">
        <v>3242</v>
      </c>
    </row>
    <row r="558" spans="1:10" x14ac:dyDescent="0.25">
      <c r="A558" s="59">
        <f>VLOOKUP(B558, names!A$3:B$2401, 2,)</f>
        <v>0</v>
      </c>
      <c r="B558" t="s">
        <v>1503</v>
      </c>
      <c r="C558" s="59" t="str">
        <f t="shared" si="16"/>
        <v>One West Nationwide Blvd., 3-04-101</v>
      </c>
      <c r="D558" t="s">
        <v>488</v>
      </c>
      <c r="E558" s="59" t="str">
        <f t="shared" si="17"/>
        <v>Columbus</v>
      </c>
      <c r="F558" t="s">
        <v>2046</v>
      </c>
      <c r="G558" t="s">
        <v>2302</v>
      </c>
      <c r="H558" s="140" t="s">
        <v>2303</v>
      </c>
      <c r="I558" t="s">
        <v>489</v>
      </c>
      <c r="J558" s="59" t="s">
        <v>2487</v>
      </c>
    </row>
    <row r="559" spans="1:10" x14ac:dyDescent="0.25">
      <c r="A559" s="59">
        <f>VLOOKUP(B559, names!A$3:B$2401, 2,)</f>
        <v>0</v>
      </c>
      <c r="B559" t="s">
        <v>1504</v>
      </c>
      <c r="C559" s="59" t="str">
        <f t="shared" si="16"/>
        <v>One West Nationwide Blvd., 3-04-101</v>
      </c>
      <c r="D559" t="s">
        <v>488</v>
      </c>
      <c r="E559" s="59" t="str">
        <f t="shared" si="17"/>
        <v>Columbus</v>
      </c>
      <c r="F559" t="s">
        <v>2046</v>
      </c>
      <c r="G559" t="s">
        <v>2302</v>
      </c>
      <c r="H559" s="140" t="s">
        <v>2303</v>
      </c>
      <c r="I559" t="s">
        <v>489</v>
      </c>
      <c r="J559" s="59" t="s">
        <v>2487</v>
      </c>
    </row>
    <row r="560" spans="1:10" x14ac:dyDescent="0.25">
      <c r="A560" s="59">
        <f>VLOOKUP(B560, names!A$3:B$2401, 2,)</f>
        <v>0</v>
      </c>
      <c r="B560" t="s">
        <v>1505</v>
      </c>
      <c r="C560" s="59" t="str">
        <f t="shared" si="16"/>
        <v>One West Nationwide Blvd.,  3-04-101</v>
      </c>
      <c r="D560" t="s">
        <v>522</v>
      </c>
      <c r="E560" s="59" t="str">
        <f t="shared" si="17"/>
        <v>Columbus</v>
      </c>
      <c r="F560" t="s">
        <v>2046</v>
      </c>
      <c r="G560" t="s">
        <v>2302</v>
      </c>
      <c r="H560" s="140" t="s">
        <v>2303</v>
      </c>
      <c r="I560" t="s">
        <v>489</v>
      </c>
      <c r="J560" s="59" t="s">
        <v>3154</v>
      </c>
    </row>
    <row r="561" spans="1:10" x14ac:dyDescent="0.25">
      <c r="A561" s="59" t="str">
        <f>VLOOKUP(B561, names!A$3:B$2401, 2,)</f>
        <v>Nationwide Insurance Co. Of Florida</v>
      </c>
      <c r="B561" t="s">
        <v>80</v>
      </c>
      <c r="C561" s="59" t="str">
        <f t="shared" si="16"/>
        <v>One West Nationwide Blvd., 3-04-101</v>
      </c>
      <c r="D561" t="s">
        <v>488</v>
      </c>
      <c r="E561" s="59" t="str">
        <f t="shared" si="17"/>
        <v>Columbus</v>
      </c>
      <c r="F561" t="s">
        <v>2046</v>
      </c>
      <c r="G561" t="s">
        <v>2302</v>
      </c>
      <c r="H561" s="140" t="s">
        <v>2303</v>
      </c>
      <c r="I561" t="s">
        <v>489</v>
      </c>
      <c r="J561" s="59" t="s">
        <v>2598</v>
      </c>
    </row>
    <row r="562" spans="1:10" x14ac:dyDescent="0.25">
      <c r="A562" s="59">
        <f>VLOOKUP(B562, names!A$3:B$2401, 2,)</f>
        <v>0</v>
      </c>
      <c r="B562" t="s">
        <v>1506</v>
      </c>
      <c r="C562" s="59" t="str">
        <f t="shared" si="16"/>
        <v>One West Nationwide Blvd., 3-04-101</v>
      </c>
      <c r="D562" t="s">
        <v>488</v>
      </c>
      <c r="E562" s="59" t="str">
        <f t="shared" si="17"/>
        <v>Columbus</v>
      </c>
      <c r="F562" t="s">
        <v>2046</v>
      </c>
      <c r="G562" t="s">
        <v>2302</v>
      </c>
      <c r="H562" s="140" t="s">
        <v>2303</v>
      </c>
      <c r="I562" t="s">
        <v>489</v>
      </c>
      <c r="J562" s="59" t="s">
        <v>2598</v>
      </c>
    </row>
    <row r="563" spans="1:10" x14ac:dyDescent="0.25">
      <c r="A563" s="59">
        <f>VLOOKUP(B563, names!A$3:B$2401, 2,)</f>
        <v>0</v>
      </c>
      <c r="B563" t="s">
        <v>1507</v>
      </c>
      <c r="C563" s="59" t="str">
        <f t="shared" si="16"/>
        <v>One West Nationwide Blvd., 3-04-101</v>
      </c>
      <c r="D563" t="s">
        <v>488</v>
      </c>
      <c r="E563" s="59" t="str">
        <f t="shared" si="17"/>
        <v>Columbus</v>
      </c>
      <c r="F563" t="s">
        <v>2046</v>
      </c>
      <c r="G563" t="s">
        <v>2302</v>
      </c>
      <c r="H563" s="140" t="s">
        <v>2303</v>
      </c>
      <c r="I563" t="s">
        <v>489</v>
      </c>
      <c r="J563" s="59" t="s">
        <v>2598</v>
      </c>
    </row>
    <row r="564" spans="1:10" x14ac:dyDescent="0.25">
      <c r="A564" s="59" t="e">
        <f>VLOOKUP(B564, names!A$3:B$2401, 2,)</f>
        <v>#N/A</v>
      </c>
      <c r="B564" t="s">
        <v>1508</v>
      </c>
      <c r="C564" s="59" t="str">
        <f t="shared" si="16"/>
        <v>One West Nationwide Blvd., 3-04-101</v>
      </c>
      <c r="D564" t="s">
        <v>488</v>
      </c>
      <c r="E564" s="59" t="str">
        <f t="shared" si="17"/>
        <v>Columbus</v>
      </c>
      <c r="F564" t="s">
        <v>2046</v>
      </c>
      <c r="G564" t="s">
        <v>2302</v>
      </c>
      <c r="H564" s="140" t="s">
        <v>2303</v>
      </c>
      <c r="I564" t="s">
        <v>489</v>
      </c>
      <c r="J564" s="59" t="s">
        <v>2598</v>
      </c>
    </row>
    <row r="565" spans="1:10" x14ac:dyDescent="0.25">
      <c r="A565" s="59" t="e">
        <f>VLOOKUP(B565, names!A$3:B$2401, 2,)</f>
        <v>#N/A</v>
      </c>
      <c r="B565" t="s">
        <v>1509</v>
      </c>
      <c r="C565" s="59" t="str">
        <f t="shared" si="16"/>
        <v>One General Drive</v>
      </c>
      <c r="D565" t="s">
        <v>1140</v>
      </c>
      <c r="E565" s="59" t="str">
        <f t="shared" si="17"/>
        <v>Sun Prairie</v>
      </c>
      <c r="F565" t="s">
        <v>2169</v>
      </c>
      <c r="G565" t="s">
        <v>2354</v>
      </c>
      <c r="H565" s="140">
        <v>53596</v>
      </c>
      <c r="I565" t="s">
        <v>1510</v>
      </c>
      <c r="J565" s="59" t="s">
        <v>3302</v>
      </c>
    </row>
    <row r="566" spans="1:10" x14ac:dyDescent="0.25">
      <c r="A566" s="59" t="e">
        <f>VLOOKUP(B566, names!A$3:B$2401, 2,)</f>
        <v>#N/A</v>
      </c>
      <c r="B566" t="s">
        <v>1511</v>
      </c>
      <c r="C566" s="59" t="str">
        <f t="shared" si="16"/>
        <v>1375 East Woodfield Road, Suite 720</v>
      </c>
      <c r="D566" t="s">
        <v>1512</v>
      </c>
      <c r="E566" s="59" t="str">
        <f t="shared" si="17"/>
        <v>Schaumburg</v>
      </c>
      <c r="F566" t="s">
        <v>2052</v>
      </c>
      <c r="G566" t="s">
        <v>2294</v>
      </c>
      <c r="H566" s="140">
        <v>60173</v>
      </c>
      <c r="I566" t="s">
        <v>1513</v>
      </c>
      <c r="J566" s="59" t="s">
        <v>3303</v>
      </c>
    </row>
    <row r="567" spans="1:10" x14ac:dyDescent="0.25">
      <c r="A567" s="59" t="e">
        <f>VLOOKUP(B567, names!A$3:B$2401, 2,)</f>
        <v>#N/A</v>
      </c>
      <c r="B567" t="s">
        <v>1514</v>
      </c>
      <c r="C567" s="59" t="str">
        <f t="shared" si="16"/>
        <v>14001 University Avenue</v>
      </c>
      <c r="D567" t="s">
        <v>1515</v>
      </c>
      <c r="E567" s="59" t="str">
        <f t="shared" si="17"/>
        <v>Clive</v>
      </c>
      <c r="F567" t="s">
        <v>2217</v>
      </c>
      <c r="G567" t="s">
        <v>2289</v>
      </c>
      <c r="H567" s="140" t="s">
        <v>2423</v>
      </c>
      <c r="I567" t="s">
        <v>1516</v>
      </c>
      <c r="J567" s="59" t="s">
        <v>2487</v>
      </c>
    </row>
    <row r="568" spans="1:10" x14ac:dyDescent="0.25">
      <c r="A568" s="59" t="e">
        <f>VLOOKUP(B568, names!A$3:B$2401, 2,)</f>
        <v>#N/A</v>
      </c>
      <c r="B568" t="s">
        <v>1517</v>
      </c>
      <c r="C568" s="59" t="str">
        <f t="shared" si="16"/>
        <v>100 High Street, Suite 800</v>
      </c>
      <c r="D568" t="s">
        <v>1518</v>
      </c>
      <c r="E568" s="59" t="str">
        <f t="shared" si="17"/>
        <v>Boston</v>
      </c>
      <c r="F568" t="s">
        <v>2062</v>
      </c>
      <c r="G568" t="s">
        <v>2304</v>
      </c>
      <c r="H568" s="140" t="s">
        <v>3727</v>
      </c>
      <c r="I568" t="s">
        <v>1519</v>
      </c>
      <c r="J568" s="59" t="s">
        <v>2569</v>
      </c>
    </row>
    <row r="569" spans="1:10" x14ac:dyDescent="0.25">
      <c r="A569" s="59" t="str">
        <f>VLOOKUP(B569, names!A$3:B$2401, 2,)</f>
        <v>New Hampshire Insurance Co.</v>
      </c>
      <c r="B569" t="s">
        <v>110</v>
      </c>
      <c r="C569" s="59" t="str">
        <f t="shared" si="16"/>
        <v>175 Water Street, 18Th Floor</v>
      </c>
      <c r="D569" t="s">
        <v>468</v>
      </c>
      <c r="E569" s="59" t="str">
        <f t="shared" si="17"/>
        <v>New York</v>
      </c>
      <c r="F569" t="s">
        <v>2025</v>
      </c>
      <c r="G569" t="s">
        <v>2279</v>
      </c>
      <c r="H569" s="140">
        <v>10038</v>
      </c>
      <c r="I569" t="s">
        <v>469</v>
      </c>
      <c r="J569" s="59" t="s">
        <v>2477</v>
      </c>
    </row>
    <row r="570" spans="1:10" x14ac:dyDescent="0.25">
      <c r="A570" s="59" t="e">
        <f>VLOOKUP(B570, names!A$3:B$2401, 2,)</f>
        <v>#N/A</v>
      </c>
      <c r="B570" t="s">
        <v>1520</v>
      </c>
      <c r="C570" s="59" t="str">
        <f t="shared" si="16"/>
        <v>412 Mt. Kemble Ave.</v>
      </c>
      <c r="D570" t="s">
        <v>1521</v>
      </c>
      <c r="E570" s="59" t="str">
        <f t="shared" si="17"/>
        <v>Morristown</v>
      </c>
      <c r="F570" t="s">
        <v>2088</v>
      </c>
      <c r="G570" t="s">
        <v>2300</v>
      </c>
      <c r="H570" s="140" t="s">
        <v>3728</v>
      </c>
      <c r="I570" t="s">
        <v>1522</v>
      </c>
      <c r="J570" s="59" t="s">
        <v>3304</v>
      </c>
    </row>
    <row r="571" spans="1:10" x14ac:dyDescent="0.25">
      <c r="A571" s="59" t="e">
        <f>VLOOKUP(B571, names!A$3:B$2401, 2,)</f>
        <v>#N/A</v>
      </c>
      <c r="B571" t="s">
        <v>1523</v>
      </c>
      <c r="C571" s="59" t="str">
        <f t="shared" si="16"/>
        <v>55 West Street</v>
      </c>
      <c r="D571" t="s">
        <v>1360</v>
      </c>
      <c r="E571" s="59" t="str">
        <f t="shared" si="17"/>
        <v>Keene</v>
      </c>
      <c r="F571" t="s">
        <v>2195</v>
      </c>
      <c r="G571" t="s">
        <v>2324</v>
      </c>
      <c r="H571" s="140" t="s">
        <v>2601</v>
      </c>
      <c r="I571" t="s">
        <v>1361</v>
      </c>
      <c r="J571" s="59" t="s">
        <v>2602</v>
      </c>
    </row>
    <row r="572" spans="1:10" x14ac:dyDescent="0.25">
      <c r="A572" s="59" t="e">
        <f>VLOOKUP(B572, names!A$3:B$2401, 2,)</f>
        <v>#N/A</v>
      </c>
      <c r="B572" t="s">
        <v>1524</v>
      </c>
      <c r="C572" s="59" t="str">
        <f t="shared" si="16"/>
        <v>560 Davis Street, Suite 200</v>
      </c>
      <c r="D572" t="s">
        <v>1525</v>
      </c>
      <c r="E572" s="59" t="str">
        <f t="shared" si="17"/>
        <v>San Francisco</v>
      </c>
      <c r="F572" t="s">
        <v>2218</v>
      </c>
      <c r="G572" t="s">
        <v>2312</v>
      </c>
      <c r="H572" s="140" t="s">
        <v>2424</v>
      </c>
      <c r="I572" t="s">
        <v>1394</v>
      </c>
      <c r="J572" s="59" t="s">
        <v>2487</v>
      </c>
    </row>
    <row r="573" spans="1:10" x14ac:dyDescent="0.25">
      <c r="A573" s="59" t="e">
        <f>VLOOKUP(B573, names!A$3:B$2401, 2,)</f>
        <v>#N/A</v>
      </c>
      <c r="B573" t="s">
        <v>1526</v>
      </c>
      <c r="C573" s="59" t="str">
        <f t="shared" si="16"/>
        <v>Po Box Ah</v>
      </c>
      <c r="D573" t="s">
        <v>636</v>
      </c>
      <c r="E573" s="59" t="str">
        <f t="shared" si="17"/>
        <v>Wilkes Barre</v>
      </c>
      <c r="F573" t="s">
        <v>2082</v>
      </c>
      <c r="G573" t="s">
        <v>2286</v>
      </c>
      <c r="H573" s="140" t="s">
        <v>2331</v>
      </c>
      <c r="I573" t="s">
        <v>637</v>
      </c>
      <c r="J573" s="59" t="s">
        <v>2487</v>
      </c>
    </row>
    <row r="574" spans="1:10" x14ac:dyDescent="0.25">
      <c r="A574" s="59">
        <f>VLOOKUP(B574, names!A$3:B$2401, 2,)</f>
        <v>0</v>
      </c>
      <c r="B574" t="s">
        <v>1527</v>
      </c>
      <c r="C574" s="59" t="str">
        <f t="shared" ref="C574:C637" si="18">PROPER(LEFT(D574, LEN(D574)-1))</f>
        <v>800 Fairway Drive Suite 160</v>
      </c>
      <c r="D574" t="s">
        <v>1528</v>
      </c>
      <c r="E574" s="59" t="str">
        <f t="shared" ref="E574:E637" si="19">PROPER(F574)</f>
        <v>Deerfield Beach</v>
      </c>
      <c r="F574" t="s">
        <v>2134</v>
      </c>
      <c r="G574" t="s">
        <v>2285</v>
      </c>
      <c r="H574" s="140">
        <v>33441</v>
      </c>
      <c r="I574" t="s">
        <v>1529</v>
      </c>
      <c r="J574" s="59" t="s">
        <v>2487</v>
      </c>
    </row>
    <row r="575" spans="1:10" x14ac:dyDescent="0.25">
      <c r="A575" s="59" t="e">
        <f>VLOOKUP(B575, names!A$3:B$2401, 2,)</f>
        <v>#N/A</v>
      </c>
      <c r="B575" t="s">
        <v>1530</v>
      </c>
      <c r="C575" s="59" t="str">
        <f t="shared" si="18"/>
        <v>650 Elm Street</v>
      </c>
      <c r="D575" t="s">
        <v>1531</v>
      </c>
      <c r="E575" s="59" t="str">
        <f t="shared" si="19"/>
        <v>Manchester</v>
      </c>
      <c r="F575" t="s">
        <v>2074</v>
      </c>
      <c r="G575" t="s">
        <v>2324</v>
      </c>
      <c r="H575" s="140" t="s">
        <v>3711</v>
      </c>
      <c r="I575" t="s">
        <v>1532</v>
      </c>
      <c r="J575" s="59" t="s">
        <v>3175</v>
      </c>
    </row>
    <row r="576" spans="1:10" x14ac:dyDescent="0.25">
      <c r="A576" s="59" t="e">
        <f>VLOOKUP(B576, names!A$3:B$2401, 2,)</f>
        <v>#N/A</v>
      </c>
      <c r="B576" t="s">
        <v>1533</v>
      </c>
      <c r="C576" s="59" t="str">
        <f t="shared" si="18"/>
        <v>650 Elm Street</v>
      </c>
      <c r="D576" t="s">
        <v>1531</v>
      </c>
      <c r="E576" s="59" t="str">
        <f t="shared" si="19"/>
        <v>Manchester</v>
      </c>
      <c r="F576" t="s">
        <v>2074</v>
      </c>
      <c r="G576" t="s">
        <v>2324</v>
      </c>
      <c r="H576" s="140" t="s">
        <v>3711</v>
      </c>
      <c r="I576" t="s">
        <v>1532</v>
      </c>
      <c r="J576" s="59" t="s">
        <v>3175</v>
      </c>
    </row>
    <row r="577" spans="1:10" x14ac:dyDescent="0.25">
      <c r="A577" s="59" t="e">
        <f>VLOOKUP(B577, names!A$3:B$2401, 2,)</f>
        <v>#N/A</v>
      </c>
      <c r="B577" t="s">
        <v>1534</v>
      </c>
      <c r="C577" s="59" t="str">
        <f t="shared" si="18"/>
        <v>28819 Franklin Road</v>
      </c>
      <c r="D577" t="s">
        <v>1535</v>
      </c>
      <c r="E577" s="59" t="str">
        <f t="shared" si="19"/>
        <v>Southfield</v>
      </c>
      <c r="F577" t="s">
        <v>2080</v>
      </c>
      <c r="G577" t="s">
        <v>2283</v>
      </c>
      <c r="H577" s="140" t="s">
        <v>2425</v>
      </c>
      <c r="I577" t="s">
        <v>1536</v>
      </c>
      <c r="J577" s="59" t="s">
        <v>2609</v>
      </c>
    </row>
    <row r="578" spans="1:10" x14ac:dyDescent="0.25">
      <c r="A578" s="59" t="e">
        <f>VLOOKUP(B578, names!A$3:B$2401, 2,)</f>
        <v>#N/A</v>
      </c>
      <c r="B578" t="s">
        <v>1537</v>
      </c>
      <c r="C578" s="59" t="str">
        <f t="shared" si="18"/>
        <v>305 Madison Avenue</v>
      </c>
      <c r="D578" t="s">
        <v>929</v>
      </c>
      <c r="E578" s="59" t="str">
        <f t="shared" si="19"/>
        <v>Morristown</v>
      </c>
      <c r="F578" t="s">
        <v>2088</v>
      </c>
      <c r="G578" t="s">
        <v>2300</v>
      </c>
      <c r="H578" s="140" t="s">
        <v>3719</v>
      </c>
      <c r="I578" t="s">
        <v>930</v>
      </c>
      <c r="J578" s="59" t="s">
        <v>3227</v>
      </c>
    </row>
    <row r="579" spans="1:10" x14ac:dyDescent="0.25">
      <c r="A579" s="59" t="e">
        <f>VLOOKUP(B579, names!A$3:B$2401, 2,)</f>
        <v>#N/A</v>
      </c>
      <c r="B579" t="s">
        <v>1538</v>
      </c>
      <c r="C579" s="59" t="str">
        <f t="shared" si="18"/>
        <v>1400 American Lane</v>
      </c>
      <c r="D579" t="s">
        <v>565</v>
      </c>
      <c r="E579" s="59" t="str">
        <f t="shared" si="19"/>
        <v>Schaumburg</v>
      </c>
      <c r="F579" t="s">
        <v>2052</v>
      </c>
      <c r="G579" t="s">
        <v>2294</v>
      </c>
      <c r="H579" s="140" t="s">
        <v>2315</v>
      </c>
      <c r="I579" t="s">
        <v>566</v>
      </c>
      <c r="J579" s="59" t="s">
        <v>3167</v>
      </c>
    </row>
    <row r="580" spans="1:10" x14ac:dyDescent="0.25">
      <c r="A580" s="59" t="e">
        <f>VLOOKUP(B580, names!A$3:B$2401, 2,)</f>
        <v>#N/A</v>
      </c>
      <c r="B580" t="s">
        <v>1539</v>
      </c>
      <c r="C580" s="59" t="str">
        <f t="shared" si="18"/>
        <v>One Tower Square, 5 Ms</v>
      </c>
      <c r="D580" t="s">
        <v>960</v>
      </c>
      <c r="E580" s="59" t="str">
        <f t="shared" si="19"/>
        <v>Hartford</v>
      </c>
      <c r="F580" t="s">
        <v>2037</v>
      </c>
      <c r="G580" t="s">
        <v>2288</v>
      </c>
      <c r="H580" s="140" t="s">
        <v>3708</v>
      </c>
      <c r="I580" t="s">
        <v>899</v>
      </c>
      <c r="J580" s="59" t="s">
        <v>3165</v>
      </c>
    </row>
    <row r="581" spans="1:10" x14ac:dyDescent="0.25">
      <c r="A581" s="59" t="e">
        <f>VLOOKUP(B581, names!A$3:B$2401, 2,)</f>
        <v>#N/A</v>
      </c>
      <c r="B581" t="s">
        <v>1540</v>
      </c>
      <c r="C581" s="59" t="str">
        <f t="shared" si="18"/>
        <v>One Tower Square, 5 Ms</v>
      </c>
      <c r="D581" t="s">
        <v>960</v>
      </c>
      <c r="E581" s="59" t="str">
        <f t="shared" si="19"/>
        <v>Hartford</v>
      </c>
      <c r="F581" t="s">
        <v>2037</v>
      </c>
      <c r="G581" t="s">
        <v>2288</v>
      </c>
      <c r="H581" s="140" t="s">
        <v>3708</v>
      </c>
      <c r="I581" t="s">
        <v>899</v>
      </c>
      <c r="J581" s="59" t="s">
        <v>3165</v>
      </c>
    </row>
    <row r="582" spans="1:10" x14ac:dyDescent="0.25">
      <c r="A582" s="59" t="e">
        <f>VLOOKUP(B582, names!A$3:B$2401, 2,)</f>
        <v>#N/A</v>
      </c>
      <c r="B582" t="s">
        <v>386</v>
      </c>
      <c r="C582" s="59" t="str">
        <f t="shared" si="18"/>
        <v>440 Lincoln Street</v>
      </c>
      <c r="D582" t="s">
        <v>498</v>
      </c>
      <c r="E582" s="59" t="str">
        <f t="shared" si="19"/>
        <v>Worcester</v>
      </c>
      <c r="F582" t="s">
        <v>2047</v>
      </c>
      <c r="G582" t="s">
        <v>2304</v>
      </c>
      <c r="H582" s="140" t="s">
        <v>2305</v>
      </c>
      <c r="I582" t="s">
        <v>499</v>
      </c>
      <c r="J582" s="59" t="s">
        <v>3305</v>
      </c>
    </row>
    <row r="583" spans="1:10" x14ac:dyDescent="0.25">
      <c r="A583" s="59" t="e">
        <f>VLOOKUP(B583, names!A$3:B$2401, 2,)</f>
        <v>#N/A</v>
      </c>
      <c r="B583" t="s">
        <v>1541</v>
      </c>
      <c r="C583" s="59" t="str">
        <f t="shared" si="18"/>
        <v>1314 Douglas Street</v>
      </c>
      <c r="D583" t="s">
        <v>772</v>
      </c>
      <c r="E583" s="59" t="str">
        <f t="shared" si="19"/>
        <v>Omaha</v>
      </c>
      <c r="F583" t="s">
        <v>2026</v>
      </c>
      <c r="G583" t="s">
        <v>2280</v>
      </c>
      <c r="H583" s="140">
        <v>68102</v>
      </c>
      <c r="I583" t="s">
        <v>773</v>
      </c>
      <c r="J583" s="59" t="s">
        <v>2487</v>
      </c>
    </row>
    <row r="584" spans="1:10" x14ac:dyDescent="0.25">
      <c r="A584" s="59" t="e">
        <f>VLOOKUP(B584, names!A$3:B$2401, 2,)</f>
        <v>#N/A</v>
      </c>
      <c r="B584" t="s">
        <v>1542</v>
      </c>
      <c r="C584" s="59" t="str">
        <f t="shared" si="18"/>
        <v>628 Hebron Avenue, Suite 106</v>
      </c>
      <c r="D584" t="s">
        <v>676</v>
      </c>
      <c r="E584" s="59" t="str">
        <f t="shared" si="19"/>
        <v>Glastonbury</v>
      </c>
      <c r="F584" t="s">
        <v>2094</v>
      </c>
      <c r="G584" t="s">
        <v>2288</v>
      </c>
      <c r="H584" s="140" t="s">
        <v>2337</v>
      </c>
      <c r="I584" t="s">
        <v>677</v>
      </c>
      <c r="J584" s="59" t="s">
        <v>3189</v>
      </c>
    </row>
    <row r="585" spans="1:10" x14ac:dyDescent="0.25">
      <c r="A585" s="59" t="e">
        <f>VLOOKUP(B585, names!A$3:B$2401, 2,)</f>
        <v>#N/A</v>
      </c>
      <c r="B585" t="s">
        <v>1543</v>
      </c>
      <c r="C585" s="59" t="str">
        <f t="shared" si="18"/>
        <v>1051 Texas Street</v>
      </c>
      <c r="D585" t="s">
        <v>699</v>
      </c>
      <c r="E585" s="59" t="str">
        <f t="shared" si="19"/>
        <v>Salem</v>
      </c>
      <c r="F585" t="s">
        <v>2097</v>
      </c>
      <c r="G585" t="s">
        <v>2340</v>
      </c>
      <c r="H585" s="140">
        <v>24153</v>
      </c>
      <c r="I585" t="s">
        <v>700</v>
      </c>
      <c r="J585" s="59" t="s">
        <v>2487</v>
      </c>
    </row>
    <row r="586" spans="1:10" x14ac:dyDescent="0.25">
      <c r="A586" s="59" t="e">
        <f>VLOOKUP(B586, names!A$3:B$2401, 2,)</f>
        <v>#N/A</v>
      </c>
      <c r="B586" t="s">
        <v>1544</v>
      </c>
      <c r="C586" s="59" t="str">
        <f t="shared" si="18"/>
        <v>702 Oberlin Road</v>
      </c>
      <c r="D586" t="s">
        <v>1545</v>
      </c>
      <c r="E586" s="59" t="str">
        <f t="shared" si="19"/>
        <v>Raleigh</v>
      </c>
      <c r="F586" t="s">
        <v>2115</v>
      </c>
      <c r="G586" t="s">
        <v>2297</v>
      </c>
      <c r="H586" s="140" t="s">
        <v>2426</v>
      </c>
      <c r="I586" t="s">
        <v>1215</v>
      </c>
      <c r="J586" s="59" t="s">
        <v>3175</v>
      </c>
    </row>
    <row r="587" spans="1:10" x14ac:dyDescent="0.25">
      <c r="A587" s="59">
        <f>VLOOKUP(B587, names!A$3:B$2401, 2,)</f>
        <v>0</v>
      </c>
      <c r="B587" t="s">
        <v>1546</v>
      </c>
      <c r="C587" s="59" t="str">
        <f t="shared" si="18"/>
        <v>2549 Barrington Circle</v>
      </c>
      <c r="D587" t="s">
        <v>1547</v>
      </c>
      <c r="E587" s="59" t="str">
        <f t="shared" si="19"/>
        <v>Tallahassee</v>
      </c>
      <c r="F587" t="s">
        <v>2119</v>
      </c>
      <c r="G587" t="s">
        <v>2285</v>
      </c>
      <c r="H587" s="140">
        <v>32308</v>
      </c>
      <c r="I587" t="s">
        <v>1548</v>
      </c>
      <c r="J587" s="59" t="s">
        <v>3175</v>
      </c>
    </row>
    <row r="588" spans="1:10" x14ac:dyDescent="0.25">
      <c r="A588" s="59" t="str">
        <f>VLOOKUP(B588, names!A$3:B$2401, 2,)</f>
        <v>Odyssey Reinsurance Co.</v>
      </c>
      <c r="B588" t="s">
        <v>1549</v>
      </c>
      <c r="C588" s="59" t="str">
        <f t="shared" si="18"/>
        <v>300 First Stamford Place</v>
      </c>
      <c r="D588" t="s">
        <v>1550</v>
      </c>
      <c r="E588" s="59" t="str">
        <f t="shared" si="19"/>
        <v>Stamford</v>
      </c>
      <c r="F588" t="s">
        <v>2109</v>
      </c>
      <c r="G588" t="s">
        <v>2288</v>
      </c>
      <c r="H588" s="140" t="s">
        <v>3717</v>
      </c>
      <c r="I588" t="s">
        <v>1551</v>
      </c>
      <c r="J588" s="59" t="s">
        <v>3306</v>
      </c>
    </row>
    <row r="589" spans="1:10" x14ac:dyDescent="0.25">
      <c r="A589" s="59" t="e">
        <f>VLOOKUP(B589, names!A$3:B$2401, 2,)</f>
        <v>#N/A</v>
      </c>
      <c r="B589" t="s">
        <v>401</v>
      </c>
      <c r="C589" s="59" t="str">
        <f t="shared" si="18"/>
        <v>175 Berkeley Street</v>
      </c>
      <c r="D589" t="s">
        <v>563</v>
      </c>
      <c r="E589" s="59" t="str">
        <f t="shared" si="19"/>
        <v>Boston</v>
      </c>
      <c r="F589" t="s">
        <v>2062</v>
      </c>
      <c r="G589" t="s">
        <v>2304</v>
      </c>
      <c r="H589" s="140" t="s">
        <v>3709</v>
      </c>
      <c r="I589" t="s">
        <v>553</v>
      </c>
      <c r="J589" s="59" t="s">
        <v>3166</v>
      </c>
    </row>
    <row r="590" spans="1:10" x14ac:dyDescent="0.25">
      <c r="A590" s="59" t="e">
        <f>VLOOKUP(B590, names!A$3:B$2401, 2,)</f>
        <v>#N/A</v>
      </c>
      <c r="B590" t="s">
        <v>1552</v>
      </c>
      <c r="C590" s="59" t="str">
        <f t="shared" si="18"/>
        <v>One Park Circle</v>
      </c>
      <c r="D590" t="s">
        <v>1553</v>
      </c>
      <c r="E590" s="59" t="str">
        <f t="shared" si="19"/>
        <v>Westfield Center</v>
      </c>
      <c r="F590" t="s">
        <v>2219</v>
      </c>
      <c r="G590" t="s">
        <v>2302</v>
      </c>
      <c r="H590" s="140">
        <v>44251</v>
      </c>
      <c r="I590" t="s">
        <v>1554</v>
      </c>
      <c r="J590" s="59" t="s">
        <v>3307</v>
      </c>
    </row>
    <row r="591" spans="1:10" x14ac:dyDescent="0.25">
      <c r="A591" s="59">
        <f>VLOOKUP(B591, names!A$3:B$2401, 2,)</f>
        <v>0</v>
      </c>
      <c r="B591" t="s">
        <v>1555</v>
      </c>
      <c r="C591" s="59" t="str">
        <f t="shared" si="18"/>
        <v>250 E. Broad 7Th Floor</v>
      </c>
      <c r="D591" t="s">
        <v>1556</v>
      </c>
      <c r="E591" s="59" t="str">
        <f t="shared" si="19"/>
        <v>Columbus</v>
      </c>
      <c r="F591" t="s">
        <v>2046</v>
      </c>
      <c r="G591" t="s">
        <v>2302</v>
      </c>
      <c r="H591" s="140" t="s">
        <v>2427</v>
      </c>
      <c r="I591" t="s">
        <v>1557</v>
      </c>
      <c r="J591" s="59" t="s">
        <v>3308</v>
      </c>
    </row>
    <row r="592" spans="1:10" x14ac:dyDescent="0.25">
      <c r="A592" s="59" t="str">
        <f>VLOOKUP(B592, names!A$3:B$2401, 2,)</f>
        <v>Ohio Security Insurance Co.</v>
      </c>
      <c r="B592" t="s">
        <v>186</v>
      </c>
      <c r="C592" s="59" t="str">
        <f t="shared" si="18"/>
        <v>175 Berkeley Street</v>
      </c>
      <c r="D592" t="s">
        <v>563</v>
      </c>
      <c r="E592" s="59" t="str">
        <f t="shared" si="19"/>
        <v>Boston</v>
      </c>
      <c r="F592" t="s">
        <v>2062</v>
      </c>
      <c r="G592" t="s">
        <v>2304</v>
      </c>
      <c r="H592" s="140" t="s">
        <v>3709</v>
      </c>
      <c r="I592" t="s">
        <v>553</v>
      </c>
      <c r="J592" s="59" t="s">
        <v>3166</v>
      </c>
    </row>
    <row r="593" spans="1:10" x14ac:dyDescent="0.25">
      <c r="A593" s="59" t="str">
        <f>VLOOKUP(B593, names!A$3:B$2401, 2,)</f>
        <v>Old Dominion Insurance Co.</v>
      </c>
      <c r="B593" t="s">
        <v>122</v>
      </c>
      <c r="C593" s="59" t="str">
        <f t="shared" si="18"/>
        <v>55 West Street</v>
      </c>
      <c r="D593" t="s">
        <v>1360</v>
      </c>
      <c r="E593" s="59" t="str">
        <f t="shared" si="19"/>
        <v>Keene</v>
      </c>
      <c r="F593" t="s">
        <v>2195</v>
      </c>
      <c r="G593" t="s">
        <v>2324</v>
      </c>
      <c r="H593" s="140" t="s">
        <v>2601</v>
      </c>
      <c r="I593" t="s">
        <v>1361</v>
      </c>
      <c r="J593" s="59" t="s">
        <v>2602</v>
      </c>
    </row>
    <row r="594" spans="1:10" x14ac:dyDescent="0.25">
      <c r="A594" s="59" t="e">
        <f>VLOOKUP(B594, names!A$3:B$2401, 2,)</f>
        <v>#N/A</v>
      </c>
      <c r="B594" t="s">
        <v>1558</v>
      </c>
      <c r="C594" s="59" t="str">
        <f t="shared" si="18"/>
        <v>307 North Michigan Avenue</v>
      </c>
      <c r="D594" t="s">
        <v>1559</v>
      </c>
      <c r="E594" s="59" t="str">
        <f t="shared" si="19"/>
        <v>Chicago</v>
      </c>
      <c r="F594" t="s">
        <v>2040</v>
      </c>
      <c r="G594" t="s">
        <v>2294</v>
      </c>
      <c r="H594" s="140">
        <v>60601</v>
      </c>
      <c r="I594" t="s">
        <v>1560</v>
      </c>
      <c r="J594" s="59" t="s">
        <v>3309</v>
      </c>
    </row>
    <row r="595" spans="1:10" x14ac:dyDescent="0.25">
      <c r="A595" s="59" t="e">
        <f>VLOOKUP(B595, names!A$3:B$2401, 2,)</f>
        <v>#N/A</v>
      </c>
      <c r="B595" t="s">
        <v>1561</v>
      </c>
      <c r="C595" s="59" t="str">
        <f t="shared" si="18"/>
        <v>P O Box 789</v>
      </c>
      <c r="D595" t="s">
        <v>1562</v>
      </c>
      <c r="E595" s="59" t="str">
        <f t="shared" si="19"/>
        <v>Greensburg</v>
      </c>
      <c r="F595" t="s">
        <v>2220</v>
      </c>
      <c r="G595" t="s">
        <v>2286</v>
      </c>
      <c r="H595" s="140" t="s">
        <v>2428</v>
      </c>
      <c r="I595" t="s">
        <v>1560</v>
      </c>
      <c r="J595" s="59" t="s">
        <v>3310</v>
      </c>
    </row>
    <row r="596" spans="1:10" x14ac:dyDescent="0.25">
      <c r="A596" s="59" t="e">
        <f>VLOOKUP(B596, names!A$3:B$2401, 2,)</f>
        <v>#N/A</v>
      </c>
      <c r="B596" t="s">
        <v>1563</v>
      </c>
      <c r="C596" s="59" t="str">
        <f t="shared" si="18"/>
        <v>307 North Michigan Avenue</v>
      </c>
      <c r="D596" t="s">
        <v>1559</v>
      </c>
      <c r="E596" s="59" t="str">
        <f t="shared" si="19"/>
        <v>Chicago</v>
      </c>
      <c r="F596" t="s">
        <v>2040</v>
      </c>
      <c r="G596" t="s">
        <v>2294</v>
      </c>
      <c r="H596" s="140">
        <v>60601</v>
      </c>
      <c r="I596" t="s">
        <v>1560</v>
      </c>
      <c r="J596" s="59" t="s">
        <v>3309</v>
      </c>
    </row>
    <row r="597" spans="1:10" x14ac:dyDescent="0.25">
      <c r="A597" s="59" t="e">
        <f>VLOOKUP(B597, names!A$3:B$2401, 2,)</f>
        <v>#N/A</v>
      </c>
      <c r="B597" t="s">
        <v>1564</v>
      </c>
      <c r="C597" s="59" t="str">
        <f t="shared" si="18"/>
        <v>445 S. Moorland Road, Suite 200</v>
      </c>
      <c r="D597" t="s">
        <v>1565</v>
      </c>
      <c r="E597" s="59" t="str">
        <f t="shared" si="19"/>
        <v>Brookfield</v>
      </c>
      <c r="F597" t="s">
        <v>2221</v>
      </c>
      <c r="G597" t="s">
        <v>2354</v>
      </c>
      <c r="H597" s="140">
        <v>53005</v>
      </c>
      <c r="I597" t="s">
        <v>1566</v>
      </c>
      <c r="J597" s="59" t="s">
        <v>2487</v>
      </c>
    </row>
    <row r="598" spans="1:10" x14ac:dyDescent="0.25">
      <c r="A598" s="59">
        <f>VLOOKUP(B598, names!A$3:B$2401, 2,)</f>
        <v>0</v>
      </c>
      <c r="B598" t="s">
        <v>1567</v>
      </c>
      <c r="C598" s="59" t="str">
        <f t="shared" si="18"/>
        <v>Po Box 795</v>
      </c>
      <c r="D598" t="s">
        <v>1568</v>
      </c>
      <c r="E598" s="59" t="str">
        <f t="shared" si="19"/>
        <v>Shawnee Mission</v>
      </c>
      <c r="F598" t="s">
        <v>2222</v>
      </c>
      <c r="G598" t="s">
        <v>2335</v>
      </c>
      <c r="H598" s="140">
        <v>66201</v>
      </c>
      <c r="I598" t="s">
        <v>1569</v>
      </c>
      <c r="J598" s="59" t="s">
        <v>2487</v>
      </c>
    </row>
    <row r="599" spans="1:10" x14ac:dyDescent="0.25">
      <c r="A599" s="59" t="str">
        <f>VLOOKUP(B599, names!A$3:B$2401, 2,)</f>
        <v>Olympus Insurance Co.</v>
      </c>
      <c r="B599" t="s">
        <v>52</v>
      </c>
      <c r="C599" s="59" t="str">
        <f t="shared" si="18"/>
        <v>4200 Northcorp Parkway Suite 400</v>
      </c>
      <c r="D599" t="s">
        <v>1570</v>
      </c>
      <c r="E599" s="59" t="str">
        <f t="shared" si="19"/>
        <v>Palm Beach Gardens</v>
      </c>
      <c r="F599" t="s">
        <v>2223</v>
      </c>
      <c r="G599" t="s">
        <v>2285</v>
      </c>
      <c r="H599" s="140">
        <v>33410</v>
      </c>
      <c r="I599" t="s">
        <v>1571</v>
      </c>
      <c r="J599" s="67" t="s">
        <v>2604</v>
      </c>
    </row>
    <row r="600" spans="1:10" x14ac:dyDescent="0.25">
      <c r="A600" s="59" t="str">
        <f>VLOOKUP(B600, names!A$3:B$2401, 2,)</f>
        <v>Omega Insurance Co.</v>
      </c>
      <c r="B600" t="s">
        <v>72</v>
      </c>
      <c r="C600" s="59" t="str">
        <f t="shared" si="18"/>
        <v>7201 N.W. 11Th Place</v>
      </c>
      <c r="D600" t="s">
        <v>1572</v>
      </c>
      <c r="E600" s="59" t="str">
        <f t="shared" si="19"/>
        <v>Gainesville</v>
      </c>
      <c r="F600" t="s">
        <v>2162</v>
      </c>
      <c r="G600" t="s">
        <v>2285</v>
      </c>
      <c r="H600" s="140">
        <v>32605</v>
      </c>
      <c r="I600" t="s">
        <v>1573</v>
      </c>
      <c r="J600" s="59" t="s">
        <v>3311</v>
      </c>
    </row>
    <row r="601" spans="1:10" x14ac:dyDescent="0.25">
      <c r="A601" s="59" t="e">
        <f>VLOOKUP(B601, names!A$3:B$2401, 2,)</f>
        <v>#N/A</v>
      </c>
      <c r="B601" t="s">
        <v>1574</v>
      </c>
      <c r="C601" s="59" t="str">
        <f t="shared" si="18"/>
        <v>2018 Powers Ferry Road, Suite 400</v>
      </c>
      <c r="D601" t="s">
        <v>1575</v>
      </c>
      <c r="E601" s="59" t="str">
        <f t="shared" si="19"/>
        <v>Atlanta</v>
      </c>
      <c r="F601" t="s">
        <v>2027</v>
      </c>
      <c r="G601" t="s">
        <v>2282</v>
      </c>
      <c r="H601" s="140">
        <v>30339</v>
      </c>
      <c r="I601" t="s">
        <v>1576</v>
      </c>
      <c r="J601" s="59" t="s">
        <v>2487</v>
      </c>
    </row>
    <row r="602" spans="1:10" x14ac:dyDescent="0.25">
      <c r="A602" s="59" t="e">
        <f>VLOOKUP(B602, names!A$3:B$2401, 2,)</f>
        <v>#N/A</v>
      </c>
      <c r="B602" t="s">
        <v>1577</v>
      </c>
      <c r="C602" s="59" t="str">
        <f t="shared" si="18"/>
        <v>2018 Powers Ferry Road, Suite 400</v>
      </c>
      <c r="D602" t="s">
        <v>1575</v>
      </c>
      <c r="E602" s="59" t="str">
        <f t="shared" si="19"/>
        <v>Atlanta</v>
      </c>
      <c r="F602" t="s">
        <v>2027</v>
      </c>
      <c r="G602" t="s">
        <v>2282</v>
      </c>
      <c r="H602" s="140">
        <v>30339</v>
      </c>
      <c r="I602" t="s">
        <v>1576</v>
      </c>
      <c r="J602" s="59" t="s">
        <v>2487</v>
      </c>
    </row>
    <row r="603" spans="1:10" x14ac:dyDescent="0.25">
      <c r="A603" s="59" t="e">
        <f>VLOOKUP(B603, names!A$3:B$2401, 2,)</f>
        <v>#N/A</v>
      </c>
      <c r="B603" t="s">
        <v>1578</v>
      </c>
      <c r="C603" s="59" t="str">
        <f t="shared" si="18"/>
        <v>330 Lynnway, Suite 403</v>
      </c>
      <c r="D603" t="s">
        <v>1579</v>
      </c>
      <c r="E603" s="59" t="str">
        <f t="shared" si="19"/>
        <v>Lynn</v>
      </c>
      <c r="F603" t="s">
        <v>2224</v>
      </c>
      <c r="G603" t="s">
        <v>2304</v>
      </c>
      <c r="H603" s="140" t="s">
        <v>3729</v>
      </c>
      <c r="I603" t="s">
        <v>1580</v>
      </c>
      <c r="J603" s="59" t="s">
        <v>2487</v>
      </c>
    </row>
    <row r="604" spans="1:10" x14ac:dyDescent="0.25">
      <c r="A604" s="59" t="e">
        <f>VLOOKUP(B604, names!A$3:B$2401, 2,)</f>
        <v>#N/A</v>
      </c>
      <c r="B604" t="s">
        <v>1581</v>
      </c>
      <c r="C604" s="59" t="str">
        <f t="shared" si="18"/>
        <v>6101 Anacapri Boulevard</v>
      </c>
      <c r="D604" t="s">
        <v>713</v>
      </c>
      <c r="E604" s="59" t="str">
        <f t="shared" si="19"/>
        <v>Lansing</v>
      </c>
      <c r="F604" t="s">
        <v>2028</v>
      </c>
      <c r="G604" t="s">
        <v>2283</v>
      </c>
      <c r="H604" s="140" t="s">
        <v>2343</v>
      </c>
      <c r="I604" t="s">
        <v>714</v>
      </c>
      <c r="J604" s="59" t="s">
        <v>2634</v>
      </c>
    </row>
    <row r="605" spans="1:10" x14ac:dyDescent="0.25">
      <c r="A605" s="59" t="e">
        <f>VLOOKUP(B605, names!A$3:B$2401, 2,)</f>
        <v>#N/A</v>
      </c>
      <c r="B605" t="s">
        <v>1582</v>
      </c>
      <c r="C605" s="59" t="str">
        <f t="shared" si="18"/>
        <v>Judith M. Calihan, 436 Walnut Street,            P</v>
      </c>
      <c r="D605" t="s">
        <v>436</v>
      </c>
      <c r="E605" s="59" t="str">
        <f t="shared" si="19"/>
        <v>Philadelphia</v>
      </c>
      <c r="F605" t="s">
        <v>2031</v>
      </c>
      <c r="G605" t="s">
        <v>2286</v>
      </c>
      <c r="H605" s="140">
        <v>19106</v>
      </c>
      <c r="I605" t="s">
        <v>434</v>
      </c>
      <c r="J605" s="59" t="s">
        <v>3148</v>
      </c>
    </row>
    <row r="606" spans="1:10" x14ac:dyDescent="0.25">
      <c r="A606" s="59" t="str">
        <f>VLOOKUP(B606, names!A$3:B$2401, 2,)</f>
        <v>Pacific Indemnity Co.</v>
      </c>
      <c r="B606" t="s">
        <v>148</v>
      </c>
      <c r="C606" s="59" t="str">
        <f t="shared" si="18"/>
        <v>202 Hall'S Mill Road</v>
      </c>
      <c r="D606" t="s">
        <v>862</v>
      </c>
      <c r="E606" s="59" t="str">
        <f t="shared" si="19"/>
        <v>Whitehou</v>
      </c>
      <c r="F606" t="s">
        <v>2225</v>
      </c>
      <c r="G606" t="s">
        <v>2300</v>
      </c>
      <c r="H606" s="140" t="s">
        <v>3715</v>
      </c>
      <c r="I606" t="s">
        <v>863</v>
      </c>
      <c r="J606" s="59" t="s">
        <v>2524</v>
      </c>
    </row>
    <row r="607" spans="1:10" x14ac:dyDescent="0.25">
      <c r="A607" s="59" t="e">
        <f>VLOOKUP(B607, names!A$3:B$2401, 2,)</f>
        <v>#N/A</v>
      </c>
      <c r="B607" t="s">
        <v>1583</v>
      </c>
      <c r="C607" s="59" t="str">
        <f t="shared" si="18"/>
        <v>3601 Haven Avenue</v>
      </c>
      <c r="D607" t="s">
        <v>1584</v>
      </c>
      <c r="E607" s="59" t="str">
        <f t="shared" si="19"/>
        <v>Menlo Park</v>
      </c>
      <c r="F607" t="s">
        <v>2226</v>
      </c>
      <c r="G607" t="s">
        <v>2312</v>
      </c>
      <c r="H607" s="140">
        <v>94025</v>
      </c>
      <c r="I607" t="s">
        <v>1585</v>
      </c>
      <c r="J607" s="59" t="s">
        <v>3312</v>
      </c>
    </row>
    <row r="608" spans="1:10" x14ac:dyDescent="0.25">
      <c r="A608" s="59" t="e">
        <f>VLOOKUP(B608, names!A$3:B$2401, 2,)</f>
        <v>#N/A</v>
      </c>
      <c r="B608" t="s">
        <v>1586</v>
      </c>
      <c r="C608" s="59" t="str">
        <f t="shared" si="18"/>
        <v>3000 Meridian Boulevard, Suite 400</v>
      </c>
      <c r="D608" t="s">
        <v>1587</v>
      </c>
      <c r="E608" s="59" t="str">
        <f t="shared" si="19"/>
        <v>Franklin</v>
      </c>
      <c r="F608" t="s">
        <v>2227</v>
      </c>
      <c r="G608" t="s">
        <v>2350</v>
      </c>
      <c r="H608" s="140">
        <v>37067</v>
      </c>
      <c r="I608" t="s">
        <v>1588</v>
      </c>
      <c r="J608" s="59" t="s">
        <v>2487</v>
      </c>
    </row>
    <row r="609" spans="1:10" x14ac:dyDescent="0.25">
      <c r="A609" s="59" t="e">
        <f>VLOOKUP(B609, names!A$3:B$2401, 2,)</f>
        <v>#N/A</v>
      </c>
      <c r="B609" t="s">
        <v>1589</v>
      </c>
      <c r="C609" s="59" t="str">
        <f t="shared" si="18"/>
        <v>109 River Landing Dr. Suite 200</v>
      </c>
      <c r="D609" t="s">
        <v>1590</v>
      </c>
      <c r="E609" s="59" t="str">
        <f t="shared" si="19"/>
        <v>Charleston</v>
      </c>
      <c r="F609" t="s">
        <v>2228</v>
      </c>
      <c r="G609" t="s">
        <v>2284</v>
      </c>
      <c r="H609" s="140">
        <v>29492</v>
      </c>
      <c r="J609" s="59" t="s">
        <v>2487</v>
      </c>
    </row>
    <row r="610" spans="1:10" x14ac:dyDescent="0.25">
      <c r="A610" s="59" t="e">
        <f>VLOOKUP(B610, names!A$3:B$2401, 2,)</f>
        <v>#N/A</v>
      </c>
      <c r="B610" t="s">
        <v>1591</v>
      </c>
      <c r="C610" s="59" t="str">
        <f t="shared" si="18"/>
        <v>One Greenwich Plaza</v>
      </c>
      <c r="D610" t="s">
        <v>1592</v>
      </c>
      <c r="E610" s="59" t="str">
        <f t="shared" si="19"/>
        <v>Greenwich</v>
      </c>
      <c r="F610" t="s">
        <v>2106</v>
      </c>
      <c r="G610" t="s">
        <v>2288</v>
      </c>
      <c r="H610" s="140" t="s">
        <v>2429</v>
      </c>
      <c r="I610" t="s">
        <v>1593</v>
      </c>
      <c r="J610" s="59" t="s">
        <v>3313</v>
      </c>
    </row>
    <row r="611" spans="1:10" x14ac:dyDescent="0.25">
      <c r="A611" s="59" t="e">
        <f>VLOOKUP(B611, names!A$3:B$2401, 2,)</f>
        <v>#N/A</v>
      </c>
      <c r="B611" t="s">
        <v>1594</v>
      </c>
      <c r="C611" s="59" t="str">
        <f t="shared" si="18"/>
        <v>One Greenwich Plaza</v>
      </c>
      <c r="D611" t="s">
        <v>1592</v>
      </c>
      <c r="E611" s="59" t="str">
        <f t="shared" si="19"/>
        <v>Greenwich</v>
      </c>
      <c r="F611" t="s">
        <v>2106</v>
      </c>
      <c r="G611" t="s">
        <v>2288</v>
      </c>
      <c r="H611" s="140" t="s">
        <v>2429</v>
      </c>
      <c r="I611" t="s">
        <v>1593</v>
      </c>
      <c r="J611" s="59" t="s">
        <v>2487</v>
      </c>
    </row>
    <row r="612" spans="1:10" x14ac:dyDescent="0.25">
      <c r="A612" s="59" t="e">
        <f>VLOOKUP(B612, names!A$3:B$2401, 2,)</f>
        <v>#N/A</v>
      </c>
      <c r="B612" t="s">
        <v>1595</v>
      </c>
      <c r="C612" s="59" t="str">
        <f t="shared" si="18"/>
        <v>1800 North Point Drive</v>
      </c>
      <c r="D612" t="s">
        <v>940</v>
      </c>
      <c r="E612" s="59" t="str">
        <f t="shared" si="19"/>
        <v>Stevens Point</v>
      </c>
      <c r="F612" t="s">
        <v>2137</v>
      </c>
      <c r="G612" t="s">
        <v>2354</v>
      </c>
      <c r="H612" s="140">
        <v>54481</v>
      </c>
      <c r="I612" t="s">
        <v>941</v>
      </c>
      <c r="J612" s="59" t="s">
        <v>3229</v>
      </c>
    </row>
    <row r="613" spans="1:10" x14ac:dyDescent="0.25">
      <c r="A613" s="59" t="e">
        <f>VLOOKUP(B613, names!A$3:B$2401, 2,)</f>
        <v>#N/A</v>
      </c>
      <c r="B613" t="s">
        <v>1596</v>
      </c>
      <c r="C613" s="59" t="str">
        <f t="shared" si="18"/>
        <v>350 10Th Avenue, Ste 1400</v>
      </c>
      <c r="D613" t="s">
        <v>1597</v>
      </c>
      <c r="E613" s="59" t="str">
        <f t="shared" si="19"/>
        <v>San Diego</v>
      </c>
      <c r="F613" t="s">
        <v>2084</v>
      </c>
      <c r="G613" t="s">
        <v>2312</v>
      </c>
      <c r="H613" s="140">
        <v>92101</v>
      </c>
      <c r="I613" t="s">
        <v>1598</v>
      </c>
      <c r="J613" s="59" t="s">
        <v>2487</v>
      </c>
    </row>
    <row r="614" spans="1:10" x14ac:dyDescent="0.25">
      <c r="A614" s="59" t="e">
        <f>VLOOKUP(B614, names!A$3:B$2401, 2,)</f>
        <v>#N/A</v>
      </c>
      <c r="B614" t="s">
        <v>1599</v>
      </c>
      <c r="C614" s="59" t="str">
        <f t="shared" si="18"/>
        <v>1800 North Point Drive</v>
      </c>
      <c r="D614" t="s">
        <v>940</v>
      </c>
      <c r="E614" s="59" t="str">
        <f t="shared" si="19"/>
        <v>Stevens Point</v>
      </c>
      <c r="F614" t="s">
        <v>2137</v>
      </c>
      <c r="G614" t="s">
        <v>2354</v>
      </c>
      <c r="H614" s="140">
        <v>54481</v>
      </c>
      <c r="I614" t="s">
        <v>941</v>
      </c>
      <c r="J614" s="59" t="s">
        <v>3229</v>
      </c>
    </row>
    <row r="615" spans="1:10" x14ac:dyDescent="0.25">
      <c r="A615" s="59" t="e">
        <f>VLOOKUP(B615, names!A$3:B$2401, 2,)</f>
        <v>#N/A</v>
      </c>
      <c r="B615" t="s">
        <v>1600</v>
      </c>
      <c r="C615" s="59" t="str">
        <f t="shared" si="18"/>
        <v>175 Berkeley Street</v>
      </c>
      <c r="D615" t="s">
        <v>563</v>
      </c>
      <c r="E615" s="59" t="str">
        <f t="shared" si="19"/>
        <v>Boston</v>
      </c>
      <c r="F615" t="s">
        <v>2062</v>
      </c>
      <c r="G615" t="s">
        <v>2304</v>
      </c>
      <c r="H615" s="140" t="s">
        <v>3709</v>
      </c>
      <c r="I615" t="s">
        <v>553</v>
      </c>
      <c r="J615" s="59" t="s">
        <v>3166</v>
      </c>
    </row>
    <row r="616" spans="1:10" x14ac:dyDescent="0.25">
      <c r="A616" s="59" t="e">
        <f>VLOOKUP(B616, names!A$3:B$2401, 2,)</f>
        <v>#N/A</v>
      </c>
      <c r="B616" t="s">
        <v>1601</v>
      </c>
      <c r="C616" s="59" t="str">
        <f t="shared" si="18"/>
        <v>175 Berkeley Street</v>
      </c>
      <c r="D616" t="s">
        <v>563</v>
      </c>
      <c r="E616" s="59" t="str">
        <f t="shared" si="19"/>
        <v>Boston</v>
      </c>
      <c r="F616" t="s">
        <v>2062</v>
      </c>
      <c r="G616" t="s">
        <v>2304</v>
      </c>
      <c r="H616" s="140" t="s">
        <v>3709</v>
      </c>
      <c r="I616" t="s">
        <v>553</v>
      </c>
      <c r="J616" s="59" t="s">
        <v>3166</v>
      </c>
    </row>
    <row r="617" spans="1:10" x14ac:dyDescent="0.25">
      <c r="A617" s="59" t="e">
        <f>VLOOKUP(B617, names!A$3:B$2401, 2,)</f>
        <v>#N/A</v>
      </c>
      <c r="B617" t="s">
        <v>1602</v>
      </c>
      <c r="C617" s="59" t="str">
        <f t="shared" si="18"/>
        <v>8720 Stony Point Pkwy, Suite 400</v>
      </c>
      <c r="D617" t="s">
        <v>889</v>
      </c>
      <c r="E617" s="59" t="str">
        <f t="shared" si="19"/>
        <v>Richmond</v>
      </c>
      <c r="F617" t="s">
        <v>2130</v>
      </c>
      <c r="G617" t="s">
        <v>2340</v>
      </c>
      <c r="H617" s="140">
        <v>23235</v>
      </c>
      <c r="I617" t="s">
        <v>890</v>
      </c>
      <c r="J617" s="59" t="s">
        <v>2487</v>
      </c>
    </row>
    <row r="618" spans="1:10" x14ac:dyDescent="0.25">
      <c r="A618" s="59" t="e">
        <f>VLOOKUP(B618, names!A$3:B$2401, 2,)</f>
        <v>#N/A</v>
      </c>
      <c r="B618" t="s">
        <v>1603</v>
      </c>
      <c r="C618" s="59" t="str">
        <f t="shared" si="18"/>
        <v>7005 Nw 41St Street</v>
      </c>
      <c r="D618" t="s">
        <v>1604</v>
      </c>
      <c r="E618" s="59" t="str">
        <f t="shared" si="19"/>
        <v>Miami</v>
      </c>
      <c r="F618" t="s">
        <v>2054</v>
      </c>
      <c r="G618" t="s">
        <v>2285</v>
      </c>
      <c r="H618" s="140">
        <v>33122</v>
      </c>
      <c r="I618" t="s">
        <v>1605</v>
      </c>
      <c r="J618" s="59" t="s">
        <v>2487</v>
      </c>
    </row>
    <row r="619" spans="1:10" x14ac:dyDescent="0.25">
      <c r="A619" s="59" t="e">
        <f>VLOOKUP(B619, names!A$3:B$2401, 2,)</f>
        <v>#N/A</v>
      </c>
      <c r="B619" t="s">
        <v>1606</v>
      </c>
      <c r="C619" s="59" t="str">
        <f t="shared" si="18"/>
        <v>Judith M. Calihan, 436 Walnut Street,</v>
      </c>
      <c r="D619" t="s">
        <v>433</v>
      </c>
      <c r="E619" s="59" t="str">
        <f t="shared" si="19"/>
        <v>Philadelphia</v>
      </c>
      <c r="F619" t="s">
        <v>2031</v>
      </c>
      <c r="G619" t="s">
        <v>2286</v>
      </c>
      <c r="H619" s="140">
        <v>19106</v>
      </c>
      <c r="I619" t="s">
        <v>434</v>
      </c>
      <c r="J619" s="59" t="s">
        <v>3148</v>
      </c>
    </row>
    <row r="620" spans="1:10" x14ac:dyDescent="0.25">
      <c r="A620" s="59" t="e">
        <f>VLOOKUP(B620, names!A$3:B$2401, 2,)</f>
        <v>#N/A</v>
      </c>
      <c r="B620" t="s">
        <v>1607</v>
      </c>
      <c r="C620" s="59" t="str">
        <f t="shared" si="18"/>
        <v>10805 Old Mill Road</v>
      </c>
      <c r="D620" t="s">
        <v>913</v>
      </c>
      <c r="E620" s="59" t="str">
        <f t="shared" si="19"/>
        <v>Omaha</v>
      </c>
      <c r="F620" t="s">
        <v>2026</v>
      </c>
      <c r="G620" t="s">
        <v>2280</v>
      </c>
      <c r="H620" s="140" t="s">
        <v>2362</v>
      </c>
      <c r="I620" t="s">
        <v>914</v>
      </c>
      <c r="J620" s="59" t="s">
        <v>3223</v>
      </c>
    </row>
    <row r="621" spans="1:10" x14ac:dyDescent="0.25">
      <c r="A621" s="59">
        <f>VLOOKUP(B621, names!A$3:B$2401, 2,)</f>
        <v>0</v>
      </c>
      <c r="B621" t="s">
        <v>1608</v>
      </c>
      <c r="C621" s="59" t="str">
        <f t="shared" si="18"/>
        <v>2005 Market Street, Suite 1200</v>
      </c>
      <c r="D621" t="s">
        <v>1279</v>
      </c>
      <c r="E621" s="59" t="str">
        <f t="shared" si="19"/>
        <v>Philadelphia</v>
      </c>
      <c r="F621" t="s">
        <v>2031</v>
      </c>
      <c r="G621" t="s">
        <v>2286</v>
      </c>
      <c r="H621" s="140">
        <v>19103</v>
      </c>
      <c r="I621" t="s">
        <v>1280</v>
      </c>
      <c r="J621" s="59" t="s">
        <v>3314</v>
      </c>
    </row>
    <row r="622" spans="1:10" x14ac:dyDescent="0.25">
      <c r="A622" s="59" t="e">
        <f>VLOOKUP(B622, names!A$3:B$2401, 2,)</f>
        <v>#N/A</v>
      </c>
      <c r="B622" t="s">
        <v>1609</v>
      </c>
      <c r="C622" s="59" t="str">
        <f t="shared" si="18"/>
        <v>380 Sentry Parkway</v>
      </c>
      <c r="D622" t="s">
        <v>1367</v>
      </c>
      <c r="E622" s="59" t="str">
        <f t="shared" si="19"/>
        <v>Blue Bell</v>
      </c>
      <c r="F622" t="s">
        <v>2065</v>
      </c>
      <c r="G622" t="s">
        <v>2286</v>
      </c>
      <c r="H622" s="140" t="s">
        <v>2412</v>
      </c>
      <c r="I622" t="s">
        <v>1368</v>
      </c>
      <c r="J622" s="59" t="s">
        <v>3288</v>
      </c>
    </row>
    <row r="623" spans="1:10" x14ac:dyDescent="0.25">
      <c r="A623" s="59" t="e">
        <f>VLOOKUP(B623, names!A$3:B$2401, 2,)</f>
        <v>#N/A</v>
      </c>
      <c r="B623" t="s">
        <v>1610</v>
      </c>
      <c r="C623" s="59" t="str">
        <f t="shared" si="18"/>
        <v>380 Sentry Parkway</v>
      </c>
      <c r="D623" t="s">
        <v>1367</v>
      </c>
      <c r="E623" s="59" t="str">
        <f t="shared" si="19"/>
        <v>Blue Bell</v>
      </c>
      <c r="F623" t="s">
        <v>2065</v>
      </c>
      <c r="G623" t="s">
        <v>2286</v>
      </c>
      <c r="H623" s="140" t="s">
        <v>2412</v>
      </c>
      <c r="I623" t="s">
        <v>1368</v>
      </c>
      <c r="J623" s="59" t="s">
        <v>3288</v>
      </c>
    </row>
    <row r="624" spans="1:10" x14ac:dyDescent="0.25">
      <c r="A624" s="59" t="e">
        <f>VLOOKUP(B624, names!A$3:B$2401, 2,)</f>
        <v>#N/A</v>
      </c>
      <c r="B624" t="s">
        <v>1611</v>
      </c>
      <c r="C624" s="59" t="str">
        <f t="shared" si="18"/>
        <v>Two North Second Street</v>
      </c>
      <c r="D624" t="s">
        <v>1612</v>
      </c>
      <c r="E624" s="59" t="str">
        <f t="shared" si="19"/>
        <v>Harrisburg</v>
      </c>
      <c r="F624" t="s">
        <v>2036</v>
      </c>
      <c r="G624" t="s">
        <v>2286</v>
      </c>
      <c r="H624" s="140">
        <v>17101</v>
      </c>
      <c r="I624" t="s">
        <v>1613</v>
      </c>
      <c r="J624" s="59" t="s">
        <v>3315</v>
      </c>
    </row>
    <row r="625" spans="1:10" x14ac:dyDescent="0.25">
      <c r="A625" s="59" t="str">
        <f>VLOOKUP(B625, names!A$3:B$2401, 2,)</f>
        <v>People's Trust Insurance Co.</v>
      </c>
      <c r="B625" t="s">
        <v>44</v>
      </c>
      <c r="C625" s="59" t="str">
        <f t="shared" si="18"/>
        <v>18 People'S Trust Way</v>
      </c>
      <c r="D625" t="s">
        <v>1614</v>
      </c>
      <c r="E625" s="59" t="str">
        <f t="shared" si="19"/>
        <v>Deerfield Beach</v>
      </c>
      <c r="F625" t="s">
        <v>2134</v>
      </c>
      <c r="G625" t="s">
        <v>2285</v>
      </c>
      <c r="H625" s="140" t="s">
        <v>2430</v>
      </c>
      <c r="I625" t="s">
        <v>1615</v>
      </c>
      <c r="J625" s="59" t="s">
        <v>3316</v>
      </c>
    </row>
    <row r="626" spans="1:10" x14ac:dyDescent="0.25">
      <c r="A626" s="59" t="e">
        <f>VLOOKUP(B626, names!A$3:B$2401, 2,)</f>
        <v>#N/A</v>
      </c>
      <c r="B626" t="s">
        <v>1616</v>
      </c>
      <c r="C626" s="59" t="str">
        <f t="shared" si="18"/>
        <v>2636 Elm Hill Pike, Suite 510</v>
      </c>
      <c r="D626" t="s">
        <v>1617</v>
      </c>
      <c r="E626" s="59" t="str">
        <f t="shared" si="19"/>
        <v>Nashville</v>
      </c>
      <c r="F626" t="s">
        <v>2121</v>
      </c>
      <c r="G626" t="s">
        <v>2350</v>
      </c>
      <c r="H626" s="140">
        <v>37214</v>
      </c>
      <c r="I626" t="s">
        <v>1618</v>
      </c>
      <c r="J626" s="59" t="s">
        <v>2487</v>
      </c>
    </row>
    <row r="627" spans="1:10" x14ac:dyDescent="0.25">
      <c r="A627" s="59" t="e">
        <f>VLOOKUP(B627, names!A$3:B$2401, 2,)</f>
        <v>#N/A</v>
      </c>
      <c r="B627" t="s">
        <v>1619</v>
      </c>
      <c r="C627" s="59" t="str">
        <f t="shared" si="18"/>
        <v>4550 Dacoma</v>
      </c>
      <c r="D627" t="s">
        <v>1620</v>
      </c>
      <c r="E627" s="59" t="str">
        <f t="shared" si="19"/>
        <v>Houston</v>
      </c>
      <c r="F627" t="s">
        <v>2100</v>
      </c>
      <c r="G627" t="s">
        <v>2287</v>
      </c>
      <c r="H627" s="140">
        <v>77092</v>
      </c>
      <c r="I627" t="s">
        <v>1621</v>
      </c>
      <c r="J627" s="59" t="s">
        <v>2487</v>
      </c>
    </row>
    <row r="628" spans="1:10" x14ac:dyDescent="0.25">
      <c r="A628" s="59" t="e">
        <f>VLOOKUP(B628, names!A$3:B$2401, 2,)</f>
        <v>#N/A</v>
      </c>
      <c r="B628" t="s">
        <v>1622</v>
      </c>
      <c r="C628" s="59" t="str">
        <f t="shared" si="18"/>
        <v>808 Highway 18 West</v>
      </c>
      <c r="D628" t="s">
        <v>1623</v>
      </c>
      <c r="E628" s="59" t="str">
        <f t="shared" si="19"/>
        <v>Algona</v>
      </c>
      <c r="F628" t="s">
        <v>2229</v>
      </c>
      <c r="G628" t="s">
        <v>2289</v>
      </c>
      <c r="H628" s="140">
        <v>50511</v>
      </c>
      <c r="I628" t="s">
        <v>1624</v>
      </c>
      <c r="J628" s="59" t="s">
        <v>3317</v>
      </c>
    </row>
    <row r="629" spans="1:10" x14ac:dyDescent="0.25">
      <c r="A629" s="59" t="str">
        <f>VLOOKUP(B629, names!A$3:B$2401, 2,)</f>
        <v>Philadelphia Indemnity Insurance Co.</v>
      </c>
      <c r="B629" t="s">
        <v>135</v>
      </c>
      <c r="C629" s="59" t="str">
        <f t="shared" si="18"/>
        <v>One Bala Plaza, Suite 100</v>
      </c>
      <c r="D629" t="s">
        <v>1334</v>
      </c>
      <c r="E629" s="59" t="str">
        <f t="shared" si="19"/>
        <v>Bala Cynwyd</v>
      </c>
      <c r="F629" t="s">
        <v>2072</v>
      </c>
      <c r="G629" t="s">
        <v>2286</v>
      </c>
      <c r="H629" s="140" t="s">
        <v>2410</v>
      </c>
      <c r="I629" t="s">
        <v>1335</v>
      </c>
      <c r="J629" s="59" t="s">
        <v>3283</v>
      </c>
    </row>
    <row r="630" spans="1:10" x14ac:dyDescent="0.25">
      <c r="A630" s="59" t="str">
        <f>VLOOKUP(B630, names!A$3:B$2401, 2,)</f>
        <v>Phoenix Insurance Co.</v>
      </c>
      <c r="B630" t="s">
        <v>165</v>
      </c>
      <c r="C630" s="59" t="str">
        <f t="shared" si="18"/>
        <v>One Tower Square, Ms08A</v>
      </c>
      <c r="D630" t="s">
        <v>558</v>
      </c>
      <c r="E630" s="59" t="str">
        <f t="shared" si="19"/>
        <v>Hartford</v>
      </c>
      <c r="F630" t="s">
        <v>2037</v>
      </c>
      <c r="G630" t="s">
        <v>2288</v>
      </c>
      <c r="H630" s="140" t="s">
        <v>3708</v>
      </c>
      <c r="I630" t="s">
        <v>559</v>
      </c>
      <c r="J630" s="59" t="s">
        <v>3196</v>
      </c>
    </row>
    <row r="631" spans="1:10" x14ac:dyDescent="0.25">
      <c r="A631" s="59" t="e">
        <f>VLOOKUP(B631, names!A$3:B$2401, 2,)</f>
        <v>#N/A</v>
      </c>
      <c r="B631" t="s">
        <v>1625</v>
      </c>
      <c r="C631" s="59" t="str">
        <f t="shared" si="18"/>
        <v>361 E Hillsboro Blvd</v>
      </c>
      <c r="D631" t="s">
        <v>1626</v>
      </c>
      <c r="E631" s="59" t="str">
        <f t="shared" si="19"/>
        <v>Deerfield Beach</v>
      </c>
      <c r="F631" t="s">
        <v>2134</v>
      </c>
      <c r="G631" t="s">
        <v>2285</v>
      </c>
      <c r="H631" s="140">
        <v>33441</v>
      </c>
      <c r="I631" t="s">
        <v>1627</v>
      </c>
      <c r="J631" s="59" t="s">
        <v>2487</v>
      </c>
    </row>
    <row r="632" spans="1:10" x14ac:dyDescent="0.25">
      <c r="A632" s="59" t="e">
        <f>VLOOKUP(B632, names!A$3:B$2401, 2,)</f>
        <v>#N/A</v>
      </c>
      <c r="B632" t="s">
        <v>1628</v>
      </c>
      <c r="C632" s="59" t="str">
        <f t="shared" si="18"/>
        <v>2 Mid America Plaza, Suite 200</v>
      </c>
      <c r="D632" t="s">
        <v>745</v>
      </c>
      <c r="E632" s="59" t="str">
        <f t="shared" si="19"/>
        <v>Oakbrook Terrace</v>
      </c>
      <c r="F632" t="s">
        <v>2104</v>
      </c>
      <c r="G632" t="s">
        <v>2294</v>
      </c>
      <c r="H632" s="140">
        <v>60181</v>
      </c>
      <c r="I632" t="s">
        <v>746</v>
      </c>
      <c r="J632" s="59" t="s">
        <v>2487</v>
      </c>
    </row>
    <row r="633" spans="1:10" x14ac:dyDescent="0.25">
      <c r="A633" s="59" t="e">
        <f>VLOOKUP(B633, names!A$3:B$2401, 2,)</f>
        <v>#N/A</v>
      </c>
      <c r="B633" t="s">
        <v>1629</v>
      </c>
      <c r="C633" s="59" t="str">
        <f t="shared" si="18"/>
        <v>2701 North Main Street, P.O. Box 7001</v>
      </c>
      <c r="D633" t="s">
        <v>1630</v>
      </c>
      <c r="E633" s="59" t="str">
        <f t="shared" si="19"/>
        <v>Crossville</v>
      </c>
      <c r="F633" t="s">
        <v>2230</v>
      </c>
      <c r="G633" t="s">
        <v>2350</v>
      </c>
      <c r="H633" s="140" t="s">
        <v>2431</v>
      </c>
      <c r="I633" t="s">
        <v>1631</v>
      </c>
      <c r="J633" s="59" t="s">
        <v>2487</v>
      </c>
    </row>
    <row r="634" spans="1:10" x14ac:dyDescent="0.25">
      <c r="A634" s="59" t="e">
        <f>VLOOKUP(B634, names!A$3:B$2401, 2,)</f>
        <v>#N/A</v>
      </c>
      <c r="B634" t="s">
        <v>1632</v>
      </c>
      <c r="C634" s="59" t="str">
        <f t="shared" si="18"/>
        <v>1600 Aspen Commons</v>
      </c>
      <c r="D634" t="s">
        <v>820</v>
      </c>
      <c r="E634" s="59" t="str">
        <f t="shared" si="19"/>
        <v>Middleton</v>
      </c>
      <c r="F634" t="s">
        <v>2118</v>
      </c>
      <c r="G634" t="s">
        <v>2354</v>
      </c>
      <c r="H634" s="140" t="s">
        <v>2355</v>
      </c>
      <c r="I634" t="s">
        <v>821</v>
      </c>
      <c r="J634" s="59" t="s">
        <v>3318</v>
      </c>
    </row>
    <row r="635" spans="1:10" x14ac:dyDescent="0.25">
      <c r="A635" s="59" t="e">
        <f>VLOOKUP(B635, names!A$3:B$2401, 2,)</f>
        <v>#N/A</v>
      </c>
      <c r="B635" t="s">
        <v>1633</v>
      </c>
      <c r="C635" s="59" t="str">
        <f t="shared" si="18"/>
        <v>518 East Broad Street</v>
      </c>
      <c r="D635" t="s">
        <v>547</v>
      </c>
      <c r="E635" s="59" t="str">
        <f t="shared" si="19"/>
        <v>Columbus</v>
      </c>
      <c r="F635" t="s">
        <v>2046</v>
      </c>
      <c r="G635" t="s">
        <v>2302</v>
      </c>
      <c r="H635" s="140">
        <v>43215</v>
      </c>
      <c r="I635" t="s">
        <v>1634</v>
      </c>
      <c r="J635" s="59" t="s">
        <v>2618</v>
      </c>
    </row>
    <row r="636" spans="1:10" x14ac:dyDescent="0.25">
      <c r="A636" s="59" t="e">
        <f>VLOOKUP(B636, names!A$3:B$2401, 2,)</f>
        <v>#N/A</v>
      </c>
      <c r="B636" t="s">
        <v>1635</v>
      </c>
      <c r="C636" s="59" t="str">
        <f t="shared" si="18"/>
        <v>3000 Meridian Boulevard, Suite 400</v>
      </c>
      <c r="D636" t="s">
        <v>1587</v>
      </c>
      <c r="E636" s="59" t="str">
        <f t="shared" si="19"/>
        <v>Franklin</v>
      </c>
      <c r="F636" t="s">
        <v>2227</v>
      </c>
      <c r="G636" t="s">
        <v>2350</v>
      </c>
      <c r="H636" s="140">
        <v>37067</v>
      </c>
      <c r="I636" t="s">
        <v>1588</v>
      </c>
      <c r="J636" s="59" t="s">
        <v>2487</v>
      </c>
    </row>
    <row r="637" spans="1:10" x14ac:dyDescent="0.25">
      <c r="A637" s="59" t="str">
        <f>VLOOKUP(B637, names!A$3:B$2401, 2,)</f>
        <v>Praetorian Insurance Co.</v>
      </c>
      <c r="B637" t="s">
        <v>96</v>
      </c>
      <c r="C637" s="59" t="str">
        <f t="shared" si="18"/>
        <v>One General Drive</v>
      </c>
      <c r="D637" t="s">
        <v>1140</v>
      </c>
      <c r="E637" s="59" t="str">
        <f t="shared" si="19"/>
        <v>Sun Prairie</v>
      </c>
      <c r="F637" t="s">
        <v>2169</v>
      </c>
      <c r="G637" t="s">
        <v>2354</v>
      </c>
      <c r="H637" s="140">
        <v>53596</v>
      </c>
      <c r="I637" t="s">
        <v>1636</v>
      </c>
      <c r="J637" s="59" t="s">
        <v>2609</v>
      </c>
    </row>
    <row r="638" spans="1:10" x14ac:dyDescent="0.25">
      <c r="A638" s="59" t="e">
        <f>VLOOKUP(B638, names!A$3:B$2401, 2,)</f>
        <v>#N/A</v>
      </c>
      <c r="B638" t="s">
        <v>1637</v>
      </c>
      <c r="C638" s="59" t="str">
        <f t="shared" ref="C638:C701" si="20">PROPER(LEFT(D638, LEN(D638)-1))</f>
        <v>11605 Miracle Hills Drive, Suite 200</v>
      </c>
      <c r="D638" t="s">
        <v>1638</v>
      </c>
      <c r="E638" s="59" t="str">
        <f t="shared" ref="E638:E701" si="21">PROPER(F638)</f>
        <v>Omaha</v>
      </c>
      <c r="F638" t="s">
        <v>2026</v>
      </c>
      <c r="G638" t="s">
        <v>2280</v>
      </c>
      <c r="H638" s="140" t="s">
        <v>2432</v>
      </c>
      <c r="I638" t="s">
        <v>1639</v>
      </c>
      <c r="J638" s="59" t="s">
        <v>2487</v>
      </c>
    </row>
    <row r="639" spans="1:10" x14ac:dyDescent="0.25">
      <c r="A639" s="59" t="e">
        <f>VLOOKUP(B639, names!A$3:B$2401, 2,)</f>
        <v>#N/A</v>
      </c>
      <c r="B639" t="s">
        <v>1640</v>
      </c>
      <c r="C639" s="59" t="str">
        <f t="shared" si="20"/>
        <v>100 East Vine Street</v>
      </c>
      <c r="D639" t="s">
        <v>1641</v>
      </c>
      <c r="E639" s="59" t="str">
        <f t="shared" si="21"/>
        <v>Murfreesboro</v>
      </c>
      <c r="F639" t="s">
        <v>2231</v>
      </c>
      <c r="G639" t="s">
        <v>2350</v>
      </c>
      <c r="H639" s="140">
        <v>37130</v>
      </c>
      <c r="I639" t="s">
        <v>1642</v>
      </c>
      <c r="J639" s="59" t="s">
        <v>2487</v>
      </c>
    </row>
    <row r="640" spans="1:10" x14ac:dyDescent="0.25">
      <c r="A640" s="59" t="str">
        <f>VLOOKUP(B640, names!A$3:B$2401, 2,)</f>
        <v>Prepared Insurance Co.</v>
      </c>
      <c r="B640" t="s">
        <v>82</v>
      </c>
      <c r="C640" s="59" t="str">
        <f t="shared" si="20"/>
        <v>1715 N Westshore Blvd Suite 930</v>
      </c>
      <c r="D640" t="s">
        <v>1643</v>
      </c>
      <c r="E640" s="59" t="str">
        <f t="shared" si="21"/>
        <v>Tampa</v>
      </c>
      <c r="F640" t="s">
        <v>2066</v>
      </c>
      <c r="G640" t="s">
        <v>2285</v>
      </c>
      <c r="H640" s="140">
        <v>33607</v>
      </c>
      <c r="I640" t="s">
        <v>1644</v>
      </c>
      <c r="J640" s="59" t="s">
        <v>3319</v>
      </c>
    </row>
    <row r="641" spans="1:10" x14ac:dyDescent="0.25">
      <c r="A641" s="59" t="e">
        <f>VLOOKUP(B641, names!A$3:B$2401, 2,)</f>
        <v>#N/A</v>
      </c>
      <c r="B641" t="s">
        <v>1645</v>
      </c>
      <c r="C641" s="59" t="str">
        <f t="shared" si="20"/>
        <v>8722 South 300 West</v>
      </c>
      <c r="D641" t="s">
        <v>1646</v>
      </c>
      <c r="E641" s="59" t="str">
        <f t="shared" si="21"/>
        <v>Sandy</v>
      </c>
      <c r="F641" t="s">
        <v>2035</v>
      </c>
      <c r="G641" t="s">
        <v>2290</v>
      </c>
      <c r="H641" s="140">
        <v>84070</v>
      </c>
      <c r="I641" t="s">
        <v>1647</v>
      </c>
      <c r="J641" s="59" t="s">
        <v>2487</v>
      </c>
    </row>
    <row r="642" spans="1:10" x14ac:dyDescent="0.25">
      <c r="A642" s="59" t="e">
        <f>VLOOKUP(B642, names!A$3:B$2401, 2,)</f>
        <v>#N/A</v>
      </c>
      <c r="B642" t="s">
        <v>1648</v>
      </c>
      <c r="C642" s="59" t="str">
        <f t="shared" si="20"/>
        <v>2600 Professionals Drive</v>
      </c>
      <c r="D642" t="s">
        <v>1649</v>
      </c>
      <c r="E642" s="59" t="str">
        <f t="shared" si="21"/>
        <v>Okemos</v>
      </c>
      <c r="F642" t="s">
        <v>2232</v>
      </c>
      <c r="G642" t="s">
        <v>2283</v>
      </c>
      <c r="H642" s="140">
        <v>48864</v>
      </c>
      <c r="I642" t="s">
        <v>1650</v>
      </c>
      <c r="J642" s="59" t="s">
        <v>2487</v>
      </c>
    </row>
    <row r="643" spans="1:10" x14ac:dyDescent="0.25">
      <c r="A643" s="59" t="e">
        <f>VLOOKUP(B643, names!A$3:B$2401, 2,)</f>
        <v>#N/A</v>
      </c>
      <c r="B643" t="s">
        <v>1651</v>
      </c>
      <c r="C643" s="59" t="str">
        <f t="shared" si="20"/>
        <v>100 Brookwood Place</v>
      </c>
      <c r="D643" t="s">
        <v>1652</v>
      </c>
      <c r="E643" s="59" t="str">
        <f t="shared" si="21"/>
        <v>Birmingham</v>
      </c>
      <c r="F643" t="s">
        <v>2133</v>
      </c>
      <c r="G643" t="s">
        <v>2405</v>
      </c>
      <c r="H643" s="140">
        <v>35209</v>
      </c>
      <c r="I643" t="s">
        <v>1650</v>
      </c>
      <c r="J643" s="59" t="s">
        <v>2487</v>
      </c>
    </row>
    <row r="644" spans="1:10" x14ac:dyDescent="0.25">
      <c r="A644" s="59" t="e">
        <f>VLOOKUP(B644, names!A$3:B$2401, 2,)</f>
        <v>#N/A</v>
      </c>
      <c r="B644" t="s">
        <v>1653</v>
      </c>
      <c r="C644" s="59" t="str">
        <f t="shared" si="20"/>
        <v>901 West Main Street</v>
      </c>
      <c r="D644" t="s">
        <v>1654</v>
      </c>
      <c r="E644" s="59" t="str">
        <f t="shared" si="21"/>
        <v>Anoka</v>
      </c>
      <c r="F644" t="s">
        <v>2233</v>
      </c>
      <c r="G644" t="s">
        <v>2341</v>
      </c>
      <c r="H644" s="140">
        <v>55303</v>
      </c>
      <c r="I644" t="s">
        <v>1655</v>
      </c>
      <c r="J644" s="59" t="s">
        <v>3320</v>
      </c>
    </row>
    <row r="645" spans="1:10" x14ac:dyDescent="0.25">
      <c r="A645" s="59" t="e">
        <f>VLOOKUP(B645, names!A$3:B$2401, 2,)</f>
        <v>#N/A</v>
      </c>
      <c r="B645" t="s">
        <v>1656</v>
      </c>
      <c r="C645" s="59" t="str">
        <f t="shared" si="20"/>
        <v>225 International Circle</v>
      </c>
      <c r="D645" t="s">
        <v>1657</v>
      </c>
      <c r="E645" s="59" t="str">
        <f t="shared" si="21"/>
        <v>Hunt Valley</v>
      </c>
      <c r="F645" t="s">
        <v>2098</v>
      </c>
      <c r="G645" t="s">
        <v>2296</v>
      </c>
      <c r="H645" s="140">
        <v>21030</v>
      </c>
      <c r="I645" t="s">
        <v>1658</v>
      </c>
      <c r="J645" s="59" t="s">
        <v>3321</v>
      </c>
    </row>
    <row r="646" spans="1:10" x14ac:dyDescent="0.25">
      <c r="A646" s="59" t="e">
        <f>VLOOKUP(B646, names!A$3:B$2401, 2,)</f>
        <v>#N/A</v>
      </c>
      <c r="B646" t="s">
        <v>1659</v>
      </c>
      <c r="C646" s="59" t="str">
        <f t="shared" si="20"/>
        <v>440 Lincoln Street</v>
      </c>
      <c r="D646" t="s">
        <v>498</v>
      </c>
      <c r="E646" s="59" t="str">
        <f t="shared" si="21"/>
        <v>Worcester</v>
      </c>
      <c r="F646" t="s">
        <v>2047</v>
      </c>
      <c r="G646" t="s">
        <v>2304</v>
      </c>
      <c r="H646" s="140" t="s">
        <v>2305</v>
      </c>
      <c r="I646" t="s">
        <v>499</v>
      </c>
      <c r="J646" s="59" t="s">
        <v>2487</v>
      </c>
    </row>
    <row r="647" spans="1:10" x14ac:dyDescent="0.25">
      <c r="A647" s="59" t="e">
        <f>VLOOKUP(B647, names!A$3:B$2401, 2,)</f>
        <v>#N/A</v>
      </c>
      <c r="B647" t="s">
        <v>1660</v>
      </c>
      <c r="C647" s="59" t="str">
        <f t="shared" si="20"/>
        <v>6300 Wilson Mills Road, E61</v>
      </c>
      <c r="D647" t="s">
        <v>1661</v>
      </c>
      <c r="E647" s="59" t="str">
        <f t="shared" si="21"/>
        <v>Cleveland</v>
      </c>
      <c r="F647" t="s">
        <v>2234</v>
      </c>
      <c r="G647" t="s">
        <v>2302</v>
      </c>
      <c r="H647" s="140" t="s">
        <v>2433</v>
      </c>
      <c r="I647" t="s">
        <v>671</v>
      </c>
      <c r="J647" s="59" t="s">
        <v>3322</v>
      </c>
    </row>
    <row r="648" spans="1:10" x14ac:dyDescent="0.25">
      <c r="A648" s="59" t="str">
        <f>VLOOKUP(B648, names!A$3:B$2401, 2,)</f>
        <v>Progressive American Insurance Co.</v>
      </c>
      <c r="B648" t="s">
        <v>1662</v>
      </c>
      <c r="C648" s="59" t="str">
        <f t="shared" si="20"/>
        <v>6300 Wilson Mills Road, W33</v>
      </c>
      <c r="D648" t="s">
        <v>1663</v>
      </c>
      <c r="E648" s="59" t="str">
        <f t="shared" si="21"/>
        <v>Cleveland</v>
      </c>
      <c r="F648" t="s">
        <v>2234</v>
      </c>
      <c r="G648" t="s">
        <v>2302</v>
      </c>
      <c r="H648" s="140" t="s">
        <v>2433</v>
      </c>
      <c r="I648" t="s">
        <v>671</v>
      </c>
      <c r="J648" s="59" t="s">
        <v>3322</v>
      </c>
    </row>
    <row r="649" spans="1:10" x14ac:dyDescent="0.25">
      <c r="A649" s="59" t="e">
        <f>VLOOKUP(B649, names!A$3:B$2401, 2,)</f>
        <v>#N/A</v>
      </c>
      <c r="B649" t="s">
        <v>1664</v>
      </c>
      <c r="C649" s="59" t="str">
        <f t="shared" si="20"/>
        <v>6300 Wilson Mills Road, W33</v>
      </c>
      <c r="D649" t="s">
        <v>1663</v>
      </c>
      <c r="E649" s="59" t="str">
        <f t="shared" si="21"/>
        <v>Cleveland</v>
      </c>
      <c r="F649" t="s">
        <v>2234</v>
      </c>
      <c r="G649" t="s">
        <v>2302</v>
      </c>
      <c r="H649" s="140" t="s">
        <v>2433</v>
      </c>
      <c r="I649" t="s">
        <v>671</v>
      </c>
      <c r="J649" s="59" t="s">
        <v>2487</v>
      </c>
    </row>
    <row r="650" spans="1:10" x14ac:dyDescent="0.25">
      <c r="A650" s="59" t="e">
        <f>VLOOKUP(B650, names!A$3:B$2401, 2,)</f>
        <v>#N/A</v>
      </c>
      <c r="B650" t="s">
        <v>1665</v>
      </c>
      <c r="C650" s="59" t="str">
        <f t="shared" si="20"/>
        <v>6300 Wilson Mills Road</v>
      </c>
      <c r="D650" t="s">
        <v>1666</v>
      </c>
      <c r="E650" s="59" t="str">
        <f t="shared" si="21"/>
        <v>Cleveland</v>
      </c>
      <c r="F650" t="s">
        <v>2234</v>
      </c>
      <c r="G650" t="s">
        <v>2302</v>
      </c>
      <c r="H650" s="140" t="s">
        <v>2433</v>
      </c>
      <c r="I650" t="s">
        <v>671</v>
      </c>
      <c r="J650" s="59" t="s">
        <v>3322</v>
      </c>
    </row>
    <row r="651" spans="1:10" x14ac:dyDescent="0.25">
      <c r="A651" s="59" t="e">
        <f>VLOOKUP(B651, names!A$3:B$2401, 2,)</f>
        <v>#N/A</v>
      </c>
      <c r="B651" t="s">
        <v>1667</v>
      </c>
      <c r="C651" s="59" t="str">
        <f t="shared" si="20"/>
        <v>6300 Wilson Mills Road</v>
      </c>
      <c r="D651" t="s">
        <v>1666</v>
      </c>
      <c r="E651" s="59" t="str">
        <f t="shared" si="21"/>
        <v>Cleveland</v>
      </c>
      <c r="F651" t="s">
        <v>2234</v>
      </c>
      <c r="G651" t="s">
        <v>2302</v>
      </c>
      <c r="H651" s="140" t="s">
        <v>2433</v>
      </c>
      <c r="I651" t="s">
        <v>671</v>
      </c>
      <c r="J651" s="59" t="s">
        <v>2487</v>
      </c>
    </row>
    <row r="652" spans="1:10" x14ac:dyDescent="0.25">
      <c r="A652" s="59" t="e">
        <f>VLOOKUP(B652, names!A$3:B$2401, 2,)</f>
        <v>#N/A</v>
      </c>
      <c r="B652" t="s">
        <v>1668</v>
      </c>
      <c r="C652" s="59" t="str">
        <f t="shared" si="20"/>
        <v>4030 Crescent Park Drive, Bldg. B</v>
      </c>
      <c r="D652" t="s">
        <v>1669</v>
      </c>
      <c r="E652" s="59" t="str">
        <f t="shared" si="21"/>
        <v>Riverview</v>
      </c>
      <c r="F652" t="s">
        <v>2235</v>
      </c>
      <c r="G652" t="s">
        <v>2285</v>
      </c>
      <c r="H652" s="140">
        <v>33569</v>
      </c>
      <c r="I652" t="s">
        <v>671</v>
      </c>
      <c r="J652" s="59" t="s">
        <v>2487</v>
      </c>
    </row>
    <row r="653" spans="1:10" x14ac:dyDescent="0.25">
      <c r="A653" s="59" t="e">
        <f>VLOOKUP(B653, names!A$3:B$2401, 2,)</f>
        <v>#N/A</v>
      </c>
      <c r="B653" t="s">
        <v>1670</v>
      </c>
      <c r="C653" s="59" t="str">
        <f t="shared" si="20"/>
        <v>4030 Crescent Park Drive, Bldg. B</v>
      </c>
      <c r="D653" t="s">
        <v>1669</v>
      </c>
      <c r="E653" s="59" t="str">
        <f t="shared" si="21"/>
        <v>Riverview</v>
      </c>
      <c r="F653" t="s">
        <v>2235</v>
      </c>
      <c r="G653" t="s">
        <v>2285</v>
      </c>
      <c r="H653" s="140">
        <v>33569</v>
      </c>
      <c r="I653" t="s">
        <v>671</v>
      </c>
      <c r="J653" s="59" t="s">
        <v>2487</v>
      </c>
    </row>
    <row r="654" spans="1:10" x14ac:dyDescent="0.25">
      <c r="A654" s="59" t="e">
        <f>VLOOKUP(B654, names!A$3:B$2401, 2,)</f>
        <v>#N/A</v>
      </c>
      <c r="B654" t="s">
        <v>1671</v>
      </c>
      <c r="C654" s="59" t="str">
        <f t="shared" si="20"/>
        <v>6300 Wilson Mills Road, E61</v>
      </c>
      <c r="D654" t="s">
        <v>1661</v>
      </c>
      <c r="E654" s="59" t="str">
        <f t="shared" si="21"/>
        <v>Cleveland</v>
      </c>
      <c r="F654" t="s">
        <v>2234</v>
      </c>
      <c r="G654" t="s">
        <v>2302</v>
      </c>
      <c r="H654" s="140" t="s">
        <v>2433</v>
      </c>
      <c r="I654" t="s">
        <v>671</v>
      </c>
      <c r="J654" s="59" t="s">
        <v>2487</v>
      </c>
    </row>
    <row r="655" spans="1:10" x14ac:dyDescent="0.25">
      <c r="A655" s="59" t="e">
        <f>VLOOKUP(B655, names!A$3:B$2401, 2,)</f>
        <v>#N/A</v>
      </c>
      <c r="B655" t="s">
        <v>402</v>
      </c>
      <c r="C655" s="59" t="str">
        <f t="shared" si="20"/>
        <v>200 Hopmeadow Street</v>
      </c>
      <c r="D655" t="s">
        <v>1223</v>
      </c>
      <c r="E655" s="59" t="str">
        <f t="shared" si="21"/>
        <v>Simsbury</v>
      </c>
      <c r="F655" t="s">
        <v>2179</v>
      </c>
      <c r="G655" t="s">
        <v>2288</v>
      </c>
      <c r="H655" s="140" t="s">
        <v>2394</v>
      </c>
      <c r="I655" t="s">
        <v>1224</v>
      </c>
      <c r="J655" s="59" t="s">
        <v>2569</v>
      </c>
    </row>
    <row r="656" spans="1:10" x14ac:dyDescent="0.25">
      <c r="A656" s="59" t="e">
        <f>VLOOKUP(B656, names!A$3:B$2401, 2,)</f>
        <v>#N/A</v>
      </c>
      <c r="B656" t="s">
        <v>1672</v>
      </c>
      <c r="C656" s="59" t="str">
        <f t="shared" si="20"/>
        <v>111 Congressional Blvd., Suite 500</v>
      </c>
      <c r="D656" t="s">
        <v>1673</v>
      </c>
      <c r="E656" s="59" t="str">
        <f t="shared" si="21"/>
        <v>Carmel</v>
      </c>
      <c r="F656" t="s">
        <v>2236</v>
      </c>
      <c r="G656" t="s">
        <v>2328</v>
      </c>
      <c r="H656" s="140">
        <v>46032</v>
      </c>
      <c r="I656" t="s">
        <v>1674</v>
      </c>
      <c r="J656" s="59" t="s">
        <v>3323</v>
      </c>
    </row>
    <row r="657" spans="1:10" x14ac:dyDescent="0.25">
      <c r="A657" s="59" t="e">
        <f>VLOOKUP(B657, names!A$3:B$2401, 2,)</f>
        <v>#N/A</v>
      </c>
      <c r="B657" t="s">
        <v>1675</v>
      </c>
      <c r="C657" s="59" t="str">
        <f t="shared" si="20"/>
        <v>475 Kilvert Street, Suite 330</v>
      </c>
      <c r="D657" t="s">
        <v>1676</v>
      </c>
      <c r="E657" s="59" t="str">
        <f t="shared" si="21"/>
        <v>Warwick</v>
      </c>
      <c r="F657" t="s">
        <v>2237</v>
      </c>
      <c r="G657" t="s">
        <v>2291</v>
      </c>
      <c r="H657" s="140" t="s">
        <v>3730</v>
      </c>
      <c r="I657" t="s">
        <v>1677</v>
      </c>
      <c r="J657" s="59" t="s">
        <v>2487</v>
      </c>
    </row>
    <row r="658" spans="1:10" x14ac:dyDescent="0.25">
      <c r="A658" s="59" t="e">
        <f>VLOOKUP(B658, names!A$3:B$2401, 2,)</f>
        <v>#N/A</v>
      </c>
      <c r="B658" t="s">
        <v>1678</v>
      </c>
      <c r="C658" s="59" t="str">
        <f t="shared" si="20"/>
        <v>One Park Avenue</v>
      </c>
      <c r="D658" t="s">
        <v>1679</v>
      </c>
      <c r="E658" s="59" t="str">
        <f t="shared" si="21"/>
        <v>New York</v>
      </c>
      <c r="F658" t="s">
        <v>2025</v>
      </c>
      <c r="G658" t="s">
        <v>2279</v>
      </c>
      <c r="H658" s="140" t="s">
        <v>2434</v>
      </c>
      <c r="I658" t="s">
        <v>1680</v>
      </c>
      <c r="J658" s="59" t="s">
        <v>3324</v>
      </c>
    </row>
    <row r="659" spans="1:10" x14ac:dyDescent="0.25">
      <c r="A659" s="59" t="e">
        <f>VLOOKUP(B659, names!A$3:B$2401, 2,)</f>
        <v>#N/A</v>
      </c>
      <c r="B659" t="s">
        <v>1681</v>
      </c>
      <c r="C659" s="59" t="str">
        <f t="shared" si="20"/>
        <v>44 South Broadway</v>
      </c>
      <c r="D659" t="s">
        <v>1682</v>
      </c>
      <c r="E659" s="59" t="str">
        <f t="shared" si="21"/>
        <v>White Plains</v>
      </c>
      <c r="F659" t="s">
        <v>2238</v>
      </c>
      <c r="G659" t="s">
        <v>2279</v>
      </c>
      <c r="H659" s="140" t="s">
        <v>2435</v>
      </c>
      <c r="I659" t="s">
        <v>1683</v>
      </c>
      <c r="J659" s="59" t="s">
        <v>2487</v>
      </c>
    </row>
    <row r="660" spans="1:10" x14ac:dyDescent="0.25">
      <c r="A660" s="59" t="str">
        <f>VLOOKUP(B660, names!A$3:B$2401, 2,)</f>
        <v>QBE Insurance Corp.</v>
      </c>
      <c r="B660" t="s">
        <v>126</v>
      </c>
      <c r="C660" s="59" t="str">
        <f t="shared" si="20"/>
        <v>One General Drive</v>
      </c>
      <c r="D660" t="s">
        <v>1140</v>
      </c>
      <c r="E660" s="59" t="str">
        <f t="shared" si="21"/>
        <v>Sun Prairie</v>
      </c>
      <c r="F660" t="s">
        <v>2169</v>
      </c>
      <c r="G660" t="s">
        <v>2354</v>
      </c>
      <c r="H660" s="140">
        <v>53596</v>
      </c>
      <c r="I660" t="s">
        <v>1636</v>
      </c>
      <c r="J660" s="59" t="s">
        <v>2609</v>
      </c>
    </row>
    <row r="661" spans="1:10" x14ac:dyDescent="0.25">
      <c r="A661" s="59" t="e">
        <f>VLOOKUP(B661, names!A$3:B$2401, 2,)</f>
        <v>#N/A</v>
      </c>
      <c r="B661" t="s">
        <v>1684</v>
      </c>
      <c r="C661" s="59" t="str">
        <f t="shared" si="20"/>
        <v>One General Drive</v>
      </c>
      <c r="D661" t="s">
        <v>1140</v>
      </c>
      <c r="E661" s="59" t="str">
        <f t="shared" si="21"/>
        <v>Sun Prairie</v>
      </c>
      <c r="F661" t="s">
        <v>2169</v>
      </c>
      <c r="G661" t="s">
        <v>2354</v>
      </c>
      <c r="H661" s="140">
        <v>53596</v>
      </c>
      <c r="I661" t="s">
        <v>1636</v>
      </c>
      <c r="J661" s="59" t="s">
        <v>2487</v>
      </c>
    </row>
    <row r="662" spans="1:10" x14ac:dyDescent="0.25">
      <c r="A662" s="59" t="e">
        <f>VLOOKUP(B662, names!A$3:B$2401, 2,)</f>
        <v>#N/A</v>
      </c>
      <c r="B662" t="s">
        <v>1685</v>
      </c>
      <c r="C662" s="59" t="str">
        <f t="shared" si="20"/>
        <v>40 Fulton Street, Suite 1200</v>
      </c>
      <c r="D662" t="s">
        <v>1686</v>
      </c>
      <c r="E662" s="59" t="str">
        <f t="shared" si="21"/>
        <v>New York</v>
      </c>
      <c r="F662" t="s">
        <v>2025</v>
      </c>
      <c r="G662" t="s">
        <v>2279</v>
      </c>
      <c r="H662" s="140" t="s">
        <v>2436</v>
      </c>
      <c r="I662" t="s">
        <v>1687</v>
      </c>
      <c r="J662" s="59" t="s">
        <v>3325</v>
      </c>
    </row>
    <row r="663" spans="1:10" x14ac:dyDescent="0.25">
      <c r="A663" s="59" t="e">
        <f>VLOOKUP(B663, names!A$3:B$2401, 2,)</f>
        <v>#N/A</v>
      </c>
      <c r="B663" t="s">
        <v>1688</v>
      </c>
      <c r="C663" s="59" t="str">
        <f t="shared" si="20"/>
        <v>177 Broad Street, Ninth Floor</v>
      </c>
      <c r="D663" t="s">
        <v>1689</v>
      </c>
      <c r="E663" s="59" t="str">
        <f t="shared" si="21"/>
        <v>Stamford</v>
      </c>
      <c r="F663" t="s">
        <v>2109</v>
      </c>
      <c r="G663" t="s">
        <v>2288</v>
      </c>
      <c r="H663" s="140" t="s">
        <v>3731</v>
      </c>
      <c r="I663" t="s">
        <v>1690</v>
      </c>
      <c r="J663" s="59" t="s">
        <v>2487</v>
      </c>
    </row>
    <row r="664" spans="1:10" x14ac:dyDescent="0.25">
      <c r="A664" s="59" t="e">
        <f>VLOOKUP(B664, names!A$3:B$2401, 2,)</f>
        <v>#N/A</v>
      </c>
      <c r="B664" t="s">
        <v>1691</v>
      </c>
      <c r="C664" s="59" t="str">
        <f t="shared" si="20"/>
        <v>1601 Market Street</v>
      </c>
      <c r="D664" t="s">
        <v>1692</v>
      </c>
      <c r="E664" s="59" t="str">
        <f t="shared" si="21"/>
        <v>Philadelphia</v>
      </c>
      <c r="F664" t="s">
        <v>2031</v>
      </c>
      <c r="G664" t="s">
        <v>2286</v>
      </c>
      <c r="H664" s="140">
        <v>19103</v>
      </c>
      <c r="I664" t="s">
        <v>1693</v>
      </c>
      <c r="J664" s="59" t="s">
        <v>2487</v>
      </c>
    </row>
    <row r="665" spans="1:10" x14ac:dyDescent="0.25">
      <c r="A665" s="59" t="e">
        <f>VLOOKUP(B665, names!A$3:B$2401, 2,)</f>
        <v>#N/A</v>
      </c>
      <c r="B665" t="s">
        <v>1694</v>
      </c>
      <c r="C665" s="59" t="str">
        <f t="shared" si="20"/>
        <v>1601 Market Street</v>
      </c>
      <c r="D665" t="s">
        <v>1692</v>
      </c>
      <c r="E665" s="59" t="str">
        <f t="shared" si="21"/>
        <v>Philadelphia</v>
      </c>
      <c r="F665" t="s">
        <v>2031</v>
      </c>
      <c r="G665" t="s">
        <v>2286</v>
      </c>
      <c r="H665" s="140">
        <v>19103</v>
      </c>
      <c r="I665" t="s">
        <v>1693</v>
      </c>
      <c r="J665" s="59" t="s">
        <v>2487</v>
      </c>
    </row>
    <row r="666" spans="1:10" x14ac:dyDescent="0.25">
      <c r="A666" s="59" t="e">
        <f>VLOOKUP(B666, names!A$3:B$2401, 2,)</f>
        <v>#N/A</v>
      </c>
      <c r="B666" t="s">
        <v>1695</v>
      </c>
      <c r="C666" s="59" t="str">
        <f t="shared" si="20"/>
        <v>One General Drive</v>
      </c>
      <c r="D666" t="s">
        <v>1140</v>
      </c>
      <c r="E666" s="59" t="str">
        <f t="shared" si="21"/>
        <v>Sun Prairie</v>
      </c>
      <c r="F666" t="s">
        <v>2169</v>
      </c>
      <c r="G666" t="s">
        <v>2354</v>
      </c>
      <c r="H666" s="140">
        <v>53596</v>
      </c>
      <c r="I666" t="s">
        <v>1141</v>
      </c>
      <c r="J666" s="59" t="s">
        <v>2609</v>
      </c>
    </row>
    <row r="667" spans="1:10" x14ac:dyDescent="0.25">
      <c r="A667" s="59" t="e">
        <f>VLOOKUP(B667, names!A$3:B$2401, 2,)</f>
        <v>#N/A</v>
      </c>
      <c r="B667" t="s">
        <v>1696</v>
      </c>
      <c r="C667" s="59" t="str">
        <f t="shared" si="20"/>
        <v>140 Broadway, Suite 4200</v>
      </c>
      <c r="D667" t="s">
        <v>1697</v>
      </c>
      <c r="E667" s="59" t="str">
        <f t="shared" si="21"/>
        <v>New York</v>
      </c>
      <c r="F667" t="s">
        <v>2025</v>
      </c>
      <c r="G667" t="s">
        <v>2279</v>
      </c>
      <c r="H667" s="140">
        <v>10005</v>
      </c>
      <c r="I667" t="s">
        <v>1698</v>
      </c>
      <c r="J667" s="59" t="s">
        <v>2487</v>
      </c>
    </row>
    <row r="668" spans="1:10" x14ac:dyDescent="0.25">
      <c r="A668" s="59" t="e">
        <f>VLOOKUP(B668, names!A$3:B$2401, 2,)</f>
        <v>#N/A</v>
      </c>
      <c r="B668" t="s">
        <v>1699</v>
      </c>
      <c r="C668" s="59" t="str">
        <f t="shared" si="20"/>
        <v>P.O. Box 20036</v>
      </c>
      <c r="D668" t="s">
        <v>1700</v>
      </c>
      <c r="E668" s="59" t="str">
        <f t="shared" si="21"/>
        <v>Encino</v>
      </c>
      <c r="F668" t="s">
        <v>2239</v>
      </c>
      <c r="G668" t="s">
        <v>2312</v>
      </c>
      <c r="H668" s="140" t="s">
        <v>2437</v>
      </c>
      <c r="I668" t="s">
        <v>1701</v>
      </c>
      <c r="J668" s="59" t="s">
        <v>2487</v>
      </c>
    </row>
    <row r="669" spans="1:10" x14ac:dyDescent="0.25">
      <c r="A669" s="59" t="e">
        <f>VLOOKUP(B669, names!A$3:B$2401, 2,)</f>
        <v>#N/A</v>
      </c>
      <c r="B669" t="s">
        <v>1702</v>
      </c>
      <c r="C669" s="59" t="str">
        <f t="shared" si="20"/>
        <v>101 N. Cherry Street, Suite 101</v>
      </c>
      <c r="D669" t="s">
        <v>1703</v>
      </c>
      <c r="E669" s="59" t="str">
        <f t="shared" si="21"/>
        <v>Winston-Salem</v>
      </c>
      <c r="F669" t="s">
        <v>2146</v>
      </c>
      <c r="G669" t="s">
        <v>2297</v>
      </c>
      <c r="H669" s="140">
        <v>27101</v>
      </c>
      <c r="I669" t="s">
        <v>1704</v>
      </c>
      <c r="J669" s="59" t="s">
        <v>2487</v>
      </c>
    </row>
    <row r="670" spans="1:10" x14ac:dyDescent="0.25">
      <c r="A670" s="59" t="e">
        <f>VLOOKUP(B670, names!A$3:B$2401, 2,)</f>
        <v>#N/A</v>
      </c>
      <c r="B670" t="s">
        <v>1705</v>
      </c>
      <c r="C670" s="59" t="str">
        <f t="shared" si="20"/>
        <v>101 N. Cherry Street, Suite 101</v>
      </c>
      <c r="D670" t="s">
        <v>1703</v>
      </c>
      <c r="E670" s="59" t="str">
        <f t="shared" si="21"/>
        <v>Winston-Salem</v>
      </c>
      <c r="F670" t="s">
        <v>2146</v>
      </c>
      <c r="G670" t="s">
        <v>2297</v>
      </c>
      <c r="H670" s="140">
        <v>27101</v>
      </c>
      <c r="I670" t="s">
        <v>1704</v>
      </c>
      <c r="J670" s="59" t="s">
        <v>2487</v>
      </c>
    </row>
    <row r="671" spans="1:10" x14ac:dyDescent="0.25">
      <c r="A671" s="59" t="e">
        <f>VLOOKUP(B671, names!A$3:B$2401, 2,)</f>
        <v>#N/A</v>
      </c>
      <c r="B671" t="s">
        <v>1706</v>
      </c>
      <c r="C671" s="59" t="str">
        <f t="shared" si="20"/>
        <v>101 N. Cherry Street, Suite 101</v>
      </c>
      <c r="D671" t="s">
        <v>1703</v>
      </c>
      <c r="E671" s="59" t="str">
        <f t="shared" si="21"/>
        <v>Winston-Salem</v>
      </c>
      <c r="F671" t="s">
        <v>2146</v>
      </c>
      <c r="G671" t="s">
        <v>2297</v>
      </c>
      <c r="H671" s="140">
        <v>27101</v>
      </c>
      <c r="I671" t="s">
        <v>1704</v>
      </c>
      <c r="J671" s="59" t="s">
        <v>2487</v>
      </c>
    </row>
    <row r="672" spans="1:10" x14ac:dyDescent="0.25">
      <c r="A672" s="59" t="str">
        <f>VLOOKUP(B672, names!A$3:B$2401, 2,)</f>
        <v>Response Insurance Co.</v>
      </c>
      <c r="B672" t="s">
        <v>112</v>
      </c>
      <c r="C672" s="59" t="str">
        <f t="shared" si="20"/>
        <v>50 Glenmaura National Blvd.,  Ste. 201</v>
      </c>
      <c r="D672" t="s">
        <v>510</v>
      </c>
      <c r="E672" s="59" t="str">
        <f t="shared" si="21"/>
        <v>Moosic</v>
      </c>
      <c r="F672" t="s">
        <v>2049</v>
      </c>
      <c r="G672" t="s">
        <v>2286</v>
      </c>
      <c r="H672" s="140">
        <v>18507</v>
      </c>
      <c r="I672" t="s">
        <v>1408</v>
      </c>
      <c r="J672" s="59" t="s">
        <v>2589</v>
      </c>
    </row>
    <row r="673" spans="1:10" x14ac:dyDescent="0.25">
      <c r="A673" s="59" t="e">
        <f>VLOOKUP(B673, names!A$3:B$2401, 2,)</f>
        <v>#N/A</v>
      </c>
      <c r="B673" t="s">
        <v>1707</v>
      </c>
      <c r="C673" s="59" t="str">
        <f t="shared" si="20"/>
        <v>50 Glenmaura National Blvd.,  Ste. 201</v>
      </c>
      <c r="D673" t="s">
        <v>510</v>
      </c>
      <c r="E673" s="59" t="str">
        <f t="shared" si="21"/>
        <v>Moosic</v>
      </c>
      <c r="F673" t="s">
        <v>2049</v>
      </c>
      <c r="G673" t="s">
        <v>2286</v>
      </c>
      <c r="H673" s="140">
        <v>18507</v>
      </c>
      <c r="I673" t="s">
        <v>1408</v>
      </c>
      <c r="J673" s="59" t="s">
        <v>2589</v>
      </c>
    </row>
    <row r="674" spans="1:10" x14ac:dyDescent="0.25">
      <c r="A674" s="59" t="e">
        <f>VLOOKUP(B674, names!A$3:B$2401, 2,)</f>
        <v>#N/A</v>
      </c>
      <c r="B674" t="s">
        <v>1708</v>
      </c>
      <c r="C674" s="59" t="str">
        <f t="shared" si="20"/>
        <v>50 Glenmaura National Blvd.,  Ste. 201</v>
      </c>
      <c r="D674" t="s">
        <v>510</v>
      </c>
      <c r="E674" s="59" t="str">
        <f t="shared" si="21"/>
        <v>Moosic</v>
      </c>
      <c r="F674" t="s">
        <v>2049</v>
      </c>
      <c r="G674" t="s">
        <v>2286</v>
      </c>
      <c r="H674" s="140">
        <v>18507</v>
      </c>
      <c r="I674" t="s">
        <v>1408</v>
      </c>
      <c r="J674" s="59" t="s">
        <v>2589</v>
      </c>
    </row>
    <row r="675" spans="1:10" x14ac:dyDescent="0.25">
      <c r="A675" s="59" t="e">
        <f>VLOOKUP(B675, names!A$3:B$2401, 2,)</f>
        <v>#N/A</v>
      </c>
      <c r="B675" t="s">
        <v>1709</v>
      </c>
      <c r="C675" s="59" t="str">
        <f t="shared" si="20"/>
        <v>8151 Peters Road #1000</v>
      </c>
      <c r="D675" t="s">
        <v>1710</v>
      </c>
      <c r="E675" s="59" t="str">
        <f t="shared" si="21"/>
        <v>Plantation</v>
      </c>
      <c r="F675" t="s">
        <v>2180</v>
      </c>
      <c r="G675" t="s">
        <v>2285</v>
      </c>
      <c r="H675" s="140">
        <v>33324</v>
      </c>
      <c r="I675" t="s">
        <v>1711</v>
      </c>
      <c r="J675" s="59" t="s">
        <v>2487</v>
      </c>
    </row>
    <row r="676" spans="1:10" x14ac:dyDescent="0.25">
      <c r="A676" s="59" t="e">
        <f>VLOOKUP(B676, names!A$3:B$2401, 2,)</f>
        <v>#N/A</v>
      </c>
      <c r="B676" t="s">
        <v>1712</v>
      </c>
      <c r="C676" s="59" t="str">
        <f t="shared" si="20"/>
        <v>2310 Commerce Point Drive</v>
      </c>
      <c r="D676" t="s">
        <v>788</v>
      </c>
      <c r="E676" s="59" t="str">
        <f t="shared" si="21"/>
        <v>Lakeland</v>
      </c>
      <c r="F676" t="s">
        <v>2112</v>
      </c>
      <c r="G676" t="s">
        <v>2285</v>
      </c>
      <c r="H676" s="140">
        <v>33801</v>
      </c>
      <c r="I676" t="s">
        <v>1713</v>
      </c>
      <c r="J676" s="59" t="s">
        <v>2487</v>
      </c>
    </row>
    <row r="677" spans="1:10" x14ac:dyDescent="0.25">
      <c r="A677" s="59" t="e">
        <f>VLOOKUP(B677, names!A$3:B$2401, 2,)</f>
        <v>#N/A</v>
      </c>
      <c r="B677" t="s">
        <v>1714</v>
      </c>
      <c r="C677" s="59" t="str">
        <f t="shared" si="20"/>
        <v>475 Steamboat Road</v>
      </c>
      <c r="D677" t="s">
        <v>757</v>
      </c>
      <c r="E677" s="59" t="str">
        <f t="shared" si="21"/>
        <v>Greenwich</v>
      </c>
      <c r="F677" t="s">
        <v>2106</v>
      </c>
      <c r="G677" t="s">
        <v>2288</v>
      </c>
      <c r="H677" s="140" t="s">
        <v>3713</v>
      </c>
      <c r="I677" t="s">
        <v>1715</v>
      </c>
      <c r="J677" s="59" t="s">
        <v>3202</v>
      </c>
    </row>
    <row r="678" spans="1:10" x14ac:dyDescent="0.25">
      <c r="A678" s="59" t="e">
        <f>VLOOKUP(B678, names!A$3:B$2401, 2,)</f>
        <v>#N/A</v>
      </c>
      <c r="B678" t="s">
        <v>1716</v>
      </c>
      <c r="C678" s="59" t="str">
        <f t="shared" si="20"/>
        <v>9025 N. Lindbergh Drive</v>
      </c>
      <c r="D678" t="s">
        <v>916</v>
      </c>
      <c r="E678" s="59" t="str">
        <f t="shared" si="21"/>
        <v>Peoria</v>
      </c>
      <c r="F678" t="s">
        <v>2132</v>
      </c>
      <c r="G678" t="s">
        <v>2294</v>
      </c>
      <c r="H678" s="140">
        <v>61615</v>
      </c>
      <c r="I678" t="s">
        <v>1717</v>
      </c>
      <c r="J678" s="59" t="s">
        <v>3224</v>
      </c>
    </row>
    <row r="679" spans="1:10" x14ac:dyDescent="0.25">
      <c r="A679" s="59" t="e">
        <f>VLOOKUP(B679, names!A$3:B$2401, 2,)</f>
        <v>#N/A</v>
      </c>
      <c r="B679" t="s">
        <v>1718</v>
      </c>
      <c r="C679" s="59" t="str">
        <f t="shared" si="20"/>
        <v>9025 N. Lindbergh Drive</v>
      </c>
      <c r="D679" t="s">
        <v>916</v>
      </c>
      <c r="E679" s="59" t="str">
        <f t="shared" si="21"/>
        <v>Peoria</v>
      </c>
      <c r="F679" t="s">
        <v>2132</v>
      </c>
      <c r="G679" t="s">
        <v>2294</v>
      </c>
      <c r="H679" s="140">
        <v>61615</v>
      </c>
      <c r="I679" t="s">
        <v>1717</v>
      </c>
      <c r="J679" s="59" t="s">
        <v>3224</v>
      </c>
    </row>
    <row r="680" spans="1:10" x14ac:dyDescent="0.25">
      <c r="A680" s="59" t="e">
        <f>VLOOKUP(B680, names!A$3:B$2401, 2,)</f>
        <v>#N/A</v>
      </c>
      <c r="B680" t="s">
        <v>1719</v>
      </c>
      <c r="C680" s="59" t="str">
        <f t="shared" si="20"/>
        <v>4107 N Himes Ave 2Nd Floor</v>
      </c>
      <c r="D680" t="s">
        <v>1720</v>
      </c>
      <c r="E680" s="59" t="str">
        <f t="shared" si="21"/>
        <v>Tampa</v>
      </c>
      <c r="F680" t="s">
        <v>2066</v>
      </c>
      <c r="G680" t="s">
        <v>2285</v>
      </c>
      <c r="H680" s="140">
        <v>33607</v>
      </c>
      <c r="I680" t="s">
        <v>1721</v>
      </c>
      <c r="J680" s="59" t="s">
        <v>2487</v>
      </c>
    </row>
    <row r="681" spans="1:10" x14ac:dyDescent="0.25">
      <c r="A681" s="59" t="e">
        <f>VLOOKUP(B681, names!A$3:B$2401, 2,)</f>
        <v>#N/A</v>
      </c>
      <c r="B681" t="s">
        <v>1722</v>
      </c>
      <c r="C681" s="59" t="str">
        <f t="shared" si="20"/>
        <v>654 Main Street</v>
      </c>
      <c r="D681" t="s">
        <v>1723</v>
      </c>
      <c r="E681" s="59" t="str">
        <f t="shared" si="21"/>
        <v>Rockwood</v>
      </c>
      <c r="F681" t="s">
        <v>2240</v>
      </c>
      <c r="G681" t="s">
        <v>2286</v>
      </c>
      <c r="H681" s="140">
        <v>15557</v>
      </c>
      <c r="I681" t="s">
        <v>1724</v>
      </c>
      <c r="J681" s="59" t="s">
        <v>3326</v>
      </c>
    </row>
    <row r="682" spans="1:10" x14ac:dyDescent="0.25">
      <c r="A682" s="59" t="e">
        <f>VLOOKUP(B682, names!A$3:B$2401, 2,)</f>
        <v>#N/A</v>
      </c>
      <c r="B682" t="s">
        <v>1725</v>
      </c>
      <c r="C682" s="59" t="str">
        <f t="shared" si="20"/>
        <v>945 E. Paces Ferry Rd, Suite 1800</v>
      </c>
      <c r="D682" t="s">
        <v>1726</v>
      </c>
      <c r="E682" s="59" t="str">
        <f t="shared" si="21"/>
        <v>Atlanta</v>
      </c>
      <c r="F682" t="s">
        <v>2027</v>
      </c>
      <c r="G682" t="s">
        <v>2282</v>
      </c>
      <c r="H682" s="140" t="s">
        <v>2438</v>
      </c>
      <c r="I682" t="s">
        <v>1727</v>
      </c>
      <c r="J682" s="59" t="s">
        <v>3327</v>
      </c>
    </row>
    <row r="683" spans="1:10" x14ac:dyDescent="0.25">
      <c r="A683" s="59" t="e">
        <f>VLOOKUP(B683, names!A$3:B$2401, 2,)</f>
        <v>#N/A</v>
      </c>
      <c r="B683" t="s">
        <v>1728</v>
      </c>
      <c r="C683" s="59" t="str">
        <f t="shared" si="20"/>
        <v>3501 Thurston Avenue</v>
      </c>
      <c r="D683" t="s">
        <v>1729</v>
      </c>
      <c r="E683" s="59" t="str">
        <f t="shared" si="21"/>
        <v>Anoka</v>
      </c>
      <c r="F683" t="s">
        <v>2233</v>
      </c>
      <c r="G683" t="s">
        <v>2341</v>
      </c>
      <c r="H683" s="140">
        <v>55303</v>
      </c>
      <c r="I683" t="s">
        <v>1730</v>
      </c>
      <c r="J683" s="59" t="s">
        <v>3328</v>
      </c>
    </row>
    <row r="684" spans="1:10" x14ac:dyDescent="0.25">
      <c r="A684" s="59" t="str">
        <f>VLOOKUP(B684, names!A$3:B$2401, 2,)</f>
        <v>Safe Harbor Insurance Co.</v>
      </c>
      <c r="B684" t="s">
        <v>57</v>
      </c>
      <c r="C684" s="59" t="str">
        <f t="shared" si="20"/>
        <v>2549 Barrington Circle</v>
      </c>
      <c r="D684" t="s">
        <v>1547</v>
      </c>
      <c r="E684" s="59" t="str">
        <f t="shared" si="21"/>
        <v>Tallahassee</v>
      </c>
      <c r="F684" t="s">
        <v>2119</v>
      </c>
      <c r="G684" t="s">
        <v>2285</v>
      </c>
      <c r="H684" s="140">
        <v>32308</v>
      </c>
      <c r="I684" t="s">
        <v>1548</v>
      </c>
      <c r="J684" s="67" t="s">
        <v>3368</v>
      </c>
    </row>
    <row r="685" spans="1:10" x14ac:dyDescent="0.25">
      <c r="A685" s="59" t="e">
        <f>VLOOKUP(B685, names!A$3:B$2401, 2,)</f>
        <v>#N/A</v>
      </c>
      <c r="B685" t="s">
        <v>1731</v>
      </c>
      <c r="C685" s="59" t="str">
        <f t="shared" si="20"/>
        <v>175 Berkeley Street</v>
      </c>
      <c r="D685" t="s">
        <v>563</v>
      </c>
      <c r="E685" s="59" t="str">
        <f t="shared" si="21"/>
        <v>Boston</v>
      </c>
      <c r="F685" t="s">
        <v>2062</v>
      </c>
      <c r="G685" t="s">
        <v>2304</v>
      </c>
      <c r="H685" s="140" t="s">
        <v>3709</v>
      </c>
      <c r="I685" t="s">
        <v>553</v>
      </c>
      <c r="J685" s="59" t="s">
        <v>2551</v>
      </c>
    </row>
    <row r="686" spans="1:10" x14ac:dyDescent="0.25">
      <c r="A686" s="59" t="e">
        <f>VLOOKUP(B686, names!A$3:B$2401, 2,)</f>
        <v>#N/A</v>
      </c>
      <c r="B686" t="s">
        <v>1732</v>
      </c>
      <c r="C686" s="59" t="str">
        <f t="shared" si="20"/>
        <v>175 Berkeley Street</v>
      </c>
      <c r="D686" t="s">
        <v>563</v>
      </c>
      <c r="E686" s="59" t="str">
        <f t="shared" si="21"/>
        <v>Boston</v>
      </c>
      <c r="F686" t="s">
        <v>2062</v>
      </c>
      <c r="G686" t="s">
        <v>2304</v>
      </c>
      <c r="H686" s="140" t="s">
        <v>3709</v>
      </c>
      <c r="I686" t="s">
        <v>553</v>
      </c>
      <c r="J686" s="59" t="s">
        <v>2487</v>
      </c>
    </row>
    <row r="687" spans="1:10" x14ac:dyDescent="0.25">
      <c r="A687" s="59" t="e">
        <f>VLOOKUP(B687, names!A$3:B$2401, 2,)</f>
        <v>#N/A</v>
      </c>
      <c r="B687" t="s">
        <v>1733</v>
      </c>
      <c r="C687" s="59" t="str">
        <f t="shared" si="20"/>
        <v>175 Berkeley Street</v>
      </c>
      <c r="D687" t="s">
        <v>563</v>
      </c>
      <c r="E687" s="59" t="str">
        <f t="shared" si="21"/>
        <v>Boston</v>
      </c>
      <c r="F687" t="s">
        <v>2062</v>
      </c>
      <c r="G687" t="s">
        <v>2304</v>
      </c>
      <c r="H687" s="140" t="s">
        <v>3709</v>
      </c>
      <c r="I687" t="s">
        <v>553</v>
      </c>
      <c r="J687" s="59" t="s">
        <v>2487</v>
      </c>
    </row>
    <row r="688" spans="1:10" x14ac:dyDescent="0.25">
      <c r="A688" s="59" t="str">
        <f>VLOOKUP(B688, names!A$3:B$2401, 2,)</f>
        <v>Safepoint Insurance Co.</v>
      </c>
      <c r="B688" t="s">
        <v>71</v>
      </c>
      <c r="C688" s="59" t="str">
        <f t="shared" si="20"/>
        <v>12640 Telecom Dr</v>
      </c>
      <c r="D688" t="s">
        <v>1734</v>
      </c>
      <c r="E688" s="59" t="str">
        <f t="shared" si="21"/>
        <v>Temple Terrace</v>
      </c>
      <c r="F688" t="s">
        <v>2241</v>
      </c>
      <c r="G688" t="s">
        <v>2285</v>
      </c>
      <c r="H688" s="140">
        <v>33637</v>
      </c>
      <c r="I688" t="s">
        <v>3403</v>
      </c>
      <c r="J688" s="59" t="s">
        <v>2621</v>
      </c>
    </row>
    <row r="689" spans="1:10" x14ac:dyDescent="0.25">
      <c r="A689" s="59" t="e">
        <f>VLOOKUP(B689, names!A$3:B$2401, 2,)</f>
        <v>#N/A</v>
      </c>
      <c r="B689" t="s">
        <v>1735</v>
      </c>
      <c r="C689" s="59" t="str">
        <f t="shared" si="20"/>
        <v>1832 Schuetz Road</v>
      </c>
      <c r="D689" t="s">
        <v>1736</v>
      </c>
      <c r="E689" s="59" t="str">
        <f t="shared" si="21"/>
        <v>St. Louis</v>
      </c>
      <c r="F689" t="s">
        <v>2103</v>
      </c>
      <c r="G689" t="s">
        <v>2319</v>
      </c>
      <c r="H689" s="140" t="s">
        <v>2439</v>
      </c>
      <c r="I689" t="s">
        <v>1737</v>
      </c>
      <c r="J689" s="59" t="s">
        <v>2487</v>
      </c>
    </row>
    <row r="690" spans="1:10" x14ac:dyDescent="0.25">
      <c r="A690" s="59" t="e">
        <f>VLOOKUP(B690, names!A$3:B$2401, 2,)</f>
        <v>#N/A</v>
      </c>
      <c r="B690" t="s">
        <v>1738</v>
      </c>
      <c r="C690" s="59" t="str">
        <f t="shared" si="20"/>
        <v>1832 Schuetz Road</v>
      </c>
      <c r="D690" t="s">
        <v>1736</v>
      </c>
      <c r="E690" s="59" t="str">
        <f t="shared" si="21"/>
        <v>St. Louis</v>
      </c>
      <c r="F690" t="s">
        <v>2103</v>
      </c>
      <c r="G690" t="s">
        <v>2319</v>
      </c>
      <c r="H690" s="140" t="s">
        <v>2439</v>
      </c>
      <c r="I690" t="s">
        <v>1737</v>
      </c>
      <c r="J690" s="59" t="s">
        <v>3329</v>
      </c>
    </row>
    <row r="691" spans="1:10" x14ac:dyDescent="0.25">
      <c r="A691" s="59" t="e">
        <f>VLOOKUP(B691, names!A$3:B$2401, 2,)</f>
        <v>#N/A</v>
      </c>
      <c r="B691" t="s">
        <v>1739</v>
      </c>
      <c r="C691" s="59" t="str">
        <f t="shared" si="20"/>
        <v>790 Pasquinelli Drive</v>
      </c>
      <c r="D691" t="s">
        <v>1740</v>
      </c>
      <c r="E691" s="59" t="str">
        <f t="shared" si="21"/>
        <v>Westmont</v>
      </c>
      <c r="F691" t="s">
        <v>2242</v>
      </c>
      <c r="G691" t="s">
        <v>2294</v>
      </c>
      <c r="H691" s="140" t="s">
        <v>2440</v>
      </c>
      <c r="I691" t="s">
        <v>1741</v>
      </c>
      <c r="J691" s="59" t="s">
        <v>2487</v>
      </c>
    </row>
    <row r="692" spans="1:10" x14ac:dyDescent="0.25">
      <c r="A692" s="59" t="e">
        <f>VLOOKUP(B692, names!A$3:B$2401, 2,)</f>
        <v>#N/A</v>
      </c>
      <c r="B692" t="s">
        <v>1742</v>
      </c>
      <c r="C692" s="59" t="str">
        <f t="shared" si="20"/>
        <v>105 Challenger Road, 5Th Floor</v>
      </c>
      <c r="D692" t="s">
        <v>1743</v>
      </c>
      <c r="E692" s="59" t="str">
        <f t="shared" si="21"/>
        <v>Ridgefield Park</v>
      </c>
      <c r="F692" t="s">
        <v>2243</v>
      </c>
      <c r="G692" t="s">
        <v>2300</v>
      </c>
      <c r="H692" s="140" t="s">
        <v>3732</v>
      </c>
      <c r="I692" t="s">
        <v>1744</v>
      </c>
      <c r="J692" s="59" t="s">
        <v>3330</v>
      </c>
    </row>
    <row r="693" spans="1:10" x14ac:dyDescent="0.25">
      <c r="A693" s="59" t="str">
        <f>VLOOKUP(B693, names!A$3:B$2401, 2,)</f>
        <v>Sawgrass Mutual Insurance Co.</v>
      </c>
      <c r="B693" t="s">
        <v>85</v>
      </c>
      <c r="C693" s="59" t="str">
        <f t="shared" si="20"/>
        <v>1000 Sawgrass Corporate Pkwy, Suite 100</v>
      </c>
      <c r="D693" t="s">
        <v>1745</v>
      </c>
      <c r="E693" s="59" t="str">
        <f t="shared" si="21"/>
        <v>Sunrise</v>
      </c>
      <c r="F693" t="s">
        <v>2056</v>
      </c>
      <c r="G693" t="s">
        <v>2285</v>
      </c>
      <c r="H693" s="140">
        <v>33323</v>
      </c>
      <c r="I693" t="s">
        <v>1746</v>
      </c>
      <c r="J693" s="59" t="s">
        <v>2624</v>
      </c>
    </row>
    <row r="694" spans="1:10" x14ac:dyDescent="0.25">
      <c r="A694" s="59">
        <f>VLOOKUP(B694, names!A$3:B$2401, 2,)</f>
        <v>0</v>
      </c>
      <c r="B694" t="s">
        <v>1747</v>
      </c>
      <c r="C694" s="59" t="str">
        <f t="shared" si="20"/>
        <v>One West Nationwide Blvd., 3-04-101</v>
      </c>
      <c r="D694" t="s">
        <v>488</v>
      </c>
      <c r="E694" s="59" t="str">
        <f t="shared" si="21"/>
        <v>Columbus</v>
      </c>
      <c r="F694" t="s">
        <v>2046</v>
      </c>
      <c r="G694" t="s">
        <v>2302</v>
      </c>
      <c r="H694" s="140" t="s">
        <v>2303</v>
      </c>
      <c r="I694" t="s">
        <v>489</v>
      </c>
      <c r="J694" s="59" t="s">
        <v>3251</v>
      </c>
    </row>
    <row r="695" spans="1:10" x14ac:dyDescent="0.25">
      <c r="A695" s="59" t="e">
        <f>VLOOKUP(B695, names!A$3:B$2401, 2,)</f>
        <v>#N/A</v>
      </c>
      <c r="B695" t="s">
        <v>1748</v>
      </c>
      <c r="C695" s="59" t="str">
        <f t="shared" si="20"/>
        <v>1501 4Th Avenue Suite 2700</v>
      </c>
      <c r="D695" t="s">
        <v>1749</v>
      </c>
      <c r="E695" s="59" t="str">
        <f t="shared" si="21"/>
        <v>Seattle</v>
      </c>
      <c r="F695" t="s">
        <v>2059</v>
      </c>
      <c r="G695" t="s">
        <v>2313</v>
      </c>
      <c r="H695" s="140">
        <v>98101</v>
      </c>
      <c r="I695" t="s">
        <v>1750</v>
      </c>
      <c r="J695" s="59" t="s">
        <v>3331</v>
      </c>
    </row>
    <row r="696" spans="1:10" x14ac:dyDescent="0.25">
      <c r="A696" s="59" t="e">
        <f>VLOOKUP(B696, names!A$3:B$2401, 2,)</f>
        <v>#N/A</v>
      </c>
      <c r="B696" t="s">
        <v>1751</v>
      </c>
      <c r="C696" s="59" t="str">
        <f t="shared" si="20"/>
        <v>1000 Aviara Parkway, Ste 300</v>
      </c>
      <c r="D696" t="s">
        <v>1752</v>
      </c>
      <c r="E696" s="59" t="str">
        <f t="shared" si="21"/>
        <v>Carlsbad</v>
      </c>
      <c r="F696" t="s">
        <v>2244</v>
      </c>
      <c r="G696" t="s">
        <v>2312</v>
      </c>
      <c r="H696" s="140">
        <v>92011</v>
      </c>
      <c r="I696" t="s">
        <v>1753</v>
      </c>
      <c r="J696" s="59" t="s">
        <v>2487</v>
      </c>
    </row>
    <row r="697" spans="1:10" x14ac:dyDescent="0.25">
      <c r="A697" s="59" t="e">
        <f>VLOOKUP(B697, names!A$3:B$2401, 2,)</f>
        <v>#N/A</v>
      </c>
      <c r="B697" t="s">
        <v>1754</v>
      </c>
      <c r="C697" s="59" t="str">
        <f t="shared" si="20"/>
        <v>880 South Pickett Street</v>
      </c>
      <c r="D697" t="s">
        <v>1755</v>
      </c>
      <c r="E697" s="59" t="str">
        <f t="shared" si="21"/>
        <v>Alexandria</v>
      </c>
      <c r="F697" t="s">
        <v>2245</v>
      </c>
      <c r="G697" t="s">
        <v>2340</v>
      </c>
      <c r="H697" s="140" t="s">
        <v>2441</v>
      </c>
      <c r="I697" t="s">
        <v>1756</v>
      </c>
      <c r="J697" s="59" t="s">
        <v>2487</v>
      </c>
    </row>
    <row r="698" spans="1:10" x14ac:dyDescent="0.25">
      <c r="A698" s="59" t="e">
        <f>VLOOKUP(B698, names!A$3:B$2401, 2,)</f>
        <v>#N/A</v>
      </c>
      <c r="B698" t="s">
        <v>1757</v>
      </c>
      <c r="C698" s="59" t="str">
        <f t="shared" si="20"/>
        <v>2960 Riverside Drive</v>
      </c>
      <c r="D698" t="s">
        <v>1758</v>
      </c>
      <c r="E698" s="59" t="str">
        <f t="shared" si="21"/>
        <v>Macon</v>
      </c>
      <c r="F698" t="s">
        <v>2246</v>
      </c>
      <c r="G698" t="s">
        <v>2282</v>
      </c>
      <c r="H698" s="140">
        <v>31204</v>
      </c>
      <c r="I698" t="s">
        <v>1759</v>
      </c>
      <c r="J698" s="59" t="s">
        <v>3332</v>
      </c>
    </row>
    <row r="699" spans="1:10" x14ac:dyDescent="0.25">
      <c r="A699" s="59" t="str">
        <f>VLOOKUP(B699, names!A$3:B$2401, 2,)</f>
        <v>Security First Insurance Co.</v>
      </c>
      <c r="B699" t="s">
        <v>1760</v>
      </c>
      <c r="C699" s="59" t="str">
        <f t="shared" si="20"/>
        <v>140 South Atlantic Avenue  Suite 200</v>
      </c>
      <c r="D699" t="s">
        <v>1761</v>
      </c>
      <c r="E699" s="59" t="str">
        <f t="shared" si="21"/>
        <v>Ormond Beach</v>
      </c>
      <c r="F699" t="s">
        <v>2247</v>
      </c>
      <c r="G699" t="s">
        <v>2285</v>
      </c>
      <c r="H699" s="140">
        <v>32176</v>
      </c>
      <c r="I699" t="s">
        <v>1762</v>
      </c>
      <c r="J699" s="67" t="s">
        <v>2627</v>
      </c>
    </row>
    <row r="700" spans="1:10" x14ac:dyDescent="0.25">
      <c r="A700" s="59" t="e">
        <f>VLOOKUP(B700, names!A$3:B$2401, 2,)</f>
        <v>#N/A</v>
      </c>
      <c r="B700" t="s">
        <v>1763</v>
      </c>
      <c r="C700" s="59" t="str">
        <f t="shared" si="20"/>
        <v>4680 Wilshire Boulevard</v>
      </c>
      <c r="D700" t="s">
        <v>795</v>
      </c>
      <c r="E700" s="59" t="str">
        <f t="shared" si="21"/>
        <v>Los Angeles</v>
      </c>
      <c r="F700" t="s">
        <v>2058</v>
      </c>
      <c r="G700" t="s">
        <v>2312</v>
      </c>
      <c r="H700" s="140">
        <v>90010</v>
      </c>
      <c r="I700" t="s">
        <v>410</v>
      </c>
      <c r="J700" s="59" t="s">
        <v>2487</v>
      </c>
    </row>
    <row r="701" spans="1:10" x14ac:dyDescent="0.25">
      <c r="A701" s="59" t="e">
        <f>VLOOKUP(B701, names!A$3:B$2401, 2,)</f>
        <v>#N/A</v>
      </c>
      <c r="B701" t="s">
        <v>1764</v>
      </c>
      <c r="C701" s="59" t="str">
        <f t="shared" si="20"/>
        <v>One Tower Square, 5 Ms</v>
      </c>
      <c r="D701" t="s">
        <v>960</v>
      </c>
      <c r="E701" s="59" t="str">
        <f t="shared" si="21"/>
        <v>Hartford</v>
      </c>
      <c r="F701" t="s">
        <v>2037</v>
      </c>
      <c r="G701" t="s">
        <v>2288</v>
      </c>
      <c r="H701" s="140" t="s">
        <v>3708</v>
      </c>
      <c r="I701" t="s">
        <v>899</v>
      </c>
      <c r="J701" s="59" t="s">
        <v>3196</v>
      </c>
    </row>
    <row r="702" spans="1:10" x14ac:dyDescent="0.25">
      <c r="A702" s="59" t="str">
        <f>VLOOKUP(B702, names!A$3:B$2401, 2,)</f>
        <v>Selective Insurance Co. Of The Southeast</v>
      </c>
      <c r="B702" t="s">
        <v>179</v>
      </c>
      <c r="C702" s="59" t="str">
        <f t="shared" ref="C702:C765" si="22">PROPER(LEFT(D702, LEN(D702)-1))</f>
        <v>40 Wantage Avenue</v>
      </c>
      <c r="D702" t="s">
        <v>1765</v>
      </c>
      <c r="E702" s="59" t="str">
        <f t="shared" ref="E702:E765" si="23">PROPER(F702)</f>
        <v>Branchville</v>
      </c>
      <c r="F702" t="s">
        <v>2248</v>
      </c>
      <c r="G702" t="s">
        <v>2300</v>
      </c>
      <c r="H702" s="140" t="s">
        <v>3733</v>
      </c>
      <c r="I702" t="s">
        <v>1766</v>
      </c>
      <c r="J702" s="59" t="s">
        <v>3333</v>
      </c>
    </row>
    <row r="703" spans="1:10" x14ac:dyDescent="0.25">
      <c r="A703" s="59" t="e">
        <f>VLOOKUP(B703, names!A$3:B$2401, 2,)</f>
        <v>#N/A</v>
      </c>
      <c r="B703" t="s">
        <v>1767</v>
      </c>
      <c r="C703" s="59" t="str">
        <f t="shared" si="22"/>
        <v>160 Water Street</v>
      </c>
      <c r="D703" t="s">
        <v>1768</v>
      </c>
      <c r="E703" s="59" t="str">
        <f t="shared" si="23"/>
        <v>New York</v>
      </c>
      <c r="F703" t="s">
        <v>2025</v>
      </c>
      <c r="G703" t="s">
        <v>2279</v>
      </c>
      <c r="H703" s="140" t="s">
        <v>2442</v>
      </c>
      <c r="I703" t="s">
        <v>1769</v>
      </c>
      <c r="J703" s="59" t="s">
        <v>3334</v>
      </c>
    </row>
    <row r="704" spans="1:10" x14ac:dyDescent="0.25">
      <c r="A704" s="59" t="e">
        <f>VLOOKUP(B704, names!A$3:B$2401, 2,)</f>
        <v>#N/A</v>
      </c>
      <c r="B704" t="s">
        <v>1770</v>
      </c>
      <c r="C704" s="59" t="str">
        <f t="shared" si="22"/>
        <v>200 Hopmeadow Street</v>
      </c>
      <c r="D704" t="s">
        <v>1223</v>
      </c>
      <c r="E704" s="59" t="str">
        <f t="shared" si="23"/>
        <v>Simsbury</v>
      </c>
      <c r="F704" t="s">
        <v>2179</v>
      </c>
      <c r="G704" t="s">
        <v>2288</v>
      </c>
      <c r="H704" s="140" t="s">
        <v>2394</v>
      </c>
      <c r="I704" t="s">
        <v>1771</v>
      </c>
      <c r="J704" s="59" t="s">
        <v>2569</v>
      </c>
    </row>
    <row r="705" spans="1:10" x14ac:dyDescent="0.25">
      <c r="A705" s="59" t="e">
        <f>VLOOKUP(B705, names!A$3:B$2401, 2,)</f>
        <v>#N/A</v>
      </c>
      <c r="B705" t="s">
        <v>1772</v>
      </c>
      <c r="C705" s="59" t="str">
        <f t="shared" si="22"/>
        <v>1345 Enclave Parkway</v>
      </c>
      <c r="D705" t="s">
        <v>1773</v>
      </c>
      <c r="E705" s="59" t="str">
        <f t="shared" si="23"/>
        <v>Houston</v>
      </c>
      <c r="F705" t="s">
        <v>2100</v>
      </c>
      <c r="G705" t="s">
        <v>2287</v>
      </c>
      <c r="H705" s="140">
        <v>77077</v>
      </c>
      <c r="I705" t="s">
        <v>1774</v>
      </c>
      <c r="J705" s="59" t="s">
        <v>2487</v>
      </c>
    </row>
    <row r="706" spans="1:10" x14ac:dyDescent="0.25">
      <c r="A706" s="59" t="e">
        <f>VLOOKUP(B706, names!A$3:B$2401, 2,)</f>
        <v>#N/A</v>
      </c>
      <c r="B706" t="s">
        <v>1775</v>
      </c>
      <c r="C706" s="59" t="str">
        <f t="shared" si="22"/>
        <v>1800 North Point Drive</v>
      </c>
      <c r="D706" t="s">
        <v>940</v>
      </c>
      <c r="E706" s="59" t="str">
        <f t="shared" si="23"/>
        <v>Stevens Point</v>
      </c>
      <c r="F706" t="s">
        <v>2137</v>
      </c>
      <c r="G706" t="s">
        <v>2354</v>
      </c>
      <c r="H706" s="140">
        <v>54481</v>
      </c>
      <c r="I706" t="s">
        <v>941</v>
      </c>
      <c r="J706" s="59" t="s">
        <v>3229</v>
      </c>
    </row>
    <row r="707" spans="1:10" x14ac:dyDescent="0.25">
      <c r="A707" s="59" t="e">
        <f>VLOOKUP(B707, names!A$3:B$2401, 2,)</f>
        <v>#N/A</v>
      </c>
      <c r="B707" t="s">
        <v>1776</v>
      </c>
      <c r="C707" s="59" t="str">
        <f t="shared" si="22"/>
        <v>1800 North Point Drive</v>
      </c>
      <c r="D707" t="s">
        <v>940</v>
      </c>
      <c r="E707" s="59" t="str">
        <f t="shared" si="23"/>
        <v>Stevens Point</v>
      </c>
      <c r="F707" t="s">
        <v>2137</v>
      </c>
      <c r="G707" t="s">
        <v>2354</v>
      </c>
      <c r="H707" s="140">
        <v>54481</v>
      </c>
      <c r="I707" t="s">
        <v>941</v>
      </c>
      <c r="J707" s="59" t="s">
        <v>3229</v>
      </c>
    </row>
    <row r="708" spans="1:10" x14ac:dyDescent="0.25">
      <c r="A708" s="59" t="e">
        <f>VLOOKUP(B708, names!A$3:B$2401, 2,)</f>
        <v>#N/A</v>
      </c>
      <c r="B708" t="s">
        <v>1777</v>
      </c>
      <c r="C708" s="59" t="str">
        <f t="shared" si="22"/>
        <v>1800 North Point Drive</v>
      </c>
      <c r="D708" t="s">
        <v>940</v>
      </c>
      <c r="E708" s="59" t="str">
        <f t="shared" si="23"/>
        <v>Stevens Point</v>
      </c>
      <c r="F708" t="s">
        <v>2137</v>
      </c>
      <c r="G708" t="s">
        <v>2354</v>
      </c>
      <c r="H708" s="140">
        <v>54481</v>
      </c>
      <c r="I708" t="s">
        <v>941</v>
      </c>
      <c r="J708" s="59" t="s">
        <v>3229</v>
      </c>
    </row>
    <row r="709" spans="1:10" x14ac:dyDescent="0.25">
      <c r="A709" s="59" t="str">
        <f>VLOOKUP(B709, names!A$3:B$2401, 2,)</f>
        <v>Service Insurance Co.</v>
      </c>
      <c r="B709" t="s">
        <v>142</v>
      </c>
      <c r="C709" s="59" t="str">
        <f t="shared" si="22"/>
        <v>702 Oberlin Road</v>
      </c>
      <c r="D709" t="s">
        <v>1545</v>
      </c>
      <c r="E709" s="59" t="str">
        <f t="shared" si="23"/>
        <v>Raleigh</v>
      </c>
      <c r="F709" t="s">
        <v>2115</v>
      </c>
      <c r="G709" t="s">
        <v>2297</v>
      </c>
      <c r="H709" s="140">
        <v>27605</v>
      </c>
      <c r="I709" t="s">
        <v>1215</v>
      </c>
      <c r="J709" s="59" t="s">
        <v>3335</v>
      </c>
    </row>
    <row r="710" spans="1:10" x14ac:dyDescent="0.25">
      <c r="A710" s="59" t="e">
        <f>VLOOKUP(B710, names!A$3:B$2401, 2,)</f>
        <v>#N/A</v>
      </c>
      <c r="B710" t="s">
        <v>1778</v>
      </c>
      <c r="C710" s="59" t="str">
        <f t="shared" si="22"/>
        <v>5 East 11Th Street</v>
      </c>
      <c r="D710" t="s">
        <v>1779</v>
      </c>
      <c r="E710" s="59" t="str">
        <f t="shared" si="23"/>
        <v>Riviera Beach</v>
      </c>
      <c r="F710" t="s">
        <v>2249</v>
      </c>
      <c r="G710" t="s">
        <v>2285</v>
      </c>
      <c r="H710" s="140">
        <v>33404</v>
      </c>
      <c r="I710" t="s">
        <v>1780</v>
      </c>
      <c r="J710" s="59" t="s">
        <v>2487</v>
      </c>
    </row>
    <row r="711" spans="1:10" x14ac:dyDescent="0.25">
      <c r="A711" s="59">
        <f>VLOOKUP(B711, names!A$3:B$2401, 2,)</f>
        <v>0</v>
      </c>
      <c r="B711" t="s">
        <v>1781</v>
      </c>
      <c r="C711" s="59" t="str">
        <f t="shared" si="22"/>
        <v>3500 American Boulevard West, Suite 700</v>
      </c>
      <c r="D711" t="s">
        <v>1782</v>
      </c>
      <c r="E711" s="59" t="str">
        <f t="shared" si="23"/>
        <v>Bloomington</v>
      </c>
      <c r="F711" t="s">
        <v>2250</v>
      </c>
      <c r="G711" t="s">
        <v>2341</v>
      </c>
      <c r="H711" s="140" t="s">
        <v>2443</v>
      </c>
      <c r="I711" t="s">
        <v>1783</v>
      </c>
      <c r="J711" s="59" t="s">
        <v>2487</v>
      </c>
    </row>
    <row r="712" spans="1:10" x14ac:dyDescent="0.25">
      <c r="A712" s="59" t="e">
        <f>VLOOKUP(B712, names!A$3:B$2401, 2,)</f>
        <v>#N/A</v>
      </c>
      <c r="B712" t="s">
        <v>1784</v>
      </c>
      <c r="C712" s="59" t="str">
        <f t="shared" si="22"/>
        <v>140 Broadway - 32Nd Floor</v>
      </c>
      <c r="D712" t="s">
        <v>1785</v>
      </c>
      <c r="E712" s="59" t="str">
        <f t="shared" si="23"/>
        <v>New York</v>
      </c>
      <c r="F712" t="s">
        <v>2025</v>
      </c>
      <c r="G712" t="s">
        <v>2279</v>
      </c>
      <c r="H712" s="140" t="s">
        <v>2444</v>
      </c>
      <c r="I712" t="s">
        <v>1786</v>
      </c>
      <c r="J712" s="59" t="s">
        <v>2487</v>
      </c>
    </row>
    <row r="713" spans="1:10" x14ac:dyDescent="0.25">
      <c r="A713" s="59" t="e">
        <f>VLOOKUP(B713, names!A$3:B$2401, 2,)</f>
        <v>#N/A</v>
      </c>
      <c r="B713" t="s">
        <v>1787</v>
      </c>
      <c r="C713" s="59" t="str">
        <f t="shared" si="22"/>
        <v>11405 North Community House Rd, Ste 600</v>
      </c>
      <c r="D713" t="s">
        <v>1788</v>
      </c>
      <c r="E713" s="59" t="str">
        <f t="shared" si="23"/>
        <v>Charlotte</v>
      </c>
      <c r="F713" t="s">
        <v>2091</v>
      </c>
      <c r="G713" t="s">
        <v>2297</v>
      </c>
      <c r="H713" s="140">
        <v>28277</v>
      </c>
      <c r="I713" t="s">
        <v>1789</v>
      </c>
      <c r="J713" s="59" t="s">
        <v>2487</v>
      </c>
    </row>
    <row r="714" spans="1:10" x14ac:dyDescent="0.25">
      <c r="A714" s="59" t="e">
        <f>VLOOKUP(B714, names!A$3:B$2401, 2,)</f>
        <v>#N/A</v>
      </c>
      <c r="B714" t="s">
        <v>1790</v>
      </c>
      <c r="C714" s="59" t="str">
        <f t="shared" si="22"/>
        <v>11405 North Community House Rd, Ste 600</v>
      </c>
      <c r="D714" t="s">
        <v>1788</v>
      </c>
      <c r="E714" s="59" t="str">
        <f t="shared" si="23"/>
        <v>Charlotte</v>
      </c>
      <c r="F714" t="s">
        <v>2091</v>
      </c>
      <c r="G714" t="s">
        <v>2297</v>
      </c>
      <c r="H714" s="140">
        <v>28277</v>
      </c>
      <c r="I714" t="s">
        <v>1791</v>
      </c>
      <c r="J714" s="59" t="s">
        <v>3336</v>
      </c>
    </row>
    <row r="715" spans="1:10" x14ac:dyDescent="0.25">
      <c r="A715" s="59" t="e">
        <f>VLOOKUP(B715, names!A$3:B$2401, 2,)</f>
        <v>#N/A</v>
      </c>
      <c r="B715" t="s">
        <v>1792</v>
      </c>
      <c r="C715" s="59" t="str">
        <f t="shared" si="22"/>
        <v>P O Box 1800</v>
      </c>
      <c r="D715" t="s">
        <v>1793</v>
      </c>
      <c r="E715" s="59" t="str">
        <f t="shared" si="23"/>
        <v>Ridgeland</v>
      </c>
      <c r="F715" t="s">
        <v>2251</v>
      </c>
      <c r="G715" t="s">
        <v>2445</v>
      </c>
      <c r="H715" s="140" t="s">
        <v>2446</v>
      </c>
      <c r="I715" t="s">
        <v>1794</v>
      </c>
      <c r="J715" s="59" t="s">
        <v>2487</v>
      </c>
    </row>
    <row r="716" spans="1:10" x14ac:dyDescent="0.25">
      <c r="A716" s="59" t="e">
        <f>VLOOKUP(B716, names!A$3:B$2401, 2,)</f>
        <v>#N/A</v>
      </c>
      <c r="B716" t="s">
        <v>1795</v>
      </c>
      <c r="C716" s="59" t="str">
        <f t="shared" si="22"/>
        <v>P O Box 1800</v>
      </c>
      <c r="D716" t="s">
        <v>1793</v>
      </c>
      <c r="E716" s="59" t="str">
        <f t="shared" si="23"/>
        <v>Ridgeland</v>
      </c>
      <c r="F716" t="s">
        <v>2251</v>
      </c>
      <c r="G716" t="s">
        <v>2445</v>
      </c>
      <c r="H716" s="140" t="s">
        <v>2446</v>
      </c>
      <c r="I716" t="s">
        <v>1794</v>
      </c>
      <c r="J716" s="59" t="s">
        <v>2487</v>
      </c>
    </row>
    <row r="717" spans="1:10" x14ac:dyDescent="0.25">
      <c r="A717" s="59" t="str">
        <f>VLOOKUP(B717, names!A$3:B$2401, 2,)</f>
        <v>Southern Fidelity Insurance Co.</v>
      </c>
      <c r="B717" t="s">
        <v>58</v>
      </c>
      <c r="C717" s="59" t="str">
        <f t="shared" si="22"/>
        <v>2255 Killearn Center Boulevard</v>
      </c>
      <c r="D717" t="s">
        <v>1796</v>
      </c>
      <c r="E717" s="59" t="str">
        <f t="shared" si="23"/>
        <v>Tallahassee</v>
      </c>
      <c r="F717" t="s">
        <v>2119</v>
      </c>
      <c r="G717" t="s">
        <v>2285</v>
      </c>
      <c r="H717" s="140">
        <v>32309</v>
      </c>
      <c r="I717" t="s">
        <v>1797</v>
      </c>
      <c r="J717" s="59" t="s">
        <v>2629</v>
      </c>
    </row>
    <row r="718" spans="1:10" x14ac:dyDescent="0.25">
      <c r="A718" s="59" t="str">
        <f>VLOOKUP(B718, names!A$3:B$2401, 2,)</f>
        <v>Southern Fidelity Property &amp; Casualty</v>
      </c>
      <c r="B718" t="s">
        <v>62</v>
      </c>
      <c r="C718" s="59" t="str">
        <f t="shared" si="22"/>
        <v>2255 Killearn Center Blvd</v>
      </c>
      <c r="D718" t="s">
        <v>1798</v>
      </c>
      <c r="E718" s="59" t="str">
        <f t="shared" si="23"/>
        <v>Tallahassee</v>
      </c>
      <c r="F718" t="s">
        <v>2119</v>
      </c>
      <c r="G718" t="s">
        <v>2285</v>
      </c>
      <c r="H718" s="140">
        <v>32309</v>
      </c>
      <c r="I718" t="s">
        <v>1797</v>
      </c>
      <c r="J718" s="59" t="s">
        <v>2629</v>
      </c>
    </row>
    <row r="719" spans="1:10" x14ac:dyDescent="0.25">
      <c r="A719" s="59" t="e">
        <f>VLOOKUP(B719, names!A$3:B$2401, 2,)</f>
        <v>#N/A</v>
      </c>
      <c r="B719" t="s">
        <v>1799</v>
      </c>
      <c r="C719" s="59" t="str">
        <f t="shared" si="22"/>
        <v>5525 Lbj Freeway</v>
      </c>
      <c r="D719" t="s">
        <v>1800</v>
      </c>
      <c r="E719" s="59" t="str">
        <f t="shared" si="23"/>
        <v>Dallas</v>
      </c>
      <c r="F719" t="s">
        <v>2205</v>
      </c>
      <c r="G719" t="s">
        <v>2287</v>
      </c>
      <c r="H719" s="140" t="s">
        <v>2447</v>
      </c>
      <c r="I719" t="s">
        <v>1801</v>
      </c>
      <c r="J719" s="59" t="s">
        <v>3337</v>
      </c>
    </row>
    <row r="720" spans="1:10" x14ac:dyDescent="0.25">
      <c r="A720" s="59" t="str">
        <f>VLOOKUP(B720, names!A$3:B$2401, 2,)</f>
        <v>Southern Oak Insurance Co.</v>
      </c>
      <c r="B720" t="s">
        <v>65</v>
      </c>
      <c r="C720" s="59" t="str">
        <f t="shared" si="22"/>
        <v>816 A1A North, Suite 302</v>
      </c>
      <c r="D720" t="s">
        <v>1802</v>
      </c>
      <c r="E720" s="59" t="str">
        <f t="shared" si="23"/>
        <v>Ponte Vedra Beach</v>
      </c>
      <c r="F720" t="s">
        <v>2252</v>
      </c>
      <c r="G720" t="s">
        <v>2285</v>
      </c>
      <c r="H720" s="140">
        <v>32082</v>
      </c>
      <c r="I720" t="s">
        <v>3402</v>
      </c>
      <c r="J720" s="59" t="s">
        <v>2632</v>
      </c>
    </row>
    <row r="721" spans="1:10" x14ac:dyDescent="0.25">
      <c r="A721" s="59" t="str">
        <f>VLOOKUP(B721, names!A$3:B$2401, 2,)</f>
        <v>Southern-Owners Insurance Co.</v>
      </c>
      <c r="B721" t="s">
        <v>101</v>
      </c>
      <c r="C721" s="59" t="str">
        <f t="shared" si="22"/>
        <v>6101 Anacapri Boulevard</v>
      </c>
      <c r="D721" t="s">
        <v>713</v>
      </c>
      <c r="E721" s="59" t="str">
        <f t="shared" si="23"/>
        <v>Lansing</v>
      </c>
      <c r="F721" t="s">
        <v>2028</v>
      </c>
      <c r="G721" t="s">
        <v>2283</v>
      </c>
      <c r="H721" s="140" t="s">
        <v>2343</v>
      </c>
      <c r="I721" t="s">
        <v>714</v>
      </c>
      <c r="J721" s="59" t="s">
        <v>2634</v>
      </c>
    </row>
    <row r="722" spans="1:10" x14ac:dyDescent="0.25">
      <c r="A722" s="59" t="e">
        <f>VLOOKUP(B722, names!A$3:B$2401, 2,)</f>
        <v>#N/A</v>
      </c>
      <c r="B722" t="s">
        <v>1803</v>
      </c>
      <c r="C722" s="59" t="str">
        <f t="shared" si="22"/>
        <v>185 Asylum Street, Cityplace Ii</v>
      </c>
      <c r="D722" t="s">
        <v>1804</v>
      </c>
      <c r="E722" s="59" t="str">
        <f t="shared" si="23"/>
        <v>Hartford</v>
      </c>
      <c r="F722" t="s">
        <v>2037</v>
      </c>
      <c r="G722" t="s">
        <v>2288</v>
      </c>
      <c r="H722" s="140" t="s">
        <v>3705</v>
      </c>
      <c r="I722" t="s">
        <v>1805</v>
      </c>
      <c r="J722" s="59" t="s">
        <v>3338</v>
      </c>
    </row>
    <row r="723" spans="1:10" x14ac:dyDescent="0.25">
      <c r="A723" s="59" t="str">
        <f>VLOOKUP(B723, names!A$3:B$2401, 2,)</f>
        <v>St. Johns Insurance Co.</v>
      </c>
      <c r="B723" t="s">
        <v>40</v>
      </c>
      <c r="C723" s="59" t="str">
        <f t="shared" si="22"/>
        <v>6675 Westwood Blvd., Suite 360</v>
      </c>
      <c r="D723" t="s">
        <v>1806</v>
      </c>
      <c r="E723" s="59" t="str">
        <f t="shared" si="23"/>
        <v>Orlando</v>
      </c>
      <c r="F723" t="s">
        <v>2030</v>
      </c>
      <c r="G723" t="s">
        <v>2285</v>
      </c>
      <c r="H723" s="140">
        <v>32821</v>
      </c>
      <c r="I723" t="s">
        <v>1807</v>
      </c>
      <c r="J723" s="59" t="s">
        <v>3339</v>
      </c>
    </row>
    <row r="724" spans="1:10" x14ac:dyDescent="0.25">
      <c r="A724" s="59" t="str">
        <f>VLOOKUP(B724, names!A$3:B$2401, 2,)</f>
        <v>St. Paul Fire &amp; Marine Insurance Co.</v>
      </c>
      <c r="B724" t="s">
        <v>170</v>
      </c>
      <c r="C724" s="59" t="str">
        <f t="shared" si="22"/>
        <v>One Tower Square, 5 Ms</v>
      </c>
      <c r="D724" t="s">
        <v>960</v>
      </c>
      <c r="E724" s="59" t="str">
        <f t="shared" si="23"/>
        <v>Hartford</v>
      </c>
      <c r="F724" t="s">
        <v>2037</v>
      </c>
      <c r="G724" t="s">
        <v>2288</v>
      </c>
      <c r="H724" s="140" t="s">
        <v>3708</v>
      </c>
      <c r="I724" t="s">
        <v>899</v>
      </c>
      <c r="J724" s="59" t="s">
        <v>3196</v>
      </c>
    </row>
    <row r="725" spans="1:10" x14ac:dyDescent="0.25">
      <c r="A725" s="59" t="e">
        <f>VLOOKUP(B725, names!A$3:B$2401, 2,)</f>
        <v>#N/A</v>
      </c>
      <c r="B725" t="s">
        <v>1808</v>
      </c>
      <c r="C725" s="59" t="str">
        <f t="shared" si="22"/>
        <v>One Tower Square, 5 Ms</v>
      </c>
      <c r="D725" t="s">
        <v>960</v>
      </c>
      <c r="E725" s="59" t="str">
        <f t="shared" si="23"/>
        <v>Hartford</v>
      </c>
      <c r="F725" t="s">
        <v>2037</v>
      </c>
      <c r="G725" t="s">
        <v>2288</v>
      </c>
      <c r="H725" s="140" t="s">
        <v>3708</v>
      </c>
      <c r="I725" t="s">
        <v>899</v>
      </c>
      <c r="J725" s="59" t="s">
        <v>3196</v>
      </c>
    </row>
    <row r="726" spans="1:10" x14ac:dyDescent="0.25">
      <c r="A726" s="59" t="str">
        <f>VLOOKUP(B726, names!A$3:B$2401, 2,)</f>
        <v>St. Paul Mercury Insurance Co.</v>
      </c>
      <c r="B726" t="s">
        <v>394</v>
      </c>
      <c r="C726" s="59" t="str">
        <f t="shared" si="22"/>
        <v>One Tower Square, 5 Ms</v>
      </c>
      <c r="D726" t="s">
        <v>960</v>
      </c>
      <c r="E726" s="59" t="str">
        <f t="shared" si="23"/>
        <v>Hartford</v>
      </c>
      <c r="F726" t="s">
        <v>2037</v>
      </c>
      <c r="G726" t="s">
        <v>2288</v>
      </c>
      <c r="H726" s="140" t="s">
        <v>3708</v>
      </c>
      <c r="I726" t="s">
        <v>899</v>
      </c>
      <c r="J726" s="59" t="s">
        <v>3196</v>
      </c>
    </row>
    <row r="727" spans="1:10" x14ac:dyDescent="0.25">
      <c r="A727" s="59" t="str">
        <f>VLOOKUP(B727, names!A$3:B$2401, 2,)</f>
        <v>St. Paul Protective Insurance Co.</v>
      </c>
      <c r="B727" t="s">
        <v>196</v>
      </c>
      <c r="C727" s="59" t="str">
        <f t="shared" si="22"/>
        <v>One Tower Square, 5 Ms</v>
      </c>
      <c r="D727" t="s">
        <v>960</v>
      </c>
      <c r="E727" s="59" t="str">
        <f t="shared" si="23"/>
        <v>Hartford</v>
      </c>
      <c r="F727" t="s">
        <v>2037</v>
      </c>
      <c r="G727" t="s">
        <v>2288</v>
      </c>
      <c r="H727" s="140" t="s">
        <v>3708</v>
      </c>
      <c r="I727" t="s">
        <v>899</v>
      </c>
      <c r="J727" s="59" t="s">
        <v>3196</v>
      </c>
    </row>
    <row r="728" spans="1:10" x14ac:dyDescent="0.25">
      <c r="A728" s="59" t="e">
        <f>VLOOKUP(B728, names!A$3:B$2401, 2,)</f>
        <v>#N/A</v>
      </c>
      <c r="B728" t="s">
        <v>1809</v>
      </c>
      <c r="C728" s="59" t="str">
        <f t="shared" si="22"/>
        <v>One Tower Square, Ms08A</v>
      </c>
      <c r="D728" t="s">
        <v>558</v>
      </c>
      <c r="E728" s="59" t="str">
        <f t="shared" si="23"/>
        <v>Hartford</v>
      </c>
      <c r="F728" t="s">
        <v>2037</v>
      </c>
      <c r="G728" t="s">
        <v>2288</v>
      </c>
      <c r="H728" s="140" t="s">
        <v>3708</v>
      </c>
      <c r="I728" t="s">
        <v>559</v>
      </c>
      <c r="J728" s="59" t="s">
        <v>3196</v>
      </c>
    </row>
    <row r="729" spans="1:10" x14ac:dyDescent="0.25">
      <c r="A729" s="59" t="e">
        <f>VLOOKUP(B729, names!A$3:B$2401, 2,)</f>
        <v>#N/A</v>
      </c>
      <c r="B729" t="s">
        <v>1810</v>
      </c>
      <c r="C729" s="59" t="str">
        <f t="shared" si="22"/>
        <v>11222 Quail Roost Drive</v>
      </c>
      <c r="D729" t="s">
        <v>530</v>
      </c>
      <c r="E729" s="59" t="str">
        <f t="shared" si="23"/>
        <v>Miami</v>
      </c>
      <c r="F729" t="s">
        <v>2054</v>
      </c>
      <c r="G729" t="s">
        <v>2285</v>
      </c>
      <c r="H729" s="140">
        <v>33157</v>
      </c>
      <c r="I729" t="s">
        <v>607</v>
      </c>
      <c r="J729" s="59" t="s">
        <v>2482</v>
      </c>
    </row>
    <row r="730" spans="1:10" x14ac:dyDescent="0.25">
      <c r="A730" s="59" t="e">
        <f>VLOOKUP(B730, names!A$3:B$2401, 2,)</f>
        <v>#N/A</v>
      </c>
      <c r="B730" t="s">
        <v>1811</v>
      </c>
      <c r="C730" s="59" t="str">
        <f t="shared" si="22"/>
        <v>5539 Sw 8 Street</v>
      </c>
      <c r="D730" t="s">
        <v>1812</v>
      </c>
      <c r="E730" s="59" t="str">
        <f t="shared" si="23"/>
        <v>Miami</v>
      </c>
      <c r="F730" t="s">
        <v>2054</v>
      </c>
      <c r="G730" t="s">
        <v>2285</v>
      </c>
      <c r="H730" s="140">
        <v>33134</v>
      </c>
      <c r="I730" t="s">
        <v>1813</v>
      </c>
      <c r="J730" s="59" t="s">
        <v>2487</v>
      </c>
    </row>
    <row r="731" spans="1:10" x14ac:dyDescent="0.25">
      <c r="A731" s="59">
        <f>VLOOKUP(B731, names!A$3:B$2401, 2,)</f>
        <v>0</v>
      </c>
      <c r="B731" t="s">
        <v>383</v>
      </c>
      <c r="C731" s="59" t="str">
        <f t="shared" si="22"/>
        <v>26255 American Drive</v>
      </c>
      <c r="D731" t="s">
        <v>630</v>
      </c>
      <c r="E731" s="59" t="str">
        <f t="shared" si="23"/>
        <v>Southfield</v>
      </c>
      <c r="F731" t="s">
        <v>2080</v>
      </c>
      <c r="G731" t="s">
        <v>2283</v>
      </c>
      <c r="H731" s="140">
        <v>48034</v>
      </c>
      <c r="I731" t="s">
        <v>631</v>
      </c>
      <c r="J731" s="59" t="s">
        <v>3340</v>
      </c>
    </row>
    <row r="732" spans="1:10" x14ac:dyDescent="0.25">
      <c r="A732" s="59" t="e">
        <f>VLOOKUP(B732, names!A$3:B$2401, 2,)</f>
        <v>#N/A</v>
      </c>
      <c r="B732" t="s">
        <v>403</v>
      </c>
      <c r="C732" s="59" t="str">
        <f t="shared" si="22"/>
        <v>215 Shuman Blvd., Suite 200</v>
      </c>
      <c r="D732" t="s">
        <v>1814</v>
      </c>
      <c r="E732" s="59" t="str">
        <f t="shared" si="23"/>
        <v>Naperville</v>
      </c>
      <c r="F732" t="s">
        <v>2253</v>
      </c>
      <c r="G732" t="s">
        <v>2294</v>
      </c>
      <c r="H732" s="140">
        <v>60563</v>
      </c>
      <c r="I732" t="s">
        <v>1815</v>
      </c>
      <c r="J732" s="59" t="s">
        <v>3202</v>
      </c>
    </row>
    <row r="733" spans="1:10" x14ac:dyDescent="0.25">
      <c r="A733" s="59" t="e">
        <f>VLOOKUP(B733, names!A$3:B$2401, 2,)</f>
        <v>#N/A</v>
      </c>
      <c r="B733" t="s">
        <v>1816</v>
      </c>
      <c r="C733" s="59" t="str">
        <f t="shared" si="22"/>
        <v>399 Park Avenue, 8Th Floor</v>
      </c>
      <c r="D733" t="s">
        <v>1817</v>
      </c>
      <c r="E733" s="59" t="str">
        <f t="shared" si="23"/>
        <v>New York</v>
      </c>
      <c r="F733" t="s">
        <v>2025</v>
      </c>
      <c r="G733" t="s">
        <v>2279</v>
      </c>
      <c r="H733" s="140">
        <v>10022</v>
      </c>
      <c r="I733" t="s">
        <v>1818</v>
      </c>
      <c r="J733" s="59" t="s">
        <v>3341</v>
      </c>
    </row>
    <row r="734" spans="1:10" x14ac:dyDescent="0.25">
      <c r="A734" s="59" t="e">
        <f>VLOOKUP(B734, names!A$3:B$2401, 2,)</f>
        <v>#N/A</v>
      </c>
      <c r="B734" t="s">
        <v>1819</v>
      </c>
      <c r="C734" s="59" t="str">
        <f t="shared" si="22"/>
        <v>518 East Broad Street</v>
      </c>
      <c r="D734" t="s">
        <v>547</v>
      </c>
      <c r="E734" s="59" t="str">
        <f t="shared" si="23"/>
        <v>Columbus</v>
      </c>
      <c r="F734" t="s">
        <v>2046</v>
      </c>
      <c r="G734" t="s">
        <v>2302</v>
      </c>
      <c r="H734" s="140">
        <v>43215</v>
      </c>
      <c r="I734" t="s">
        <v>1422</v>
      </c>
      <c r="J734" s="59" t="s">
        <v>3342</v>
      </c>
    </row>
    <row r="735" spans="1:10" x14ac:dyDescent="0.25">
      <c r="A735" s="59" t="e">
        <f>VLOOKUP(B735, names!A$3:B$2401, 2,)</f>
        <v>#N/A</v>
      </c>
      <c r="B735" t="s">
        <v>1820</v>
      </c>
      <c r="C735" s="59" t="str">
        <f t="shared" si="22"/>
        <v>518 East Broad Street</v>
      </c>
      <c r="D735" t="s">
        <v>547</v>
      </c>
      <c r="E735" s="59" t="str">
        <f t="shared" si="23"/>
        <v>Columbus</v>
      </c>
      <c r="F735" t="s">
        <v>2046</v>
      </c>
      <c r="G735" t="s">
        <v>2302</v>
      </c>
      <c r="H735" s="140">
        <v>43215</v>
      </c>
      <c r="I735" t="s">
        <v>1422</v>
      </c>
      <c r="J735" s="59" t="s">
        <v>3342</v>
      </c>
    </row>
    <row r="736" spans="1:10" x14ac:dyDescent="0.25">
      <c r="A736" s="59" t="e">
        <f>VLOOKUP(B736, names!A$3:B$2401, 2,)</f>
        <v>#N/A</v>
      </c>
      <c r="B736" t="s">
        <v>1821</v>
      </c>
      <c r="C736" s="59" t="str">
        <f t="shared" si="22"/>
        <v>One State Farm Plaza</v>
      </c>
      <c r="D736" t="s">
        <v>1822</v>
      </c>
      <c r="E736" s="59" t="str">
        <f t="shared" si="23"/>
        <v>Bloomington</v>
      </c>
      <c r="F736" t="s">
        <v>2250</v>
      </c>
      <c r="G736" t="s">
        <v>2294</v>
      </c>
      <c r="H736" s="140">
        <v>61710</v>
      </c>
      <c r="I736" t="s">
        <v>1823</v>
      </c>
      <c r="J736" s="59" t="s">
        <v>3343</v>
      </c>
    </row>
    <row r="737" spans="1:10" x14ac:dyDescent="0.25">
      <c r="A737" s="59" t="str">
        <f>VLOOKUP(B737, names!A$3:B$2401, 2,)</f>
        <v>State Farm Florida Insurance Co.</v>
      </c>
      <c r="B737" t="s">
        <v>398</v>
      </c>
      <c r="C737" s="59" t="str">
        <f t="shared" si="22"/>
        <v>One State Farm Plaza</v>
      </c>
      <c r="D737" t="s">
        <v>1822</v>
      </c>
      <c r="E737" s="59" t="str">
        <f t="shared" si="23"/>
        <v>Bloomington</v>
      </c>
      <c r="F737" t="s">
        <v>2250</v>
      </c>
      <c r="G737" t="s">
        <v>2294</v>
      </c>
      <c r="H737" s="140">
        <v>61710</v>
      </c>
      <c r="I737" t="s">
        <v>1823</v>
      </c>
      <c r="J737" s="59" t="s">
        <v>3343</v>
      </c>
    </row>
    <row r="738" spans="1:10" x14ac:dyDescent="0.25">
      <c r="A738" s="59" t="e">
        <f>VLOOKUP(B738, names!A$3:B$2401, 2,)</f>
        <v>#N/A</v>
      </c>
      <c r="B738" t="s">
        <v>1824</v>
      </c>
      <c r="C738" s="59" t="str">
        <f t="shared" si="22"/>
        <v>One State Farm Plaza</v>
      </c>
      <c r="D738" t="s">
        <v>1822</v>
      </c>
      <c r="E738" s="59" t="str">
        <f t="shared" si="23"/>
        <v>Bloomington</v>
      </c>
      <c r="F738" t="s">
        <v>2250</v>
      </c>
      <c r="G738" t="s">
        <v>2294</v>
      </c>
      <c r="H738" s="140">
        <v>61710</v>
      </c>
      <c r="I738" t="s">
        <v>1823</v>
      </c>
      <c r="J738" s="59" t="s">
        <v>3343</v>
      </c>
    </row>
    <row r="739" spans="1:10" x14ac:dyDescent="0.25">
      <c r="A739" s="59" t="e">
        <f>VLOOKUP(B739, names!A$3:B$2401, 2,)</f>
        <v>#N/A</v>
      </c>
      <c r="B739" t="s">
        <v>1825</v>
      </c>
      <c r="C739" s="59" t="str">
        <f t="shared" si="22"/>
        <v>One State Farm Plaza</v>
      </c>
      <c r="D739" t="s">
        <v>1822</v>
      </c>
      <c r="E739" s="59" t="str">
        <f t="shared" si="23"/>
        <v>Bloomington</v>
      </c>
      <c r="F739" t="s">
        <v>2250</v>
      </c>
      <c r="G739" t="s">
        <v>2294</v>
      </c>
      <c r="H739" s="140">
        <v>61710</v>
      </c>
      <c r="I739" t="s">
        <v>1823</v>
      </c>
      <c r="J739" s="59" t="s">
        <v>2487</v>
      </c>
    </row>
    <row r="740" spans="1:10" x14ac:dyDescent="0.25">
      <c r="A740" s="59" t="str">
        <f>VLOOKUP(B740, names!A$3:B$2401, 2,)</f>
        <v>State National Insurance Co.</v>
      </c>
      <c r="B740" t="s">
        <v>171</v>
      </c>
      <c r="C740" s="59" t="str">
        <f t="shared" si="22"/>
        <v>1900 L. Don Dodson Dr.</v>
      </c>
      <c r="D740" t="s">
        <v>1498</v>
      </c>
      <c r="E740" s="59" t="str">
        <f t="shared" si="23"/>
        <v>Bedford</v>
      </c>
      <c r="F740" t="s">
        <v>2216</v>
      </c>
      <c r="G740" t="s">
        <v>2287</v>
      </c>
      <c r="H740" s="140">
        <v>76021</v>
      </c>
      <c r="I740" t="s">
        <v>1499</v>
      </c>
      <c r="J740" s="59" t="s">
        <v>3301</v>
      </c>
    </row>
    <row r="741" spans="1:10" x14ac:dyDescent="0.25">
      <c r="A741" s="59" t="str">
        <f>VLOOKUP(B741, names!A$3:B$2401, 2,)</f>
        <v>Stillwater Insurance Co.</v>
      </c>
      <c r="B741" t="s">
        <v>1826</v>
      </c>
      <c r="C741" s="59" t="str">
        <f t="shared" si="22"/>
        <v>P. O. Box 45126</v>
      </c>
      <c r="D741" t="s">
        <v>1827</v>
      </c>
      <c r="E741" s="59" t="str">
        <f t="shared" si="23"/>
        <v>Jacksonville</v>
      </c>
      <c r="F741" t="s">
        <v>2120</v>
      </c>
      <c r="G741" t="s">
        <v>2285</v>
      </c>
      <c r="H741" s="140" t="s">
        <v>2448</v>
      </c>
      <c r="I741" t="s">
        <v>1828</v>
      </c>
      <c r="J741" s="59" t="s">
        <v>3344</v>
      </c>
    </row>
    <row r="742" spans="1:10" x14ac:dyDescent="0.25">
      <c r="A742" s="59" t="str">
        <f>VLOOKUP(B742, names!A$3:B$2401, 2,)</f>
        <v>Stillwater Property And Casualty Insurance Co.</v>
      </c>
      <c r="B742" t="s">
        <v>100</v>
      </c>
      <c r="C742" s="59" t="str">
        <f t="shared" si="22"/>
        <v>P. O. Box 45126</v>
      </c>
      <c r="D742" t="s">
        <v>1827</v>
      </c>
      <c r="E742" s="59" t="str">
        <f t="shared" si="23"/>
        <v>Jacksonville</v>
      </c>
      <c r="F742" t="s">
        <v>2120</v>
      </c>
      <c r="G742" t="s">
        <v>2285</v>
      </c>
      <c r="H742" s="140" t="s">
        <v>2448</v>
      </c>
      <c r="I742" t="s">
        <v>1828</v>
      </c>
      <c r="J742" s="59" t="s">
        <v>3344</v>
      </c>
    </row>
    <row r="743" spans="1:10" x14ac:dyDescent="0.25">
      <c r="A743" s="59" t="e">
        <f>VLOOKUP(B743, names!A$3:B$2401, 2,)</f>
        <v>#N/A</v>
      </c>
      <c r="B743" t="s">
        <v>1829</v>
      </c>
      <c r="C743" s="59" t="str">
        <f t="shared" si="22"/>
        <v>5801 Tennyson  Parkway  Suite 600</v>
      </c>
      <c r="D743" t="s">
        <v>1830</v>
      </c>
      <c r="E743" s="59" t="str">
        <f t="shared" si="23"/>
        <v>Plano</v>
      </c>
      <c r="F743" t="s">
        <v>2254</v>
      </c>
      <c r="G743" t="s">
        <v>2287</v>
      </c>
      <c r="H743" s="140">
        <v>75024</v>
      </c>
      <c r="I743" t="s">
        <v>1831</v>
      </c>
      <c r="J743" s="59" t="s">
        <v>2609</v>
      </c>
    </row>
    <row r="744" spans="1:10" x14ac:dyDescent="0.25">
      <c r="A744" s="59" t="e">
        <f>VLOOKUP(B744, names!A$3:B$2401, 2,)</f>
        <v>#N/A</v>
      </c>
      <c r="B744" t="s">
        <v>1832</v>
      </c>
      <c r="C744" s="59" t="str">
        <f t="shared" si="22"/>
        <v>400 Parson'S Pond Drive</v>
      </c>
      <c r="D744" t="s">
        <v>1833</v>
      </c>
      <c r="E744" s="59" t="str">
        <f t="shared" si="23"/>
        <v>Franklin Lakes</v>
      </c>
      <c r="F744" t="s">
        <v>2255</v>
      </c>
      <c r="G744" t="s">
        <v>2300</v>
      </c>
      <c r="H744" s="140" t="s">
        <v>2449</v>
      </c>
      <c r="I744" t="s">
        <v>1834</v>
      </c>
      <c r="J744" s="59" t="s">
        <v>3345</v>
      </c>
    </row>
    <row r="745" spans="1:10" x14ac:dyDescent="0.25">
      <c r="A745" s="59" t="e">
        <f>VLOOKUP(B745, names!A$3:B$2401, 2,)</f>
        <v>#N/A</v>
      </c>
      <c r="B745" t="s">
        <v>1835</v>
      </c>
      <c r="C745" s="59" t="str">
        <f t="shared" si="22"/>
        <v>9667 South 20Th Street</v>
      </c>
      <c r="D745" t="s">
        <v>1836</v>
      </c>
      <c r="E745" s="59" t="str">
        <f t="shared" si="23"/>
        <v>Oak Creek</v>
      </c>
      <c r="F745" t="s">
        <v>2256</v>
      </c>
      <c r="G745" t="s">
        <v>2354</v>
      </c>
      <c r="H745" s="140" t="s">
        <v>2450</v>
      </c>
      <c r="I745" t="s">
        <v>1837</v>
      </c>
      <c r="J745" s="59" t="s">
        <v>2487</v>
      </c>
    </row>
    <row r="746" spans="1:10" x14ac:dyDescent="0.25">
      <c r="A746" s="59" t="e">
        <f>VLOOKUP(B746, names!A$3:B$2401, 2,)</f>
        <v>#N/A</v>
      </c>
      <c r="B746" t="s">
        <v>1838</v>
      </c>
      <c r="C746" s="59" t="str">
        <f t="shared" si="22"/>
        <v>21 Main Street</v>
      </c>
      <c r="D746" t="s">
        <v>1839</v>
      </c>
      <c r="E746" s="59" t="str">
        <f t="shared" si="23"/>
        <v>Rapid City</v>
      </c>
      <c r="F746" t="s">
        <v>2257</v>
      </c>
      <c r="G746" t="s">
        <v>2370</v>
      </c>
      <c r="H746" s="140">
        <v>57701</v>
      </c>
      <c r="I746" t="s">
        <v>1840</v>
      </c>
      <c r="J746" s="59" t="s">
        <v>2487</v>
      </c>
    </row>
    <row r="747" spans="1:10" x14ac:dyDescent="0.25">
      <c r="A747" s="59" t="e">
        <f>VLOOKUP(B747, names!A$3:B$2401, 2,)</f>
        <v>#N/A</v>
      </c>
      <c r="B747" t="s">
        <v>1841</v>
      </c>
      <c r="C747" s="59" t="str">
        <f t="shared" si="22"/>
        <v>22 Sarasota Center Blvd.</v>
      </c>
      <c r="D747" t="s">
        <v>1842</v>
      </c>
      <c r="E747" s="59" t="str">
        <f t="shared" si="23"/>
        <v>Sarasota</v>
      </c>
      <c r="F747" t="s">
        <v>2113</v>
      </c>
      <c r="G747" t="s">
        <v>2285</v>
      </c>
      <c r="H747" s="140">
        <v>34240</v>
      </c>
      <c r="I747" t="s">
        <v>1843</v>
      </c>
      <c r="J747" s="59" t="s">
        <v>2487</v>
      </c>
    </row>
    <row r="748" spans="1:10" x14ac:dyDescent="0.25">
      <c r="A748" s="59" t="e">
        <f>VLOOKUP(B748, names!A$3:B$2401, 2,)</f>
        <v>#N/A</v>
      </c>
      <c r="B748" t="s">
        <v>1844</v>
      </c>
      <c r="C748" s="59" t="str">
        <f t="shared" si="22"/>
        <v>1330 Post Oak Blvd, Suite 1100</v>
      </c>
      <c r="D748" t="s">
        <v>1845</v>
      </c>
      <c r="E748" s="59" t="str">
        <f t="shared" si="23"/>
        <v>Houston</v>
      </c>
      <c r="F748" t="s">
        <v>2100</v>
      </c>
      <c r="G748" t="s">
        <v>2287</v>
      </c>
      <c r="H748" s="140">
        <v>77056</v>
      </c>
      <c r="I748" t="s">
        <v>1846</v>
      </c>
      <c r="J748" s="59" t="s">
        <v>2487</v>
      </c>
    </row>
    <row r="749" spans="1:10" x14ac:dyDescent="0.25">
      <c r="A749" s="59" t="str">
        <f>VLOOKUP(B749, names!A$3:B$2401, 2,)</f>
        <v>Sussex Insurance Co.</v>
      </c>
      <c r="B749" t="s">
        <v>106</v>
      </c>
      <c r="C749" s="59" t="str">
        <f t="shared" si="22"/>
        <v>221 Dawson Road</v>
      </c>
      <c r="D749" t="s">
        <v>1847</v>
      </c>
      <c r="E749" s="59" t="str">
        <f t="shared" si="23"/>
        <v>Columbia</v>
      </c>
      <c r="F749" t="s">
        <v>2029</v>
      </c>
      <c r="G749" t="s">
        <v>2284</v>
      </c>
      <c r="H749" s="140">
        <v>29223</v>
      </c>
      <c r="I749" t="s">
        <v>1848</v>
      </c>
      <c r="J749" s="67" t="s">
        <v>3370</v>
      </c>
    </row>
    <row r="750" spans="1:10" x14ac:dyDescent="0.25">
      <c r="A750" s="59" t="e">
        <f>VLOOKUP(B750, names!A$3:B$2401, 2,)</f>
        <v>#N/A</v>
      </c>
      <c r="B750" t="s">
        <v>1849</v>
      </c>
      <c r="C750" s="59" t="str">
        <f t="shared" si="22"/>
        <v>175 King Street</v>
      </c>
      <c r="D750" t="s">
        <v>1850</v>
      </c>
      <c r="E750" s="59" t="str">
        <f t="shared" si="23"/>
        <v>Armonk</v>
      </c>
      <c r="F750" t="s">
        <v>2258</v>
      </c>
      <c r="G750" t="s">
        <v>2279</v>
      </c>
      <c r="H750" s="140" t="s">
        <v>2451</v>
      </c>
      <c r="I750" t="s">
        <v>1851</v>
      </c>
      <c r="J750" s="59" t="s">
        <v>2487</v>
      </c>
    </row>
    <row r="751" spans="1:10" x14ac:dyDescent="0.25">
      <c r="A751" s="59" t="e">
        <f>VLOOKUP(B751, names!A$3:B$2401, 2,)</f>
        <v>#N/A</v>
      </c>
      <c r="B751" t="s">
        <v>1852</v>
      </c>
      <c r="C751" s="59" t="str">
        <f t="shared" si="22"/>
        <v>10451 Gulf Blvd.</v>
      </c>
      <c r="D751" t="s">
        <v>1853</v>
      </c>
      <c r="E751" s="59" t="str">
        <f t="shared" si="23"/>
        <v>Treasure Island</v>
      </c>
      <c r="F751" t="s">
        <v>2259</v>
      </c>
      <c r="G751" t="s">
        <v>2285</v>
      </c>
      <c r="H751" s="140" t="s">
        <v>2452</v>
      </c>
      <c r="I751" t="s">
        <v>1854</v>
      </c>
      <c r="J751" s="59" t="s">
        <v>3346</v>
      </c>
    </row>
    <row r="752" spans="1:10" x14ac:dyDescent="0.25">
      <c r="A752" s="59" t="str">
        <f>VLOOKUP(B752, names!A$3:B$2401, 2,)</f>
        <v>Teachers Insurance Co.</v>
      </c>
      <c r="B752" t="s">
        <v>137</v>
      </c>
      <c r="C752" s="59" t="str">
        <f t="shared" si="22"/>
        <v>#1 Horace Mann Plaza</v>
      </c>
      <c r="D752" t="s">
        <v>1256</v>
      </c>
      <c r="E752" s="59" t="str">
        <f t="shared" si="23"/>
        <v>Springfield</v>
      </c>
      <c r="F752" t="s">
        <v>2069</v>
      </c>
      <c r="G752" t="s">
        <v>2294</v>
      </c>
      <c r="H752" s="140">
        <v>62715</v>
      </c>
      <c r="I752" t="s">
        <v>1257</v>
      </c>
      <c r="J752" s="59" t="s">
        <v>2580</v>
      </c>
    </row>
    <row r="753" spans="1:10" x14ac:dyDescent="0.25">
      <c r="A753" s="59" t="e">
        <f>VLOOKUP(B753, names!A$3:B$2401, 2,)</f>
        <v>#N/A</v>
      </c>
      <c r="B753" t="s">
        <v>1855</v>
      </c>
      <c r="C753" s="59" t="str">
        <f t="shared" si="22"/>
        <v>59 Maiden Lane</v>
      </c>
      <c r="D753" t="s">
        <v>1856</v>
      </c>
      <c r="E753" s="59" t="str">
        <f t="shared" si="23"/>
        <v>New York</v>
      </c>
      <c r="F753" t="s">
        <v>2025</v>
      </c>
      <c r="G753" t="s">
        <v>2279</v>
      </c>
      <c r="H753" s="140">
        <v>10038</v>
      </c>
      <c r="I753" t="s">
        <v>1857</v>
      </c>
      <c r="J753" s="59" t="s">
        <v>3190</v>
      </c>
    </row>
    <row r="754" spans="1:10" x14ac:dyDescent="0.25">
      <c r="A754" s="59" t="e">
        <f>VLOOKUP(B754, names!A$3:B$2401, 2,)</f>
        <v>#N/A</v>
      </c>
      <c r="B754" t="s">
        <v>1858</v>
      </c>
      <c r="C754" s="59" t="str">
        <f t="shared" si="22"/>
        <v>One Tower Square, 5 Ms</v>
      </c>
      <c r="D754" t="s">
        <v>960</v>
      </c>
      <c r="E754" s="59" t="str">
        <f t="shared" si="23"/>
        <v>Hartford</v>
      </c>
      <c r="F754" t="s">
        <v>2037</v>
      </c>
      <c r="G754" t="s">
        <v>2288</v>
      </c>
      <c r="H754" s="140" t="s">
        <v>3708</v>
      </c>
      <c r="I754" t="s">
        <v>899</v>
      </c>
      <c r="J754" s="59" t="s">
        <v>3196</v>
      </c>
    </row>
    <row r="755" spans="1:10" x14ac:dyDescent="0.25">
      <c r="A755" s="59" t="e">
        <f>VLOOKUP(B755, names!A$3:B$2401, 2,)</f>
        <v>#N/A</v>
      </c>
      <c r="B755" t="s">
        <v>1859</v>
      </c>
      <c r="C755" s="59" t="str">
        <f t="shared" si="22"/>
        <v>250 Commercial Street, Suite 5000</v>
      </c>
      <c r="D755" t="s">
        <v>605</v>
      </c>
      <c r="E755" s="59" t="str">
        <f t="shared" si="23"/>
        <v>Manchester</v>
      </c>
      <c r="F755" t="s">
        <v>2074</v>
      </c>
      <c r="G755" t="s">
        <v>2324</v>
      </c>
      <c r="H755" s="140" t="s">
        <v>3711</v>
      </c>
      <c r="I755" t="s">
        <v>606</v>
      </c>
      <c r="J755" s="59" t="s">
        <v>3221</v>
      </c>
    </row>
    <row r="756" spans="1:10" x14ac:dyDescent="0.25">
      <c r="A756" s="59">
        <f>VLOOKUP(B756, names!A$3:B$2401, 2,)</f>
        <v>0</v>
      </c>
      <c r="B756" t="s">
        <v>1860</v>
      </c>
      <c r="C756" s="59" t="str">
        <f t="shared" si="22"/>
        <v>One West Nationwide Blvd., 3-04-101</v>
      </c>
      <c r="D756" t="s">
        <v>488</v>
      </c>
      <c r="E756" s="59" t="str">
        <f t="shared" si="23"/>
        <v>Columbus</v>
      </c>
      <c r="F756" t="s">
        <v>2046</v>
      </c>
      <c r="G756" t="s">
        <v>2302</v>
      </c>
      <c r="H756" s="140" t="s">
        <v>2303</v>
      </c>
      <c r="I756" t="s">
        <v>489</v>
      </c>
      <c r="J756" s="59" t="s">
        <v>3347</v>
      </c>
    </row>
    <row r="757" spans="1:10" x14ac:dyDescent="0.25">
      <c r="A757" s="59">
        <f>VLOOKUP(B757, names!A$3:B$2401, 2,)</f>
        <v>0</v>
      </c>
      <c r="B757" t="s">
        <v>1861</v>
      </c>
      <c r="C757" s="59" t="str">
        <f t="shared" si="22"/>
        <v>One West Nationwide Blvd., 3-04-101</v>
      </c>
      <c r="D757" t="s">
        <v>488</v>
      </c>
      <c r="E757" s="59" t="str">
        <f t="shared" si="23"/>
        <v>Columbus</v>
      </c>
      <c r="F757" t="s">
        <v>2046</v>
      </c>
      <c r="G757" t="s">
        <v>2302</v>
      </c>
      <c r="H757" s="140" t="s">
        <v>2303</v>
      </c>
      <c r="I757" t="s">
        <v>489</v>
      </c>
      <c r="J757" s="59" t="s">
        <v>2487</v>
      </c>
    </row>
    <row r="758" spans="1:10" x14ac:dyDescent="0.25">
      <c r="A758" s="59" t="e">
        <f>VLOOKUP(B758, names!A$3:B$2401, 2,)</f>
        <v>#N/A</v>
      </c>
      <c r="B758" t="s">
        <v>1862</v>
      </c>
      <c r="C758" s="59" t="str">
        <f t="shared" si="22"/>
        <v>230 Park Avenue</v>
      </c>
      <c r="D758" t="s">
        <v>1863</v>
      </c>
      <c r="E758" s="59" t="str">
        <f t="shared" si="23"/>
        <v>New York</v>
      </c>
      <c r="F758" t="s">
        <v>2025</v>
      </c>
      <c r="G758" t="s">
        <v>2279</v>
      </c>
      <c r="H758" s="140" t="s">
        <v>2453</v>
      </c>
      <c r="I758" t="s">
        <v>1864</v>
      </c>
      <c r="J758" s="59" t="s">
        <v>3348</v>
      </c>
    </row>
    <row r="759" spans="1:10" x14ac:dyDescent="0.25">
      <c r="A759" s="59" t="e">
        <f>VLOOKUP(B759, names!A$3:B$2401, 2,)</f>
        <v>#N/A</v>
      </c>
      <c r="B759" t="s">
        <v>1865</v>
      </c>
      <c r="C759" s="59" t="str">
        <f t="shared" si="22"/>
        <v>230 Park Avenue</v>
      </c>
      <c r="D759" t="s">
        <v>1863</v>
      </c>
      <c r="E759" s="59" t="str">
        <f t="shared" si="23"/>
        <v>New York</v>
      </c>
      <c r="F759" t="s">
        <v>2025</v>
      </c>
      <c r="G759" t="s">
        <v>2279</v>
      </c>
      <c r="H759" s="140" t="s">
        <v>2453</v>
      </c>
      <c r="I759" t="s">
        <v>1864</v>
      </c>
      <c r="J759" s="59" t="s">
        <v>3348</v>
      </c>
    </row>
    <row r="760" spans="1:10" x14ac:dyDescent="0.25">
      <c r="A760" s="59" t="e">
        <f>VLOOKUP(B760, names!A$3:B$2401, 2,)</f>
        <v>#N/A</v>
      </c>
      <c r="B760" t="s">
        <v>1866</v>
      </c>
      <c r="C760" s="59" t="str">
        <f t="shared" si="22"/>
        <v>Harborside Financial Center Plaza 5 Suite 2600</v>
      </c>
      <c r="D760" t="s">
        <v>1867</v>
      </c>
      <c r="E760" s="59" t="str">
        <f t="shared" si="23"/>
        <v>Jersey City</v>
      </c>
      <c r="F760" t="s">
        <v>2086</v>
      </c>
      <c r="G760" t="s">
        <v>2300</v>
      </c>
      <c r="H760" s="140" t="s">
        <v>3714</v>
      </c>
      <c r="I760" t="s">
        <v>1868</v>
      </c>
      <c r="J760" s="59" t="s">
        <v>3349</v>
      </c>
    </row>
    <row r="761" spans="1:10" x14ac:dyDescent="0.25">
      <c r="A761" s="59" t="str">
        <f>VLOOKUP(B761, names!A$3:B$2401, 2,)</f>
        <v xml:space="preserve">Tower Hill Preferred Insurance Co. </v>
      </c>
      <c r="B761" t="s">
        <v>1869</v>
      </c>
      <c r="C761" s="59" t="str">
        <f t="shared" si="22"/>
        <v>7201 N.W. 11Th Place</v>
      </c>
      <c r="D761" t="s">
        <v>1572</v>
      </c>
      <c r="E761" s="59" t="str">
        <f t="shared" si="23"/>
        <v>Gainesville</v>
      </c>
      <c r="F761" t="s">
        <v>2162</v>
      </c>
      <c r="G761" t="s">
        <v>2285</v>
      </c>
      <c r="H761" s="140">
        <v>32605</v>
      </c>
      <c r="I761" t="s">
        <v>1573</v>
      </c>
      <c r="J761" s="59" t="s">
        <v>3311</v>
      </c>
    </row>
    <row r="762" spans="1:10" x14ac:dyDescent="0.25">
      <c r="A762" s="59" t="str">
        <f>VLOOKUP(B762, names!A$3:B$2401, 2,)</f>
        <v>Tower Hill Prime Insurance Co.</v>
      </c>
      <c r="B762" t="s">
        <v>43</v>
      </c>
      <c r="C762" s="59" t="str">
        <f t="shared" si="22"/>
        <v>7201 N.W. 11Th Place</v>
      </c>
      <c r="D762" t="s">
        <v>1572</v>
      </c>
      <c r="E762" s="59" t="str">
        <f t="shared" si="23"/>
        <v>Gainesville</v>
      </c>
      <c r="F762" t="s">
        <v>2162</v>
      </c>
      <c r="G762" t="s">
        <v>2285</v>
      </c>
      <c r="H762" s="140">
        <v>32605</v>
      </c>
      <c r="I762" t="s">
        <v>1573</v>
      </c>
      <c r="J762" s="59" t="s">
        <v>3311</v>
      </c>
    </row>
    <row r="763" spans="1:10" x14ac:dyDescent="0.25">
      <c r="A763" s="59" t="str">
        <f>VLOOKUP(B763, names!A$3:B$2401, 2,)</f>
        <v>Tower Hill Select Insurance Co.</v>
      </c>
      <c r="B763" t="s">
        <v>63</v>
      </c>
      <c r="C763" s="59" t="str">
        <f t="shared" si="22"/>
        <v>7201 N.W. 11Th Place</v>
      </c>
      <c r="D763" t="s">
        <v>1572</v>
      </c>
      <c r="E763" s="59" t="str">
        <f t="shared" si="23"/>
        <v>Gainesville</v>
      </c>
      <c r="F763" t="s">
        <v>2162</v>
      </c>
      <c r="G763" t="s">
        <v>2285</v>
      </c>
      <c r="H763" s="140">
        <v>32605</v>
      </c>
      <c r="I763" t="s">
        <v>1573</v>
      </c>
      <c r="J763" s="59" t="s">
        <v>3311</v>
      </c>
    </row>
    <row r="764" spans="1:10" x14ac:dyDescent="0.25">
      <c r="A764" s="59" t="str">
        <f>VLOOKUP(B764, names!A$3:B$2401, 2,)</f>
        <v>Tower Hill Signature Insurance Co.</v>
      </c>
      <c r="B764" t="s">
        <v>51</v>
      </c>
      <c r="C764" s="59" t="str">
        <f t="shared" si="22"/>
        <v>7201 N.W. 11Th Place</v>
      </c>
      <c r="D764" t="s">
        <v>1572</v>
      </c>
      <c r="E764" s="59" t="str">
        <f t="shared" si="23"/>
        <v>Gainesville</v>
      </c>
      <c r="F764" t="s">
        <v>2162</v>
      </c>
      <c r="G764" t="s">
        <v>2285</v>
      </c>
      <c r="H764" s="140">
        <v>32605</v>
      </c>
      <c r="I764" t="s">
        <v>1573</v>
      </c>
      <c r="J764" s="59" t="s">
        <v>3311</v>
      </c>
    </row>
    <row r="765" spans="1:10" x14ac:dyDescent="0.25">
      <c r="A765" s="59" t="e">
        <f>VLOOKUP(B765, names!A$3:B$2401, 2,)</f>
        <v>#N/A</v>
      </c>
      <c r="B765" t="s">
        <v>1870</v>
      </c>
      <c r="C765" s="59" t="str">
        <f t="shared" si="22"/>
        <v>5005 North River Boulevard Ne</v>
      </c>
      <c r="D765" t="s">
        <v>1871</v>
      </c>
      <c r="E765" s="59" t="str">
        <f t="shared" si="23"/>
        <v>Cedar Rapids</v>
      </c>
      <c r="F765" t="s">
        <v>2034</v>
      </c>
      <c r="G765" t="s">
        <v>2289</v>
      </c>
      <c r="H765" s="140">
        <v>52411</v>
      </c>
      <c r="I765" t="s">
        <v>1872</v>
      </c>
      <c r="J765" s="59" t="s">
        <v>2487</v>
      </c>
    </row>
    <row r="766" spans="1:10" x14ac:dyDescent="0.25">
      <c r="A766" s="59" t="e">
        <f>VLOOKUP(B766, names!A$3:B$2401, 2,)</f>
        <v>#N/A</v>
      </c>
      <c r="B766" t="s">
        <v>1873</v>
      </c>
      <c r="C766" s="59" t="str">
        <f t="shared" ref="C766:C829" si="24">PROPER(LEFT(D766, LEN(D766)-1))</f>
        <v>8916 Troost</v>
      </c>
      <c r="D766" t="s">
        <v>1874</v>
      </c>
      <c r="E766" s="59" t="str">
        <f t="shared" ref="E766:E829" si="25">PROPER(F766)</f>
        <v>Kansas City</v>
      </c>
      <c r="F766" t="s">
        <v>2260</v>
      </c>
      <c r="G766" t="s">
        <v>2319</v>
      </c>
      <c r="H766" s="140">
        <v>64131</v>
      </c>
      <c r="I766" t="s">
        <v>1875</v>
      </c>
      <c r="J766" s="59" t="s">
        <v>2487</v>
      </c>
    </row>
    <row r="767" spans="1:10" x14ac:dyDescent="0.25">
      <c r="A767" s="59" t="e">
        <f>VLOOKUP(B767, names!A$3:B$2401, 2,)</f>
        <v>#N/A</v>
      </c>
      <c r="B767" t="s">
        <v>1876</v>
      </c>
      <c r="C767" s="59" t="str">
        <f t="shared" si="24"/>
        <v>230 Park Avenue</v>
      </c>
      <c r="D767" t="s">
        <v>1863</v>
      </c>
      <c r="E767" s="59" t="str">
        <f t="shared" si="25"/>
        <v>New York</v>
      </c>
      <c r="F767" t="s">
        <v>2025</v>
      </c>
      <c r="G767" t="s">
        <v>2279</v>
      </c>
      <c r="H767" s="140" t="s">
        <v>2453</v>
      </c>
      <c r="I767" t="s">
        <v>1864</v>
      </c>
      <c r="J767" s="59" t="s">
        <v>3348</v>
      </c>
    </row>
    <row r="768" spans="1:10" x14ac:dyDescent="0.25">
      <c r="A768" s="59" t="e">
        <f>VLOOKUP(B768, names!A$3:B$2401, 2,)</f>
        <v>#N/A</v>
      </c>
      <c r="B768" t="s">
        <v>1877</v>
      </c>
      <c r="C768" s="59" t="str">
        <f t="shared" si="24"/>
        <v>520 Park Avenue</v>
      </c>
      <c r="D768" t="s">
        <v>1878</v>
      </c>
      <c r="E768" s="59" t="str">
        <f t="shared" si="25"/>
        <v>Baltimore</v>
      </c>
      <c r="F768" t="s">
        <v>2261</v>
      </c>
      <c r="G768" t="s">
        <v>2296</v>
      </c>
      <c r="H768" s="140">
        <v>21201</v>
      </c>
      <c r="I768" t="s">
        <v>1879</v>
      </c>
      <c r="J768" s="59" t="s">
        <v>2487</v>
      </c>
    </row>
    <row r="769" spans="1:10" x14ac:dyDescent="0.25">
      <c r="A769" s="59" t="e">
        <f>VLOOKUP(B769, names!A$3:B$2401, 2,)</f>
        <v>#N/A</v>
      </c>
      <c r="B769" t="s">
        <v>1880</v>
      </c>
      <c r="C769" s="59" t="str">
        <f t="shared" si="24"/>
        <v>One Liberty Plaza, 165 Broadway</v>
      </c>
      <c r="D769" t="s">
        <v>1029</v>
      </c>
      <c r="E769" s="59" t="str">
        <f t="shared" si="25"/>
        <v>New York</v>
      </c>
      <c r="F769" t="s">
        <v>2025</v>
      </c>
      <c r="G769" t="s">
        <v>2279</v>
      </c>
      <c r="H769" s="140">
        <v>10006</v>
      </c>
      <c r="I769" t="s">
        <v>1030</v>
      </c>
      <c r="J769" s="59" t="s">
        <v>2487</v>
      </c>
    </row>
    <row r="770" spans="1:10" x14ac:dyDescent="0.25">
      <c r="A770" s="59" t="e">
        <f>VLOOKUP(B770, names!A$3:B$2401, 2,)</f>
        <v>#N/A</v>
      </c>
      <c r="B770" t="s">
        <v>1881</v>
      </c>
      <c r="C770" s="59" t="str">
        <f t="shared" si="24"/>
        <v>215 Shuman Boulevard, Suite 400</v>
      </c>
      <c r="D770" t="s">
        <v>1882</v>
      </c>
      <c r="E770" s="59" t="str">
        <f t="shared" si="25"/>
        <v>Naperville</v>
      </c>
      <c r="F770" t="s">
        <v>2253</v>
      </c>
      <c r="G770" t="s">
        <v>2294</v>
      </c>
      <c r="H770" s="140">
        <v>60563</v>
      </c>
      <c r="I770" t="s">
        <v>1215</v>
      </c>
      <c r="J770" s="59" t="s">
        <v>3350</v>
      </c>
    </row>
    <row r="771" spans="1:10" x14ac:dyDescent="0.25">
      <c r="A771" s="59" t="str">
        <f>VLOOKUP(B771, names!A$3:B$2401, 2,)</f>
        <v>Transportation Insurance Co.</v>
      </c>
      <c r="B771" t="s">
        <v>183</v>
      </c>
      <c r="C771" s="59" t="str">
        <f t="shared" si="24"/>
        <v>333 S. Wabash Ave</v>
      </c>
      <c r="D771" t="s">
        <v>537</v>
      </c>
      <c r="E771" s="59" t="str">
        <f t="shared" si="25"/>
        <v>Chicago</v>
      </c>
      <c r="F771" t="s">
        <v>2040</v>
      </c>
      <c r="G771" t="s">
        <v>2294</v>
      </c>
      <c r="H771" s="140">
        <v>60604</v>
      </c>
      <c r="I771" t="s">
        <v>538</v>
      </c>
      <c r="J771" s="59" t="s">
        <v>3161</v>
      </c>
    </row>
    <row r="772" spans="1:10" x14ac:dyDescent="0.25">
      <c r="A772" s="59" t="e">
        <f>VLOOKUP(B772, names!A$3:B$2401, 2,)</f>
        <v>#N/A</v>
      </c>
      <c r="B772" t="s">
        <v>1883</v>
      </c>
      <c r="C772" s="59" t="str">
        <f t="shared" si="24"/>
        <v>One Tower Square, Ms08A</v>
      </c>
      <c r="D772" t="s">
        <v>558</v>
      </c>
      <c r="E772" s="59" t="str">
        <f t="shared" si="25"/>
        <v>Hartford</v>
      </c>
      <c r="F772" t="s">
        <v>2037</v>
      </c>
      <c r="G772" t="s">
        <v>2288</v>
      </c>
      <c r="H772" s="140" t="s">
        <v>3708</v>
      </c>
      <c r="I772" t="s">
        <v>559</v>
      </c>
      <c r="J772" s="59" t="s">
        <v>3196</v>
      </c>
    </row>
    <row r="773" spans="1:10" x14ac:dyDescent="0.25">
      <c r="A773" s="59" t="e">
        <f>VLOOKUP(B773, names!A$3:B$2401, 2,)</f>
        <v>#N/A</v>
      </c>
      <c r="B773" t="s">
        <v>1884</v>
      </c>
      <c r="C773" s="59" t="str">
        <f t="shared" si="24"/>
        <v>One Tower Square, Ms08A</v>
      </c>
      <c r="D773" t="s">
        <v>558</v>
      </c>
      <c r="E773" s="59" t="str">
        <f t="shared" si="25"/>
        <v>Hartford</v>
      </c>
      <c r="F773" t="s">
        <v>2037</v>
      </c>
      <c r="G773" t="s">
        <v>2288</v>
      </c>
      <c r="H773" s="140" t="s">
        <v>3708</v>
      </c>
      <c r="I773" t="s">
        <v>559</v>
      </c>
      <c r="J773" s="59" t="s">
        <v>3196</v>
      </c>
    </row>
    <row r="774" spans="1:10" x14ac:dyDescent="0.25">
      <c r="A774" s="59" t="e">
        <f>VLOOKUP(B774, names!A$3:B$2401, 2,)</f>
        <v>#N/A</v>
      </c>
      <c r="B774" t="s">
        <v>1885</v>
      </c>
      <c r="C774" s="59" t="str">
        <f t="shared" si="24"/>
        <v>One Tower Square, Ms08A</v>
      </c>
      <c r="D774" t="s">
        <v>558</v>
      </c>
      <c r="E774" s="59" t="str">
        <f t="shared" si="25"/>
        <v>Hartford</v>
      </c>
      <c r="F774" t="s">
        <v>2037</v>
      </c>
      <c r="G774" t="s">
        <v>2288</v>
      </c>
      <c r="H774" s="140" t="s">
        <v>3708</v>
      </c>
      <c r="I774" t="s">
        <v>559</v>
      </c>
      <c r="J774" s="59" t="s">
        <v>3196</v>
      </c>
    </row>
    <row r="775" spans="1:10" x14ac:dyDescent="0.25">
      <c r="A775" s="59" t="e">
        <f>VLOOKUP(B775, names!A$3:B$2401, 2,)</f>
        <v>#N/A</v>
      </c>
      <c r="B775" t="s">
        <v>1886</v>
      </c>
      <c r="C775" s="59" t="str">
        <f t="shared" si="24"/>
        <v>One Tower Square, Ms08A</v>
      </c>
      <c r="D775" t="s">
        <v>558</v>
      </c>
      <c r="E775" s="59" t="str">
        <f t="shared" si="25"/>
        <v>Hartford</v>
      </c>
      <c r="F775" t="s">
        <v>2037</v>
      </c>
      <c r="G775" t="s">
        <v>2288</v>
      </c>
      <c r="H775" s="140" t="s">
        <v>3708</v>
      </c>
      <c r="I775" t="s">
        <v>559</v>
      </c>
      <c r="J775" s="59" t="s">
        <v>3196</v>
      </c>
    </row>
    <row r="776" spans="1:10" x14ac:dyDescent="0.25">
      <c r="A776" s="59" t="e">
        <f>VLOOKUP(B776, names!A$3:B$2401, 2,)</f>
        <v>#N/A</v>
      </c>
      <c r="B776" t="s">
        <v>1887</v>
      </c>
      <c r="C776" s="59" t="str">
        <f t="shared" si="24"/>
        <v>One Tower Square, Ms08A</v>
      </c>
      <c r="D776" t="s">
        <v>558</v>
      </c>
      <c r="E776" s="59" t="str">
        <f t="shared" si="25"/>
        <v>Hartford</v>
      </c>
      <c r="F776" t="s">
        <v>2037</v>
      </c>
      <c r="G776" t="s">
        <v>2288</v>
      </c>
      <c r="H776" s="140" t="s">
        <v>3708</v>
      </c>
      <c r="I776" t="s">
        <v>559</v>
      </c>
      <c r="J776" s="59" t="s">
        <v>3196</v>
      </c>
    </row>
    <row r="777" spans="1:10" x14ac:dyDescent="0.25">
      <c r="A777" s="59" t="e">
        <f>VLOOKUP(B777, names!A$3:B$2401, 2,)</f>
        <v>#N/A</v>
      </c>
      <c r="B777" t="s">
        <v>1888</v>
      </c>
      <c r="C777" s="59" t="str">
        <f t="shared" si="24"/>
        <v>One Tower Square, Ms08A</v>
      </c>
      <c r="D777" t="s">
        <v>558</v>
      </c>
      <c r="E777" s="59" t="str">
        <f t="shared" si="25"/>
        <v>Hartford</v>
      </c>
      <c r="F777" t="s">
        <v>2037</v>
      </c>
      <c r="G777" t="s">
        <v>2288</v>
      </c>
      <c r="H777" s="140" t="s">
        <v>3708</v>
      </c>
      <c r="I777" t="s">
        <v>559</v>
      </c>
      <c r="J777" s="59" t="s">
        <v>3196</v>
      </c>
    </row>
    <row r="778" spans="1:10" x14ac:dyDescent="0.25">
      <c r="A778" s="59" t="e">
        <f>VLOOKUP(B778, names!A$3:B$2401, 2,)</f>
        <v>#N/A</v>
      </c>
      <c r="B778" t="s">
        <v>1889</v>
      </c>
      <c r="C778" s="59" t="str">
        <f t="shared" si="24"/>
        <v>One Tower Square, Ms08A</v>
      </c>
      <c r="D778" t="s">
        <v>558</v>
      </c>
      <c r="E778" s="59" t="str">
        <f t="shared" si="25"/>
        <v>Hartford</v>
      </c>
      <c r="F778" t="s">
        <v>2037</v>
      </c>
      <c r="G778" t="s">
        <v>2288</v>
      </c>
      <c r="H778" s="140" t="s">
        <v>3708</v>
      </c>
      <c r="I778" t="s">
        <v>559</v>
      </c>
      <c r="J778" s="59" t="s">
        <v>3196</v>
      </c>
    </row>
    <row r="779" spans="1:10" x14ac:dyDescent="0.25">
      <c r="A779" s="59" t="e">
        <f>VLOOKUP(B779, names!A$3:B$2401, 2,)</f>
        <v>#N/A</v>
      </c>
      <c r="B779" t="s">
        <v>1890</v>
      </c>
      <c r="C779" s="59" t="str">
        <f t="shared" si="24"/>
        <v>One Tower Square, Ms08A</v>
      </c>
      <c r="D779" t="s">
        <v>558</v>
      </c>
      <c r="E779" s="59" t="str">
        <f t="shared" si="25"/>
        <v>Hartford</v>
      </c>
      <c r="F779" t="s">
        <v>2037</v>
      </c>
      <c r="G779" t="s">
        <v>2288</v>
      </c>
      <c r="H779" s="140" t="s">
        <v>3708</v>
      </c>
      <c r="I779" t="s">
        <v>559</v>
      </c>
      <c r="J779" s="59" t="s">
        <v>3196</v>
      </c>
    </row>
    <row r="780" spans="1:10" x14ac:dyDescent="0.25">
      <c r="A780" s="59" t="str">
        <f>VLOOKUP(B780, names!A$3:B$2401, 2,)</f>
        <v>Travelers Indemnity Co.</v>
      </c>
      <c r="B780" t="s">
        <v>152</v>
      </c>
      <c r="C780" s="59" t="str">
        <f t="shared" si="24"/>
        <v>One Tower Square, Ms08A</v>
      </c>
      <c r="D780" t="s">
        <v>558</v>
      </c>
      <c r="E780" s="59" t="str">
        <f t="shared" si="25"/>
        <v>Hartford</v>
      </c>
      <c r="F780" t="s">
        <v>2037</v>
      </c>
      <c r="G780" t="s">
        <v>2288</v>
      </c>
      <c r="H780" s="140" t="s">
        <v>3708</v>
      </c>
      <c r="I780" t="s">
        <v>559</v>
      </c>
      <c r="J780" s="59" t="s">
        <v>3196</v>
      </c>
    </row>
    <row r="781" spans="1:10" x14ac:dyDescent="0.25">
      <c r="A781" s="59" t="str">
        <f>VLOOKUP(B781, names!A$3:B$2401, 2,)</f>
        <v>Travelers Indemnity Co. Of America</v>
      </c>
      <c r="B781" t="s">
        <v>123</v>
      </c>
      <c r="C781" s="59" t="str">
        <f t="shared" si="24"/>
        <v>One Tower Square, Ms08A</v>
      </c>
      <c r="D781" t="s">
        <v>558</v>
      </c>
      <c r="E781" s="59" t="str">
        <f t="shared" si="25"/>
        <v>Hartford</v>
      </c>
      <c r="F781" t="s">
        <v>2037</v>
      </c>
      <c r="G781" t="s">
        <v>2288</v>
      </c>
      <c r="H781" s="140" t="s">
        <v>3708</v>
      </c>
      <c r="I781" t="s">
        <v>559</v>
      </c>
      <c r="J781" s="59" t="s">
        <v>3196</v>
      </c>
    </row>
    <row r="782" spans="1:10" x14ac:dyDescent="0.25">
      <c r="A782" s="59" t="str">
        <f>VLOOKUP(B782, names!A$3:B$2401, 2,)</f>
        <v>Travelers Indemnity Co. Of Connecticut</v>
      </c>
      <c r="B782" t="s">
        <v>156</v>
      </c>
      <c r="C782" s="59" t="str">
        <f t="shared" si="24"/>
        <v>One Tower Square, Ms08A</v>
      </c>
      <c r="D782" t="s">
        <v>558</v>
      </c>
      <c r="E782" s="59" t="str">
        <f t="shared" si="25"/>
        <v>Hartford</v>
      </c>
      <c r="F782" t="s">
        <v>2037</v>
      </c>
      <c r="G782" t="s">
        <v>2288</v>
      </c>
      <c r="H782" s="140" t="s">
        <v>3708</v>
      </c>
      <c r="I782" t="s">
        <v>559</v>
      </c>
      <c r="J782" s="59" t="s">
        <v>3196</v>
      </c>
    </row>
    <row r="783" spans="1:10" x14ac:dyDescent="0.25">
      <c r="A783" s="59" t="str">
        <f>VLOOKUP(B783, names!A$3:B$2401, 2,)</f>
        <v>Travelers Property Casualty Co. Of America</v>
      </c>
      <c r="B783" t="s">
        <v>160</v>
      </c>
      <c r="C783" s="59" t="str">
        <f t="shared" si="24"/>
        <v>One Tower Square, Ms08A</v>
      </c>
      <c r="D783" t="s">
        <v>558</v>
      </c>
      <c r="E783" s="59" t="str">
        <f t="shared" si="25"/>
        <v>Hartford</v>
      </c>
      <c r="F783" t="s">
        <v>2037</v>
      </c>
      <c r="G783" t="s">
        <v>2288</v>
      </c>
      <c r="H783" s="140" t="s">
        <v>3708</v>
      </c>
      <c r="I783" t="s">
        <v>559</v>
      </c>
      <c r="J783" s="59" t="s">
        <v>3196</v>
      </c>
    </row>
    <row r="784" spans="1:10" x14ac:dyDescent="0.25">
      <c r="A784" s="59" t="e">
        <f>VLOOKUP(B784, names!A$3:B$2401, 2,)</f>
        <v>#N/A</v>
      </c>
      <c r="B784" t="s">
        <v>1891</v>
      </c>
      <c r="C784" s="59" t="str">
        <f t="shared" si="24"/>
        <v>One Tower Square, Ms08A</v>
      </c>
      <c r="D784" t="s">
        <v>558</v>
      </c>
      <c r="E784" s="59" t="str">
        <f t="shared" si="25"/>
        <v>Hartford</v>
      </c>
      <c r="F784" t="s">
        <v>2037</v>
      </c>
      <c r="G784" t="s">
        <v>2288</v>
      </c>
      <c r="H784" s="140" t="s">
        <v>3708</v>
      </c>
      <c r="I784" t="s">
        <v>559</v>
      </c>
      <c r="J784" s="59" t="s">
        <v>3196</v>
      </c>
    </row>
    <row r="785" spans="1:10" x14ac:dyDescent="0.25">
      <c r="A785" s="59" t="e">
        <f>VLOOKUP(B785, names!A$3:B$2401, 2,)</f>
        <v>#N/A</v>
      </c>
      <c r="B785" t="s">
        <v>1892</v>
      </c>
      <c r="C785" s="59" t="str">
        <f t="shared" si="24"/>
        <v>3001 Meacham Boulevard, Suite 100</v>
      </c>
      <c r="D785" t="s">
        <v>1893</v>
      </c>
      <c r="E785" s="59" t="str">
        <f t="shared" si="25"/>
        <v>Fort Worth</v>
      </c>
      <c r="F785" t="s">
        <v>2063</v>
      </c>
      <c r="G785" t="s">
        <v>2287</v>
      </c>
      <c r="H785" s="140">
        <v>76137</v>
      </c>
      <c r="I785" t="s">
        <v>1894</v>
      </c>
      <c r="J785" s="59" t="s">
        <v>2487</v>
      </c>
    </row>
    <row r="786" spans="1:10" x14ac:dyDescent="0.25">
      <c r="A786" s="59" t="e">
        <f>VLOOKUP(B786, names!A$3:B$2401, 2,)</f>
        <v>#N/A</v>
      </c>
      <c r="B786" t="s">
        <v>1895</v>
      </c>
      <c r="C786" s="59" t="str">
        <f t="shared" si="24"/>
        <v>3250 Interstate Drive</v>
      </c>
      <c r="D786" t="s">
        <v>1485</v>
      </c>
      <c r="E786" s="59" t="str">
        <f t="shared" si="25"/>
        <v>Richfield</v>
      </c>
      <c r="F786" t="s">
        <v>2213</v>
      </c>
      <c r="G786" t="s">
        <v>2302</v>
      </c>
      <c r="H786" s="140">
        <v>44286</v>
      </c>
      <c r="I786" t="s">
        <v>1486</v>
      </c>
      <c r="J786" s="59" t="s">
        <v>3299</v>
      </c>
    </row>
    <row r="787" spans="1:10" x14ac:dyDescent="0.25">
      <c r="A787" s="59" t="e">
        <f>VLOOKUP(B787, names!A$3:B$2401, 2,)</f>
        <v>#N/A</v>
      </c>
      <c r="B787" t="s">
        <v>1896</v>
      </c>
      <c r="C787" s="59" t="str">
        <f t="shared" si="24"/>
        <v>6301 Owensmouth Ave</v>
      </c>
      <c r="D787" t="s">
        <v>1035</v>
      </c>
      <c r="E787" s="59" t="str">
        <f t="shared" si="25"/>
        <v>Woodland Hills</v>
      </c>
      <c r="F787" t="s">
        <v>2151</v>
      </c>
      <c r="G787" t="s">
        <v>2312</v>
      </c>
      <c r="H787" s="140">
        <v>91367</v>
      </c>
      <c r="I787" t="s">
        <v>410</v>
      </c>
      <c r="J787" s="59" t="s">
        <v>3241</v>
      </c>
    </row>
    <row r="788" spans="1:10" x14ac:dyDescent="0.25">
      <c r="A788" s="59" t="e">
        <f>VLOOKUP(B788, names!A$3:B$2401, 2,)</f>
        <v>#N/A</v>
      </c>
      <c r="B788" t="s">
        <v>1897</v>
      </c>
      <c r="C788" s="59" t="str">
        <f t="shared" si="24"/>
        <v>200 Hopmeadow Street</v>
      </c>
      <c r="D788" t="s">
        <v>1223</v>
      </c>
      <c r="E788" s="59" t="str">
        <f t="shared" si="25"/>
        <v>Simsbury</v>
      </c>
      <c r="F788" t="s">
        <v>2179</v>
      </c>
      <c r="G788" t="s">
        <v>2288</v>
      </c>
      <c r="H788" s="140" t="s">
        <v>2394</v>
      </c>
      <c r="I788" t="s">
        <v>1224</v>
      </c>
      <c r="J788" s="59" t="s">
        <v>2487</v>
      </c>
    </row>
    <row r="789" spans="1:10" x14ac:dyDescent="0.25">
      <c r="A789" s="59" t="str">
        <f>VLOOKUP(B789, names!A$3:B$2401, 2,)</f>
        <v>Twin City Fire Insurance Co.</v>
      </c>
      <c r="B789" t="s">
        <v>184</v>
      </c>
      <c r="C789" s="59" t="str">
        <f t="shared" si="24"/>
        <v>200 Hopmeadow Street</v>
      </c>
      <c r="D789" t="s">
        <v>1223</v>
      </c>
      <c r="E789" s="59" t="str">
        <f t="shared" si="25"/>
        <v>Simsbury</v>
      </c>
      <c r="F789" t="s">
        <v>2179</v>
      </c>
      <c r="G789" t="s">
        <v>2288</v>
      </c>
      <c r="H789" s="140" t="s">
        <v>2394</v>
      </c>
      <c r="I789" t="s">
        <v>1224</v>
      </c>
      <c r="J789" s="59" t="s">
        <v>2569</v>
      </c>
    </row>
    <row r="790" spans="1:10" x14ac:dyDescent="0.25">
      <c r="A790" s="59" t="e">
        <f>VLOOKUP(B790, names!A$3:B$2401, 2,)</f>
        <v>#N/A</v>
      </c>
      <c r="B790" t="s">
        <v>1898</v>
      </c>
      <c r="C790" s="59" t="str">
        <f t="shared" si="24"/>
        <v>13403 Northwest Freeway</v>
      </c>
      <c r="D790" t="s">
        <v>719</v>
      </c>
      <c r="E790" s="59" t="str">
        <f t="shared" si="25"/>
        <v>Houston</v>
      </c>
      <c r="F790" t="s">
        <v>2100</v>
      </c>
      <c r="G790" t="s">
        <v>2287</v>
      </c>
      <c r="H790" s="140">
        <v>77040</v>
      </c>
      <c r="I790" t="s">
        <v>720</v>
      </c>
      <c r="J790" s="59" t="s">
        <v>3351</v>
      </c>
    </row>
    <row r="791" spans="1:10" x14ac:dyDescent="0.25">
      <c r="A791" s="59" t="e">
        <f>VLOOKUP(B791, names!A$3:B$2401, 2,)</f>
        <v>#N/A</v>
      </c>
      <c r="B791" t="s">
        <v>1899</v>
      </c>
      <c r="C791" s="59" t="str">
        <f t="shared" si="24"/>
        <v>118 Second Avenue Se</v>
      </c>
      <c r="D791" t="s">
        <v>1900</v>
      </c>
      <c r="E791" s="59" t="str">
        <f t="shared" si="25"/>
        <v>Cedar Rapids</v>
      </c>
      <c r="F791" t="s">
        <v>2034</v>
      </c>
      <c r="G791" t="s">
        <v>2289</v>
      </c>
      <c r="H791" s="140">
        <v>52401</v>
      </c>
      <c r="I791" t="s">
        <v>445</v>
      </c>
      <c r="J791" s="59" t="s">
        <v>2487</v>
      </c>
    </row>
    <row r="792" spans="1:10" x14ac:dyDescent="0.25">
      <c r="A792" s="59" t="e">
        <f>VLOOKUP(B792, names!A$3:B$2401, 2,)</f>
        <v>#N/A</v>
      </c>
      <c r="B792" t="s">
        <v>1901</v>
      </c>
      <c r="C792" s="59" t="str">
        <f t="shared" si="24"/>
        <v>11201 Douglas Avenue</v>
      </c>
      <c r="D792" t="s">
        <v>763</v>
      </c>
      <c r="E792" s="59" t="str">
        <f t="shared" si="25"/>
        <v>Urbandale</v>
      </c>
      <c r="F792" t="s">
        <v>2108</v>
      </c>
      <c r="G792" t="s">
        <v>2289</v>
      </c>
      <c r="H792" s="140" t="s">
        <v>2347</v>
      </c>
      <c r="I792" t="s">
        <v>1902</v>
      </c>
      <c r="J792" s="59" t="s">
        <v>2487</v>
      </c>
    </row>
    <row r="793" spans="1:10" x14ac:dyDescent="0.25">
      <c r="A793" s="59" t="e">
        <f>VLOOKUP(B793, names!A$3:B$2401, 2,)</f>
        <v>#N/A</v>
      </c>
      <c r="B793" t="s">
        <v>1903</v>
      </c>
      <c r="C793" s="59" t="str">
        <f t="shared" si="24"/>
        <v>1313 North West 167Th Street</v>
      </c>
      <c r="D793" t="s">
        <v>1904</v>
      </c>
      <c r="E793" s="59" t="str">
        <f t="shared" si="25"/>
        <v>Miami Gardens</v>
      </c>
      <c r="F793" t="s">
        <v>2262</v>
      </c>
      <c r="G793" t="s">
        <v>2285</v>
      </c>
      <c r="H793" s="140">
        <v>33169</v>
      </c>
      <c r="I793" t="s">
        <v>1905</v>
      </c>
      <c r="J793" s="59" t="s">
        <v>2487</v>
      </c>
    </row>
    <row r="794" spans="1:10" x14ac:dyDescent="0.25">
      <c r="A794" s="59" t="e">
        <f>VLOOKUP(B794, names!A$3:B$2401, 2,)</f>
        <v>#N/A</v>
      </c>
      <c r="B794" t="s">
        <v>1906</v>
      </c>
      <c r="C794" s="59" t="str">
        <f t="shared" si="24"/>
        <v>1250 Hancock Street, Suite 803N</v>
      </c>
      <c r="D794" t="s">
        <v>1907</v>
      </c>
      <c r="E794" s="59" t="str">
        <f t="shared" si="25"/>
        <v>Quincy</v>
      </c>
      <c r="F794" t="s">
        <v>2144</v>
      </c>
      <c r="G794" t="s">
        <v>2304</v>
      </c>
      <c r="H794" s="140" t="s">
        <v>3721</v>
      </c>
      <c r="I794" t="s">
        <v>1908</v>
      </c>
      <c r="J794" s="59" t="s">
        <v>2487</v>
      </c>
    </row>
    <row r="795" spans="1:10" x14ac:dyDescent="0.25">
      <c r="A795" s="59" t="str">
        <f>VLOOKUP(B795, names!A$3:B$2401, 2,)</f>
        <v>United Casualty Insurance Co. Of America</v>
      </c>
      <c r="B795" t="s">
        <v>95</v>
      </c>
      <c r="C795" s="59" t="str">
        <f t="shared" si="24"/>
        <v>12115 Lackland Road</v>
      </c>
      <c r="D795" t="s">
        <v>1909</v>
      </c>
      <c r="E795" s="59" t="str">
        <f t="shared" si="25"/>
        <v>St. Louis</v>
      </c>
      <c r="F795" t="s">
        <v>2103</v>
      </c>
      <c r="G795" t="s">
        <v>2319</v>
      </c>
      <c r="H795" s="140" t="s">
        <v>2454</v>
      </c>
      <c r="I795" t="s">
        <v>1910</v>
      </c>
      <c r="J795" s="59" t="s">
        <v>2589</v>
      </c>
    </row>
    <row r="796" spans="1:10" x14ac:dyDescent="0.25">
      <c r="A796" s="59" t="e">
        <f>VLOOKUP(B796, names!A$3:B$2401, 2,)</f>
        <v>#N/A</v>
      </c>
      <c r="B796" t="s">
        <v>1911</v>
      </c>
      <c r="C796" s="59" t="str">
        <f t="shared" si="24"/>
        <v>747 Alpha Drive</v>
      </c>
      <c r="D796" t="s">
        <v>670</v>
      </c>
      <c r="E796" s="59" t="str">
        <f t="shared" si="25"/>
        <v>Highland Heights</v>
      </c>
      <c r="F796" t="s">
        <v>2092</v>
      </c>
      <c r="G796" t="s">
        <v>2302</v>
      </c>
      <c r="H796" s="140" t="s">
        <v>2336</v>
      </c>
      <c r="I796" t="s">
        <v>671</v>
      </c>
      <c r="J796" s="59" t="s">
        <v>3322</v>
      </c>
    </row>
    <row r="797" spans="1:10" x14ac:dyDescent="0.25">
      <c r="A797" s="59" t="e">
        <f>VLOOKUP(B797, names!A$3:B$2401, 2,)</f>
        <v>#N/A</v>
      </c>
      <c r="B797" t="s">
        <v>1912</v>
      </c>
      <c r="C797" s="59" t="str">
        <f t="shared" si="24"/>
        <v>118 Second Avenue Se</v>
      </c>
      <c r="D797" t="s">
        <v>1900</v>
      </c>
      <c r="E797" s="59" t="str">
        <f t="shared" si="25"/>
        <v>Cedar Rapids</v>
      </c>
      <c r="F797" t="s">
        <v>2034</v>
      </c>
      <c r="G797" t="s">
        <v>2289</v>
      </c>
      <c r="H797" s="140">
        <v>52401</v>
      </c>
      <c r="I797" t="s">
        <v>445</v>
      </c>
      <c r="J797" s="59" t="s">
        <v>2470</v>
      </c>
    </row>
    <row r="798" spans="1:10" x14ac:dyDescent="0.25">
      <c r="A798" s="59" t="str">
        <f>VLOOKUP(B798, names!A$3:B$2401, 2,)</f>
        <v>United Fire And Casualty Co.</v>
      </c>
      <c r="B798" t="s">
        <v>130</v>
      </c>
      <c r="C798" s="59" t="str">
        <f t="shared" si="24"/>
        <v>118 Second Avenue Se</v>
      </c>
      <c r="D798" t="s">
        <v>1900</v>
      </c>
      <c r="E798" s="59" t="str">
        <f t="shared" si="25"/>
        <v>Cedar Rapids</v>
      </c>
      <c r="F798" t="s">
        <v>2034</v>
      </c>
      <c r="G798" t="s">
        <v>2289</v>
      </c>
      <c r="H798" s="140">
        <v>52401</v>
      </c>
      <c r="I798" t="s">
        <v>445</v>
      </c>
      <c r="J798" s="59" t="s">
        <v>2470</v>
      </c>
    </row>
    <row r="799" spans="1:10" x14ac:dyDescent="0.25">
      <c r="A799" s="59" t="e">
        <f>VLOOKUP(B799, names!A$3:B$2401, 2,)</f>
        <v>#N/A</v>
      </c>
      <c r="B799" t="s">
        <v>1913</v>
      </c>
      <c r="C799" s="59" t="str">
        <f t="shared" si="24"/>
        <v>Post Office Box 20597</v>
      </c>
      <c r="D799" t="s">
        <v>1914</v>
      </c>
      <c r="E799" s="59" t="str">
        <f t="shared" si="25"/>
        <v>Greensboro</v>
      </c>
      <c r="F799" t="s">
        <v>2189</v>
      </c>
      <c r="G799" t="s">
        <v>2297</v>
      </c>
      <c r="H799" s="140">
        <v>27420</v>
      </c>
      <c r="I799" t="s">
        <v>1915</v>
      </c>
      <c r="J799" s="59" t="s">
        <v>2487</v>
      </c>
    </row>
    <row r="800" spans="1:10" x14ac:dyDescent="0.25">
      <c r="A800" s="59" t="e">
        <f>VLOOKUP(B800, names!A$3:B$2401, 2,)</f>
        <v>#N/A</v>
      </c>
      <c r="B800" t="s">
        <v>1916</v>
      </c>
      <c r="C800" s="59" t="str">
        <f t="shared" si="24"/>
        <v>Post Office Box 20597</v>
      </c>
      <c r="D800" t="s">
        <v>1914</v>
      </c>
      <c r="E800" s="59" t="str">
        <f t="shared" si="25"/>
        <v>Greensboro</v>
      </c>
      <c r="F800" t="s">
        <v>2189</v>
      </c>
      <c r="G800" t="s">
        <v>2297</v>
      </c>
      <c r="H800" s="140">
        <v>27420</v>
      </c>
      <c r="I800" t="s">
        <v>1915</v>
      </c>
      <c r="J800" s="59" t="s">
        <v>2487</v>
      </c>
    </row>
    <row r="801" spans="1:10" x14ac:dyDescent="0.25">
      <c r="A801" s="59" t="e">
        <f>VLOOKUP(B801, names!A$3:B$2401, 2,)</f>
        <v>#N/A</v>
      </c>
      <c r="B801" t="s">
        <v>1917</v>
      </c>
      <c r="C801" s="59" t="str">
        <f t="shared" si="24"/>
        <v>Post Office Box 20597</v>
      </c>
      <c r="D801" t="s">
        <v>1914</v>
      </c>
      <c r="E801" s="59" t="str">
        <f t="shared" si="25"/>
        <v>Greensboro</v>
      </c>
      <c r="F801" t="s">
        <v>2189</v>
      </c>
      <c r="G801" t="s">
        <v>2297</v>
      </c>
      <c r="H801" s="140">
        <v>27420</v>
      </c>
      <c r="I801" t="s">
        <v>1915</v>
      </c>
      <c r="J801" s="59" t="s">
        <v>2487</v>
      </c>
    </row>
    <row r="802" spans="1:10" x14ac:dyDescent="0.25">
      <c r="A802" s="59" t="e">
        <f>VLOOKUP(B802, names!A$3:B$2401, 2,)</f>
        <v>#N/A</v>
      </c>
      <c r="B802" t="s">
        <v>1918</v>
      </c>
      <c r="C802" s="59" t="str">
        <f t="shared" si="24"/>
        <v>Post Office Box 20597</v>
      </c>
      <c r="D802" t="s">
        <v>1914</v>
      </c>
      <c r="E802" s="59" t="str">
        <f t="shared" si="25"/>
        <v>Greensboro</v>
      </c>
      <c r="F802" t="s">
        <v>2189</v>
      </c>
      <c r="G802" t="s">
        <v>2297</v>
      </c>
      <c r="H802" s="140">
        <v>27420</v>
      </c>
      <c r="I802" t="s">
        <v>1915</v>
      </c>
      <c r="J802" s="59" t="s">
        <v>2487</v>
      </c>
    </row>
    <row r="803" spans="1:10" x14ac:dyDescent="0.25">
      <c r="A803" s="59" t="e">
        <f>VLOOKUP(B803, names!A$3:B$2401, 2,)</f>
        <v>#N/A</v>
      </c>
      <c r="B803" t="s">
        <v>1919</v>
      </c>
      <c r="C803" s="59" t="str">
        <f t="shared" si="24"/>
        <v>3 Bala Plz, Ste 300E</v>
      </c>
      <c r="D803" t="s">
        <v>953</v>
      </c>
      <c r="E803" s="59" t="str">
        <f t="shared" si="25"/>
        <v>Bala Cynwyd</v>
      </c>
      <c r="F803" t="s">
        <v>2072</v>
      </c>
      <c r="G803" t="s">
        <v>2286</v>
      </c>
      <c r="H803" s="140" t="s">
        <v>2322</v>
      </c>
      <c r="I803" t="s">
        <v>600</v>
      </c>
      <c r="J803" s="59" t="s">
        <v>3174</v>
      </c>
    </row>
    <row r="804" spans="1:10" x14ac:dyDescent="0.25">
      <c r="A804" s="59" t="str">
        <f>VLOOKUP(B804, names!A$3:B$2401, 2,)</f>
        <v>United Property &amp; Casualty Insurance Co.</v>
      </c>
      <c r="B804" t="s">
        <v>39</v>
      </c>
      <c r="C804" s="59" t="str">
        <f t="shared" si="24"/>
        <v>360 Central Avenue, Suite 900</v>
      </c>
      <c r="D804" t="s">
        <v>1920</v>
      </c>
      <c r="E804" s="59" t="str">
        <f t="shared" si="25"/>
        <v>St. Petersburg</v>
      </c>
      <c r="F804" t="s">
        <v>2055</v>
      </c>
      <c r="G804" t="s">
        <v>2285</v>
      </c>
      <c r="H804" s="140">
        <v>33701</v>
      </c>
      <c r="I804" t="s">
        <v>1921</v>
      </c>
      <c r="J804" s="59" t="s">
        <v>2649</v>
      </c>
    </row>
    <row r="805" spans="1:10" x14ac:dyDescent="0.25">
      <c r="A805" s="59" t="str">
        <f>VLOOKUP(B805, names!A$3:B$2401, 2,)</f>
        <v>United Services Automobile Association</v>
      </c>
      <c r="B805" t="s">
        <v>45</v>
      </c>
      <c r="C805" s="59" t="str">
        <f t="shared" si="24"/>
        <v>9800 Fredericksburg Road</v>
      </c>
      <c r="D805" t="s">
        <v>1129</v>
      </c>
      <c r="E805" s="59" t="str">
        <f t="shared" si="25"/>
        <v>San Antonio</v>
      </c>
      <c r="F805" t="s">
        <v>2089</v>
      </c>
      <c r="G805" t="s">
        <v>2287</v>
      </c>
      <c r="H805" s="140">
        <v>78288</v>
      </c>
      <c r="I805" t="s">
        <v>1130</v>
      </c>
      <c r="J805" s="59" t="s">
        <v>3252</v>
      </c>
    </row>
    <row r="806" spans="1:10" x14ac:dyDescent="0.25">
      <c r="A806" s="59" t="e">
        <f>VLOOKUP(B806, names!A$3:B$2401, 2,)</f>
        <v>#N/A</v>
      </c>
      <c r="B806" t="s">
        <v>1922</v>
      </c>
      <c r="C806" s="59" t="str">
        <f t="shared" si="24"/>
        <v>One Tower Square, 5 Ms</v>
      </c>
      <c r="D806" t="s">
        <v>960</v>
      </c>
      <c r="E806" s="59" t="str">
        <f t="shared" si="25"/>
        <v>Hartford</v>
      </c>
      <c r="F806" t="s">
        <v>2037</v>
      </c>
      <c r="G806" t="s">
        <v>2288</v>
      </c>
      <c r="H806" s="140" t="s">
        <v>3708</v>
      </c>
      <c r="I806" t="s">
        <v>899</v>
      </c>
      <c r="J806" s="59" t="s">
        <v>3196</v>
      </c>
    </row>
    <row r="807" spans="1:10" x14ac:dyDescent="0.25">
      <c r="A807" s="59" t="str">
        <f>VLOOKUP(B807, names!A$3:B$2401, 2,)</f>
        <v>United States Fire Insurance Co.</v>
      </c>
      <c r="B807" t="s">
        <v>168</v>
      </c>
      <c r="C807" s="59" t="str">
        <f t="shared" si="24"/>
        <v>305 Madison Avenue</v>
      </c>
      <c r="D807" t="s">
        <v>929</v>
      </c>
      <c r="E807" s="59" t="str">
        <f t="shared" si="25"/>
        <v>Morristown</v>
      </c>
      <c r="F807" t="s">
        <v>2088</v>
      </c>
      <c r="G807" t="s">
        <v>2300</v>
      </c>
      <c r="H807" s="140" t="s">
        <v>3719</v>
      </c>
      <c r="I807" t="s">
        <v>930</v>
      </c>
      <c r="J807" s="59" t="s">
        <v>3227</v>
      </c>
    </row>
    <row r="808" spans="1:10" x14ac:dyDescent="0.25">
      <c r="A808" s="59" t="e">
        <f>VLOOKUP(B808, names!A$3:B$2401, 2,)</f>
        <v>#N/A</v>
      </c>
      <c r="B808" t="s">
        <v>1923</v>
      </c>
      <c r="C808" s="59" t="str">
        <f t="shared" si="24"/>
        <v>1190 Devon Park Drive</v>
      </c>
      <c r="D808" t="s">
        <v>1924</v>
      </c>
      <c r="E808" s="59" t="str">
        <f t="shared" si="25"/>
        <v>Wayne</v>
      </c>
      <c r="F808" t="s">
        <v>2263</v>
      </c>
      <c r="G808" t="s">
        <v>2286</v>
      </c>
      <c r="H808" s="140">
        <v>19087</v>
      </c>
      <c r="I808" t="s">
        <v>1925</v>
      </c>
      <c r="J808" s="59" t="s">
        <v>3352</v>
      </c>
    </row>
    <row r="809" spans="1:10" x14ac:dyDescent="0.25">
      <c r="A809" s="59" t="e">
        <f>VLOOKUP(B809, names!A$3:B$2401, 2,)</f>
        <v>#N/A</v>
      </c>
      <c r="B809" t="s">
        <v>1926</v>
      </c>
      <c r="C809" s="59" t="str">
        <f t="shared" si="24"/>
        <v>20 W. Aylesbury Road</v>
      </c>
      <c r="D809" t="s">
        <v>1927</v>
      </c>
      <c r="E809" s="59" t="str">
        <f t="shared" si="25"/>
        <v>Timonium</v>
      </c>
      <c r="F809" t="s">
        <v>2264</v>
      </c>
      <c r="G809" t="s">
        <v>2296</v>
      </c>
      <c r="H809" s="140">
        <v>21093</v>
      </c>
      <c r="I809" t="s">
        <v>551</v>
      </c>
      <c r="J809" s="59" t="s">
        <v>2487</v>
      </c>
    </row>
    <row r="810" spans="1:10" x14ac:dyDescent="0.25">
      <c r="A810" s="59" t="e">
        <f>VLOOKUP(B810, names!A$3:B$2401, 2,)</f>
        <v>#N/A</v>
      </c>
      <c r="B810" t="s">
        <v>1928</v>
      </c>
      <c r="C810" s="59" t="str">
        <f t="shared" si="24"/>
        <v>15200 West Small Road</v>
      </c>
      <c r="D810" t="s">
        <v>1929</v>
      </c>
      <c r="E810" s="59" t="str">
        <f t="shared" si="25"/>
        <v>New Berlin</v>
      </c>
      <c r="F810" t="s">
        <v>2265</v>
      </c>
      <c r="G810" t="s">
        <v>2354</v>
      </c>
      <c r="H810" s="140">
        <v>53151</v>
      </c>
      <c r="I810" t="s">
        <v>1930</v>
      </c>
      <c r="J810" s="59" t="s">
        <v>2487</v>
      </c>
    </row>
    <row r="811" spans="1:10" x14ac:dyDescent="0.25">
      <c r="A811" s="59" t="e">
        <f>VLOOKUP(B811, names!A$3:B$2401, 2,)</f>
        <v>#N/A</v>
      </c>
      <c r="B811" t="s">
        <v>1931</v>
      </c>
      <c r="C811" s="59" t="str">
        <f t="shared" si="24"/>
        <v>50 Glenmaura National Blvd.,  Ste. 201</v>
      </c>
      <c r="D811" t="s">
        <v>510</v>
      </c>
      <c r="E811" s="59" t="str">
        <f t="shared" si="25"/>
        <v>Moosic</v>
      </c>
      <c r="F811" t="s">
        <v>2049</v>
      </c>
      <c r="G811" t="s">
        <v>2286</v>
      </c>
      <c r="H811" s="140">
        <v>18507</v>
      </c>
      <c r="I811" t="s">
        <v>1932</v>
      </c>
      <c r="J811" s="59" t="s">
        <v>2589</v>
      </c>
    </row>
    <row r="812" spans="1:10" x14ac:dyDescent="0.25">
      <c r="A812" s="59" t="e">
        <f>VLOOKUP(B812, names!A$3:B$2401, 2,)</f>
        <v>#N/A</v>
      </c>
      <c r="B812" t="s">
        <v>1933</v>
      </c>
      <c r="C812" s="59" t="str">
        <f t="shared" si="24"/>
        <v>50 Glenmaura National Boulevard</v>
      </c>
      <c r="D812" t="s">
        <v>1934</v>
      </c>
      <c r="E812" s="59" t="str">
        <f t="shared" si="25"/>
        <v>Moosic</v>
      </c>
      <c r="F812" t="s">
        <v>2049</v>
      </c>
      <c r="G812" t="s">
        <v>2286</v>
      </c>
      <c r="H812" s="140">
        <v>18507</v>
      </c>
      <c r="I812" t="s">
        <v>1935</v>
      </c>
      <c r="J812" s="59" t="s">
        <v>2487</v>
      </c>
    </row>
    <row r="813" spans="1:10" x14ac:dyDescent="0.25">
      <c r="A813" s="59" t="e">
        <f>VLOOKUP(B813, names!A$3:B$2401, 2,)</f>
        <v>#N/A</v>
      </c>
      <c r="B813" t="s">
        <v>1936</v>
      </c>
      <c r="C813" s="59" t="str">
        <f t="shared" si="24"/>
        <v>3214 Chicago Drive</v>
      </c>
      <c r="D813" t="s">
        <v>1937</v>
      </c>
      <c r="E813" s="59" t="str">
        <f t="shared" si="25"/>
        <v>Hudsonville</v>
      </c>
      <c r="F813" t="s">
        <v>2266</v>
      </c>
      <c r="G813" t="s">
        <v>2283</v>
      </c>
      <c r="H813" s="140">
        <v>49426</v>
      </c>
      <c r="I813" t="s">
        <v>1938</v>
      </c>
      <c r="J813" s="59" t="s">
        <v>2487</v>
      </c>
    </row>
    <row r="814" spans="1:10" x14ac:dyDescent="0.25">
      <c r="A814" s="59" t="e">
        <f>VLOOKUP(B814, names!A$3:B$2401, 2,)</f>
        <v>#N/A</v>
      </c>
      <c r="B814" t="s">
        <v>1939</v>
      </c>
      <c r="C814" s="59" t="e">
        <f t="shared" si="24"/>
        <v>#VALUE!</v>
      </c>
      <c r="E814" s="59" t="str">
        <f t="shared" si="25"/>
        <v>Caparra Heights Guaynabo</v>
      </c>
      <c r="F814" t="s">
        <v>2267</v>
      </c>
      <c r="G814" t="s">
        <v>2455</v>
      </c>
      <c r="H814" s="140">
        <v>968</v>
      </c>
      <c r="I814" t="s">
        <v>1940</v>
      </c>
      <c r="J814" s="59" t="s">
        <v>3353</v>
      </c>
    </row>
    <row r="815" spans="1:10" x14ac:dyDescent="0.25">
      <c r="A815" s="59" t="str">
        <f>VLOOKUP(B815, names!A$3:B$2401, 2,)</f>
        <v>Universal Insurance Co. Of North America</v>
      </c>
      <c r="B815" t="s">
        <v>70</v>
      </c>
      <c r="C815" s="59" t="str">
        <f t="shared" si="24"/>
        <v>101 Paramount Drive, Suite 220</v>
      </c>
      <c r="D815" t="s">
        <v>1941</v>
      </c>
      <c r="E815" s="59" t="str">
        <f t="shared" si="25"/>
        <v>Sarasota</v>
      </c>
      <c r="F815" t="s">
        <v>2113</v>
      </c>
      <c r="G815" t="s">
        <v>2285</v>
      </c>
      <c r="H815" s="140">
        <v>34232</v>
      </c>
      <c r="I815" t="s">
        <v>1942</v>
      </c>
      <c r="J815" s="59" t="s">
        <v>2652</v>
      </c>
    </row>
    <row r="816" spans="1:10" x14ac:dyDescent="0.25">
      <c r="A816" s="59" t="str">
        <f>VLOOKUP(B816, names!A$3:B$2401, 2,)</f>
        <v>Universal Property &amp; Casualty Insurance Co.</v>
      </c>
      <c r="B816" t="s">
        <v>34</v>
      </c>
      <c r="C816" s="59" t="str">
        <f t="shared" si="24"/>
        <v>1110 West Commercial Boulevard</v>
      </c>
      <c r="D816" t="s">
        <v>594</v>
      </c>
      <c r="E816" s="59" t="str">
        <f t="shared" si="25"/>
        <v>Fort Lauderdale</v>
      </c>
      <c r="F816" t="s">
        <v>2070</v>
      </c>
      <c r="G816" t="s">
        <v>2285</v>
      </c>
      <c r="H816" s="140">
        <v>33309</v>
      </c>
      <c r="I816" t="s">
        <v>595</v>
      </c>
      <c r="J816" s="59" t="s">
        <v>3354</v>
      </c>
    </row>
    <row r="817" spans="1:10" x14ac:dyDescent="0.25">
      <c r="A817" s="59" t="e">
        <f>VLOOKUP(B817, names!A$3:B$2401, 2,)</f>
        <v>#N/A</v>
      </c>
      <c r="B817" t="s">
        <v>1943</v>
      </c>
      <c r="C817" s="59" t="str">
        <f t="shared" si="24"/>
        <v>333 S. Wabash Ave</v>
      </c>
      <c r="D817" t="s">
        <v>537</v>
      </c>
      <c r="E817" s="59" t="str">
        <f t="shared" si="25"/>
        <v>Chicago</v>
      </c>
      <c r="F817" t="s">
        <v>2040</v>
      </c>
      <c r="G817" t="s">
        <v>2294</v>
      </c>
      <c r="H817" s="140">
        <v>60604</v>
      </c>
      <c r="I817" t="s">
        <v>538</v>
      </c>
      <c r="J817" s="59" t="s">
        <v>2487</v>
      </c>
    </row>
    <row r="818" spans="1:10" x14ac:dyDescent="0.25">
      <c r="A818" s="59" t="e">
        <f>VLOOKUP(B818, names!A$3:B$2401, 2,)</f>
        <v>#N/A</v>
      </c>
      <c r="B818" t="s">
        <v>1944</v>
      </c>
      <c r="C818" s="59" t="str">
        <f t="shared" si="24"/>
        <v>1400 American Lane</v>
      </c>
      <c r="D818" t="s">
        <v>565</v>
      </c>
      <c r="E818" s="59" t="str">
        <f t="shared" si="25"/>
        <v>Schaumburg</v>
      </c>
      <c r="F818" t="s">
        <v>2052</v>
      </c>
      <c r="G818" t="s">
        <v>2294</v>
      </c>
      <c r="H818" s="140" t="s">
        <v>2315</v>
      </c>
      <c r="I818" t="s">
        <v>566</v>
      </c>
      <c r="J818" s="59" t="s">
        <v>3167</v>
      </c>
    </row>
    <row r="819" spans="1:10" x14ac:dyDescent="0.25">
      <c r="A819" s="59" t="e">
        <f>VLOOKUP(B819, names!A$3:B$2401, 2,)</f>
        <v>#N/A</v>
      </c>
      <c r="B819" t="s">
        <v>1945</v>
      </c>
      <c r="C819" s="59" t="str">
        <f t="shared" si="24"/>
        <v>4446 State Route 42, Suite B</v>
      </c>
      <c r="D819" t="s">
        <v>1946</v>
      </c>
      <c r="E819" s="59" t="str">
        <f t="shared" si="25"/>
        <v>Monticello</v>
      </c>
      <c r="F819" t="s">
        <v>2268</v>
      </c>
      <c r="G819" t="s">
        <v>2279</v>
      </c>
      <c r="H819" s="140">
        <v>12701</v>
      </c>
      <c r="I819" t="s">
        <v>1947</v>
      </c>
      <c r="J819" s="59" t="s">
        <v>3355</v>
      </c>
    </row>
    <row r="820" spans="1:10" x14ac:dyDescent="0.25">
      <c r="A820" s="59" t="str">
        <f>VLOOKUP(B820, names!A$3:B$2401, 2,)</f>
        <v>USAA Casualty Insurance Co.</v>
      </c>
      <c r="B820" t="s">
        <v>67</v>
      </c>
      <c r="C820" s="59" t="str">
        <f t="shared" si="24"/>
        <v>9800 Fredericksburg Road</v>
      </c>
      <c r="D820" t="s">
        <v>1129</v>
      </c>
      <c r="E820" s="59" t="str">
        <f t="shared" si="25"/>
        <v>San Antonio</v>
      </c>
      <c r="F820" t="s">
        <v>2089</v>
      </c>
      <c r="G820" t="s">
        <v>2287</v>
      </c>
      <c r="H820" s="140">
        <v>78288</v>
      </c>
      <c r="I820" t="s">
        <v>1130</v>
      </c>
      <c r="J820" s="59" t="s">
        <v>3252</v>
      </c>
    </row>
    <row r="821" spans="1:10" x14ac:dyDescent="0.25">
      <c r="A821" s="59" t="str">
        <f>VLOOKUP(B821, names!A$3:B$2401, 2,)</f>
        <v>USAA General Indemnity Co.</v>
      </c>
      <c r="B821" t="s">
        <v>94</v>
      </c>
      <c r="C821" s="59" t="str">
        <f t="shared" si="24"/>
        <v>9800 Fredericksburg Road</v>
      </c>
      <c r="D821" t="s">
        <v>1129</v>
      </c>
      <c r="E821" s="59" t="str">
        <f t="shared" si="25"/>
        <v>San Antonio</v>
      </c>
      <c r="F821" t="s">
        <v>2089</v>
      </c>
      <c r="G821" t="s">
        <v>2287</v>
      </c>
      <c r="H821" s="140">
        <v>78288</v>
      </c>
      <c r="I821" t="s">
        <v>1130</v>
      </c>
      <c r="J821" s="59" t="s">
        <v>3252</v>
      </c>
    </row>
    <row r="822" spans="1:10" x14ac:dyDescent="0.25">
      <c r="A822" s="59" t="e">
        <f>VLOOKUP(B822, names!A$3:B$2401, 2,)</f>
        <v>#N/A</v>
      </c>
      <c r="B822" t="s">
        <v>1948</v>
      </c>
      <c r="C822" s="59" t="str">
        <f t="shared" si="24"/>
        <v>One Westbrook Corporate Center, Suite 320</v>
      </c>
      <c r="D822" t="s">
        <v>1949</v>
      </c>
      <c r="E822" s="59" t="str">
        <f t="shared" si="25"/>
        <v>Westchester</v>
      </c>
      <c r="F822" t="s">
        <v>2269</v>
      </c>
      <c r="G822" t="s">
        <v>2294</v>
      </c>
      <c r="H822" s="140">
        <v>60154</v>
      </c>
      <c r="I822" t="s">
        <v>1950</v>
      </c>
      <c r="J822" s="59" t="s">
        <v>2487</v>
      </c>
    </row>
    <row r="823" spans="1:10" x14ac:dyDescent="0.25">
      <c r="A823" s="59" t="e">
        <f>VLOOKUP(B823, names!A$3:B$2401, 2,)</f>
        <v>#N/A</v>
      </c>
      <c r="B823" t="s">
        <v>1951</v>
      </c>
      <c r="C823" s="59" t="str">
        <f t="shared" si="24"/>
        <v>5981 Airport Rd.</v>
      </c>
      <c r="D823" t="s">
        <v>1952</v>
      </c>
      <c r="E823" s="59" t="str">
        <f t="shared" si="25"/>
        <v>Oriskany</v>
      </c>
      <c r="F823" t="s">
        <v>2270</v>
      </c>
      <c r="G823" t="s">
        <v>2279</v>
      </c>
      <c r="H823" s="140">
        <v>13424</v>
      </c>
      <c r="I823" t="s">
        <v>1953</v>
      </c>
      <c r="J823" s="59" t="s">
        <v>2487</v>
      </c>
    </row>
    <row r="824" spans="1:10" x14ac:dyDescent="0.25">
      <c r="A824" s="59" t="e">
        <f>VLOOKUP(B824, names!A$3:B$2401, 2,)</f>
        <v>#N/A</v>
      </c>
      <c r="B824" t="s">
        <v>1954</v>
      </c>
      <c r="C824" s="59" t="str">
        <f t="shared" si="24"/>
        <v>180 Genesee Street</v>
      </c>
      <c r="D824" t="s">
        <v>1173</v>
      </c>
      <c r="E824" s="59" t="str">
        <f t="shared" si="25"/>
        <v>New Hartford</v>
      </c>
      <c r="F824" t="s">
        <v>2171</v>
      </c>
      <c r="G824" t="s">
        <v>2279</v>
      </c>
      <c r="H824" s="140">
        <v>13413</v>
      </c>
      <c r="I824" t="s">
        <v>1174</v>
      </c>
      <c r="J824" s="59" t="s">
        <v>3259</v>
      </c>
    </row>
    <row r="825" spans="1:10" x14ac:dyDescent="0.25">
      <c r="A825" s="59" t="str">
        <f>VLOOKUP(B825, names!A$3:B$2401, 2,)</f>
        <v>Valley Forge Insurance Co.</v>
      </c>
      <c r="B825" t="s">
        <v>191</v>
      </c>
      <c r="C825" s="59" t="str">
        <f t="shared" si="24"/>
        <v>333 S. Wabash Ave</v>
      </c>
      <c r="D825" t="s">
        <v>537</v>
      </c>
      <c r="E825" s="59" t="str">
        <f t="shared" si="25"/>
        <v>Chicago</v>
      </c>
      <c r="F825" t="s">
        <v>2040</v>
      </c>
      <c r="G825" t="s">
        <v>2294</v>
      </c>
      <c r="H825" s="140">
        <v>60604</v>
      </c>
      <c r="I825" t="s">
        <v>538</v>
      </c>
      <c r="J825" s="59" t="s">
        <v>3161</v>
      </c>
    </row>
    <row r="826" spans="1:10" x14ac:dyDescent="0.25">
      <c r="A826" s="59" t="e">
        <f>VLOOKUP(B826, names!A$3:B$2401, 2,)</f>
        <v>#N/A</v>
      </c>
      <c r="B826" t="s">
        <v>1955</v>
      </c>
      <c r="C826" s="59" t="str">
        <f t="shared" si="24"/>
        <v>One Premier Drive</v>
      </c>
      <c r="D826" t="s">
        <v>1956</v>
      </c>
      <c r="E826" s="59" t="str">
        <f t="shared" si="25"/>
        <v>St. Louis</v>
      </c>
      <c r="F826" t="s">
        <v>2103</v>
      </c>
      <c r="G826" t="s">
        <v>2319</v>
      </c>
      <c r="H826" s="140">
        <v>63026</v>
      </c>
      <c r="I826" t="s">
        <v>1957</v>
      </c>
      <c r="J826" s="59" t="s">
        <v>3356</v>
      </c>
    </row>
    <row r="827" spans="1:10" x14ac:dyDescent="0.25">
      <c r="A827" s="59" t="e">
        <f>VLOOKUP(B827, names!A$3:B$2401, 2,)</f>
        <v>#N/A</v>
      </c>
      <c r="B827" t="s">
        <v>1958</v>
      </c>
      <c r="C827" s="59" t="str">
        <f t="shared" si="24"/>
        <v>440 Lincoln Street</v>
      </c>
      <c r="D827" t="s">
        <v>498</v>
      </c>
      <c r="E827" s="59" t="str">
        <f t="shared" si="25"/>
        <v>Worcester</v>
      </c>
      <c r="F827" t="s">
        <v>2047</v>
      </c>
      <c r="G827" t="s">
        <v>2304</v>
      </c>
      <c r="H827" s="140" t="s">
        <v>2305</v>
      </c>
      <c r="I827" t="s">
        <v>499</v>
      </c>
      <c r="J827" s="59" t="s">
        <v>3156</v>
      </c>
    </row>
    <row r="828" spans="1:10" x14ac:dyDescent="0.25">
      <c r="A828" s="59">
        <f>VLOOKUP(B828, names!A$3:B$2401, 2,)</f>
        <v>0</v>
      </c>
      <c r="B828" t="s">
        <v>1959</v>
      </c>
      <c r="C828" s="59" t="str">
        <f t="shared" si="24"/>
        <v>One West Nationwide Blvd., 3-04-101</v>
      </c>
      <c r="D828" t="s">
        <v>488</v>
      </c>
      <c r="E828" s="59" t="str">
        <f t="shared" si="25"/>
        <v>Columbus</v>
      </c>
      <c r="F828" t="s">
        <v>2046</v>
      </c>
      <c r="G828" t="s">
        <v>2302</v>
      </c>
      <c r="H828" s="140" t="s">
        <v>2303</v>
      </c>
      <c r="I828" t="s">
        <v>489</v>
      </c>
      <c r="J828" s="59" t="s">
        <v>2487</v>
      </c>
    </row>
    <row r="829" spans="1:10" x14ac:dyDescent="0.25">
      <c r="A829" s="59">
        <f>VLOOKUP(B829, names!A$3:B$2401, 2,)</f>
        <v>0</v>
      </c>
      <c r="B829" t="s">
        <v>1960</v>
      </c>
      <c r="C829" s="59" t="str">
        <f t="shared" si="24"/>
        <v>One West Nationwide Blvd., 3-04-101</v>
      </c>
      <c r="D829" t="s">
        <v>488</v>
      </c>
      <c r="E829" s="59" t="str">
        <f t="shared" si="25"/>
        <v>Columbus</v>
      </c>
      <c r="F829" t="s">
        <v>2046</v>
      </c>
      <c r="G829" t="s">
        <v>2302</v>
      </c>
      <c r="H829" s="140" t="s">
        <v>2303</v>
      </c>
      <c r="I829" t="s">
        <v>489</v>
      </c>
      <c r="J829" s="59" t="s">
        <v>2487</v>
      </c>
    </row>
    <row r="830" spans="1:10" x14ac:dyDescent="0.25">
      <c r="A830" s="59">
        <f>VLOOKUP(B830, names!A$3:B$2401, 2,)</f>
        <v>0</v>
      </c>
      <c r="B830" t="s">
        <v>1961</v>
      </c>
      <c r="C830" s="59" t="str">
        <f t="shared" ref="C830:C865" si="26">PROPER(LEFT(D830, LEN(D830)-1))</f>
        <v>One West Nationwide Blvd., 3-04-101</v>
      </c>
      <c r="D830" t="s">
        <v>488</v>
      </c>
      <c r="E830" s="59" t="str">
        <f t="shared" ref="E830:E876" si="27">PROPER(F830)</f>
        <v>Columbus</v>
      </c>
      <c r="F830" t="s">
        <v>2046</v>
      </c>
      <c r="G830" t="s">
        <v>2302</v>
      </c>
      <c r="H830" s="140" t="s">
        <v>2303</v>
      </c>
      <c r="I830" t="s">
        <v>489</v>
      </c>
      <c r="J830" s="59" t="s">
        <v>2487</v>
      </c>
    </row>
    <row r="831" spans="1:10" x14ac:dyDescent="0.25">
      <c r="A831" s="59" t="str">
        <f>VLOOKUP(B831, names!A$3:B$2401, 2,)</f>
        <v>Vigilant Insurance Co.</v>
      </c>
      <c r="B831" t="s">
        <v>158</v>
      </c>
      <c r="C831" s="59" t="str">
        <f t="shared" si="26"/>
        <v>202 Hall'S Mill Road</v>
      </c>
      <c r="D831" t="s">
        <v>862</v>
      </c>
      <c r="E831" s="59" t="str">
        <f t="shared" si="27"/>
        <v>Whitehou</v>
      </c>
      <c r="F831" t="s">
        <v>2225</v>
      </c>
      <c r="G831" t="s">
        <v>2300</v>
      </c>
      <c r="H831" s="140" t="s">
        <v>3715</v>
      </c>
      <c r="I831" t="s">
        <v>863</v>
      </c>
      <c r="J831" s="59" t="s">
        <v>2524</v>
      </c>
    </row>
    <row r="832" spans="1:10" x14ac:dyDescent="0.25">
      <c r="A832" s="59" t="e">
        <f>VLOOKUP(B832, names!A$3:B$2401, 2,)</f>
        <v>#N/A</v>
      </c>
      <c r="B832" t="s">
        <v>1962</v>
      </c>
      <c r="C832" s="59" t="str">
        <f t="shared" si="26"/>
        <v>175 W. Jackson</v>
      </c>
      <c r="D832" t="s">
        <v>1963</v>
      </c>
      <c r="E832" s="59" t="str">
        <f t="shared" si="27"/>
        <v>Chicago</v>
      </c>
      <c r="F832" t="s">
        <v>2040</v>
      </c>
      <c r="G832" t="s">
        <v>2294</v>
      </c>
      <c r="H832" s="140">
        <v>60604</v>
      </c>
      <c r="I832" t="s">
        <v>1964</v>
      </c>
      <c r="J832" s="59" t="s">
        <v>3357</v>
      </c>
    </row>
    <row r="833" spans="1:10" x14ac:dyDescent="0.25">
      <c r="A833" s="59" t="e">
        <f>VLOOKUP(B833, names!A$3:B$2401, 2,)</f>
        <v>#N/A</v>
      </c>
      <c r="B833" t="s">
        <v>1965</v>
      </c>
      <c r="C833" s="59" t="str">
        <f t="shared" si="26"/>
        <v>3333 Quality Drive</v>
      </c>
      <c r="D833" t="s">
        <v>1966</v>
      </c>
      <c r="E833" s="59" t="str">
        <f t="shared" si="27"/>
        <v>Rancho Cordova</v>
      </c>
      <c r="F833" t="s">
        <v>2196</v>
      </c>
      <c r="G833" t="s">
        <v>2312</v>
      </c>
      <c r="H833" s="140">
        <v>95670</v>
      </c>
      <c r="I833" t="s">
        <v>1967</v>
      </c>
      <c r="J833" s="59" t="s">
        <v>2487</v>
      </c>
    </row>
    <row r="834" spans="1:10" x14ac:dyDescent="0.25">
      <c r="A834" s="59" t="e">
        <f>VLOOKUP(B834, names!A$3:B$2401, 2,)</f>
        <v>#N/A</v>
      </c>
      <c r="B834" t="s">
        <v>1968</v>
      </c>
      <c r="C834" s="59" t="str">
        <f t="shared" si="26"/>
        <v>50 Glenmaura National Blvd.,  Ste. 201</v>
      </c>
      <c r="D834" t="s">
        <v>510</v>
      </c>
      <c r="E834" s="59" t="str">
        <f t="shared" si="27"/>
        <v>Moosic</v>
      </c>
      <c r="F834" t="s">
        <v>2049</v>
      </c>
      <c r="G834" t="s">
        <v>2286</v>
      </c>
      <c r="H834" s="140">
        <v>18507</v>
      </c>
      <c r="I834" t="s">
        <v>1408</v>
      </c>
      <c r="J834" s="59" t="s">
        <v>2589</v>
      </c>
    </row>
    <row r="835" spans="1:10" x14ac:dyDescent="0.25">
      <c r="A835" s="59" t="e">
        <f>VLOOKUP(B835, names!A$3:B$2401, 2,)</f>
        <v>#N/A</v>
      </c>
      <c r="B835" t="s">
        <v>1969</v>
      </c>
      <c r="C835" s="59" t="str">
        <f t="shared" si="26"/>
        <v>12651 Briar Forest, Suite 195</v>
      </c>
      <c r="D835" t="s">
        <v>1970</v>
      </c>
      <c r="E835" s="59" t="str">
        <f t="shared" si="27"/>
        <v>Houston</v>
      </c>
      <c r="F835" t="s">
        <v>2100</v>
      </c>
      <c r="G835" t="s">
        <v>2287</v>
      </c>
      <c r="H835" s="140">
        <v>77077</v>
      </c>
      <c r="I835" t="s">
        <v>1971</v>
      </c>
      <c r="J835" s="59" t="s">
        <v>2487</v>
      </c>
    </row>
    <row r="836" spans="1:10" x14ac:dyDescent="0.25">
      <c r="A836" s="59" t="e">
        <f>VLOOKUP(B836, names!A$3:B$2401, 2,)</f>
        <v>#N/A</v>
      </c>
      <c r="B836" t="s">
        <v>1972</v>
      </c>
      <c r="C836" s="59" t="str">
        <f t="shared" si="26"/>
        <v>475 North Martingale Road</v>
      </c>
      <c r="D836" t="s">
        <v>1973</v>
      </c>
      <c r="E836" s="59" t="str">
        <f t="shared" si="27"/>
        <v>Schaumburg</v>
      </c>
      <c r="F836" t="s">
        <v>2052</v>
      </c>
      <c r="G836" t="s">
        <v>2294</v>
      </c>
      <c r="H836" s="140">
        <v>60173</v>
      </c>
      <c r="I836" t="s">
        <v>1532</v>
      </c>
      <c r="J836" s="59" t="s">
        <v>3175</v>
      </c>
    </row>
    <row r="837" spans="1:10" x14ac:dyDescent="0.25">
      <c r="A837" s="59" t="e">
        <f>VLOOKUP(B837, names!A$3:B$2401, 2,)</f>
        <v>#N/A</v>
      </c>
      <c r="B837" t="s">
        <v>1974</v>
      </c>
      <c r="C837" s="59" t="str">
        <f t="shared" si="26"/>
        <v>175 Berkeley Street</v>
      </c>
      <c r="D837" t="s">
        <v>563</v>
      </c>
      <c r="E837" s="59" t="str">
        <f t="shared" si="27"/>
        <v>Boston</v>
      </c>
      <c r="F837" t="s">
        <v>2062</v>
      </c>
      <c r="G837" t="s">
        <v>2304</v>
      </c>
      <c r="H837" s="140" t="s">
        <v>3709</v>
      </c>
      <c r="I837" t="s">
        <v>553</v>
      </c>
      <c r="J837" s="59" t="s">
        <v>3166</v>
      </c>
    </row>
    <row r="838" spans="1:10" x14ac:dyDescent="0.25">
      <c r="A838" s="59" t="e">
        <f>VLOOKUP(B838, names!A$3:B$2401, 2,)</f>
        <v>#N/A</v>
      </c>
      <c r="B838" t="s">
        <v>1975</v>
      </c>
      <c r="C838" s="59" t="str">
        <f t="shared" si="26"/>
        <v>175 Berkeley Street</v>
      </c>
      <c r="D838" t="s">
        <v>563</v>
      </c>
      <c r="E838" s="59" t="str">
        <f t="shared" si="27"/>
        <v>Boston</v>
      </c>
      <c r="F838" t="s">
        <v>2062</v>
      </c>
      <c r="G838" t="s">
        <v>2304</v>
      </c>
      <c r="H838" s="140" t="s">
        <v>3709</v>
      </c>
      <c r="I838" t="s">
        <v>553</v>
      </c>
      <c r="J838" s="59" t="s">
        <v>3166</v>
      </c>
    </row>
    <row r="839" spans="1:10" x14ac:dyDescent="0.25">
      <c r="A839" s="59">
        <f>VLOOKUP(B839, names!A$3:B$2401, 2,)</f>
        <v>0</v>
      </c>
      <c r="B839" t="s">
        <v>1976</v>
      </c>
      <c r="C839" s="59" t="str">
        <f t="shared" si="26"/>
        <v>6801 Calmont Avenue</v>
      </c>
      <c r="D839" t="s">
        <v>1977</v>
      </c>
      <c r="E839" s="59" t="str">
        <f t="shared" si="27"/>
        <v>Fort Worth</v>
      </c>
      <c r="F839" t="s">
        <v>2063</v>
      </c>
      <c r="G839" t="s">
        <v>2287</v>
      </c>
      <c r="H839" s="140">
        <v>76116</v>
      </c>
      <c r="I839" t="s">
        <v>1978</v>
      </c>
      <c r="J839" s="59" t="s">
        <v>3358</v>
      </c>
    </row>
    <row r="840" spans="1:10" x14ac:dyDescent="0.25">
      <c r="A840" s="59" t="e">
        <f>VLOOKUP(B840, names!A$3:B$2401, 2,)</f>
        <v>#N/A</v>
      </c>
      <c r="B840" t="s">
        <v>1979</v>
      </c>
      <c r="C840" s="59" t="str">
        <f t="shared" si="26"/>
        <v>59 Maiden Lane</v>
      </c>
      <c r="D840" t="s">
        <v>1856</v>
      </c>
      <c r="E840" s="59" t="str">
        <f t="shared" si="27"/>
        <v>New York</v>
      </c>
      <c r="F840" t="s">
        <v>2025</v>
      </c>
      <c r="G840" t="s">
        <v>2279</v>
      </c>
      <c r="H840" s="140">
        <v>10038</v>
      </c>
      <c r="I840" t="s">
        <v>1857</v>
      </c>
      <c r="J840" s="59" t="s">
        <v>3190</v>
      </c>
    </row>
    <row r="841" spans="1:10" x14ac:dyDescent="0.25">
      <c r="A841" s="59" t="str">
        <f>VLOOKUP(B841, names!A$3:B$2401, 2,)</f>
        <v>West American Insurance Co.</v>
      </c>
      <c r="B841" t="s">
        <v>1980</v>
      </c>
      <c r="C841" s="59" t="str">
        <f t="shared" si="26"/>
        <v>175 Berkeley Street</v>
      </c>
      <c r="D841" t="s">
        <v>563</v>
      </c>
      <c r="E841" s="59" t="str">
        <f t="shared" si="27"/>
        <v>Boston</v>
      </c>
      <c r="F841" t="s">
        <v>2062</v>
      </c>
      <c r="G841" t="s">
        <v>2304</v>
      </c>
      <c r="H841" s="140" t="s">
        <v>3709</v>
      </c>
      <c r="I841" t="s">
        <v>553</v>
      </c>
      <c r="J841" s="59" t="s">
        <v>3166</v>
      </c>
    </row>
    <row r="842" spans="1:10" x14ac:dyDescent="0.25">
      <c r="A842" s="59" t="e">
        <f>VLOOKUP(B842, names!A$3:B$2401, 2,)</f>
        <v>#N/A</v>
      </c>
      <c r="B842" t="s">
        <v>1981</v>
      </c>
      <c r="C842" s="59" t="str">
        <f t="shared" si="26"/>
        <v>Judith M. Calihan, 436 Walnut Street,            P</v>
      </c>
      <c r="D842" t="s">
        <v>436</v>
      </c>
      <c r="E842" s="59" t="str">
        <f t="shared" si="27"/>
        <v>Philadelphia</v>
      </c>
      <c r="F842" t="s">
        <v>2031</v>
      </c>
      <c r="G842" t="s">
        <v>2286</v>
      </c>
      <c r="H842" s="140">
        <v>19106</v>
      </c>
      <c r="I842" t="s">
        <v>434</v>
      </c>
      <c r="J842" s="59" t="s">
        <v>3148</v>
      </c>
    </row>
    <row r="843" spans="1:10" x14ac:dyDescent="0.25">
      <c r="A843" s="59" t="e">
        <f>VLOOKUP(B843, names!A$3:B$2401, 2,)</f>
        <v>#N/A</v>
      </c>
      <c r="B843" t="s">
        <v>1982</v>
      </c>
      <c r="C843" s="59" t="str">
        <f t="shared" si="26"/>
        <v>5230 Las Virgenes Road Suite 100</v>
      </c>
      <c r="D843" t="s">
        <v>1983</v>
      </c>
      <c r="E843" s="59" t="str">
        <f t="shared" si="27"/>
        <v>Calabasas</v>
      </c>
      <c r="F843" t="s">
        <v>2271</v>
      </c>
      <c r="G843" t="s">
        <v>2312</v>
      </c>
      <c r="H843" s="140">
        <v>91302</v>
      </c>
      <c r="I843" t="s">
        <v>1984</v>
      </c>
      <c r="J843" s="59" t="s">
        <v>2487</v>
      </c>
    </row>
    <row r="844" spans="1:10" x14ac:dyDescent="0.25">
      <c r="A844" s="59" t="e">
        <f>VLOOKUP(B844, names!A$3:B$2401, 2,)</f>
        <v>#N/A</v>
      </c>
      <c r="B844" t="s">
        <v>1985</v>
      </c>
      <c r="C844" s="59" t="str">
        <f t="shared" si="26"/>
        <v>333 S. Wabash Ave</v>
      </c>
      <c r="D844" t="s">
        <v>537</v>
      </c>
      <c r="E844" s="59" t="str">
        <f t="shared" si="27"/>
        <v>Chicago</v>
      </c>
      <c r="F844" t="s">
        <v>2040</v>
      </c>
      <c r="G844" t="s">
        <v>2294</v>
      </c>
      <c r="H844" s="140">
        <v>60604</v>
      </c>
      <c r="I844" t="s">
        <v>538</v>
      </c>
      <c r="J844" s="59" t="s">
        <v>2487</v>
      </c>
    </row>
    <row r="845" spans="1:10" x14ac:dyDescent="0.25">
      <c r="A845" s="59" t="str">
        <f>VLOOKUP(B845, names!A$3:B$2401, 2,)</f>
        <v>Westfield Insurance Co.</v>
      </c>
      <c r="B845" t="s">
        <v>154</v>
      </c>
      <c r="C845" s="59" t="str">
        <f t="shared" si="26"/>
        <v>One Park Circle</v>
      </c>
      <c r="D845" t="s">
        <v>1553</v>
      </c>
      <c r="E845" s="59" t="str">
        <f t="shared" si="27"/>
        <v>Westfield Center</v>
      </c>
      <c r="F845" t="s">
        <v>2219</v>
      </c>
      <c r="G845" t="s">
        <v>2302</v>
      </c>
      <c r="H845" s="140">
        <v>44251</v>
      </c>
      <c r="I845" t="s">
        <v>1554</v>
      </c>
      <c r="J845" s="59" t="s">
        <v>3307</v>
      </c>
    </row>
    <row r="846" spans="1:10" x14ac:dyDescent="0.25">
      <c r="A846" s="59" t="e">
        <f>VLOOKUP(B846, names!A$3:B$2401, 2,)</f>
        <v>#N/A</v>
      </c>
      <c r="B846" t="s">
        <v>1986</v>
      </c>
      <c r="C846" s="59" t="str">
        <f t="shared" si="26"/>
        <v>One Park Circle</v>
      </c>
      <c r="D846" t="s">
        <v>1553</v>
      </c>
      <c r="E846" s="59" t="str">
        <f t="shared" si="27"/>
        <v>Westfield Center</v>
      </c>
      <c r="F846" t="s">
        <v>2219</v>
      </c>
      <c r="G846" t="s">
        <v>2302</v>
      </c>
      <c r="H846" s="140">
        <v>44251</v>
      </c>
      <c r="I846" t="s">
        <v>1554</v>
      </c>
      <c r="J846" s="59" t="s">
        <v>3307</v>
      </c>
    </row>
    <row r="847" spans="1:10" x14ac:dyDescent="0.25">
      <c r="A847" s="59" t="str">
        <f>VLOOKUP(B847, names!A$3:B$2401, 2,)</f>
        <v>Weston Insurance Co.</v>
      </c>
      <c r="B847" t="s">
        <v>87</v>
      </c>
      <c r="C847" s="59" t="str">
        <f t="shared" si="26"/>
        <v>P.O.Box 14-2057</v>
      </c>
      <c r="D847" t="s">
        <v>1987</v>
      </c>
      <c r="E847" s="59" t="str">
        <f t="shared" si="27"/>
        <v>Coral Gables</v>
      </c>
      <c r="F847" t="s">
        <v>2093</v>
      </c>
      <c r="G847" t="s">
        <v>2285</v>
      </c>
      <c r="H847" s="140" t="s">
        <v>2456</v>
      </c>
      <c r="I847" t="s">
        <v>1988</v>
      </c>
      <c r="J847" s="59" t="s">
        <v>3359</v>
      </c>
    </row>
    <row r="848" spans="1:10" x14ac:dyDescent="0.25">
      <c r="A848" s="59" t="e">
        <f>VLOOKUP(B848, names!A$3:B$2401, 2,)</f>
        <v>#N/A</v>
      </c>
      <c r="B848" t="s">
        <v>1989</v>
      </c>
      <c r="C848" s="59" t="str">
        <f t="shared" si="26"/>
        <v>5200 Metcalf Avenue</v>
      </c>
      <c r="D848" t="s">
        <v>1990</v>
      </c>
      <c r="E848" s="59" t="str">
        <f t="shared" si="27"/>
        <v>Overland Park</v>
      </c>
      <c r="F848" t="s">
        <v>2181</v>
      </c>
      <c r="G848" t="s">
        <v>2335</v>
      </c>
      <c r="H848" s="140" t="s">
        <v>2457</v>
      </c>
      <c r="I848" t="s">
        <v>1991</v>
      </c>
      <c r="J848" s="59" t="s">
        <v>3360</v>
      </c>
    </row>
    <row r="849" spans="1:10" x14ac:dyDescent="0.25">
      <c r="A849" s="59" t="str">
        <f>VLOOKUP(B849, names!A$3:B$2401, 2,)</f>
        <v>White Pine Insurance Co.</v>
      </c>
      <c r="B849" t="s">
        <v>1992</v>
      </c>
      <c r="C849" s="59" t="str">
        <f t="shared" si="26"/>
        <v>209 Georgian Place</v>
      </c>
      <c r="D849" t="s">
        <v>1993</v>
      </c>
      <c r="E849" s="59" t="str">
        <f t="shared" si="27"/>
        <v>Somerset</v>
      </c>
      <c r="F849" t="s">
        <v>2272</v>
      </c>
      <c r="G849" t="s">
        <v>2286</v>
      </c>
      <c r="H849" s="140">
        <v>15501</v>
      </c>
      <c r="I849" t="s">
        <v>1994</v>
      </c>
      <c r="J849" s="59" t="s">
        <v>3361</v>
      </c>
    </row>
    <row r="850" spans="1:10" x14ac:dyDescent="0.25">
      <c r="A850" s="59">
        <f>VLOOKUP(B850, names!A$3:B$2401, 2,)</f>
        <v>0</v>
      </c>
      <c r="B850" t="s">
        <v>1995</v>
      </c>
      <c r="C850" s="59" t="str">
        <f t="shared" si="26"/>
        <v>26255 American Drive</v>
      </c>
      <c r="D850" t="s">
        <v>630</v>
      </c>
      <c r="E850" s="59" t="str">
        <f t="shared" si="27"/>
        <v>Southfield</v>
      </c>
      <c r="F850" t="s">
        <v>2080</v>
      </c>
      <c r="G850" t="s">
        <v>2283</v>
      </c>
      <c r="H850" s="140">
        <v>48034</v>
      </c>
      <c r="I850" t="s">
        <v>631</v>
      </c>
      <c r="J850" s="59" t="s">
        <v>2487</v>
      </c>
    </row>
    <row r="851" spans="1:10" x14ac:dyDescent="0.25">
      <c r="A851" s="59" t="e">
        <f>VLOOKUP(B851, names!A$3:B$2401, 2,)</f>
        <v>#N/A</v>
      </c>
      <c r="B851" t="s">
        <v>1996</v>
      </c>
      <c r="C851" s="59" t="str">
        <f t="shared" si="26"/>
        <v>8550 Nw 33Rd Street, Suite 400</v>
      </c>
      <c r="D851" t="s">
        <v>1997</v>
      </c>
      <c r="E851" s="59" t="str">
        <f t="shared" si="27"/>
        <v>Doral</v>
      </c>
      <c r="F851" t="s">
        <v>2273</v>
      </c>
      <c r="G851" t="s">
        <v>2285</v>
      </c>
      <c r="H851" s="140">
        <v>33122</v>
      </c>
      <c r="I851" t="s">
        <v>1998</v>
      </c>
      <c r="J851" s="59" t="s">
        <v>2487</v>
      </c>
    </row>
    <row r="852" spans="1:10" x14ac:dyDescent="0.25">
      <c r="A852" s="59">
        <f>VLOOKUP(B852, names!A$3:B$2401, 2,)</f>
        <v>0</v>
      </c>
      <c r="B852" t="s">
        <v>1999</v>
      </c>
      <c r="C852" s="59" t="str">
        <f t="shared" si="26"/>
        <v>1100 East 6600 South, Suite 260</v>
      </c>
      <c r="D852" t="s">
        <v>2000</v>
      </c>
      <c r="E852" s="59" t="str">
        <f t="shared" si="27"/>
        <v>Salt Lake City</v>
      </c>
      <c r="F852" t="s">
        <v>2274</v>
      </c>
      <c r="G852" t="s">
        <v>2290</v>
      </c>
      <c r="H852" s="140">
        <v>84121</v>
      </c>
      <c r="I852" t="s">
        <v>2001</v>
      </c>
      <c r="J852" s="59" t="s">
        <v>2487</v>
      </c>
    </row>
    <row r="853" spans="1:10" x14ac:dyDescent="0.25">
      <c r="A853" s="59" t="e">
        <f>VLOOKUP(B853, names!A$3:B$2401, 2,)</f>
        <v>#N/A</v>
      </c>
      <c r="B853" t="s">
        <v>2002</v>
      </c>
      <c r="C853" s="59" t="str">
        <f t="shared" si="26"/>
        <v>3060 Saturn Street</v>
      </c>
      <c r="D853" t="s">
        <v>2003</v>
      </c>
      <c r="E853" s="59" t="str">
        <f t="shared" si="27"/>
        <v>Brea</v>
      </c>
      <c r="F853" t="s">
        <v>2204</v>
      </c>
      <c r="G853" t="s">
        <v>2312</v>
      </c>
      <c r="H853" s="140">
        <v>92821</v>
      </c>
      <c r="I853" t="s">
        <v>2004</v>
      </c>
      <c r="J853" s="59" t="s">
        <v>3362</v>
      </c>
    </row>
    <row r="854" spans="1:10" x14ac:dyDescent="0.25">
      <c r="A854" s="59" t="e">
        <f>VLOOKUP(B854, names!A$3:B$2401, 2,)</f>
        <v>#N/A</v>
      </c>
      <c r="B854" t="s">
        <v>2005</v>
      </c>
      <c r="C854" s="59" t="str">
        <f t="shared" si="26"/>
        <v>801 94Th Avenue N., Ste 110</v>
      </c>
      <c r="D854" t="s">
        <v>2006</v>
      </c>
      <c r="E854" s="59" t="str">
        <f t="shared" si="27"/>
        <v>St. Petersburg</v>
      </c>
      <c r="F854" t="s">
        <v>2055</v>
      </c>
      <c r="G854" t="s">
        <v>2285</v>
      </c>
      <c r="H854" s="140">
        <v>33702</v>
      </c>
      <c r="I854" t="s">
        <v>2007</v>
      </c>
      <c r="J854" s="59" t="s">
        <v>3363</v>
      </c>
    </row>
    <row r="855" spans="1:10" x14ac:dyDescent="0.25">
      <c r="A855" s="59" t="e">
        <f>VLOOKUP(B855, names!A$3:B$2401, 2,)</f>
        <v>#N/A</v>
      </c>
      <c r="B855" t="s">
        <v>2008</v>
      </c>
      <c r="C855" s="59" t="str">
        <f t="shared" si="26"/>
        <v>333 Earle Ovington Boulevard</v>
      </c>
      <c r="D855" t="s">
        <v>2009</v>
      </c>
      <c r="E855" s="59" t="str">
        <f t="shared" si="27"/>
        <v>Uniondale</v>
      </c>
      <c r="F855" t="s">
        <v>2275</v>
      </c>
      <c r="G855" t="s">
        <v>2279</v>
      </c>
      <c r="H855" s="140">
        <v>11553</v>
      </c>
      <c r="I855" t="s">
        <v>2010</v>
      </c>
      <c r="J855" s="59" t="s">
        <v>3364</v>
      </c>
    </row>
    <row r="856" spans="1:10" x14ac:dyDescent="0.25">
      <c r="A856" s="59" t="str">
        <f>VLOOKUP(B856, names!A$3:B$2401, 2,)</f>
        <v>XL Insurance America</v>
      </c>
      <c r="B856" t="s">
        <v>204</v>
      </c>
      <c r="C856" s="59" t="str">
        <f t="shared" si="26"/>
        <v>Seaview House, 70 Seaview Avenue</v>
      </c>
      <c r="D856" t="s">
        <v>1196</v>
      </c>
      <c r="E856" s="59" t="str">
        <f t="shared" si="27"/>
        <v>Stamford</v>
      </c>
      <c r="F856" t="s">
        <v>2109</v>
      </c>
      <c r="G856" t="s">
        <v>2288</v>
      </c>
      <c r="H856" s="140" t="s">
        <v>3717</v>
      </c>
      <c r="I856" t="s">
        <v>838</v>
      </c>
      <c r="J856" s="59" t="s">
        <v>3261</v>
      </c>
    </row>
    <row r="857" spans="1:10" x14ac:dyDescent="0.25">
      <c r="A857" s="59" t="str">
        <f>VLOOKUP(B857, names!A$3:B$2401, 2,)</f>
        <v>XL Reinsurance America</v>
      </c>
      <c r="B857" t="s">
        <v>205</v>
      </c>
      <c r="C857" s="59" t="str">
        <f t="shared" si="26"/>
        <v>Seaview House, 70 Seaview Avenue</v>
      </c>
      <c r="D857" t="s">
        <v>1196</v>
      </c>
      <c r="E857" s="59" t="str">
        <f t="shared" si="27"/>
        <v>Stamford</v>
      </c>
      <c r="F857" t="s">
        <v>2109</v>
      </c>
      <c r="G857" t="s">
        <v>2288</v>
      </c>
      <c r="H857" s="140" t="s">
        <v>3717</v>
      </c>
      <c r="I857" t="s">
        <v>838</v>
      </c>
      <c r="J857" s="59" t="s">
        <v>3261</v>
      </c>
    </row>
    <row r="858" spans="1:10" x14ac:dyDescent="0.25">
      <c r="A858" s="59" t="str">
        <f>VLOOKUP(B858, names!A$3:B$2401, 2,)</f>
        <v>XL Specialty Insurance Co.</v>
      </c>
      <c r="B858" t="s">
        <v>206</v>
      </c>
      <c r="C858" s="59" t="str">
        <f t="shared" si="26"/>
        <v>Seaview House, 70 Seaview Avenue</v>
      </c>
      <c r="D858" t="s">
        <v>1196</v>
      </c>
      <c r="E858" s="59" t="str">
        <f t="shared" si="27"/>
        <v>Stamford</v>
      </c>
      <c r="F858" t="s">
        <v>2109</v>
      </c>
      <c r="G858" t="s">
        <v>2288</v>
      </c>
      <c r="H858" s="140" t="s">
        <v>3717</v>
      </c>
      <c r="I858" t="s">
        <v>838</v>
      </c>
      <c r="J858" s="59" t="s">
        <v>3261</v>
      </c>
    </row>
    <row r="859" spans="1:10" x14ac:dyDescent="0.25">
      <c r="A859" s="59" t="e">
        <f>VLOOKUP(B859, names!A$3:B$2401, 2,)</f>
        <v>#N/A</v>
      </c>
      <c r="B859" t="s">
        <v>2011</v>
      </c>
      <c r="C859" s="59" t="str">
        <f t="shared" si="26"/>
        <v>3757 N W 36 Street</v>
      </c>
      <c r="D859" t="s">
        <v>2012</v>
      </c>
      <c r="E859" s="59" t="str">
        <f t="shared" si="27"/>
        <v>Miami</v>
      </c>
      <c r="F859" t="s">
        <v>2054</v>
      </c>
      <c r="G859" t="s">
        <v>2285</v>
      </c>
      <c r="H859" s="140">
        <v>33142</v>
      </c>
      <c r="I859" t="s">
        <v>2013</v>
      </c>
      <c r="J859" s="59" t="s">
        <v>2487</v>
      </c>
    </row>
    <row r="860" spans="1:10" x14ac:dyDescent="0.25">
      <c r="A860" s="59" t="e">
        <f>VLOOKUP(B860, names!A$3:B$2401, 2,)</f>
        <v>#N/A</v>
      </c>
      <c r="B860" t="s">
        <v>2014</v>
      </c>
      <c r="C860" s="59" t="str">
        <f t="shared" si="26"/>
        <v>601 Nw 2Nd St</v>
      </c>
      <c r="D860" t="s">
        <v>2015</v>
      </c>
      <c r="E860" s="59" t="str">
        <f t="shared" si="27"/>
        <v>Evansville</v>
      </c>
      <c r="F860" t="s">
        <v>2276</v>
      </c>
      <c r="G860" t="s">
        <v>2328</v>
      </c>
      <c r="H860" s="140" t="s">
        <v>2458</v>
      </c>
      <c r="I860" t="s">
        <v>2016</v>
      </c>
      <c r="J860" s="59" t="s">
        <v>3365</v>
      </c>
    </row>
    <row r="861" spans="1:10" x14ac:dyDescent="0.25">
      <c r="A861" s="59" t="e">
        <f>VLOOKUP(B861, names!A$3:B$2401, 2,)</f>
        <v>#N/A</v>
      </c>
      <c r="B861" t="s">
        <v>2017</v>
      </c>
      <c r="C861" s="59" t="str">
        <f t="shared" si="26"/>
        <v>901 W. Walnut Hill Lane;    Ms 5 A-9</v>
      </c>
      <c r="D861" t="s">
        <v>2018</v>
      </c>
      <c r="E861" s="59" t="str">
        <f t="shared" si="27"/>
        <v>Irving</v>
      </c>
      <c r="F861" t="s">
        <v>2107</v>
      </c>
      <c r="G861" t="s">
        <v>2287</v>
      </c>
      <c r="H861" s="140" t="s">
        <v>2459</v>
      </c>
      <c r="I861" t="s">
        <v>2019</v>
      </c>
      <c r="J861" s="59" t="s">
        <v>2487</v>
      </c>
    </row>
    <row r="862" spans="1:10" x14ac:dyDescent="0.25">
      <c r="A862" s="59" t="e">
        <f>VLOOKUP(B862, names!A$3:B$2401, 2,)</f>
        <v>#N/A</v>
      </c>
      <c r="B862" t="s">
        <v>2020</v>
      </c>
      <c r="C862" s="59" t="str">
        <f t="shared" si="26"/>
        <v>21255 Califa Street</v>
      </c>
      <c r="D862" t="s">
        <v>2021</v>
      </c>
      <c r="E862" s="59" t="str">
        <f t="shared" si="27"/>
        <v>Woodland Hills</v>
      </c>
      <c r="F862" t="s">
        <v>2151</v>
      </c>
      <c r="G862" t="s">
        <v>2312</v>
      </c>
      <c r="H862" s="140">
        <v>91367</v>
      </c>
      <c r="I862" t="s">
        <v>2022</v>
      </c>
      <c r="J862" s="59" t="s">
        <v>3366</v>
      </c>
    </row>
    <row r="863" spans="1:10" x14ac:dyDescent="0.25">
      <c r="A863" s="59" t="str">
        <f>VLOOKUP(B863, names!A$3:B$2401, 2,)</f>
        <v>Zurich American Insurance Co.</v>
      </c>
      <c r="B863" t="s">
        <v>192</v>
      </c>
      <c r="C863" s="59" t="str">
        <f t="shared" si="26"/>
        <v>1400 American Lane</v>
      </c>
      <c r="D863" t="s">
        <v>565</v>
      </c>
      <c r="E863" s="59" t="str">
        <f t="shared" si="27"/>
        <v>Schaumburg</v>
      </c>
      <c r="F863" t="s">
        <v>2052</v>
      </c>
      <c r="G863" t="s">
        <v>2294</v>
      </c>
      <c r="H863" s="140" t="s">
        <v>2315</v>
      </c>
      <c r="I863" t="s">
        <v>566</v>
      </c>
      <c r="J863" s="59" t="s">
        <v>3167</v>
      </c>
    </row>
    <row r="864" spans="1:10" x14ac:dyDescent="0.25">
      <c r="A864" s="59" t="str">
        <f>VLOOKUP(B864, names!A$3:B$2401, 2,)</f>
        <v>Zurich American Insurance Co. of Illinois</v>
      </c>
      <c r="B864" t="s">
        <v>384</v>
      </c>
      <c r="C864" s="59" t="str">
        <f t="shared" si="26"/>
        <v>1400 American Lane</v>
      </c>
      <c r="D864" t="s">
        <v>565</v>
      </c>
      <c r="E864" s="59" t="str">
        <f t="shared" si="27"/>
        <v>Schaumburg</v>
      </c>
      <c r="F864" t="s">
        <v>2052</v>
      </c>
      <c r="G864" t="s">
        <v>2294</v>
      </c>
      <c r="H864" s="140" t="s">
        <v>2315</v>
      </c>
      <c r="I864" t="s">
        <v>566</v>
      </c>
      <c r="J864" s="59" t="s">
        <v>3167</v>
      </c>
    </row>
    <row r="865" spans="1:10" x14ac:dyDescent="0.25">
      <c r="A865" s="59" t="s">
        <v>230</v>
      </c>
      <c r="B865" s="59" t="s">
        <v>230</v>
      </c>
      <c r="C865" s="59" t="str">
        <f t="shared" si="26"/>
        <v>7131 Business Park Lane, Suite 300</v>
      </c>
      <c r="D865" t="s">
        <v>1093</v>
      </c>
      <c r="E865" s="59" t="str">
        <f t="shared" si="27"/>
        <v>Lake Mary</v>
      </c>
      <c r="F865" t="s">
        <v>2160</v>
      </c>
      <c r="G865" t="s">
        <v>2285</v>
      </c>
      <c r="H865" s="140">
        <v>32746</v>
      </c>
      <c r="I865" t="s">
        <v>2553</v>
      </c>
      <c r="J865" s="67" t="s">
        <v>3367</v>
      </c>
    </row>
    <row r="866" spans="1:10" x14ac:dyDescent="0.25">
      <c r="A866" s="117" t="s">
        <v>3418</v>
      </c>
      <c r="B866" s="117" t="s">
        <v>3418</v>
      </c>
      <c r="C866" s="117" t="s">
        <v>3460</v>
      </c>
      <c r="D866" s="117" t="s">
        <v>3459</v>
      </c>
      <c r="E866" s="117" t="str">
        <f t="shared" si="27"/>
        <v xml:space="preserve">Tampa </v>
      </c>
      <c r="F866" t="s">
        <v>3454</v>
      </c>
      <c r="G866" t="s">
        <v>2285</v>
      </c>
      <c r="H866" s="140">
        <v>33607</v>
      </c>
      <c r="I866" t="s">
        <v>3455</v>
      </c>
      <c r="J866" t="s">
        <v>3456</v>
      </c>
    </row>
    <row r="867" spans="1:10" x14ac:dyDescent="0.25">
      <c r="A867" s="117" t="s">
        <v>3396</v>
      </c>
      <c r="B867" s="117" t="s">
        <v>3396</v>
      </c>
      <c r="C867" s="117" t="s">
        <v>3458</v>
      </c>
      <c r="D867" t="s">
        <v>3457</v>
      </c>
      <c r="E867" s="117" t="s">
        <v>3461</v>
      </c>
      <c r="G867" t="s">
        <v>2285</v>
      </c>
      <c r="H867" s="140">
        <v>32669</v>
      </c>
      <c r="I867" t="s">
        <v>3462</v>
      </c>
      <c r="J867" t="s">
        <v>3463</v>
      </c>
    </row>
    <row r="868" spans="1:10" x14ac:dyDescent="0.25">
      <c r="A868" s="117" t="s">
        <v>3550</v>
      </c>
      <c r="B868" s="117" t="s">
        <v>3550</v>
      </c>
      <c r="C868" s="117" t="str">
        <f t="shared" ref="C868:C878" si="28">PROPER(LEFT(D868, LEN(D868)-1))</f>
        <v>1 Asi Way</v>
      </c>
      <c r="D868" t="s">
        <v>617</v>
      </c>
      <c r="E868" t="s">
        <v>3652</v>
      </c>
      <c r="G868" t="s">
        <v>2285</v>
      </c>
      <c r="H868" s="140">
        <v>33702</v>
      </c>
      <c r="I868" t="s">
        <v>2495</v>
      </c>
      <c r="J868" t="s">
        <v>3178</v>
      </c>
    </row>
    <row r="869" spans="1:10" x14ac:dyDescent="0.25">
      <c r="A869" s="117" t="s">
        <v>3552</v>
      </c>
      <c r="B869" s="117" t="s">
        <v>3552</v>
      </c>
      <c r="C869" s="117" t="s">
        <v>3655</v>
      </c>
      <c r="D869" t="s">
        <v>3654</v>
      </c>
      <c r="E869" t="s">
        <v>3652</v>
      </c>
      <c r="G869" t="s">
        <v>2285</v>
      </c>
      <c r="H869" s="140">
        <v>33701</v>
      </c>
      <c r="I869" t="s">
        <v>2648</v>
      </c>
      <c r="J869" t="s">
        <v>3653</v>
      </c>
    </row>
    <row r="870" spans="1:10" x14ac:dyDescent="0.25">
      <c r="A870" s="117" t="s">
        <v>3553</v>
      </c>
      <c r="B870" s="117" t="s">
        <v>3553</v>
      </c>
      <c r="C870" s="117" t="s">
        <v>3659</v>
      </c>
      <c r="E870" t="s">
        <v>3658</v>
      </c>
      <c r="G870" t="s">
        <v>2286</v>
      </c>
      <c r="H870" s="140">
        <v>15501</v>
      </c>
      <c r="I870" t="s">
        <v>3657</v>
      </c>
      <c r="J870" t="s">
        <v>3656</v>
      </c>
    </row>
    <row r="871" spans="1:10" x14ac:dyDescent="0.25">
      <c r="A871" s="117" t="s">
        <v>3554</v>
      </c>
      <c r="B871" s="117" t="s">
        <v>3554</v>
      </c>
      <c r="C871" s="117" t="str">
        <f t="shared" si="28"/>
        <v>55 West Street</v>
      </c>
      <c r="D871" t="s">
        <v>1360</v>
      </c>
      <c r="E871" t="s">
        <v>3662</v>
      </c>
      <c r="G871" t="s">
        <v>2324</v>
      </c>
      <c r="H871" s="140" t="s">
        <v>2601</v>
      </c>
      <c r="I871" t="s">
        <v>3660</v>
      </c>
      <c r="J871" t="s">
        <v>3661</v>
      </c>
    </row>
    <row r="872" spans="1:10" x14ac:dyDescent="0.25">
      <c r="A872" s="117" t="s">
        <v>3551</v>
      </c>
      <c r="B872" s="117" t="s">
        <v>3551</v>
      </c>
      <c r="C872" s="117" t="str">
        <f t="shared" si="28"/>
        <v>6300 Wilson Mills Road, W33</v>
      </c>
      <c r="D872" t="s">
        <v>1663</v>
      </c>
      <c r="E872" t="s">
        <v>3663</v>
      </c>
      <c r="G872" t="s">
        <v>2302</v>
      </c>
      <c r="H872" s="140" t="s">
        <v>2433</v>
      </c>
      <c r="I872" t="s">
        <v>3664</v>
      </c>
      <c r="J872" t="s">
        <v>3665</v>
      </c>
    </row>
    <row r="873" spans="1:10" ht="30" x14ac:dyDescent="0.25">
      <c r="A873" t="s">
        <v>3684</v>
      </c>
      <c r="B873" s="117" t="s">
        <v>3684</v>
      </c>
      <c r="C873" s="117" t="str">
        <f t="shared" si="28"/>
        <v>9100 Bluebonnet Centre Blvd., Suite 50</v>
      </c>
      <c r="D873" s="152" t="s">
        <v>3694</v>
      </c>
      <c r="E873" s="117" t="str">
        <f t="shared" si="27"/>
        <v>Baton Rouge</v>
      </c>
      <c r="F873" s="152" t="s">
        <v>2139</v>
      </c>
      <c r="G873" s="152" t="s">
        <v>2316</v>
      </c>
      <c r="H873" s="140">
        <v>70809</v>
      </c>
      <c r="I873" s="152" t="s">
        <v>3695</v>
      </c>
      <c r="J873" t="s">
        <v>3696</v>
      </c>
    </row>
    <row r="874" spans="1:10" ht="30" x14ac:dyDescent="0.25">
      <c r="A874" t="s">
        <v>3693</v>
      </c>
      <c r="B874" s="117" t="s">
        <v>3693</v>
      </c>
      <c r="C874" s="117" t="str">
        <f t="shared" si="28"/>
        <v xml:space="preserve">1000 Yard Street, Gh-2D-Oca1, Building </v>
      </c>
      <c r="D874" s="152" t="s">
        <v>3697</v>
      </c>
      <c r="E874" s="117" t="str">
        <f t="shared" si="27"/>
        <v>Grandview Heights</v>
      </c>
      <c r="F874" s="152" t="s">
        <v>3698</v>
      </c>
      <c r="G874" s="152" t="s">
        <v>2302</v>
      </c>
      <c r="H874" s="140">
        <v>43212</v>
      </c>
      <c r="I874" s="152" t="s">
        <v>3699</v>
      </c>
      <c r="J874" t="s">
        <v>3700</v>
      </c>
    </row>
    <row r="875" spans="1:10" x14ac:dyDescent="0.25">
      <c r="A875" t="s">
        <v>3687</v>
      </c>
      <c r="B875" s="117" t="s">
        <v>3687</v>
      </c>
      <c r="C875" s="117" t="str">
        <f t="shared" si="28"/>
        <v xml:space="preserve">221 Main Street, Suite </v>
      </c>
      <c r="D875" s="152" t="s">
        <v>3701</v>
      </c>
      <c r="E875" s="117" t="str">
        <f t="shared" si="27"/>
        <v>Chester</v>
      </c>
      <c r="F875" s="152" t="s">
        <v>3702</v>
      </c>
      <c r="G875" t="s">
        <v>2300</v>
      </c>
      <c r="H875" s="140" t="s">
        <v>3734</v>
      </c>
      <c r="I875" s="152" t="s">
        <v>3736</v>
      </c>
      <c r="J875" t="s">
        <v>3737</v>
      </c>
    </row>
    <row r="876" spans="1:10" x14ac:dyDescent="0.25">
      <c r="A876" t="s">
        <v>3688</v>
      </c>
      <c r="B876" s="117" t="s">
        <v>3688</v>
      </c>
      <c r="C876" s="117" t="str">
        <f t="shared" si="28"/>
        <v>199 Water Stree</v>
      </c>
      <c r="D876" s="152" t="s">
        <v>3738</v>
      </c>
      <c r="E876" s="117" t="str">
        <f t="shared" si="27"/>
        <v>New York</v>
      </c>
      <c r="F876" s="152" t="s">
        <v>3739</v>
      </c>
      <c r="G876" t="s">
        <v>2279</v>
      </c>
      <c r="H876" s="152">
        <v>10038</v>
      </c>
      <c r="I876" s="152" t="s">
        <v>3740</v>
      </c>
      <c r="J876" t="s">
        <v>3741</v>
      </c>
    </row>
    <row r="877" spans="1:10" ht="15.75" thickBot="1" x14ac:dyDescent="0.3">
      <c r="A877" t="s">
        <v>3689</v>
      </c>
      <c r="B877" s="117" t="s">
        <v>3689</v>
      </c>
      <c r="C877" s="117" t="str">
        <f t="shared" si="28"/>
        <v>4 Manhattanville Roa</v>
      </c>
      <c r="D877" s="152" t="s">
        <v>3742</v>
      </c>
      <c r="E877" s="117" t="s">
        <v>3743</v>
      </c>
      <c r="G877" t="s">
        <v>2279</v>
      </c>
      <c r="H877" s="152">
        <v>10577</v>
      </c>
      <c r="I877" s="152" t="s">
        <v>3744</v>
      </c>
      <c r="J877" t="s">
        <v>3745</v>
      </c>
    </row>
    <row r="878" spans="1:10" ht="16.5" thickTop="1" thickBot="1" x14ac:dyDescent="0.3">
      <c r="A878" t="s">
        <v>3690</v>
      </c>
      <c r="B878" s="117" t="s">
        <v>3690</v>
      </c>
      <c r="C878" s="117" t="str">
        <f t="shared" si="28"/>
        <v>175 Berkeley Stree</v>
      </c>
      <c r="D878" s="153" t="s">
        <v>3746</v>
      </c>
      <c r="E878" s="117" t="s">
        <v>3747</v>
      </c>
      <c r="G878" t="s">
        <v>2304</v>
      </c>
      <c r="H878" s="152">
        <v>2116</v>
      </c>
      <c r="I878" s="152" t="s">
        <v>3748</v>
      </c>
      <c r="J878" t="s">
        <v>3749</v>
      </c>
    </row>
  </sheetData>
  <hyperlinks>
    <hyperlink ref="J699" r:id="rId1" xr:uid="{00000000-0004-0000-0A00-000000000000}"/>
    <hyperlink ref="J865" r:id="rId2" xr:uid="{00000000-0004-0000-0A00-000001000000}"/>
    <hyperlink ref="J684" r:id="rId3" xr:uid="{00000000-0004-0000-0A00-000002000000}"/>
    <hyperlink ref="J333" r:id="rId4" xr:uid="{00000000-0004-0000-0A00-000003000000}"/>
    <hyperlink ref="J749" r:id="rId5" xr:uid="{00000000-0004-0000-0A00-000004000000}"/>
    <hyperlink ref="J599" r:id="rId6" xr:uid="{00000000-0004-0000-0A00-000005000000}"/>
  </hyperlinks>
  <pageMargins left="0.7" right="0.7" top="0.75" bottom="0.75" header="0.3" footer="0.3"/>
  <pageSetup orientation="portrait" verticalDpi="0"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A4E30-B799-48D8-9DDA-FA87FBD3263E}">
  <sheetPr>
    <tabColor rgb="FF00B050"/>
  </sheetPr>
  <dimension ref="A1:C180"/>
  <sheetViews>
    <sheetView topLeftCell="A145" workbookViewId="0">
      <selection activeCell="A2" sqref="A2:A180"/>
    </sheetView>
  </sheetViews>
  <sheetFormatPr defaultRowHeight="15" x14ac:dyDescent="0.25"/>
  <cols>
    <col min="1" max="1" width="32.7109375" customWidth="1"/>
    <col min="2" max="2" width="39" customWidth="1"/>
  </cols>
  <sheetData>
    <row r="1" spans="1:3" x14ac:dyDescent="0.25">
      <c r="A1" s="117" t="s">
        <v>3377</v>
      </c>
      <c r="B1" s="117" t="s">
        <v>31</v>
      </c>
      <c r="C1" s="117" t="s">
        <v>32</v>
      </c>
    </row>
    <row r="2" spans="1:3" x14ac:dyDescent="0.25">
      <c r="A2" s="117" t="str">
        <f>VLOOKUP(B2, names!A$3:B$2401, 2,)</f>
        <v>Universal Property &amp; Casualty Insurance Co.</v>
      </c>
      <c r="B2" s="117" t="s">
        <v>34</v>
      </c>
      <c r="C2" s="1">
        <v>617787</v>
      </c>
    </row>
    <row r="3" spans="1:3" x14ac:dyDescent="0.25">
      <c r="A3" s="117" t="str">
        <f>VLOOKUP(B3, names!A$3:B$2401, 2,)</f>
        <v>Citizens Property Insurance Corp.</v>
      </c>
      <c r="B3" s="117" t="s">
        <v>33</v>
      </c>
      <c r="C3" s="1">
        <v>434919</v>
      </c>
    </row>
    <row r="4" spans="1:3" x14ac:dyDescent="0.25">
      <c r="A4" s="117" t="str">
        <f>VLOOKUP(B4, names!A$3:B$2401, 2,)</f>
        <v>Security First Insurance Co.</v>
      </c>
      <c r="B4" s="117" t="s">
        <v>35</v>
      </c>
      <c r="C4" s="1">
        <v>340462</v>
      </c>
    </row>
    <row r="5" spans="1:3" x14ac:dyDescent="0.25">
      <c r="A5" s="117" t="str">
        <f>VLOOKUP(B5, names!A$3:B$2401, 2,)</f>
        <v>American Integrity Insurance Co. Of Florida</v>
      </c>
      <c r="B5" s="117" t="s">
        <v>38</v>
      </c>
      <c r="C5" s="1">
        <v>269968</v>
      </c>
    </row>
    <row r="6" spans="1:3" x14ac:dyDescent="0.25">
      <c r="A6" s="117" t="str">
        <f>VLOOKUP(B6, names!A$3:B$2401, 2,)</f>
        <v>Federated National Insurance Co.</v>
      </c>
      <c r="B6" s="117" t="s">
        <v>37</v>
      </c>
      <c r="C6" s="1">
        <v>263700</v>
      </c>
    </row>
    <row r="7" spans="1:3" x14ac:dyDescent="0.25">
      <c r="A7" s="117" t="str">
        <f>VLOOKUP(B7, names!A$3:B$2401, 2,)</f>
        <v>Heritage Property &amp; Casualty Insurance Co.</v>
      </c>
      <c r="B7" s="117" t="s">
        <v>36</v>
      </c>
      <c r="C7" s="1">
        <v>240007</v>
      </c>
    </row>
    <row r="8" spans="1:3" x14ac:dyDescent="0.25">
      <c r="A8" s="117" t="str">
        <f>VLOOKUP(B8, names!A$3:B$2401, 2,)</f>
        <v>American Bankers Insurance Co. Of Florida</v>
      </c>
      <c r="B8" s="117" t="s">
        <v>42</v>
      </c>
      <c r="C8" s="1">
        <v>216733</v>
      </c>
    </row>
    <row r="9" spans="1:3" x14ac:dyDescent="0.25">
      <c r="A9" s="117" t="str">
        <f>VLOOKUP(B9, names!A$3:B$2401, 2,)</f>
        <v>United Property &amp; Casualty Insurance Co.</v>
      </c>
      <c r="B9" s="117" t="s">
        <v>39</v>
      </c>
      <c r="C9" s="1">
        <v>172067</v>
      </c>
    </row>
    <row r="10" spans="1:3" x14ac:dyDescent="0.25">
      <c r="A10" s="117" t="str">
        <f>VLOOKUP(B10, names!A$3:B$2401, 2,)</f>
        <v>St. Johns Insurance Co.</v>
      </c>
      <c r="B10" s="117" t="s">
        <v>40</v>
      </c>
      <c r="C10" s="1">
        <v>170370</v>
      </c>
    </row>
    <row r="11" spans="1:3" x14ac:dyDescent="0.25">
      <c r="A11" s="117" t="str">
        <f>VLOOKUP(B11, names!A$3:B$2401, 2,)</f>
        <v>Tower Hill Prime Insurance Co.</v>
      </c>
      <c r="B11" s="117" t="s">
        <v>43</v>
      </c>
      <c r="C11" s="1">
        <v>149056</v>
      </c>
    </row>
    <row r="12" spans="1:3" x14ac:dyDescent="0.25">
      <c r="A12" s="117" t="str">
        <f>VLOOKUP(B12, names!A$3:B$2401, 2,)</f>
        <v>ASI Preferred Insurance Corp.</v>
      </c>
      <c r="B12" s="117" t="s">
        <v>47</v>
      </c>
      <c r="C12" s="1">
        <v>145318</v>
      </c>
    </row>
    <row r="13" spans="1:3" x14ac:dyDescent="0.25">
      <c r="A13" s="117" t="str">
        <f>VLOOKUP(B13, names!A$3:B$2401, 2,)</f>
        <v>Homeowners Choice Property &amp; Casualty Insurance Co.</v>
      </c>
      <c r="B13" s="117" t="s">
        <v>41</v>
      </c>
      <c r="C13" s="1">
        <v>132709</v>
      </c>
    </row>
    <row r="14" spans="1:3" x14ac:dyDescent="0.25">
      <c r="A14" s="117" t="str">
        <f>VLOOKUP(B14, names!A$3:B$2401, 2,)</f>
        <v>United Services Automobile Association</v>
      </c>
      <c r="B14" s="117" t="s">
        <v>45</v>
      </c>
      <c r="C14" s="1">
        <v>123814</v>
      </c>
    </row>
    <row r="15" spans="1:3" x14ac:dyDescent="0.25">
      <c r="A15" s="117" t="str">
        <f>VLOOKUP(B15, names!A$3:B$2401, 2,)</f>
        <v>First Protective Insurance Co.</v>
      </c>
      <c r="B15" s="117" t="s">
        <v>55</v>
      </c>
      <c r="C15" s="1">
        <v>120921</v>
      </c>
    </row>
    <row r="16" spans="1:3" x14ac:dyDescent="0.25">
      <c r="A16" s="117" t="str">
        <f>VLOOKUP(B16, names!A$3:B$2401, 2,)</f>
        <v>People's Trust Insurance Co.</v>
      </c>
      <c r="B16" s="117" t="s">
        <v>44</v>
      </c>
      <c r="C16" s="1">
        <v>120758</v>
      </c>
    </row>
    <row r="17" spans="1:3" x14ac:dyDescent="0.25">
      <c r="A17" s="117" t="str">
        <f>VLOOKUP(B17, names!A$3:B$2401, 2,)</f>
        <v>Florida Peninsula Insurance Co.</v>
      </c>
      <c r="B17" s="117" t="s">
        <v>46</v>
      </c>
      <c r="C17" s="1">
        <v>111874</v>
      </c>
    </row>
    <row r="18" spans="1:3" x14ac:dyDescent="0.25">
      <c r="A18" s="117" t="str">
        <f>VLOOKUP(B18, names!A$3:B$2401, 2,)</f>
        <v>Castle Key Indemnity Co.</v>
      </c>
      <c r="B18" s="117" t="s">
        <v>49</v>
      </c>
      <c r="C18" s="1">
        <v>101888</v>
      </c>
    </row>
    <row r="19" spans="1:3" x14ac:dyDescent="0.25">
      <c r="A19" s="117" t="str">
        <f>VLOOKUP(B19, names!A$3:B$2401, 2,)</f>
        <v>Florida Family Insurance Co.</v>
      </c>
      <c r="B19" s="117" t="s">
        <v>48</v>
      </c>
      <c r="C19" s="1">
        <v>88797</v>
      </c>
    </row>
    <row r="20" spans="1:3" x14ac:dyDescent="0.25">
      <c r="A20" s="117" t="str">
        <f>VLOOKUP(B20, names!A$3:B$2401, 2,)</f>
        <v>Safe Harbor Insurance Co.</v>
      </c>
      <c r="B20" s="117" t="s">
        <v>57</v>
      </c>
      <c r="C20" s="1">
        <v>80747</v>
      </c>
    </row>
    <row r="21" spans="1:3" x14ac:dyDescent="0.25">
      <c r="A21" s="117" t="str">
        <f>VLOOKUP(B21, names!A$3:B$2401, 2,)</f>
        <v>Olympus Insurance Co.</v>
      </c>
      <c r="B21" s="117" t="s">
        <v>52</v>
      </c>
      <c r="C21" s="1">
        <v>79803</v>
      </c>
    </row>
    <row r="22" spans="1:3" x14ac:dyDescent="0.25">
      <c r="A22" s="117" t="str">
        <f>VLOOKUP(B22, names!A$3:B$2401, 2,)</f>
        <v>Tower Hill Signature Insurance Co.</v>
      </c>
      <c r="B22" s="117" t="s">
        <v>51</v>
      </c>
      <c r="C22" s="1">
        <v>78778</v>
      </c>
    </row>
    <row r="23" spans="1:3" x14ac:dyDescent="0.25">
      <c r="A23" s="117" t="str">
        <f>VLOOKUP(B23, names!A$3:B$2401, 2,)</f>
        <v>Safepoint Insurance Co.</v>
      </c>
      <c r="B23" s="117" t="s">
        <v>71</v>
      </c>
      <c r="C23" s="1">
        <v>76903</v>
      </c>
    </row>
    <row r="24" spans="1:3" x14ac:dyDescent="0.25">
      <c r="A24" s="117" t="str">
        <f>VLOOKUP(B24, names!A$3:B$2401, 2,)</f>
        <v>Progressive Property Insurance Co.</v>
      </c>
      <c r="B24" s="117" t="s">
        <v>3534</v>
      </c>
      <c r="C24" s="1">
        <v>74841</v>
      </c>
    </row>
    <row r="25" spans="1:3" x14ac:dyDescent="0.25">
      <c r="A25" s="117" t="str">
        <f>VLOOKUP(B25, names!A$3:B$2401, 2,)</f>
        <v>American Modern Insurance Co. Of Florida</v>
      </c>
      <c r="B25" s="117" t="s">
        <v>66</v>
      </c>
      <c r="C25" s="1">
        <v>71285</v>
      </c>
    </row>
    <row r="26" spans="1:3" x14ac:dyDescent="0.25">
      <c r="A26" s="117" t="str">
        <f>VLOOKUP(B26, names!A$3:B$2401, 2,)</f>
        <v>Southern Fidelity Property &amp; Casualty</v>
      </c>
      <c r="B26" s="117" t="s">
        <v>62</v>
      </c>
      <c r="C26" s="1">
        <v>70975</v>
      </c>
    </row>
    <row r="27" spans="1:3" x14ac:dyDescent="0.25">
      <c r="A27" s="117" t="str">
        <f>VLOOKUP(B27, names!A$3:B$2401, 2,)</f>
        <v>American Strategic Insurance Corp.</v>
      </c>
      <c r="B27" s="117" t="s">
        <v>61</v>
      </c>
      <c r="C27" s="1">
        <v>70334</v>
      </c>
    </row>
    <row r="28" spans="1:3" x14ac:dyDescent="0.25">
      <c r="A28" s="117" t="str">
        <f>VLOOKUP(B28, names!A$3:B$2401, 2,)</f>
        <v>Florida Specialty Insurance Co.</v>
      </c>
      <c r="B28" s="117" t="s">
        <v>84</v>
      </c>
      <c r="C28" s="1">
        <v>69367</v>
      </c>
    </row>
    <row r="29" spans="1:3" x14ac:dyDescent="0.25">
      <c r="A29" s="117" t="str">
        <f>VLOOKUP(B29, names!A$3:B$2401, 2,)</f>
        <v>Castle Key Insurance Co.</v>
      </c>
      <c r="B29" s="117" t="s">
        <v>53</v>
      </c>
      <c r="C29" s="1">
        <v>67437</v>
      </c>
    </row>
    <row r="30" spans="1:3" x14ac:dyDescent="0.25">
      <c r="A30" s="117" t="str">
        <f>VLOOKUP(B30, names!A$3:B$2401, 2,)</f>
        <v>Auto Club Insurance Co. Of Florida</v>
      </c>
      <c r="B30" s="117" t="s">
        <v>60</v>
      </c>
      <c r="C30" s="1">
        <v>65865</v>
      </c>
    </row>
    <row r="31" spans="1:3" x14ac:dyDescent="0.25">
      <c r="A31" s="117" t="str">
        <f>VLOOKUP(B31, names!A$3:B$2401, 2,)</f>
        <v>Cypress Property &amp; Casualty Insurance Co.</v>
      </c>
      <c r="B31" s="117" t="s">
        <v>59</v>
      </c>
      <c r="C31" s="1">
        <v>64899</v>
      </c>
    </row>
    <row r="32" spans="1:3" x14ac:dyDescent="0.25">
      <c r="A32" s="117" t="str">
        <f>VLOOKUP(B32, names!A$3:B$2401, 2,)</f>
        <v>USAA Casualty Insurance Co.</v>
      </c>
      <c r="B32" s="117" t="s">
        <v>67</v>
      </c>
      <c r="C32" s="1">
        <v>64405</v>
      </c>
    </row>
    <row r="33" spans="1:3" x14ac:dyDescent="0.25">
      <c r="A33" s="117" t="str">
        <f>VLOOKUP(B33, names!A$3:B$2401, 2,)</f>
        <v>Universal Insurance Co. Of North America</v>
      </c>
      <c r="B33" s="117" t="s">
        <v>70</v>
      </c>
      <c r="C33" s="1">
        <v>64348</v>
      </c>
    </row>
    <row r="34" spans="1:3" x14ac:dyDescent="0.25">
      <c r="A34" s="117" t="str">
        <f>VLOOKUP(B34, names!A$3:B$2401, 2,)</f>
        <v>American Traditions Insurance Co.</v>
      </c>
      <c r="B34" s="117" t="s">
        <v>68</v>
      </c>
      <c r="C34" s="1">
        <v>64330</v>
      </c>
    </row>
    <row r="35" spans="1:3" x14ac:dyDescent="0.25">
      <c r="A35" s="117" t="str">
        <f>VLOOKUP(B35, names!A$3:B$2401, 2,)</f>
        <v>Gulfstream Property And Casualty Insurance Co.</v>
      </c>
      <c r="B35" s="117" t="s">
        <v>64</v>
      </c>
      <c r="C35" s="1">
        <v>63632</v>
      </c>
    </row>
    <row r="36" spans="1:3" x14ac:dyDescent="0.25">
      <c r="A36" s="117" t="str">
        <f>VLOOKUP(B36, names!A$3:B$2401, 2,)</f>
        <v>Southern Fidelity Insurance Co.</v>
      </c>
      <c r="B36" s="117" t="s">
        <v>58</v>
      </c>
      <c r="C36" s="1">
        <v>61674</v>
      </c>
    </row>
    <row r="37" spans="1:3" x14ac:dyDescent="0.25">
      <c r="A37" s="117" t="str">
        <f>VLOOKUP(B37, names!A$3:B$2401, 2,)</f>
        <v>Avatar Property &amp; Casualty Insurance Co.</v>
      </c>
      <c r="B37" s="117" t="s">
        <v>91</v>
      </c>
      <c r="C37" s="1">
        <v>61567</v>
      </c>
    </row>
    <row r="38" spans="1:3" x14ac:dyDescent="0.25">
      <c r="A38" s="117" t="str">
        <f>VLOOKUP(B38, names!A$3:B$2401, 2,)</f>
        <v>Southern Oak Insurance Co.</v>
      </c>
      <c r="B38" s="117" t="s">
        <v>65</v>
      </c>
      <c r="C38" s="1">
        <v>58694</v>
      </c>
    </row>
    <row r="39" spans="1:3" x14ac:dyDescent="0.25">
      <c r="A39" s="117" t="str">
        <f>VLOOKUP(B39, names!A$3:B$2401, 2,)</f>
        <v>Modern USA Insurance Co.</v>
      </c>
      <c r="B39" s="117" t="s">
        <v>73</v>
      </c>
      <c r="C39" s="1">
        <v>53969</v>
      </c>
    </row>
    <row r="40" spans="1:3" x14ac:dyDescent="0.25">
      <c r="A40" s="117" t="str">
        <f>VLOOKUP(B40, names!A$3:B$2401, 2,)</f>
        <v xml:space="preserve">Tower Hill Preferred Insurance Co. </v>
      </c>
      <c r="B40" s="117" t="s">
        <v>54</v>
      </c>
      <c r="C40" s="1">
        <v>51699</v>
      </c>
    </row>
    <row r="41" spans="1:3" x14ac:dyDescent="0.25">
      <c r="A41" s="117" t="str">
        <f>VLOOKUP(B41, names!A$3:B$2401, 2,)</f>
        <v>ASI Assurance Corp.</v>
      </c>
      <c r="B41" s="117" t="s">
        <v>56</v>
      </c>
      <c r="C41" s="1">
        <v>49438</v>
      </c>
    </row>
    <row r="42" spans="1:3" x14ac:dyDescent="0.25">
      <c r="A42" s="117" t="str">
        <f>VLOOKUP(B42, names!A$3:B$2401, 2,)</f>
        <v>Capitol Preferred Insurance Co.</v>
      </c>
      <c r="B42" s="117" t="s">
        <v>74</v>
      </c>
      <c r="C42" s="1">
        <v>44685</v>
      </c>
    </row>
    <row r="43" spans="1:3" x14ac:dyDescent="0.25">
      <c r="A43" s="117" t="str">
        <f>VLOOKUP(B43, names!A$3:B$2401, 2,)</f>
        <v>Edison Insurance Co.</v>
      </c>
      <c r="B43" s="117" t="s">
        <v>115</v>
      </c>
      <c r="C43" s="1">
        <v>44280</v>
      </c>
    </row>
    <row r="44" spans="1:3" x14ac:dyDescent="0.25">
      <c r="A44" s="117" t="str">
        <f>VLOOKUP(B44, names!A$3:B$2401, 2,)</f>
        <v>Omega Insurance Co.</v>
      </c>
      <c r="B44" s="117" t="s">
        <v>72</v>
      </c>
      <c r="C44" s="1">
        <v>42138</v>
      </c>
    </row>
    <row r="45" spans="1:3" x14ac:dyDescent="0.25">
      <c r="A45" s="117" t="str">
        <f>VLOOKUP(B45, names!A$3:B$2401, 2,)</f>
        <v>Tower Hill Select Insurance Co.</v>
      </c>
      <c r="B45" s="117" t="s">
        <v>63</v>
      </c>
      <c r="C45" s="1">
        <v>41640</v>
      </c>
    </row>
    <row r="46" spans="1:3" x14ac:dyDescent="0.25">
      <c r="A46" s="117" t="str">
        <f>VLOOKUP(B46, names!A$3:B$2401, 2,)</f>
        <v>Florida Farm Bureau Casualty Insurance Co.</v>
      </c>
      <c r="B46" s="117" t="s">
        <v>75</v>
      </c>
      <c r="C46" s="1">
        <v>41587</v>
      </c>
    </row>
    <row r="47" spans="1:3" x14ac:dyDescent="0.25">
      <c r="A47" s="117" t="str">
        <f>VLOOKUP(B47, names!A$3:B$2401, 2,)</f>
        <v>Family Security Insurance Co. Inc.</v>
      </c>
      <c r="B47" s="117" t="s">
        <v>3548</v>
      </c>
      <c r="C47" s="1">
        <v>40864</v>
      </c>
    </row>
    <row r="48" spans="1:3" x14ac:dyDescent="0.25">
      <c r="A48" s="117" t="str">
        <f>VLOOKUP(B48, names!A$3:B$2401, 2,)</f>
        <v>Anchor Property And Casualty Insurance Co.</v>
      </c>
      <c r="B48" s="117" t="s">
        <v>88</v>
      </c>
      <c r="C48" s="1">
        <v>40178</v>
      </c>
    </row>
    <row r="49" spans="1:3" x14ac:dyDescent="0.25">
      <c r="A49" s="117" t="str">
        <f>VLOOKUP(B49, names!A$3:B$2401, 2,)</f>
        <v>Foremost Insurance Co.</v>
      </c>
      <c r="B49" s="117" t="s">
        <v>79</v>
      </c>
      <c r="C49" s="1">
        <v>40099</v>
      </c>
    </row>
    <row r="50" spans="1:3" x14ac:dyDescent="0.25">
      <c r="A50" s="117" t="str">
        <f>VLOOKUP(B50, names!A$3:B$2401, 2,)</f>
        <v>Florida Farm Bureau General Insurance Co.</v>
      </c>
      <c r="B50" s="117" t="s">
        <v>76</v>
      </c>
      <c r="C50" s="1">
        <v>39508</v>
      </c>
    </row>
    <row r="51" spans="1:3" x14ac:dyDescent="0.25">
      <c r="A51" s="117" t="str">
        <f>VLOOKUP(B51, names!A$3:B$2401, 2,)</f>
        <v>Homesite Insurance Co.</v>
      </c>
      <c r="B51" s="117" t="s">
        <v>107</v>
      </c>
      <c r="C51" s="1">
        <v>35369</v>
      </c>
    </row>
    <row r="52" spans="1:3" x14ac:dyDescent="0.25">
      <c r="A52" s="117" t="str">
        <f>VLOOKUP(B52, names!A$3:B$2401, 2,)</f>
        <v>Federal Insurance Co.</v>
      </c>
      <c r="B52" s="117" t="s">
        <v>81</v>
      </c>
      <c r="C52" s="1">
        <v>33564</v>
      </c>
    </row>
    <row r="53" spans="1:3" x14ac:dyDescent="0.25">
      <c r="A53" s="117" t="str">
        <f>VLOOKUP(B53, names!A$3:B$2401, 2,)</f>
        <v>Liberty Mutual Fire Insurance Co.</v>
      </c>
      <c r="B53" s="117" t="s">
        <v>77</v>
      </c>
      <c r="C53" s="1">
        <v>32842</v>
      </c>
    </row>
    <row r="54" spans="1:3" x14ac:dyDescent="0.25">
      <c r="A54" s="117" t="str">
        <f>VLOOKUP(B54, names!A$3:B$2401, 2,)</f>
        <v>USAA General Indemnity Co.</v>
      </c>
      <c r="B54" s="117" t="s">
        <v>94</v>
      </c>
      <c r="C54" s="1">
        <v>32628</v>
      </c>
    </row>
    <row r="55" spans="1:3" x14ac:dyDescent="0.25">
      <c r="A55" s="117" t="str">
        <f>VLOOKUP(B55, names!A$3:B$2401, 2,)</f>
        <v>Nationwide Insurance Co. Of Florida</v>
      </c>
      <c r="B55" s="117" t="s">
        <v>80</v>
      </c>
      <c r="C55" s="1">
        <v>32194</v>
      </c>
    </row>
    <row r="56" spans="1:3" x14ac:dyDescent="0.25">
      <c r="A56" s="117" t="str">
        <f>VLOOKUP(B56, names!A$3:B$2401, 2,)</f>
        <v>Prepared Insurance Co.</v>
      </c>
      <c r="B56" s="117" t="s">
        <v>82</v>
      </c>
      <c r="C56" s="1">
        <v>29070</v>
      </c>
    </row>
    <row r="57" spans="1:3" x14ac:dyDescent="0.25">
      <c r="A57" s="117" t="str">
        <f>VLOOKUP(B57, names!A$3:B$2401, 2,)</f>
        <v>First Liberty Insurance Corp. (The)</v>
      </c>
      <c r="B57" s="117" t="s">
        <v>90</v>
      </c>
      <c r="C57" s="1">
        <v>25058</v>
      </c>
    </row>
    <row r="58" spans="1:3" x14ac:dyDescent="0.25">
      <c r="A58" s="117" t="str">
        <f>VLOOKUP(B58, names!A$3:B$2401, 2,)</f>
        <v>Praetorian Insurance Co.</v>
      </c>
      <c r="B58" s="117" t="s">
        <v>96</v>
      </c>
      <c r="C58" s="1">
        <v>24254</v>
      </c>
    </row>
    <row r="59" spans="1:3" x14ac:dyDescent="0.25">
      <c r="A59" s="117" t="str">
        <f>VLOOKUP(B59, names!A$3:B$2401, 2,)</f>
        <v>Amica Mutual Insurance Co.</v>
      </c>
      <c r="B59" s="117" t="s">
        <v>89</v>
      </c>
      <c r="C59" s="1">
        <v>24126</v>
      </c>
    </row>
    <row r="60" spans="1:3" x14ac:dyDescent="0.25">
      <c r="A60" s="117" t="str">
        <f>VLOOKUP(B60, names!A$3:B$2401, 2,)</f>
        <v>First Community Insurance Co.</v>
      </c>
      <c r="B60" s="117" t="s">
        <v>83</v>
      </c>
      <c r="C60" s="1">
        <v>23471</v>
      </c>
    </row>
    <row r="61" spans="1:3" x14ac:dyDescent="0.25">
      <c r="A61" s="117" t="str">
        <f>VLOOKUP(B61, names!A$3:B$2401, 2,)</f>
        <v>Weston Insurance Co.</v>
      </c>
      <c r="B61" s="117" t="s">
        <v>87</v>
      </c>
      <c r="C61" s="1">
        <v>19577</v>
      </c>
    </row>
    <row r="62" spans="1:3" x14ac:dyDescent="0.25">
      <c r="A62" s="117" t="str">
        <f>VLOOKUP(B62, names!A$3:B$2401, 2,)</f>
        <v>Hartford Insurance Co. Of The Midwest</v>
      </c>
      <c r="B62" s="117" t="s">
        <v>86</v>
      </c>
      <c r="C62" s="1">
        <v>19457</v>
      </c>
    </row>
    <row r="63" spans="1:3" x14ac:dyDescent="0.25">
      <c r="A63" s="117" t="str">
        <f>VLOOKUP(B63, names!A$3:B$2401, 2,)</f>
        <v>Centauri Specialty Insurance Co.</v>
      </c>
      <c r="B63" s="117" t="s">
        <v>119</v>
      </c>
      <c r="C63" s="1">
        <v>19029</v>
      </c>
    </row>
    <row r="64" spans="1:3" x14ac:dyDescent="0.25">
      <c r="A64" s="117" t="str">
        <f>VLOOKUP(B64, names!A$3:B$2401, 2,)</f>
        <v>First American Property &amp; Casualty Insurance Co.</v>
      </c>
      <c r="B64" s="117" t="s">
        <v>98</v>
      </c>
      <c r="C64" s="1">
        <v>15388</v>
      </c>
    </row>
    <row r="65" spans="1:3" x14ac:dyDescent="0.25">
      <c r="A65" s="117" t="str">
        <f>VLOOKUP(B65, names!A$3:B$2401, 2,)</f>
        <v>National Speciality Insurance Co.</v>
      </c>
      <c r="B65" s="117" t="s">
        <v>1497</v>
      </c>
      <c r="C65" s="1">
        <v>15188</v>
      </c>
    </row>
    <row r="66" spans="1:3" x14ac:dyDescent="0.25">
      <c r="A66" s="117" t="str">
        <f>VLOOKUP(B66, names!A$3:B$2401, 2,)</f>
        <v>AIG Property Casualty Co.</v>
      </c>
      <c r="B66" s="117" t="s">
        <v>97</v>
      </c>
      <c r="C66" s="1">
        <v>14996</v>
      </c>
    </row>
    <row r="67" spans="1:3" x14ac:dyDescent="0.25">
      <c r="A67" s="117" t="str">
        <f>VLOOKUP(B67, names!A$3:B$2401, 2,)</f>
        <v>United Casualty Insurance Co. Of America</v>
      </c>
      <c r="B67" s="117" t="s">
        <v>95</v>
      </c>
      <c r="C67" s="1">
        <v>14763</v>
      </c>
    </row>
    <row r="68" spans="1:3" x14ac:dyDescent="0.25">
      <c r="A68" s="117" t="str">
        <f>VLOOKUP(B68, names!A$3:B$2401, 2,)</f>
        <v>First Floridian Auto And Home Insurance Co.</v>
      </c>
      <c r="B68" s="117" t="s">
        <v>93</v>
      </c>
      <c r="C68" s="1">
        <v>14277</v>
      </c>
    </row>
    <row r="69" spans="1:3" x14ac:dyDescent="0.25">
      <c r="A69" s="117" t="str">
        <f>VLOOKUP(B69, names!A$3:B$2401, 2,)</f>
        <v>Foremost Property And Casualty Insurance Co.</v>
      </c>
      <c r="B69" s="117" t="s">
        <v>92</v>
      </c>
      <c r="C69" s="1">
        <v>13807</v>
      </c>
    </row>
    <row r="70" spans="1:3" x14ac:dyDescent="0.25">
      <c r="A70" s="117" t="str">
        <f>VLOOKUP(B70, names!A$3:B$2401, 2,)</f>
        <v>Garrison Property and Casualty Insurance Co.</v>
      </c>
      <c r="B70" s="117" t="s">
        <v>1128</v>
      </c>
      <c r="C70" s="1">
        <v>11024</v>
      </c>
    </row>
    <row r="71" spans="1:3" x14ac:dyDescent="0.25">
      <c r="A71" s="117" t="str">
        <f>VLOOKUP(B71, names!A$3:B$2401, 2,)</f>
        <v>Privilege Underwriters Reciprocal Exchange</v>
      </c>
      <c r="B71" s="117" t="s">
        <v>103</v>
      </c>
      <c r="C71" s="1">
        <v>10476</v>
      </c>
    </row>
    <row r="72" spans="1:3" x14ac:dyDescent="0.25">
      <c r="A72" s="117" t="str">
        <f>VLOOKUP(B72, names!A$3:B$2401, 2,)</f>
        <v>Metropolitan Casualty Insurance Co.</v>
      </c>
      <c r="B72" s="117" t="s">
        <v>99</v>
      </c>
      <c r="C72" s="1">
        <v>9428</v>
      </c>
    </row>
    <row r="73" spans="1:3" x14ac:dyDescent="0.25">
      <c r="A73" s="117" t="str">
        <f>VLOOKUP(B73, names!A$3:B$2401, 2,)</f>
        <v>Monarch National Insurance Co.</v>
      </c>
      <c r="B73" s="117" t="s">
        <v>150</v>
      </c>
      <c r="C73" s="1">
        <v>8651</v>
      </c>
    </row>
    <row r="74" spans="1:3" x14ac:dyDescent="0.25">
      <c r="A74" s="117" t="str">
        <f>VLOOKUP(B74, names!A$3:B$2401, 2,)</f>
        <v>Southern-Owners Insurance Co.</v>
      </c>
      <c r="B74" s="117" t="s">
        <v>101</v>
      </c>
      <c r="C74" s="1">
        <v>8543</v>
      </c>
    </row>
    <row r="75" spans="1:3" x14ac:dyDescent="0.25">
      <c r="A75" s="117" t="str">
        <f>VLOOKUP(B75, names!A$3:B$2401, 2,)</f>
        <v>Ace Insurance Co. Of The Midwest</v>
      </c>
      <c r="B75" s="117" t="s">
        <v>114</v>
      </c>
      <c r="C75" s="1">
        <v>8331</v>
      </c>
    </row>
    <row r="76" spans="1:3" x14ac:dyDescent="0.25">
      <c r="A76" s="117" t="str">
        <f>VLOOKUP(B76, names!A$3:B$2401, 2,)</f>
        <v>American Reliable Insurance Co.</v>
      </c>
      <c r="B76" s="117" t="s">
        <v>102</v>
      </c>
      <c r="C76" s="1">
        <v>7631</v>
      </c>
    </row>
    <row r="77" spans="1:3" x14ac:dyDescent="0.25">
      <c r="A77" s="117" t="str">
        <f>VLOOKUP(B77, names!A$3:B$2401, 2,)</f>
        <v>TypTap Insurance Co.</v>
      </c>
      <c r="B77" s="117" t="s">
        <v>3393</v>
      </c>
      <c r="C77" s="1">
        <v>6668</v>
      </c>
    </row>
    <row r="78" spans="1:3" x14ac:dyDescent="0.25">
      <c r="A78" s="117" t="str">
        <f>VLOOKUP(B78, names!A$3:B$2401, 2,)</f>
        <v>US Coastal Property &amp; Casualty Insurance Co.</v>
      </c>
      <c r="B78" s="117" t="s">
        <v>3394</v>
      </c>
      <c r="C78" s="1">
        <v>6651</v>
      </c>
    </row>
    <row r="79" spans="1:3" x14ac:dyDescent="0.25">
      <c r="A79" s="117" t="str">
        <f>VLOOKUP(B79, names!A$3:B$2401, 2,)</f>
        <v>Stillwater Property And Casualty Insurance Co.</v>
      </c>
      <c r="B79" s="117" t="s">
        <v>100</v>
      </c>
      <c r="C79" s="1">
        <v>6558</v>
      </c>
    </row>
    <row r="80" spans="1:3" x14ac:dyDescent="0.25">
      <c r="A80" s="117" t="str">
        <f>VLOOKUP(B80, names!A$3:B$2401, 2,)</f>
        <v>American Coastal Insurance Co.</v>
      </c>
      <c r="B80" s="117" t="s">
        <v>108</v>
      </c>
      <c r="C80" s="1">
        <v>4812</v>
      </c>
    </row>
    <row r="81" spans="1:3" x14ac:dyDescent="0.25">
      <c r="A81" s="117" t="str">
        <f>VLOOKUP(B81, names!A$3:B$2401, 2,)</f>
        <v>American Southern Home Insurance Co.</v>
      </c>
      <c r="B81" s="117" t="s">
        <v>105</v>
      </c>
      <c r="C81" s="1">
        <v>4712</v>
      </c>
    </row>
    <row r="82" spans="1:3" x14ac:dyDescent="0.25">
      <c r="A82" s="117" t="str">
        <f>VLOOKUP(B82, names!A$3:B$2401, 2,)</f>
        <v>Maison Insurance Co.</v>
      </c>
      <c r="B82" s="117" t="s">
        <v>3543</v>
      </c>
      <c r="C82" s="1">
        <v>3444</v>
      </c>
    </row>
    <row r="83" spans="1:3" x14ac:dyDescent="0.25">
      <c r="A83" s="117" t="str">
        <f>VLOOKUP(B83, names!A$3:B$2401, 2,)</f>
        <v>White Pine Insurance Co.</v>
      </c>
      <c r="B83" s="117" t="s">
        <v>1992</v>
      </c>
      <c r="C83" s="1">
        <v>3346</v>
      </c>
    </row>
    <row r="84" spans="1:3" x14ac:dyDescent="0.25">
      <c r="A84" s="117" t="str">
        <f>VLOOKUP(B84, names!A$3:B$2401, 2,)</f>
        <v>Sussex Insurance Co.</v>
      </c>
      <c r="B84" s="117" t="s">
        <v>106</v>
      </c>
      <c r="C84" s="1">
        <v>3318</v>
      </c>
    </row>
    <row r="85" spans="1:3" x14ac:dyDescent="0.25">
      <c r="A85" s="117" t="str">
        <f>VLOOKUP(B85, names!A$3:B$2401, 2,)</f>
        <v>New Hampshire Insurance Co.</v>
      </c>
      <c r="B85" s="117" t="s">
        <v>110</v>
      </c>
      <c r="C85" s="1">
        <v>3175</v>
      </c>
    </row>
    <row r="86" spans="1:3" x14ac:dyDescent="0.25">
      <c r="A86" s="117" t="str">
        <f>VLOOKUP(B86, names!A$3:B$2401, 2,)</f>
        <v>Armed Forces Insurance Exchange</v>
      </c>
      <c r="B86" s="117" t="s">
        <v>111</v>
      </c>
      <c r="C86" s="1">
        <v>2852</v>
      </c>
    </row>
    <row r="87" spans="1:3" x14ac:dyDescent="0.25">
      <c r="A87" s="117" t="str">
        <f>VLOOKUP(B87, names!A$3:B$2401, 2,)</f>
        <v>American Capital Assurance Corp</v>
      </c>
      <c r="B87" s="117" t="s">
        <v>117</v>
      </c>
      <c r="C87" s="1">
        <v>2080</v>
      </c>
    </row>
    <row r="88" spans="1:3" x14ac:dyDescent="0.25">
      <c r="A88" s="117" t="str">
        <f>VLOOKUP(B88, names!A$3:B$2401, 2,)</f>
        <v>Electric Insurance Co.</v>
      </c>
      <c r="B88" s="117" t="s">
        <v>121</v>
      </c>
      <c r="C88" s="1">
        <v>1848</v>
      </c>
    </row>
    <row r="89" spans="1:3" x14ac:dyDescent="0.25">
      <c r="A89" s="117" t="str">
        <f>VLOOKUP(B89, names!A$3:B$2401, 2,)</f>
        <v>Auto-Owners Insurance Co.</v>
      </c>
      <c r="B89" s="117" t="s">
        <v>116</v>
      </c>
      <c r="C89" s="1">
        <v>1834</v>
      </c>
    </row>
    <row r="90" spans="1:3" x14ac:dyDescent="0.25">
      <c r="A90" s="117" t="str">
        <f>VLOOKUP(B90, names!A$3:B$2401, 2,)</f>
        <v>IDS Property Casualty Insurance Co.</v>
      </c>
      <c r="B90" s="117" t="s">
        <v>118</v>
      </c>
      <c r="C90" s="1">
        <v>1701</v>
      </c>
    </row>
    <row r="91" spans="1:3" x14ac:dyDescent="0.25">
      <c r="A91" s="117" t="str">
        <f>VLOOKUP(B91, names!A$3:B$2401, 2,)</f>
        <v>ASI Home Insurance Corp.</v>
      </c>
      <c r="B91" s="117" t="s">
        <v>120</v>
      </c>
      <c r="C91" s="1">
        <v>1073</v>
      </c>
    </row>
    <row r="92" spans="1:3" x14ac:dyDescent="0.25">
      <c r="A92" s="117" t="str">
        <f>VLOOKUP(B92, names!A$3:B$2401, 2,)</f>
        <v>Cincinnati Insurance Co.</v>
      </c>
      <c r="B92" s="117" t="s">
        <v>3680</v>
      </c>
      <c r="C92" s="117">
        <v>957</v>
      </c>
    </row>
    <row r="93" spans="1:3" x14ac:dyDescent="0.25">
      <c r="A93" s="117" t="str">
        <f>VLOOKUP(B93, names!A$3:B$2401, 2,)</f>
        <v>Great Northern Insurance Co.</v>
      </c>
      <c r="B93" s="117" t="s">
        <v>125</v>
      </c>
      <c r="C93" s="117">
        <v>843</v>
      </c>
    </row>
    <row r="94" spans="1:3" x14ac:dyDescent="0.25">
      <c r="A94" s="117" t="str">
        <f>VLOOKUP(B94, names!A$3:B$2401, 2,)</f>
        <v>Old Dominion Insurance Co.</v>
      </c>
      <c r="B94" s="117" t="s">
        <v>122</v>
      </c>
      <c r="C94" s="117">
        <v>838</v>
      </c>
    </row>
    <row r="95" spans="1:3" x14ac:dyDescent="0.25">
      <c r="A95" s="117" t="str">
        <f>VLOOKUP(B95, names!A$3:B$2401, 2,)</f>
        <v>Response Insurance Co.</v>
      </c>
      <c r="B95" s="117" t="s">
        <v>112</v>
      </c>
      <c r="C95" s="117">
        <v>750</v>
      </c>
    </row>
    <row r="96" spans="1:3" x14ac:dyDescent="0.25">
      <c r="A96" s="117" t="str">
        <f>VLOOKUP(B96, names!A$3:B$2401, 2,)</f>
        <v>Teachers Insurance Co.</v>
      </c>
      <c r="B96" s="117" t="s">
        <v>137</v>
      </c>
      <c r="C96" s="117">
        <v>643</v>
      </c>
    </row>
    <row r="97" spans="1:3" x14ac:dyDescent="0.25">
      <c r="A97" s="117" t="str">
        <f>VLOOKUP(B97, names!A$3:B$2401, 2,)</f>
        <v>Great American Assurance Co.</v>
      </c>
      <c r="B97" s="117" t="s">
        <v>133</v>
      </c>
      <c r="C97" s="117">
        <v>603</v>
      </c>
    </row>
    <row r="98" spans="1:3" x14ac:dyDescent="0.25">
      <c r="A98" s="117" t="str">
        <f>VLOOKUP(B98, names!A$3:B$2401, 2,)</f>
        <v>United Fire And Casualty Co.</v>
      </c>
      <c r="B98" s="117" t="s">
        <v>130</v>
      </c>
      <c r="C98" s="117">
        <v>589</v>
      </c>
    </row>
    <row r="99" spans="1:3" x14ac:dyDescent="0.25">
      <c r="A99" s="117" t="str">
        <f>VLOOKUP(B99, names!A$3:B$2401, 2,)</f>
        <v>Aegis Security Insurance Co.</v>
      </c>
      <c r="B99" s="117" t="s">
        <v>129</v>
      </c>
      <c r="C99" s="117">
        <v>586</v>
      </c>
    </row>
    <row r="100" spans="1:3" x14ac:dyDescent="0.25">
      <c r="A100" s="117" t="str">
        <f>VLOOKUP(B100, names!A$3:B$2401, 2,)</f>
        <v>American Home Assurance Co.</v>
      </c>
      <c r="B100" s="117" t="s">
        <v>128</v>
      </c>
      <c r="C100" s="117">
        <v>556</v>
      </c>
    </row>
    <row r="101" spans="1:3" x14ac:dyDescent="0.25">
      <c r="A101" s="117" t="str">
        <f>VLOOKUP(B101, names!A$3:B$2401, 2,)</f>
        <v>QBE Insurance Corp.</v>
      </c>
      <c r="B101" s="117" t="s">
        <v>126</v>
      </c>
      <c r="C101" s="117">
        <v>542</v>
      </c>
    </row>
    <row r="102" spans="1:3" x14ac:dyDescent="0.25">
      <c r="A102" s="117" t="str">
        <f>VLOOKUP(B102, names!A$3:B$2401, 2,)</f>
        <v>Guideone Elite Insurance Co.</v>
      </c>
      <c r="B102" s="117" t="s">
        <v>134</v>
      </c>
      <c r="C102" s="117">
        <v>489</v>
      </c>
    </row>
    <row r="103" spans="1:3" x14ac:dyDescent="0.25">
      <c r="A103" s="117" t="str">
        <f>VLOOKUP(B103, names!A$3:B$2401, 2,)</f>
        <v>Everest National Insurance Co.</v>
      </c>
      <c r="B103" s="117" t="s">
        <v>1010</v>
      </c>
      <c r="C103" s="117">
        <v>478</v>
      </c>
    </row>
    <row r="104" spans="1:3" x14ac:dyDescent="0.25">
      <c r="A104" s="117" t="str">
        <f>VLOOKUP(B104, names!A$3:B$2401, 2,)</f>
        <v>American Platinum Property And Casualty Insurance Co.</v>
      </c>
      <c r="B104" s="117" t="s">
        <v>132</v>
      </c>
      <c r="C104" s="117">
        <v>459</v>
      </c>
    </row>
    <row r="105" spans="1:3" x14ac:dyDescent="0.25">
      <c r="A105" s="117" t="str">
        <f>VLOOKUP(B105, names!A$3:B$2401, 2,)</f>
        <v>Great American Insurance Co.</v>
      </c>
      <c r="B105" s="117" t="s">
        <v>131</v>
      </c>
      <c r="C105" s="117">
        <v>450</v>
      </c>
    </row>
    <row r="106" spans="1:3" x14ac:dyDescent="0.25">
      <c r="A106" s="117" t="str">
        <f>VLOOKUP(B106, names!A$3:B$2401, 2,)</f>
        <v>Progressive American Insurance Co.</v>
      </c>
      <c r="B106" s="117" t="s">
        <v>1662</v>
      </c>
      <c r="C106" s="117">
        <v>425</v>
      </c>
    </row>
    <row r="107" spans="1:3" x14ac:dyDescent="0.25">
      <c r="A107" s="117" t="str">
        <f>VLOOKUP(B107, names!A$3:B$2401, 2,)</f>
        <v>First National Insurance Co. Of America</v>
      </c>
      <c r="B107" s="117" t="s">
        <v>138</v>
      </c>
      <c r="C107" s="117">
        <v>394</v>
      </c>
    </row>
    <row r="108" spans="1:3" x14ac:dyDescent="0.25">
      <c r="A108" s="117" t="str">
        <f>VLOOKUP(B108, names!A$3:B$2401, 2,)</f>
        <v>Addison Insurance Co.</v>
      </c>
      <c r="B108" s="117" t="s">
        <v>136</v>
      </c>
      <c r="C108" s="117">
        <v>388</v>
      </c>
    </row>
    <row r="109" spans="1:3" x14ac:dyDescent="0.25">
      <c r="A109" s="117" t="str">
        <f>VLOOKUP(B109, names!A$3:B$2401, 2,)</f>
        <v>Great American Insurance Co. Of New York</v>
      </c>
      <c r="B109" s="117" t="s">
        <v>140</v>
      </c>
      <c r="C109" s="117">
        <v>374</v>
      </c>
    </row>
    <row r="110" spans="1:3" x14ac:dyDescent="0.25">
      <c r="A110" s="117" t="str">
        <f>VLOOKUP(B110, names!A$3:B$2401, 2,)</f>
        <v>Service Insurance Co.</v>
      </c>
      <c r="B110" s="117" t="s">
        <v>142</v>
      </c>
      <c r="C110" s="117">
        <v>364</v>
      </c>
    </row>
    <row r="111" spans="1:3" x14ac:dyDescent="0.25">
      <c r="A111" s="117" t="str">
        <f>VLOOKUP(B111, names!A$3:B$2401, 2,)</f>
        <v>Stillwater Insurance Co.</v>
      </c>
      <c r="B111" s="117" t="s">
        <v>1826</v>
      </c>
      <c r="C111" s="117">
        <v>323</v>
      </c>
    </row>
    <row r="112" spans="1:3" x14ac:dyDescent="0.25">
      <c r="A112" s="117" t="str">
        <f>VLOOKUP(B112, names!A$3:B$2401, 2,)</f>
        <v>Church Mutual Insurance Co.</v>
      </c>
      <c r="B112" s="117" t="s">
        <v>139</v>
      </c>
      <c r="C112" s="117">
        <v>313</v>
      </c>
    </row>
    <row r="113" spans="1:3" x14ac:dyDescent="0.25">
      <c r="A113" s="117" t="str">
        <f>VLOOKUP(B113, names!A$3:B$2401, 2,)</f>
        <v>Philadelphia Indemnity Insurance Co.</v>
      </c>
      <c r="B113" s="117" t="s">
        <v>135</v>
      </c>
      <c r="C113" s="117">
        <v>286</v>
      </c>
    </row>
    <row r="114" spans="1:3" x14ac:dyDescent="0.25">
      <c r="A114" s="117" t="str">
        <f>VLOOKUP(B114, names!A$3:B$2401, 2,)</f>
        <v>Travelers Indemnity Co.</v>
      </c>
      <c r="B114" s="117" t="s">
        <v>3407</v>
      </c>
      <c r="C114" s="117">
        <v>284</v>
      </c>
    </row>
    <row r="115" spans="1:3" x14ac:dyDescent="0.25">
      <c r="A115" s="117" t="str">
        <f>VLOOKUP(B115, names!A$3:B$2401, 2,)</f>
        <v>Charter Oak Fire Insurance Co.</v>
      </c>
      <c r="B115" s="117" t="s">
        <v>3405</v>
      </c>
      <c r="C115" s="117">
        <v>239</v>
      </c>
    </row>
    <row r="116" spans="1:3" x14ac:dyDescent="0.25">
      <c r="A116" s="117" t="str">
        <f>VLOOKUP(B116, names!A$3:B$2401, 2,)</f>
        <v>FCCI Insurance Co.</v>
      </c>
      <c r="B116" s="117" t="s">
        <v>144</v>
      </c>
      <c r="C116" s="117">
        <v>233</v>
      </c>
    </row>
    <row r="117" spans="1:3" x14ac:dyDescent="0.25">
      <c r="A117" s="117" t="str">
        <f>VLOOKUP(B117, names!A$3:B$2401, 2,)</f>
        <v>Travelers Indemnity Co. Of America</v>
      </c>
      <c r="B117" s="117" t="s">
        <v>3408</v>
      </c>
      <c r="C117" s="117">
        <v>213</v>
      </c>
    </row>
    <row r="118" spans="1:3" x14ac:dyDescent="0.25">
      <c r="A118" s="117" t="str">
        <f>VLOOKUP(B118, names!A$3:B$2401, 2,)</f>
        <v>Spinnaker Insurance Co.</v>
      </c>
      <c r="B118" s="117" t="s">
        <v>3603</v>
      </c>
      <c r="C118" s="117">
        <v>174</v>
      </c>
    </row>
    <row r="119" spans="1:3" x14ac:dyDescent="0.25">
      <c r="A119" s="117" t="str">
        <f>VLOOKUP(B119, names!A$3:B$2401, 2,)</f>
        <v>Hartford Casualty Insurance Co.</v>
      </c>
      <c r="B119" s="117" t="s">
        <v>143</v>
      </c>
      <c r="C119" s="117">
        <v>166</v>
      </c>
    </row>
    <row r="120" spans="1:3" x14ac:dyDescent="0.25">
      <c r="A120" s="117" t="str">
        <f>VLOOKUP(B120, names!A$3:B$2401, 2,)</f>
        <v>Guideone Mutual Insurance Co.</v>
      </c>
      <c r="B120" s="117" t="s">
        <v>151</v>
      </c>
      <c r="C120" s="117">
        <v>160</v>
      </c>
    </row>
    <row r="121" spans="1:3" x14ac:dyDescent="0.25">
      <c r="A121" s="117" t="str">
        <f>VLOOKUP(B121, names!A$3:B$2401, 2,)</f>
        <v>Massachusetts Bay Insurance Co.</v>
      </c>
      <c r="B121" s="117" t="s">
        <v>166</v>
      </c>
      <c r="C121" s="117">
        <v>146</v>
      </c>
    </row>
    <row r="122" spans="1:3" x14ac:dyDescent="0.25">
      <c r="A122" s="117" t="str">
        <f>VLOOKUP(B122, names!A$3:B$2401, 2,)</f>
        <v>Indemnity Insurance Co. Of North America</v>
      </c>
      <c r="B122" s="117" t="s">
        <v>145</v>
      </c>
      <c r="C122" s="117">
        <v>138</v>
      </c>
    </row>
    <row r="123" spans="1:3" x14ac:dyDescent="0.25">
      <c r="A123" s="117" t="str">
        <f>VLOOKUP(B123, names!A$3:B$2401, 2,)</f>
        <v>Pacific Indemnity Co.</v>
      </c>
      <c r="B123" s="117" t="s">
        <v>148</v>
      </c>
      <c r="C123" s="117">
        <v>138</v>
      </c>
    </row>
    <row r="124" spans="1:3" x14ac:dyDescent="0.25">
      <c r="A124" s="117" t="str">
        <f>VLOOKUP(B124, names!A$3:B$2401, 2,)</f>
        <v>Affiliated FM Insurance Co.</v>
      </c>
      <c r="B124" s="117" t="s">
        <v>153</v>
      </c>
      <c r="C124" s="117">
        <v>135</v>
      </c>
    </row>
    <row r="125" spans="1:3" x14ac:dyDescent="0.25">
      <c r="A125" s="117" t="str">
        <f>VLOOKUP(B125, names!A$3:B$2401, 2,)</f>
        <v>Cincinnati Indemnity Co.</v>
      </c>
      <c r="B125" s="117" t="s">
        <v>3681</v>
      </c>
      <c r="C125" s="117">
        <v>126</v>
      </c>
    </row>
    <row r="126" spans="1:3" x14ac:dyDescent="0.25">
      <c r="A126" s="117" t="str">
        <f>VLOOKUP(B126, names!A$3:B$2401, 2,)</f>
        <v>State National Insurance Co.</v>
      </c>
      <c r="B126" s="117" t="s">
        <v>171</v>
      </c>
      <c r="C126" s="117">
        <v>117</v>
      </c>
    </row>
    <row r="127" spans="1:3" x14ac:dyDescent="0.25">
      <c r="A127" s="117" t="str">
        <f>VLOOKUP(B127, names!A$3:B$2401, 2,)</f>
        <v>Westfield Insurance Co.</v>
      </c>
      <c r="B127" s="117" t="s">
        <v>154</v>
      </c>
      <c r="C127" s="117">
        <v>95</v>
      </c>
    </row>
    <row r="128" spans="1:3" x14ac:dyDescent="0.25">
      <c r="A128" s="117" t="str">
        <f>VLOOKUP(B128, names!A$3:B$2401, 2,)</f>
        <v>Hanover Insurance Co. (The)</v>
      </c>
      <c r="B128" s="117" t="s">
        <v>147</v>
      </c>
      <c r="C128" s="117">
        <v>68</v>
      </c>
    </row>
    <row r="129" spans="1:3" x14ac:dyDescent="0.25">
      <c r="A129" s="117" t="str">
        <f>VLOOKUP(B129, names!A$3:B$2401, 2,)</f>
        <v>Hartford Underwriters Insurance Co.</v>
      </c>
      <c r="B129" s="117" t="s">
        <v>157</v>
      </c>
      <c r="C129" s="117">
        <v>68</v>
      </c>
    </row>
    <row r="130" spans="1:3" x14ac:dyDescent="0.25">
      <c r="A130" s="117" t="str">
        <f>VLOOKUP(B130, names!A$3:B$2401, 2,)</f>
        <v>Travelers Indemnity Co. Of Connecticut</v>
      </c>
      <c r="B130" s="117" t="s">
        <v>3409</v>
      </c>
      <c r="C130" s="117">
        <v>62</v>
      </c>
    </row>
    <row r="131" spans="1:3" x14ac:dyDescent="0.25">
      <c r="A131" s="117" t="str">
        <f>VLOOKUP(B131, names!A$3:B$2401, 2,)</f>
        <v>Travelers Property Casualty Co. Of America</v>
      </c>
      <c r="B131" s="117" t="s">
        <v>160</v>
      </c>
      <c r="C131" s="117">
        <v>58</v>
      </c>
    </row>
    <row r="132" spans="1:3" x14ac:dyDescent="0.25">
      <c r="A132" s="117" t="str">
        <f>VLOOKUP(B132, names!A$3:B$2401, 2,)</f>
        <v>National Trust Insurance Co.</v>
      </c>
      <c r="B132" s="117" t="s">
        <v>159</v>
      </c>
      <c r="C132" s="117">
        <v>57</v>
      </c>
    </row>
    <row r="133" spans="1:3" x14ac:dyDescent="0.25">
      <c r="A133" s="117" t="str">
        <f>VLOOKUP(B133, names!A$3:B$2401, 2,)</f>
        <v>American States Insurance Co.</v>
      </c>
      <c r="B133" s="117" t="s">
        <v>155</v>
      </c>
      <c r="C133" s="117">
        <v>56</v>
      </c>
    </row>
    <row r="134" spans="1:3" x14ac:dyDescent="0.25">
      <c r="A134" s="117" t="str">
        <f>VLOOKUP(B134, names!A$3:B$2401, 2,)</f>
        <v>Vigilant Insurance Co.</v>
      </c>
      <c r="B134" s="117" t="s">
        <v>158</v>
      </c>
      <c r="C134" s="117">
        <v>53</v>
      </c>
    </row>
    <row r="135" spans="1:3" x14ac:dyDescent="0.25">
      <c r="A135" s="117" t="str">
        <f>VLOOKUP(B135, names!A$3:B$2401, 2,)</f>
        <v>Main Street America Protection Insurance Company</v>
      </c>
      <c r="B135" s="117" t="s">
        <v>1362</v>
      </c>
      <c r="C135" s="117">
        <v>51</v>
      </c>
    </row>
    <row r="136" spans="1:3" x14ac:dyDescent="0.25">
      <c r="A136" s="117" t="str">
        <f>VLOOKUP(B136, names!A$3:B$2401, 2,)</f>
        <v>Markel Insurance Co.</v>
      </c>
      <c r="B136" s="117" t="s">
        <v>164</v>
      </c>
      <c r="C136" s="117">
        <v>51</v>
      </c>
    </row>
    <row r="137" spans="1:3" x14ac:dyDescent="0.25">
      <c r="A137" s="117" t="str">
        <f>VLOOKUP(B137, names!A$3:B$2401, 2,)</f>
        <v>Guideone Specialty Mutual Insurance Co.</v>
      </c>
      <c r="B137" s="117" t="s">
        <v>162</v>
      </c>
      <c r="C137" s="117">
        <v>42</v>
      </c>
    </row>
    <row r="138" spans="1:3" x14ac:dyDescent="0.25">
      <c r="A138" s="117" t="str">
        <f>VLOOKUP(B138, names!A$3:B$2401, 2,)</f>
        <v>Vault Reciprocal Exchange</v>
      </c>
      <c r="B138" s="117" t="s">
        <v>3682</v>
      </c>
      <c r="C138" s="117">
        <v>34</v>
      </c>
    </row>
    <row r="139" spans="1:3" x14ac:dyDescent="0.25">
      <c r="A139" s="117" t="str">
        <f>VLOOKUP(B139, names!A$3:B$2401, 2,)</f>
        <v>Hartford Fire Insurance Co.</v>
      </c>
      <c r="B139" s="117" t="s">
        <v>163</v>
      </c>
      <c r="C139" s="117">
        <v>33</v>
      </c>
    </row>
    <row r="140" spans="1:3" x14ac:dyDescent="0.25">
      <c r="A140" s="117" t="str">
        <f>VLOOKUP(B140, names!A$3:B$2401, 2,)</f>
        <v>Granada Insurance Co.</v>
      </c>
      <c r="B140" s="117" t="s">
        <v>161</v>
      </c>
      <c r="C140" s="117">
        <v>27</v>
      </c>
    </row>
    <row r="141" spans="1:3" x14ac:dyDescent="0.25">
      <c r="A141" s="117" t="str">
        <f>VLOOKUP(B141, names!A$3:B$2401, 2,)</f>
        <v>Hanover American Insurance Co. (The)</v>
      </c>
      <c r="B141" s="117" t="s">
        <v>181</v>
      </c>
      <c r="C141" s="117">
        <v>21</v>
      </c>
    </row>
    <row r="142" spans="1:3" x14ac:dyDescent="0.25">
      <c r="A142" s="117" t="str">
        <f>VLOOKUP(B142, names!A$3:B$2401, 2,)</f>
        <v>Great American Alliance Insurance Co.</v>
      </c>
      <c r="B142" s="117" t="s">
        <v>167</v>
      </c>
      <c r="C142" s="117">
        <v>20</v>
      </c>
    </row>
    <row r="143" spans="1:3" x14ac:dyDescent="0.25">
      <c r="A143" s="117" t="str">
        <f>VLOOKUP(B143, names!A$3:B$2401, 2,)</f>
        <v>St. Paul Fire &amp; Marine Insurance Co.</v>
      </c>
      <c r="B143" s="117" t="s">
        <v>170</v>
      </c>
      <c r="C143" s="117">
        <v>20</v>
      </c>
    </row>
    <row r="144" spans="1:3" x14ac:dyDescent="0.25">
      <c r="A144" s="117" t="str">
        <f>VLOOKUP(B144, names!A$3:B$2401, 2,)</f>
        <v>Factory Mutual Insurance Co.</v>
      </c>
      <c r="B144" s="117" t="s">
        <v>169</v>
      </c>
      <c r="C144" s="117">
        <v>19</v>
      </c>
    </row>
    <row r="145" spans="1:3" x14ac:dyDescent="0.25">
      <c r="A145" s="117" t="str">
        <f>VLOOKUP(B145, names!A$3:B$2401, 2,)</f>
        <v>Merastar Insurance Co.</v>
      </c>
      <c r="B145" s="117" t="s">
        <v>127</v>
      </c>
      <c r="C145" s="117">
        <v>18</v>
      </c>
    </row>
    <row r="146" spans="1:3" x14ac:dyDescent="0.25">
      <c r="A146" s="117" t="str">
        <f>VLOOKUP(B146, names!A$3:B$2401, 2,)</f>
        <v>Phoenix Insurance Co.</v>
      </c>
      <c r="B146" s="117" t="s">
        <v>3406</v>
      </c>
      <c r="C146" s="117">
        <v>18</v>
      </c>
    </row>
    <row r="147" spans="1:3" x14ac:dyDescent="0.25">
      <c r="A147" s="117" t="str">
        <f>VLOOKUP(B147, names!A$3:B$2401, 2,)</f>
        <v>American Security Insurance Co.</v>
      </c>
      <c r="B147" s="117" t="s">
        <v>172</v>
      </c>
      <c r="C147" s="117">
        <v>15</v>
      </c>
    </row>
    <row r="148" spans="1:3" x14ac:dyDescent="0.25">
      <c r="A148" s="117" t="str">
        <f>VLOOKUP(B148, names!A$3:B$2401, 2,)</f>
        <v>Continental Casualty Co.</v>
      </c>
      <c r="B148" s="117" t="s">
        <v>174</v>
      </c>
      <c r="C148" s="117">
        <v>11</v>
      </c>
    </row>
    <row r="149" spans="1:3" x14ac:dyDescent="0.25">
      <c r="A149" s="117" t="str">
        <f>VLOOKUP(B149, names!A$3:B$2401, 2,)</f>
        <v>Berkshire Hathaway Specialty Insurance Co.</v>
      </c>
      <c r="B149" s="117" t="s">
        <v>774</v>
      </c>
      <c r="C149" s="117">
        <v>9</v>
      </c>
    </row>
    <row r="150" spans="1:3" x14ac:dyDescent="0.25">
      <c r="A150" s="117" t="str">
        <f>VLOOKUP(B150, names!A$3:B$2401, 2,)</f>
        <v>Crestbook Insurance Co.</v>
      </c>
      <c r="B150" s="117" t="s">
        <v>927</v>
      </c>
      <c r="C150" s="117">
        <v>9</v>
      </c>
    </row>
    <row r="151" spans="1:3" x14ac:dyDescent="0.25">
      <c r="A151" s="117" t="str">
        <f>VLOOKUP(B151, names!A$3:B$2401, 2,)</f>
        <v>Granite State Insurance Co.</v>
      </c>
      <c r="B151" s="117" t="s">
        <v>1171</v>
      </c>
      <c r="C151" s="117">
        <v>9</v>
      </c>
    </row>
    <row r="152" spans="1:3" x14ac:dyDescent="0.25">
      <c r="A152" s="117" t="str">
        <f>VLOOKUP(B152, names!A$3:B$2401, 2,)</f>
        <v>Guideone America Insurance Co.</v>
      </c>
      <c r="B152" s="117" t="s">
        <v>175</v>
      </c>
      <c r="C152" s="117">
        <v>9</v>
      </c>
    </row>
    <row r="153" spans="1:3" x14ac:dyDescent="0.25">
      <c r="A153" s="117" t="str">
        <f>VLOOKUP(B153, names!A$3:B$2401, 2,)</f>
        <v>United States Fire Insurance Co.</v>
      </c>
      <c r="B153" s="117" t="s">
        <v>168</v>
      </c>
      <c r="C153" s="117">
        <v>9</v>
      </c>
    </row>
    <row r="154" spans="1:3" x14ac:dyDescent="0.25">
      <c r="A154" s="117" t="str">
        <f>VLOOKUP(B154, names!A$3:B$2401, 2,)</f>
        <v>National Union Fire Insurance Co. of Pittsburgh, PA</v>
      </c>
      <c r="B154" s="117" t="s">
        <v>1500</v>
      </c>
      <c r="C154" s="117">
        <v>7</v>
      </c>
    </row>
    <row r="155" spans="1:3" x14ac:dyDescent="0.25">
      <c r="A155" s="117" t="str">
        <f>VLOOKUP(B155, names!A$3:B$2401, 2,)</f>
        <v>Transportation Insurance Co.</v>
      </c>
      <c r="B155" s="117" t="s">
        <v>183</v>
      </c>
      <c r="C155" s="117">
        <v>7</v>
      </c>
    </row>
    <row r="156" spans="1:3" x14ac:dyDescent="0.25">
      <c r="A156" s="117" t="str">
        <f>VLOOKUP(B156, names!A$3:B$2401, 2,)</f>
        <v>General Insurance Co. Of America</v>
      </c>
      <c r="B156" s="117" t="s">
        <v>176</v>
      </c>
      <c r="C156" s="117">
        <v>6</v>
      </c>
    </row>
    <row r="157" spans="1:3" x14ac:dyDescent="0.25">
      <c r="A157" s="117" t="str">
        <f>VLOOKUP(B157, names!A$3:B$2401, 2,)</f>
        <v>National Fire Insurance Co. Of Hartford</v>
      </c>
      <c r="B157" s="117" t="s">
        <v>182</v>
      </c>
      <c r="C157" s="117">
        <v>6</v>
      </c>
    </row>
    <row r="158" spans="1:3" x14ac:dyDescent="0.25">
      <c r="A158" s="117" t="str">
        <f>VLOOKUP(B158, names!A$3:B$2401, 2,)</f>
        <v>Ace American Insurance Co.</v>
      </c>
      <c r="B158" s="117" t="s">
        <v>180</v>
      </c>
      <c r="C158" s="117">
        <v>4</v>
      </c>
    </row>
    <row r="159" spans="1:3" x14ac:dyDescent="0.25">
      <c r="A159" s="117" t="str">
        <f>VLOOKUP(B159, names!A$3:B$2401, 2,)</f>
        <v>American Casualty Co. Of Reading, Pennsylvania</v>
      </c>
      <c r="B159" s="117" t="s">
        <v>178</v>
      </c>
      <c r="C159" s="117">
        <v>4</v>
      </c>
    </row>
    <row r="160" spans="1:3" x14ac:dyDescent="0.25">
      <c r="A160" s="117" t="str">
        <f>VLOOKUP(B160, names!A$3:B$2401, 2,)</f>
        <v>Illinois National Insurance Co.</v>
      </c>
      <c r="B160" s="117" t="s">
        <v>1269</v>
      </c>
      <c r="C160" s="117">
        <v>4</v>
      </c>
    </row>
    <row r="161" spans="1:3" x14ac:dyDescent="0.25">
      <c r="A161" s="117" t="str">
        <f>VLOOKUP(B161, names!A$3:B$2401, 2,)</f>
        <v>American Alternative Insurance Corp.</v>
      </c>
      <c r="B161" s="117" t="s">
        <v>177</v>
      </c>
      <c r="C161" s="117">
        <v>3</v>
      </c>
    </row>
    <row r="162" spans="1:3" x14ac:dyDescent="0.25">
      <c r="A162" s="117" t="str">
        <f>VLOOKUP(B162, names!A$3:B$2401, 2,)</f>
        <v>Continental Insurance Co.</v>
      </c>
      <c r="B162" s="117" t="s">
        <v>190</v>
      </c>
      <c r="C162" s="117">
        <v>3</v>
      </c>
    </row>
    <row r="163" spans="1:3" x14ac:dyDescent="0.25">
      <c r="A163" s="117" t="str">
        <f>VLOOKUP(B163, names!A$3:B$2401, 2,)</f>
        <v>Endurance Assurance Corp.</v>
      </c>
      <c r="B163" s="117" t="s">
        <v>3683</v>
      </c>
      <c r="C163" s="117">
        <v>3</v>
      </c>
    </row>
    <row r="164" spans="1:3" x14ac:dyDescent="0.25">
      <c r="A164" s="117" t="str">
        <f>VLOOKUP(B164, names!A$3:B$2401, 2,)</f>
        <v>Ohio Security Insurance Co.</v>
      </c>
      <c r="B164" s="117" t="s">
        <v>186</v>
      </c>
      <c r="C164" s="117">
        <v>3</v>
      </c>
    </row>
    <row r="165" spans="1:3" x14ac:dyDescent="0.25">
      <c r="A165" s="117" t="str">
        <f>VLOOKUP(B165, names!A$3:B$2401, 2,)</f>
        <v>American Agri-Business Insurance Co.</v>
      </c>
      <c r="B165" s="117" t="s">
        <v>187</v>
      </c>
      <c r="C165" s="117">
        <v>2</v>
      </c>
    </row>
    <row r="166" spans="1:3" x14ac:dyDescent="0.25">
      <c r="A166" s="117" t="str">
        <f>VLOOKUP(B166, names!A$3:B$2401, 2,)</f>
        <v>American Economy Insurance Co.</v>
      </c>
      <c r="B166" s="117" t="s">
        <v>188</v>
      </c>
      <c r="C166" s="117">
        <v>2</v>
      </c>
    </row>
    <row r="167" spans="1:3" x14ac:dyDescent="0.25">
      <c r="A167" s="117" t="str">
        <f>VLOOKUP(B167, names!A$3:B$2401, 2,)</f>
        <v>Arch Insurance Co.</v>
      </c>
      <c r="B167" s="117" t="s">
        <v>173</v>
      </c>
      <c r="C167" s="117">
        <v>2</v>
      </c>
    </row>
    <row r="168" spans="1:3" x14ac:dyDescent="0.25">
      <c r="A168" s="117" t="str">
        <f>VLOOKUP(B168, names!A$3:B$2401, 2,)</f>
        <v>Century-National Insurance Co.</v>
      </c>
      <c r="B168" s="117" t="s">
        <v>189</v>
      </c>
      <c r="C168" s="117">
        <v>2</v>
      </c>
    </row>
    <row r="169" spans="1:3" x14ac:dyDescent="0.25">
      <c r="A169" s="117" t="str">
        <f>VLOOKUP(B169, names!A$3:B$2401, 2,)</f>
        <v>Mitsui Sumitomo Insurance USA</v>
      </c>
      <c r="B169" s="117" t="s">
        <v>195</v>
      </c>
      <c r="C169" s="117">
        <v>2</v>
      </c>
    </row>
    <row r="170" spans="1:3" x14ac:dyDescent="0.25">
      <c r="A170" s="117" t="str">
        <f>VLOOKUP(B170, names!A$3:B$2401, 2,)</f>
        <v>St. Paul Mercury Insurance Co.</v>
      </c>
      <c r="B170" s="117" t="s">
        <v>394</v>
      </c>
      <c r="C170" s="117">
        <v>2</v>
      </c>
    </row>
    <row r="171" spans="1:3" x14ac:dyDescent="0.25">
      <c r="A171" s="117" t="str">
        <f>VLOOKUP(B171, names!A$3:B$2401, 2,)</f>
        <v>Twin City Fire Insurance Co.</v>
      </c>
      <c r="B171" s="117" t="s">
        <v>184</v>
      </c>
      <c r="C171" s="117">
        <v>2</v>
      </c>
    </row>
    <row r="172" spans="1:3" x14ac:dyDescent="0.25">
      <c r="A172" s="117" t="str">
        <f>VLOOKUP(B172, names!A$3:B$2401, 2,)</f>
        <v>Valley Forge Insurance Co.</v>
      </c>
      <c r="B172" s="117" t="s">
        <v>191</v>
      </c>
      <c r="C172" s="117">
        <v>2</v>
      </c>
    </row>
    <row r="173" spans="1:3" x14ac:dyDescent="0.25">
      <c r="A173" s="117" t="str">
        <f>VLOOKUP(B173, names!A$3:B$2401, 2,)</f>
        <v>Amerisure Partners Insurance Co.</v>
      </c>
      <c r="B173" s="117" t="s">
        <v>628</v>
      </c>
      <c r="C173" s="117">
        <v>1</v>
      </c>
    </row>
    <row r="174" spans="1:3" x14ac:dyDescent="0.25">
      <c r="A174" s="117" t="str">
        <f>VLOOKUP(B174, names!A$3:B$2401, 2,)</f>
        <v>Fireman's Fund Insurance Co.</v>
      </c>
      <c r="B174" s="117" t="s">
        <v>104</v>
      </c>
      <c r="C174" s="117">
        <v>1</v>
      </c>
    </row>
    <row r="175" spans="1:3" x14ac:dyDescent="0.25">
      <c r="A175" s="117" t="str">
        <f>VLOOKUP(B175, names!A$3:B$2401, 2,)</f>
        <v>Mitsui Sumitomo Insurance Co. Of America</v>
      </c>
      <c r="B175" s="117" t="s">
        <v>185</v>
      </c>
      <c r="C175" s="117">
        <v>1</v>
      </c>
    </row>
    <row r="176" spans="1:3" x14ac:dyDescent="0.25">
      <c r="A176" s="117" t="str">
        <f>VLOOKUP(B176, names!A$3:B$2401, 2,)</f>
        <v>West American Insurance Co.</v>
      </c>
      <c r="B176" s="117" t="s">
        <v>1980</v>
      </c>
      <c r="C176" s="117">
        <v>1</v>
      </c>
    </row>
    <row r="177" spans="1:3" x14ac:dyDescent="0.25">
      <c r="A177" s="117" t="str">
        <f>VLOOKUP(B177, names!A$3:B$2401, 2,)</f>
        <v>Zurich American Insurance Co.</v>
      </c>
      <c r="B177" s="117" t="s">
        <v>192</v>
      </c>
      <c r="C177" s="117">
        <v>1</v>
      </c>
    </row>
    <row r="178" spans="1:3" x14ac:dyDescent="0.25">
      <c r="A178" s="117" t="str">
        <f>VLOOKUP(B178, names!A$3:B$2401, 2,)</f>
        <v>Fair American Insurance And Reinsurance Co.</v>
      </c>
      <c r="B178" s="117" t="s">
        <v>198</v>
      </c>
      <c r="C178" s="117">
        <v>0</v>
      </c>
    </row>
    <row r="179" spans="1:3" x14ac:dyDescent="0.25">
      <c r="A179" s="117" t="str">
        <f>VLOOKUP(B179, names!A$3:B$2401, 2,)</f>
        <v>Fidelity And Deposit Co. Of Maryland</v>
      </c>
      <c r="B179" s="117" t="s">
        <v>199</v>
      </c>
      <c r="C179" s="117">
        <v>0</v>
      </c>
    </row>
    <row r="180" spans="1:3" x14ac:dyDescent="0.25">
      <c r="A180" s="117" t="str">
        <f>VLOOKUP(B180, names!A$3:B$2401, 2,)</f>
        <v>Horace Mann Insurance Co.</v>
      </c>
      <c r="B180" s="117" t="s">
        <v>202</v>
      </c>
      <c r="C180" s="117">
        <v>0</v>
      </c>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0DCB-5DC3-4442-9946-AA4F28F1AE79}">
  <sheetPr>
    <tabColor theme="0"/>
  </sheetPr>
  <dimension ref="A1:C176"/>
  <sheetViews>
    <sheetView workbookViewId="0">
      <selection sqref="A1:A2"/>
    </sheetView>
  </sheetViews>
  <sheetFormatPr defaultRowHeight="15" x14ac:dyDescent="0.25"/>
  <cols>
    <col min="1" max="1" width="47.42578125" customWidth="1"/>
    <col min="2" max="2" width="51.85546875" customWidth="1"/>
  </cols>
  <sheetData>
    <row r="1" spans="1:3" x14ac:dyDescent="0.25">
      <c r="A1" t="s">
        <v>3377</v>
      </c>
      <c r="B1" s="117" t="s">
        <v>31</v>
      </c>
      <c r="C1" s="117" t="s">
        <v>32</v>
      </c>
    </row>
    <row r="2" spans="1:3" x14ac:dyDescent="0.25">
      <c r="A2" t="str">
        <f>VLOOKUP(B2, names!A$3:B$2401, 2,)</f>
        <v>Universal Property &amp; Casualty Insurance Co.</v>
      </c>
      <c r="B2" s="117" t="s">
        <v>34</v>
      </c>
      <c r="C2" s="1">
        <v>612227</v>
      </c>
    </row>
    <row r="3" spans="1:3" x14ac:dyDescent="0.25">
      <c r="A3" s="117" t="str">
        <f>VLOOKUP(B3, names!A$3:B$2401, 2,)</f>
        <v>Citizens Property Insurance Corp.</v>
      </c>
      <c r="B3" s="117" t="s">
        <v>33</v>
      </c>
      <c r="C3" s="1">
        <v>452394</v>
      </c>
    </row>
    <row r="4" spans="1:3" s="117" customFormat="1" x14ac:dyDescent="0.25">
      <c r="A4" s="117" t="s">
        <v>2910</v>
      </c>
      <c r="B4" s="117" t="s">
        <v>2910</v>
      </c>
      <c r="C4" s="1">
        <v>403658</v>
      </c>
    </row>
    <row r="5" spans="1:3" x14ac:dyDescent="0.25">
      <c r="A5" s="117" t="str">
        <f>VLOOKUP(B5, names!A$3:B$2401, 2,)</f>
        <v>Security First Insurance Co.</v>
      </c>
      <c r="B5" s="117" t="s">
        <v>35</v>
      </c>
      <c r="C5" s="1">
        <v>342192</v>
      </c>
    </row>
    <row r="6" spans="1:3" x14ac:dyDescent="0.25">
      <c r="A6" s="117" t="str">
        <f>VLOOKUP(B6, names!A$3:B$2401, 2,)</f>
        <v>Federated National Insurance Co.</v>
      </c>
      <c r="B6" s="117" t="s">
        <v>37</v>
      </c>
      <c r="C6" s="1">
        <v>269218</v>
      </c>
    </row>
    <row r="7" spans="1:3" x14ac:dyDescent="0.25">
      <c r="A7" s="117" t="str">
        <f>VLOOKUP(B7, names!A$3:B$2401, 2,)</f>
        <v>American Integrity Insurance Co. Of Florida</v>
      </c>
      <c r="B7" s="117" t="s">
        <v>38</v>
      </c>
      <c r="C7" s="1">
        <v>265557</v>
      </c>
    </row>
    <row r="8" spans="1:3" x14ac:dyDescent="0.25">
      <c r="A8" s="117" t="str">
        <f>VLOOKUP(B8, names!A$3:B$2401, 2,)</f>
        <v>Heritage Property &amp; Casualty Insurance Co.</v>
      </c>
      <c r="B8" s="117" t="s">
        <v>36</v>
      </c>
      <c r="C8" s="1">
        <v>244065</v>
      </c>
    </row>
    <row r="9" spans="1:3" x14ac:dyDescent="0.25">
      <c r="A9" s="117" t="str">
        <f>VLOOKUP(B9, names!A$3:B$2401, 2,)</f>
        <v>American Bankers Insurance Co. Of Florida</v>
      </c>
      <c r="B9" s="117" t="s">
        <v>42</v>
      </c>
      <c r="C9" s="1">
        <v>213582</v>
      </c>
    </row>
    <row r="10" spans="1:3" x14ac:dyDescent="0.25">
      <c r="A10" s="117" t="str">
        <f>VLOOKUP(B10, names!A$3:B$2401, 2,)</f>
        <v>United Property &amp; Casualty Insurance Co.</v>
      </c>
      <c r="B10" s="117" t="s">
        <v>39</v>
      </c>
      <c r="C10" s="1">
        <v>177716</v>
      </c>
    </row>
    <row r="11" spans="1:3" x14ac:dyDescent="0.25">
      <c r="A11" s="117" t="str">
        <f>VLOOKUP(B11, names!A$3:B$2401, 2,)</f>
        <v>St. Johns Insurance Co.</v>
      </c>
      <c r="B11" s="117" t="s">
        <v>40</v>
      </c>
      <c r="C11" s="1">
        <v>169181</v>
      </c>
    </row>
    <row r="12" spans="1:3" x14ac:dyDescent="0.25">
      <c r="A12" s="117" t="str">
        <f>VLOOKUP(B12, names!A$3:B$2401, 2,)</f>
        <v>Tower Hill Prime Insurance Co.</v>
      </c>
      <c r="B12" s="117" t="s">
        <v>43</v>
      </c>
      <c r="C12" s="1">
        <v>152132</v>
      </c>
    </row>
    <row r="13" spans="1:3" x14ac:dyDescent="0.25">
      <c r="A13" s="117" t="str">
        <f>VLOOKUP(B13, names!A$3:B$2401, 2,)</f>
        <v>ASI Preferred Insurance Corp.</v>
      </c>
      <c r="B13" s="117" t="s">
        <v>47</v>
      </c>
      <c r="C13" s="1">
        <v>140389</v>
      </c>
    </row>
    <row r="14" spans="1:3" x14ac:dyDescent="0.25">
      <c r="A14" s="117" t="str">
        <f>VLOOKUP(B14, names!A$3:B$2401, 2,)</f>
        <v>Homeowners Choice Property &amp; Casualty Insurance Co.</v>
      </c>
      <c r="B14" s="117" t="s">
        <v>41</v>
      </c>
      <c r="C14" s="1">
        <v>135154</v>
      </c>
    </row>
    <row r="15" spans="1:3" x14ac:dyDescent="0.25">
      <c r="A15" s="117" t="str">
        <f>VLOOKUP(B15, names!A$3:B$2401, 2,)</f>
        <v>People's Trust Insurance Co.</v>
      </c>
      <c r="B15" s="117" t="s">
        <v>44</v>
      </c>
      <c r="C15" s="1">
        <v>129626</v>
      </c>
    </row>
    <row r="16" spans="1:3" x14ac:dyDescent="0.25">
      <c r="A16" s="117" t="str">
        <f>VLOOKUP(B16, names!A$3:B$2401, 2,)</f>
        <v>United Services Automobile Association</v>
      </c>
      <c r="B16" s="117" t="s">
        <v>45</v>
      </c>
      <c r="C16" s="1">
        <v>124001</v>
      </c>
    </row>
    <row r="17" spans="1:3" x14ac:dyDescent="0.25">
      <c r="A17" s="117" t="str">
        <f>VLOOKUP(B17, names!A$3:B$2401, 2,)</f>
        <v>First Protective Insurance Co.</v>
      </c>
      <c r="B17" s="117" t="s">
        <v>55</v>
      </c>
      <c r="C17" s="1">
        <v>118662</v>
      </c>
    </row>
    <row r="18" spans="1:3" x14ac:dyDescent="0.25">
      <c r="A18" s="117" t="str">
        <f>VLOOKUP(B18, names!A$3:B$2401, 2,)</f>
        <v>Florida Peninsula Insurance Co.</v>
      </c>
      <c r="B18" s="117" t="s">
        <v>46</v>
      </c>
      <c r="C18" s="1">
        <v>114201</v>
      </c>
    </row>
    <row r="19" spans="1:3" x14ac:dyDescent="0.25">
      <c r="A19" s="117" t="str">
        <f>VLOOKUP(B19, names!A$3:B$2401, 2,)</f>
        <v>Castle Key Indemnity Co.</v>
      </c>
      <c r="B19" s="117" t="s">
        <v>49</v>
      </c>
      <c r="C19" s="1">
        <v>100248</v>
      </c>
    </row>
    <row r="20" spans="1:3" x14ac:dyDescent="0.25">
      <c r="A20" s="117" t="str">
        <f>VLOOKUP(B20, names!A$3:B$2401, 2,)</f>
        <v>Florida Family Insurance Co.</v>
      </c>
      <c r="B20" s="117" t="s">
        <v>48</v>
      </c>
      <c r="C20" s="1">
        <v>90898</v>
      </c>
    </row>
    <row r="21" spans="1:3" x14ac:dyDescent="0.25">
      <c r="A21" s="117" t="str">
        <f>VLOOKUP(B21, names!A$3:B$2401, 2,)</f>
        <v>Progressive Property Insurance Co.</v>
      </c>
      <c r="B21" s="117" t="s">
        <v>3534</v>
      </c>
      <c r="C21" s="1">
        <v>80561</v>
      </c>
    </row>
    <row r="22" spans="1:3" x14ac:dyDescent="0.25">
      <c r="A22" s="117" t="str">
        <f>VLOOKUP(B22, names!A$3:B$2401, 2,)</f>
        <v>Safe Harbor Insurance Co.</v>
      </c>
      <c r="B22" s="117" t="s">
        <v>57</v>
      </c>
      <c r="C22" s="1">
        <v>80547</v>
      </c>
    </row>
    <row r="23" spans="1:3" x14ac:dyDescent="0.25">
      <c r="A23" s="117" t="str">
        <f>VLOOKUP(B23, names!A$3:B$2401, 2,)</f>
        <v>Tower Hill Signature Insurance Co.</v>
      </c>
      <c r="B23" s="117" t="s">
        <v>51</v>
      </c>
      <c r="C23" s="1">
        <v>79480</v>
      </c>
    </row>
    <row r="24" spans="1:3" x14ac:dyDescent="0.25">
      <c r="A24" s="117" t="str">
        <f>VLOOKUP(B24, names!A$3:B$2401, 2,)</f>
        <v>Olympus Insurance Co.</v>
      </c>
      <c r="B24" s="117" t="s">
        <v>52</v>
      </c>
      <c r="C24" s="1">
        <v>79117</v>
      </c>
    </row>
    <row r="25" spans="1:3" x14ac:dyDescent="0.25">
      <c r="A25" s="117" t="str">
        <f>VLOOKUP(B25, names!A$3:B$2401, 2,)</f>
        <v>Safepoint Insurance Co.</v>
      </c>
      <c r="B25" s="117" t="s">
        <v>71</v>
      </c>
      <c r="C25" s="1">
        <v>71904</v>
      </c>
    </row>
    <row r="26" spans="1:3" x14ac:dyDescent="0.25">
      <c r="A26" s="117" t="str">
        <f>VLOOKUP(B26, names!A$3:B$2401, 2,)</f>
        <v>Southern Fidelity Property &amp; Casualty</v>
      </c>
      <c r="B26" s="117" t="s">
        <v>62</v>
      </c>
      <c r="C26" s="1">
        <v>70145</v>
      </c>
    </row>
    <row r="27" spans="1:3" x14ac:dyDescent="0.25">
      <c r="A27" s="117" t="str">
        <f>VLOOKUP(B27, names!A$3:B$2401, 2,)</f>
        <v>American Strategic Insurance Corp.</v>
      </c>
      <c r="B27" s="117" t="s">
        <v>61</v>
      </c>
      <c r="C27" s="1">
        <v>68754</v>
      </c>
    </row>
    <row r="28" spans="1:3" x14ac:dyDescent="0.25">
      <c r="A28" s="117" t="str">
        <f>VLOOKUP(B28, names!A$3:B$2401, 2,)</f>
        <v>Castle Key Insurance Co.</v>
      </c>
      <c r="B28" s="117" t="s">
        <v>53</v>
      </c>
      <c r="C28" s="1">
        <v>68545</v>
      </c>
    </row>
    <row r="29" spans="1:3" x14ac:dyDescent="0.25">
      <c r="A29" s="117" t="str">
        <f>VLOOKUP(B29, names!A$3:B$2401, 2,)</f>
        <v>Auto Club Insurance Co. Of Florida</v>
      </c>
      <c r="B29" s="117" t="s">
        <v>60</v>
      </c>
      <c r="C29" s="1">
        <v>66018</v>
      </c>
    </row>
    <row r="30" spans="1:3" x14ac:dyDescent="0.25">
      <c r="A30" s="117" t="str">
        <f>VLOOKUP(B30, names!A$3:B$2401, 2,)</f>
        <v>Florida Specialty Insurance Co.</v>
      </c>
      <c r="B30" s="117" t="s">
        <v>84</v>
      </c>
      <c r="C30" s="1">
        <v>65898</v>
      </c>
    </row>
    <row r="31" spans="1:3" x14ac:dyDescent="0.25">
      <c r="A31" s="117" t="str">
        <f>VLOOKUP(B31, names!A$3:B$2401, 2,)</f>
        <v>American Traditions Insurance Co.</v>
      </c>
      <c r="B31" s="117" t="s">
        <v>68</v>
      </c>
      <c r="C31" s="1">
        <v>64631</v>
      </c>
    </row>
    <row r="32" spans="1:3" x14ac:dyDescent="0.25">
      <c r="A32" s="117" t="str">
        <f>VLOOKUP(B32, names!A$3:B$2401, 2,)</f>
        <v>Cypress Property &amp; Casualty Insurance Co.</v>
      </c>
      <c r="B32" s="117" t="s">
        <v>59</v>
      </c>
      <c r="C32" s="1">
        <v>64600</v>
      </c>
    </row>
    <row r="33" spans="1:3" x14ac:dyDescent="0.25">
      <c r="A33" s="117" t="str">
        <f>VLOOKUP(B33, names!A$3:B$2401, 2,)</f>
        <v>Avatar Property &amp; Casualty Insurance Co.</v>
      </c>
      <c r="B33" s="117" t="s">
        <v>91</v>
      </c>
      <c r="C33" s="1">
        <v>64077</v>
      </c>
    </row>
    <row r="34" spans="1:3" x14ac:dyDescent="0.25">
      <c r="A34" s="117" t="str">
        <f>VLOOKUP(B34, names!A$3:B$2401, 2,)</f>
        <v>USAA Casualty Insurance Co.</v>
      </c>
      <c r="B34" s="117" t="s">
        <v>67</v>
      </c>
      <c r="C34" s="1">
        <v>63780</v>
      </c>
    </row>
    <row r="35" spans="1:3" x14ac:dyDescent="0.25">
      <c r="A35" s="117" t="str">
        <f>VLOOKUP(B35, names!A$3:B$2401, 2,)</f>
        <v>Universal Insurance Co. Of North America</v>
      </c>
      <c r="B35" s="117" t="s">
        <v>70</v>
      </c>
      <c r="C35" s="1">
        <v>63403</v>
      </c>
    </row>
    <row r="36" spans="1:3" x14ac:dyDescent="0.25">
      <c r="A36" s="117" t="str">
        <f>VLOOKUP(B36, names!A$3:B$2401, 2,)</f>
        <v>Gulfstream Property And Casualty Insurance Co.</v>
      </c>
      <c r="B36" s="117" t="s">
        <v>64</v>
      </c>
      <c r="C36" s="1">
        <v>62984</v>
      </c>
    </row>
    <row r="37" spans="1:3" x14ac:dyDescent="0.25">
      <c r="A37" s="117" t="str">
        <f>VLOOKUP(B37, names!A$3:B$2401, 2,)</f>
        <v>American Modern Insurance Co. Of Florida</v>
      </c>
      <c r="B37" s="117" t="s">
        <v>66</v>
      </c>
      <c r="C37" s="1">
        <v>62955</v>
      </c>
    </row>
    <row r="38" spans="1:3" x14ac:dyDescent="0.25">
      <c r="A38" s="117" t="str">
        <f>VLOOKUP(B38, names!A$3:B$2401, 2,)</f>
        <v>Southern Fidelity Insurance Co.</v>
      </c>
      <c r="B38" s="117" t="s">
        <v>58</v>
      </c>
      <c r="C38" s="1">
        <v>60928</v>
      </c>
    </row>
    <row r="39" spans="1:3" x14ac:dyDescent="0.25">
      <c r="A39" s="117" t="str">
        <f>VLOOKUP(B39, names!A$3:B$2401, 2,)</f>
        <v>Southern Oak Insurance Co.</v>
      </c>
      <c r="B39" s="117" t="s">
        <v>65</v>
      </c>
      <c r="C39" s="1">
        <v>58280</v>
      </c>
    </row>
    <row r="40" spans="1:3" x14ac:dyDescent="0.25">
      <c r="A40" s="117" t="str">
        <f>VLOOKUP(B40, names!A$3:B$2401, 2,)</f>
        <v>Modern USA Insurance Co.</v>
      </c>
      <c r="B40" s="117" t="s">
        <v>73</v>
      </c>
      <c r="C40" s="1">
        <v>54202</v>
      </c>
    </row>
    <row r="41" spans="1:3" x14ac:dyDescent="0.25">
      <c r="A41" s="117" t="str">
        <f>VLOOKUP(B41, names!A$3:B$2401, 2,)</f>
        <v xml:space="preserve">Tower Hill Preferred Insurance Co. </v>
      </c>
      <c r="B41" s="117" t="s">
        <v>54</v>
      </c>
      <c r="C41" s="1">
        <v>52343</v>
      </c>
    </row>
    <row r="42" spans="1:3" x14ac:dyDescent="0.25">
      <c r="A42" s="117" t="str">
        <f>VLOOKUP(B42, names!A$3:B$2401, 2,)</f>
        <v>ASI Assurance Corp.</v>
      </c>
      <c r="B42" s="117" t="s">
        <v>56</v>
      </c>
      <c r="C42" s="1">
        <v>51078</v>
      </c>
    </row>
    <row r="43" spans="1:3" x14ac:dyDescent="0.25">
      <c r="A43" s="117" t="str">
        <f>VLOOKUP(B43, names!A$3:B$2401, 2,)</f>
        <v>Omega Insurance Co.</v>
      </c>
      <c r="B43" s="117" t="s">
        <v>72</v>
      </c>
      <c r="C43" s="1">
        <v>43738</v>
      </c>
    </row>
    <row r="44" spans="1:3" x14ac:dyDescent="0.25">
      <c r="A44" s="117" t="str">
        <f>VLOOKUP(B44, names!A$3:B$2401, 2,)</f>
        <v>Capitol Preferred Insurance Co.</v>
      </c>
      <c r="B44" s="117" t="s">
        <v>74</v>
      </c>
      <c r="C44" s="1">
        <v>43700</v>
      </c>
    </row>
    <row r="45" spans="1:3" x14ac:dyDescent="0.25">
      <c r="A45" s="117" t="str">
        <f>VLOOKUP(B45, names!A$3:B$2401, 2,)</f>
        <v>Tower Hill Select Insurance Co.</v>
      </c>
      <c r="B45" s="117" t="s">
        <v>63</v>
      </c>
      <c r="C45" s="1">
        <v>42258</v>
      </c>
    </row>
    <row r="46" spans="1:3" x14ac:dyDescent="0.25">
      <c r="A46" s="117" t="str">
        <f>VLOOKUP(B46, names!A$3:B$2401, 2,)</f>
        <v>Edison Insurance Co.</v>
      </c>
      <c r="B46" s="117" t="s">
        <v>115</v>
      </c>
      <c r="C46" s="1">
        <v>42011</v>
      </c>
    </row>
    <row r="47" spans="1:3" x14ac:dyDescent="0.25">
      <c r="A47" s="117" t="str">
        <f>VLOOKUP(B47, names!A$3:B$2401, 2,)</f>
        <v>Florida Farm Bureau Casualty Insurance Co.</v>
      </c>
      <c r="B47" s="117" t="s">
        <v>75</v>
      </c>
      <c r="C47" s="1">
        <v>41607</v>
      </c>
    </row>
    <row r="48" spans="1:3" x14ac:dyDescent="0.25">
      <c r="A48" s="117" t="str">
        <f>VLOOKUP(B48, names!A$3:B$2401, 2,)</f>
        <v>Foremost Insurance Co.</v>
      </c>
      <c r="B48" s="117" t="s">
        <v>79</v>
      </c>
      <c r="C48" s="1">
        <v>40837</v>
      </c>
    </row>
    <row r="49" spans="1:3" x14ac:dyDescent="0.25">
      <c r="A49" s="117" t="str">
        <f>VLOOKUP(B49, names!A$3:B$2401, 2,)</f>
        <v>Anchor Property And Casualty Insurance Co.</v>
      </c>
      <c r="B49" s="117" t="s">
        <v>88</v>
      </c>
      <c r="C49" s="1">
        <v>40136</v>
      </c>
    </row>
    <row r="50" spans="1:3" x14ac:dyDescent="0.25">
      <c r="A50" s="117" t="str">
        <f>VLOOKUP(B50, names!A$3:B$2401, 2,)</f>
        <v>Florida Farm Bureau General Insurance Co.</v>
      </c>
      <c r="B50" s="117" t="s">
        <v>76</v>
      </c>
      <c r="C50" s="1">
        <v>39687</v>
      </c>
    </row>
    <row r="51" spans="1:3" x14ac:dyDescent="0.25">
      <c r="A51" s="117" t="str">
        <f>VLOOKUP(B51, names!A$3:B$2401, 2,)</f>
        <v>Homesite Insurance Co.</v>
      </c>
      <c r="B51" s="117" t="s">
        <v>107</v>
      </c>
      <c r="C51" s="1">
        <v>35598</v>
      </c>
    </row>
    <row r="52" spans="1:3" x14ac:dyDescent="0.25">
      <c r="A52" s="117" t="str">
        <f>VLOOKUP(B52, names!A$3:B$2401, 2,)</f>
        <v>Federal Insurance Co.</v>
      </c>
      <c r="B52" s="117" t="s">
        <v>81</v>
      </c>
      <c r="C52" s="1">
        <v>33494</v>
      </c>
    </row>
    <row r="53" spans="1:3" x14ac:dyDescent="0.25">
      <c r="A53" s="117" t="str">
        <f>VLOOKUP(B53, names!A$3:B$2401, 2,)</f>
        <v>Liberty Mutual Fire Insurance Co.</v>
      </c>
      <c r="B53" s="117" t="s">
        <v>77</v>
      </c>
      <c r="C53" s="1">
        <v>33491</v>
      </c>
    </row>
    <row r="54" spans="1:3" x14ac:dyDescent="0.25">
      <c r="A54" s="117" t="str">
        <f>VLOOKUP(B54, names!A$3:B$2401, 2,)</f>
        <v>Nationwide Insurance Co. Of Florida</v>
      </c>
      <c r="B54" s="117" t="s">
        <v>80</v>
      </c>
      <c r="C54" s="1">
        <v>32293</v>
      </c>
    </row>
    <row r="55" spans="1:3" x14ac:dyDescent="0.25">
      <c r="A55" s="117" t="str">
        <f>VLOOKUP(B55, names!A$3:B$2401, 2,)</f>
        <v>USAA General Indemnity Co.</v>
      </c>
      <c r="B55" s="117" t="s">
        <v>94</v>
      </c>
      <c r="C55" s="1">
        <v>31276</v>
      </c>
    </row>
    <row r="56" spans="1:3" x14ac:dyDescent="0.25">
      <c r="A56" s="117" t="str">
        <f>VLOOKUP(B56, names!A$3:B$2401, 2,)</f>
        <v>Prepared Insurance Co.</v>
      </c>
      <c r="B56" s="117" t="s">
        <v>82</v>
      </c>
      <c r="C56" s="1">
        <v>28674</v>
      </c>
    </row>
    <row r="57" spans="1:3" x14ac:dyDescent="0.25">
      <c r="A57" s="117" t="str">
        <f>VLOOKUP(B57, names!A$3:B$2401, 2,)</f>
        <v>Family Security Insurance Co. Inc.</v>
      </c>
      <c r="B57" s="117" t="s">
        <v>3548</v>
      </c>
      <c r="C57" s="1">
        <v>28093</v>
      </c>
    </row>
    <row r="58" spans="1:3" x14ac:dyDescent="0.25">
      <c r="A58" s="117" t="str">
        <f>VLOOKUP(B58, names!A$3:B$2401, 2,)</f>
        <v>First Liberty Insurance Corp. (The)</v>
      </c>
      <c r="B58" s="117" t="s">
        <v>90</v>
      </c>
      <c r="C58" s="1">
        <v>25367</v>
      </c>
    </row>
    <row r="59" spans="1:3" x14ac:dyDescent="0.25">
      <c r="A59" s="117" t="str">
        <f>VLOOKUP(B59, names!A$3:B$2401, 2,)</f>
        <v>Praetorian Insurance Co.</v>
      </c>
      <c r="B59" s="117" t="s">
        <v>96</v>
      </c>
      <c r="C59" s="1">
        <v>24615</v>
      </c>
    </row>
    <row r="60" spans="1:3" x14ac:dyDescent="0.25">
      <c r="A60" s="117" t="str">
        <f>VLOOKUP(B60, names!A$3:B$2401, 2,)</f>
        <v>First Community Insurance Co.</v>
      </c>
      <c r="B60" s="117" t="s">
        <v>83</v>
      </c>
      <c r="C60" s="1">
        <v>23922</v>
      </c>
    </row>
    <row r="61" spans="1:3" x14ac:dyDescent="0.25">
      <c r="A61" s="117" t="str">
        <f>VLOOKUP(B61, names!A$3:B$2401, 2,)</f>
        <v>Amica Mutual Insurance Co.</v>
      </c>
      <c r="B61" s="117" t="s">
        <v>89</v>
      </c>
      <c r="C61" s="1">
        <v>23793</v>
      </c>
    </row>
    <row r="62" spans="1:3" x14ac:dyDescent="0.25">
      <c r="A62" s="117" t="str">
        <f>VLOOKUP(B62, names!A$3:B$2401, 2,)</f>
        <v>Weston Insurance Co.</v>
      </c>
      <c r="B62" s="117" t="s">
        <v>87</v>
      </c>
      <c r="C62" s="1">
        <v>20223</v>
      </c>
    </row>
    <row r="63" spans="1:3" x14ac:dyDescent="0.25">
      <c r="A63" s="117" t="str">
        <f>VLOOKUP(B63, names!A$3:B$2401, 2,)</f>
        <v>Hartford Insurance Co. Of The Midwest</v>
      </c>
      <c r="B63" s="117" t="s">
        <v>86</v>
      </c>
      <c r="C63" s="1">
        <v>19998</v>
      </c>
    </row>
    <row r="64" spans="1:3" x14ac:dyDescent="0.25">
      <c r="A64" s="117" t="str">
        <f>VLOOKUP(B64, names!A$3:B$2401, 2,)</f>
        <v>Centauri Specialty Insurance Co.</v>
      </c>
      <c r="B64" s="117" t="s">
        <v>119</v>
      </c>
      <c r="C64" s="1">
        <v>18096</v>
      </c>
    </row>
    <row r="65" spans="1:3" x14ac:dyDescent="0.25">
      <c r="A65" s="117" t="str">
        <f>VLOOKUP(B65, names!A$3:B$2401, 2,)</f>
        <v>First American Property &amp; Casualty Insurance Co.</v>
      </c>
      <c r="B65" s="117" t="s">
        <v>98</v>
      </c>
      <c r="C65" s="1">
        <v>15826</v>
      </c>
    </row>
    <row r="66" spans="1:3" x14ac:dyDescent="0.25">
      <c r="A66" s="117" t="str">
        <f>VLOOKUP(B66, names!A$3:B$2401, 2,)</f>
        <v>United Casualty Insurance Co. Of America</v>
      </c>
      <c r="B66" s="117" t="s">
        <v>95</v>
      </c>
      <c r="C66" s="1">
        <v>15285</v>
      </c>
    </row>
    <row r="67" spans="1:3" x14ac:dyDescent="0.25">
      <c r="A67" s="117" t="str">
        <f>VLOOKUP(B67, names!A$3:B$2401, 2,)</f>
        <v>AIG Property Casualty Co.</v>
      </c>
      <c r="B67" s="117" t="s">
        <v>97</v>
      </c>
      <c r="C67" s="1">
        <v>14894</v>
      </c>
    </row>
    <row r="68" spans="1:3" x14ac:dyDescent="0.25">
      <c r="A68" s="117" t="str">
        <f>VLOOKUP(B68, names!A$3:B$2401, 2,)</f>
        <v>First Floridian Auto And Home Insurance Co.</v>
      </c>
      <c r="B68" s="117" t="s">
        <v>93</v>
      </c>
      <c r="C68" s="1">
        <v>14543</v>
      </c>
    </row>
    <row r="69" spans="1:3" x14ac:dyDescent="0.25">
      <c r="A69" s="117" t="str">
        <f>VLOOKUP(B69, names!A$3:B$2401, 2,)</f>
        <v>Foremost Property And Casualty Insurance Co.</v>
      </c>
      <c r="B69" s="117" t="s">
        <v>92</v>
      </c>
      <c r="C69" s="1">
        <v>14182</v>
      </c>
    </row>
    <row r="70" spans="1:3" x14ac:dyDescent="0.25">
      <c r="A70" s="117" t="str">
        <f>VLOOKUP(B70, names!A$3:B$2401, 2,)</f>
        <v>National Speciality Insurance Co.</v>
      </c>
      <c r="B70" s="117" t="s">
        <v>1497</v>
      </c>
      <c r="C70" s="1">
        <v>12279</v>
      </c>
    </row>
    <row r="71" spans="1:3" x14ac:dyDescent="0.25">
      <c r="A71" s="117" t="str">
        <f>VLOOKUP(B71, names!A$3:B$2401, 2,)</f>
        <v>Privilege Underwriters Reciprocal Exchange</v>
      </c>
      <c r="B71" s="117" t="s">
        <v>103</v>
      </c>
      <c r="C71" s="1">
        <v>10135</v>
      </c>
    </row>
    <row r="72" spans="1:3" x14ac:dyDescent="0.25">
      <c r="A72" s="117" t="str">
        <f>VLOOKUP(B72, names!A$3:B$2401, 2,)</f>
        <v>Metropolitan Casualty Insurance Co.</v>
      </c>
      <c r="B72" s="117" t="s">
        <v>99</v>
      </c>
      <c r="C72" s="1">
        <v>9791</v>
      </c>
    </row>
    <row r="73" spans="1:3" x14ac:dyDescent="0.25">
      <c r="A73" s="117" t="str">
        <f>VLOOKUP(B73, names!A$3:B$2401, 2,)</f>
        <v>Garrison Property and Casualty Insurance Co.</v>
      </c>
      <c r="B73" s="117" t="s">
        <v>1128</v>
      </c>
      <c r="C73" s="1">
        <v>9650</v>
      </c>
    </row>
    <row r="74" spans="1:3" x14ac:dyDescent="0.25">
      <c r="A74" s="117" t="str">
        <f>VLOOKUP(B74, names!A$3:B$2401, 2,)</f>
        <v>Southern-Owners Insurance Co.</v>
      </c>
      <c r="B74" s="117" t="s">
        <v>101</v>
      </c>
      <c r="C74" s="1">
        <v>8590</v>
      </c>
    </row>
    <row r="75" spans="1:3" x14ac:dyDescent="0.25">
      <c r="A75" s="117" t="str">
        <f>VLOOKUP(B75, names!A$3:B$2401, 2,)</f>
        <v>Ace Insurance Co. Of The Midwest</v>
      </c>
      <c r="B75" s="117" t="s">
        <v>114</v>
      </c>
      <c r="C75" s="1">
        <v>8429</v>
      </c>
    </row>
    <row r="76" spans="1:3" x14ac:dyDescent="0.25">
      <c r="A76" s="117" t="str">
        <f>VLOOKUP(B76, names!A$3:B$2401, 2,)</f>
        <v>Monarch National Insurance Co.</v>
      </c>
      <c r="B76" s="117" t="s">
        <v>150</v>
      </c>
      <c r="C76" s="1">
        <v>8161</v>
      </c>
    </row>
    <row r="77" spans="1:3" x14ac:dyDescent="0.25">
      <c r="A77" s="117" t="str">
        <f>VLOOKUP(B77, names!A$3:B$2401, 2,)</f>
        <v>American Reliable Insurance Co.</v>
      </c>
      <c r="B77" s="117" t="s">
        <v>102</v>
      </c>
      <c r="C77" s="1">
        <v>7485</v>
      </c>
    </row>
    <row r="78" spans="1:3" x14ac:dyDescent="0.25">
      <c r="A78" s="117" t="str">
        <f>VLOOKUP(B78, names!A$3:B$2401, 2,)</f>
        <v>Stillwater Property And Casualty Insurance Co.</v>
      </c>
      <c r="B78" s="117" t="s">
        <v>100</v>
      </c>
      <c r="C78" s="1">
        <v>6781</v>
      </c>
    </row>
    <row r="79" spans="1:3" x14ac:dyDescent="0.25">
      <c r="A79" s="117" t="str">
        <f>VLOOKUP(B79, names!A$3:B$2401, 2,)</f>
        <v>TypTap Insurance Co.</v>
      </c>
      <c r="B79" s="117" t="s">
        <v>3393</v>
      </c>
      <c r="C79" s="1">
        <v>5981</v>
      </c>
    </row>
    <row r="80" spans="1:3" x14ac:dyDescent="0.25">
      <c r="A80" s="117" t="str">
        <f>VLOOKUP(B80, names!A$3:B$2401, 2,)</f>
        <v>US Coastal Property &amp; Casualty Insurance Co.</v>
      </c>
      <c r="B80" s="117" t="s">
        <v>3394</v>
      </c>
      <c r="C80" s="1">
        <v>5721</v>
      </c>
    </row>
    <row r="81" spans="1:3" x14ac:dyDescent="0.25">
      <c r="A81" s="117" t="str">
        <f>VLOOKUP(B81, names!A$3:B$2401, 2,)</f>
        <v>American Southern Home Insurance Co.</v>
      </c>
      <c r="B81" s="117" t="s">
        <v>105</v>
      </c>
      <c r="C81" s="1">
        <v>4903</v>
      </c>
    </row>
    <row r="82" spans="1:3" x14ac:dyDescent="0.25">
      <c r="A82" s="117" t="str">
        <f>VLOOKUP(B82, names!A$3:B$2401, 2,)</f>
        <v>American Coastal Insurance Co.</v>
      </c>
      <c r="B82" s="117" t="s">
        <v>108</v>
      </c>
      <c r="C82" s="1">
        <v>4541</v>
      </c>
    </row>
    <row r="83" spans="1:3" x14ac:dyDescent="0.25">
      <c r="A83" s="117" t="str">
        <f>VLOOKUP(B83, names!A$3:B$2401, 2,)</f>
        <v>White Pine Insurance Co.</v>
      </c>
      <c r="B83" s="117" t="s">
        <v>1992</v>
      </c>
      <c r="C83" s="1">
        <v>3623</v>
      </c>
    </row>
    <row r="84" spans="1:3" x14ac:dyDescent="0.25">
      <c r="A84" s="117" t="str">
        <f>VLOOKUP(B84, names!A$3:B$2401, 2,)</f>
        <v>Sussex Insurance Co.</v>
      </c>
      <c r="B84" s="117" t="s">
        <v>106</v>
      </c>
      <c r="C84" s="1">
        <v>3613</v>
      </c>
    </row>
    <row r="85" spans="1:3" x14ac:dyDescent="0.25">
      <c r="A85" s="117" t="str">
        <f>VLOOKUP(B85, names!A$3:B$2401, 2,)</f>
        <v>New Hampshire Insurance Co.</v>
      </c>
      <c r="B85" s="117" t="s">
        <v>110</v>
      </c>
      <c r="C85" s="1">
        <v>3212</v>
      </c>
    </row>
    <row r="86" spans="1:3" x14ac:dyDescent="0.25">
      <c r="A86" s="117" t="str">
        <f>VLOOKUP(B86, names!A$3:B$2401, 2,)</f>
        <v>Armed Forces Insurance Exchange</v>
      </c>
      <c r="B86" s="117" t="s">
        <v>111</v>
      </c>
      <c r="C86" s="1">
        <v>2903</v>
      </c>
    </row>
    <row r="87" spans="1:3" x14ac:dyDescent="0.25">
      <c r="A87" s="117" t="str">
        <f>VLOOKUP(B87, names!A$3:B$2401, 2,)</f>
        <v>American Capital Assurance Corp</v>
      </c>
      <c r="B87" s="117" t="s">
        <v>117</v>
      </c>
      <c r="C87" s="1">
        <v>2074</v>
      </c>
    </row>
    <row r="88" spans="1:3" x14ac:dyDescent="0.25">
      <c r="A88" s="117" t="str">
        <f>VLOOKUP(B88, names!A$3:B$2401, 2,)</f>
        <v>Auto-Owners Insurance Co.</v>
      </c>
      <c r="B88" s="117" t="s">
        <v>116</v>
      </c>
      <c r="C88" s="1">
        <v>1864</v>
      </c>
    </row>
    <row r="89" spans="1:3" x14ac:dyDescent="0.25">
      <c r="A89" s="117" t="str">
        <f>VLOOKUP(B89, names!A$3:B$2401, 2,)</f>
        <v>Electric Insurance Co.</v>
      </c>
      <c r="B89" s="117" t="s">
        <v>121</v>
      </c>
      <c r="C89" s="1">
        <v>1858</v>
      </c>
    </row>
    <row r="90" spans="1:3" x14ac:dyDescent="0.25">
      <c r="A90" s="117" t="str">
        <f>VLOOKUP(B90, names!A$3:B$2401, 2,)</f>
        <v>IDS Property Casualty Insurance Co.</v>
      </c>
      <c r="B90" s="117" t="s">
        <v>118</v>
      </c>
      <c r="C90" s="1">
        <v>1728</v>
      </c>
    </row>
    <row r="91" spans="1:3" x14ac:dyDescent="0.25">
      <c r="A91" s="117" t="str">
        <f>VLOOKUP(B91, names!A$3:B$2401, 2,)</f>
        <v>ASI Home Insurance Corp.</v>
      </c>
      <c r="B91" s="117" t="s">
        <v>120</v>
      </c>
      <c r="C91" s="1">
        <v>1109</v>
      </c>
    </row>
    <row r="92" spans="1:3" x14ac:dyDescent="0.25">
      <c r="A92" s="117" t="str">
        <f>VLOOKUP(B92, names!A$3:B$2401, 2,)</f>
        <v>Cincinnati Insurance Co.</v>
      </c>
      <c r="B92" s="117" t="s">
        <v>124</v>
      </c>
      <c r="C92" s="117">
        <v>950</v>
      </c>
    </row>
    <row r="93" spans="1:3" x14ac:dyDescent="0.25">
      <c r="A93" s="117" t="str">
        <f>VLOOKUP(B93, names!A$3:B$2401, 2,)</f>
        <v>Old Dominion Insurance Co.</v>
      </c>
      <c r="B93" s="117" t="s">
        <v>122</v>
      </c>
      <c r="C93" s="117">
        <v>906</v>
      </c>
    </row>
    <row r="94" spans="1:3" x14ac:dyDescent="0.25">
      <c r="A94" s="117" t="str">
        <f>VLOOKUP(B94, names!A$3:B$2401, 2,)</f>
        <v>Great Northern Insurance Co.</v>
      </c>
      <c r="B94" s="117" t="s">
        <v>125</v>
      </c>
      <c r="C94" s="117">
        <v>855</v>
      </c>
    </row>
    <row r="95" spans="1:3" x14ac:dyDescent="0.25">
      <c r="A95" s="117" t="str">
        <f>VLOOKUP(B95, names!A$3:B$2401, 2,)</f>
        <v>Response Insurance Co.</v>
      </c>
      <c r="B95" s="117" t="s">
        <v>112</v>
      </c>
      <c r="C95" s="117">
        <v>760</v>
      </c>
    </row>
    <row r="96" spans="1:3" x14ac:dyDescent="0.25">
      <c r="A96" s="117" t="str">
        <f>VLOOKUP(B96, names!A$3:B$2401, 2,)</f>
        <v>Teachers Insurance Co.</v>
      </c>
      <c r="B96" s="117" t="s">
        <v>137</v>
      </c>
      <c r="C96" s="117">
        <v>640</v>
      </c>
    </row>
    <row r="97" spans="1:3" x14ac:dyDescent="0.25">
      <c r="A97" s="117" t="str">
        <f>VLOOKUP(B97, names!A$3:B$2401, 2,)</f>
        <v>American Home Assurance Co.</v>
      </c>
      <c r="B97" s="117" t="s">
        <v>128</v>
      </c>
      <c r="C97" s="117">
        <v>608</v>
      </c>
    </row>
    <row r="98" spans="1:3" x14ac:dyDescent="0.25">
      <c r="A98" s="117" t="str">
        <f>VLOOKUP(B98, names!A$3:B$2401, 2,)</f>
        <v>United Fire And Casualty Co.</v>
      </c>
      <c r="B98" s="117" t="s">
        <v>130</v>
      </c>
      <c r="C98" s="117">
        <v>602</v>
      </c>
    </row>
    <row r="99" spans="1:3" x14ac:dyDescent="0.25">
      <c r="A99" s="117" t="str">
        <f>VLOOKUP(B99, names!A$3:B$2401, 2,)</f>
        <v>Great American Assurance Co.</v>
      </c>
      <c r="B99" s="117" t="s">
        <v>133</v>
      </c>
      <c r="C99" s="117">
        <v>596</v>
      </c>
    </row>
    <row r="100" spans="1:3" x14ac:dyDescent="0.25">
      <c r="A100" s="117" t="str">
        <f>VLOOKUP(B100, names!A$3:B$2401, 2,)</f>
        <v>Aegis Security Insurance Co.</v>
      </c>
      <c r="B100" s="117" t="s">
        <v>129</v>
      </c>
      <c r="C100" s="117">
        <v>591</v>
      </c>
    </row>
    <row r="101" spans="1:3" x14ac:dyDescent="0.25">
      <c r="A101" s="117" t="str">
        <f>VLOOKUP(B101, names!A$3:B$2401, 2,)</f>
        <v>QBE Insurance Corp.</v>
      </c>
      <c r="B101" s="117" t="s">
        <v>126</v>
      </c>
      <c r="C101" s="117">
        <v>551</v>
      </c>
    </row>
    <row r="102" spans="1:3" x14ac:dyDescent="0.25">
      <c r="A102" s="117" t="str">
        <f>VLOOKUP(B102, names!A$3:B$2401, 2,)</f>
        <v>Guideone Elite Insurance Co.</v>
      </c>
      <c r="B102" s="117" t="s">
        <v>134</v>
      </c>
      <c r="C102" s="117">
        <v>498</v>
      </c>
    </row>
    <row r="103" spans="1:3" x14ac:dyDescent="0.25">
      <c r="A103" s="117" t="str">
        <f>VLOOKUP(B103, names!A$3:B$2401, 2,)</f>
        <v>Great American Insurance Co.</v>
      </c>
      <c r="B103" s="117" t="s">
        <v>131</v>
      </c>
      <c r="C103" s="117">
        <v>473</v>
      </c>
    </row>
    <row r="104" spans="1:3" x14ac:dyDescent="0.25">
      <c r="A104" s="117" t="str">
        <f>VLOOKUP(B104, names!A$3:B$2401, 2,)</f>
        <v>American Platinum Property And Casualty Insurance Co.</v>
      </c>
      <c r="B104" s="117" t="s">
        <v>132</v>
      </c>
      <c r="C104" s="117">
        <v>451</v>
      </c>
    </row>
    <row r="105" spans="1:3" x14ac:dyDescent="0.25">
      <c r="A105" s="117" t="str">
        <f>VLOOKUP(B105, names!A$3:B$2401, 2,)</f>
        <v>Addison Insurance Co.</v>
      </c>
      <c r="B105" s="117" t="s">
        <v>136</v>
      </c>
      <c r="C105" s="117">
        <v>399</v>
      </c>
    </row>
    <row r="106" spans="1:3" x14ac:dyDescent="0.25">
      <c r="A106" s="117" t="str">
        <f>VLOOKUP(B106, names!A$3:B$2401, 2,)</f>
        <v>First National Insurance Co. Of America</v>
      </c>
      <c r="B106" s="117" t="s">
        <v>138</v>
      </c>
      <c r="C106" s="117">
        <v>398</v>
      </c>
    </row>
    <row r="107" spans="1:3" x14ac:dyDescent="0.25">
      <c r="A107" s="117" t="str">
        <f>VLOOKUP(B107, names!A$3:B$2401, 2,)</f>
        <v>Everest National Insurance Co.</v>
      </c>
      <c r="B107" s="117" t="s">
        <v>1010</v>
      </c>
      <c r="C107" s="117">
        <v>377</v>
      </c>
    </row>
    <row r="108" spans="1:3" x14ac:dyDescent="0.25">
      <c r="A108" s="117" t="str">
        <f>VLOOKUP(B108, names!A$3:B$2401, 2,)</f>
        <v>Great American Insurance Co. Of New York</v>
      </c>
      <c r="B108" s="117" t="s">
        <v>140</v>
      </c>
      <c r="C108" s="117">
        <v>364</v>
      </c>
    </row>
    <row r="109" spans="1:3" x14ac:dyDescent="0.25">
      <c r="A109" s="117" t="str">
        <f>VLOOKUP(B109, names!A$3:B$2401, 2,)</f>
        <v>Service Insurance Co.</v>
      </c>
      <c r="B109" s="117" t="s">
        <v>142</v>
      </c>
      <c r="C109" s="117">
        <v>330</v>
      </c>
    </row>
    <row r="110" spans="1:3" x14ac:dyDescent="0.25">
      <c r="A110" s="117" t="str">
        <f>VLOOKUP(B110, names!A$3:B$2401, 2,)</f>
        <v>Church Mutual Insurance Co.</v>
      </c>
      <c r="B110" s="117" t="s">
        <v>139</v>
      </c>
      <c r="C110" s="117">
        <v>315</v>
      </c>
    </row>
    <row r="111" spans="1:3" x14ac:dyDescent="0.25">
      <c r="A111" s="117" t="str">
        <f>VLOOKUP(B111, names!A$3:B$2401, 2,)</f>
        <v>Philadelphia Indemnity Insurance Co.</v>
      </c>
      <c r="B111" s="117" t="s">
        <v>135</v>
      </c>
      <c r="C111" s="117">
        <v>297</v>
      </c>
    </row>
    <row r="112" spans="1:3" x14ac:dyDescent="0.25">
      <c r="A112" s="117" t="str">
        <f>VLOOKUP(B112, names!A$3:B$2401, 2,)</f>
        <v>Travelers Indemnity Co.</v>
      </c>
      <c r="B112" s="117" t="s">
        <v>3407</v>
      </c>
      <c r="C112" s="117">
        <v>267</v>
      </c>
    </row>
    <row r="113" spans="1:3" x14ac:dyDescent="0.25">
      <c r="A113" s="117" t="str">
        <f>VLOOKUP(B113, names!A$3:B$2401, 2,)</f>
        <v>Stillwater Insurance Co.</v>
      </c>
      <c r="B113" s="117" t="s">
        <v>1826</v>
      </c>
      <c r="C113" s="117">
        <v>263</v>
      </c>
    </row>
    <row r="114" spans="1:3" x14ac:dyDescent="0.25">
      <c r="A114" s="117" t="str">
        <f>VLOOKUP(B114, names!A$3:B$2401, 2,)</f>
        <v>Charter Oak Fire Insurance Co.</v>
      </c>
      <c r="B114" s="117" t="s">
        <v>3405</v>
      </c>
      <c r="C114" s="117">
        <v>245</v>
      </c>
    </row>
    <row r="115" spans="1:3" x14ac:dyDescent="0.25">
      <c r="A115" s="117" t="str">
        <f>VLOOKUP(B115, names!A$3:B$2401, 2,)</f>
        <v>FCCI Insurance Co.</v>
      </c>
      <c r="B115" s="117" t="s">
        <v>144</v>
      </c>
      <c r="C115" s="117">
        <v>241</v>
      </c>
    </row>
    <row r="116" spans="1:3" x14ac:dyDescent="0.25">
      <c r="A116" s="117" t="str">
        <f>VLOOKUP(B116, names!A$3:B$2401, 2,)</f>
        <v>Travelers Indemnity Co. Of America</v>
      </c>
      <c r="B116" s="117" t="s">
        <v>3408</v>
      </c>
      <c r="C116" s="117">
        <v>209</v>
      </c>
    </row>
    <row r="117" spans="1:3" x14ac:dyDescent="0.25">
      <c r="A117" s="117" t="str">
        <f>VLOOKUP(B117, names!A$3:B$2401, 2,)</f>
        <v>Hartford Casualty Insurance Co.</v>
      </c>
      <c r="B117" s="117" t="s">
        <v>143</v>
      </c>
      <c r="C117" s="117">
        <v>174</v>
      </c>
    </row>
    <row r="118" spans="1:3" x14ac:dyDescent="0.25">
      <c r="A118" s="117" t="str">
        <f>VLOOKUP(B118, names!A$3:B$2401, 2,)</f>
        <v>Cincinnati Indemnity Co.</v>
      </c>
      <c r="B118" s="117" t="s">
        <v>146</v>
      </c>
      <c r="C118" s="117">
        <v>161</v>
      </c>
    </row>
    <row r="119" spans="1:3" x14ac:dyDescent="0.25">
      <c r="A119" s="117" t="str">
        <f>VLOOKUP(B119, names!A$3:B$2401, 2,)</f>
        <v>Guideone Mutual Insurance Co.</v>
      </c>
      <c r="B119" s="117" t="s">
        <v>151</v>
      </c>
      <c r="C119" s="117">
        <v>155</v>
      </c>
    </row>
    <row r="120" spans="1:3" x14ac:dyDescent="0.25">
      <c r="A120" s="117" t="str">
        <f>VLOOKUP(B120, names!A$3:B$2401, 2,)</f>
        <v>Massachusetts Bay Insurance Co.</v>
      </c>
      <c r="B120" s="117" t="s">
        <v>166</v>
      </c>
      <c r="C120" s="117">
        <v>147</v>
      </c>
    </row>
    <row r="121" spans="1:3" x14ac:dyDescent="0.25">
      <c r="A121" s="117" t="str">
        <f>VLOOKUP(B121, names!A$3:B$2401, 2,)</f>
        <v>Pacific Indemnity Co.</v>
      </c>
      <c r="B121" s="117" t="s">
        <v>148</v>
      </c>
      <c r="C121" s="117">
        <v>139</v>
      </c>
    </row>
    <row r="122" spans="1:3" x14ac:dyDescent="0.25">
      <c r="A122" s="117" t="str">
        <f>VLOOKUP(B122, names!A$3:B$2401, 2,)</f>
        <v>Affiliated FM Insurance Co.</v>
      </c>
      <c r="B122" s="117" t="s">
        <v>153</v>
      </c>
      <c r="C122" s="117">
        <v>138</v>
      </c>
    </row>
    <row r="123" spans="1:3" x14ac:dyDescent="0.25">
      <c r="A123" s="117" t="str">
        <f>VLOOKUP(B123, names!A$3:B$2401, 2,)</f>
        <v>Indemnity Insurance Co. Of North America</v>
      </c>
      <c r="B123" s="117" t="s">
        <v>145</v>
      </c>
      <c r="C123" s="117">
        <v>137</v>
      </c>
    </row>
    <row r="124" spans="1:3" x14ac:dyDescent="0.25">
      <c r="A124" s="117" t="str">
        <f>VLOOKUP(B124, names!A$3:B$2401, 2,)</f>
        <v>State National Insurance Co.</v>
      </c>
      <c r="B124" s="117" t="s">
        <v>171</v>
      </c>
      <c r="C124" s="117">
        <v>100</v>
      </c>
    </row>
    <row r="125" spans="1:3" x14ac:dyDescent="0.25">
      <c r="A125" s="117" t="str">
        <f>VLOOKUP(B125, names!A$3:B$2401, 2,)</f>
        <v>Westfield Insurance Co.</v>
      </c>
      <c r="B125" s="117" t="s">
        <v>154</v>
      </c>
      <c r="C125" s="117">
        <v>100</v>
      </c>
    </row>
    <row r="126" spans="1:3" x14ac:dyDescent="0.25">
      <c r="A126" s="117" t="str">
        <f>VLOOKUP(B126, names!A$3:B$2401, 2,)</f>
        <v>Hanover Insurance Co. (The)</v>
      </c>
      <c r="B126" s="117" t="s">
        <v>147</v>
      </c>
      <c r="C126" s="117">
        <v>68</v>
      </c>
    </row>
    <row r="127" spans="1:3" x14ac:dyDescent="0.25">
      <c r="A127" s="117" t="str">
        <f>VLOOKUP(B127, names!A$3:B$2401, 2,)</f>
        <v>Hartford Underwriters Insurance Co.</v>
      </c>
      <c r="B127" s="117" t="s">
        <v>157</v>
      </c>
      <c r="C127" s="117">
        <v>68</v>
      </c>
    </row>
    <row r="128" spans="1:3" x14ac:dyDescent="0.25">
      <c r="A128" s="117" t="str">
        <f>VLOOKUP(B128, names!A$3:B$2401, 2,)</f>
        <v>Travelers Indemnity Co. Of Connecticut</v>
      </c>
      <c r="B128" s="117" t="s">
        <v>3409</v>
      </c>
      <c r="C128" s="117">
        <v>61</v>
      </c>
    </row>
    <row r="129" spans="1:3" x14ac:dyDescent="0.25">
      <c r="A129" s="117" t="str">
        <f>VLOOKUP(B129, names!A$3:B$2401, 2,)</f>
        <v>Travelers Property Casualty Co. Of America</v>
      </c>
      <c r="B129" s="117" t="s">
        <v>160</v>
      </c>
      <c r="C129" s="117">
        <v>57</v>
      </c>
    </row>
    <row r="130" spans="1:3" x14ac:dyDescent="0.25">
      <c r="A130" s="117" t="str">
        <f>VLOOKUP(B130, names!A$3:B$2401, 2,)</f>
        <v>American States Insurance Co.</v>
      </c>
      <c r="B130" s="117" t="s">
        <v>155</v>
      </c>
      <c r="C130" s="117">
        <v>55</v>
      </c>
    </row>
    <row r="131" spans="1:3" x14ac:dyDescent="0.25">
      <c r="A131" s="117" t="str">
        <f>VLOOKUP(B131, names!A$3:B$2401, 2,)</f>
        <v>National Trust Insurance Co.</v>
      </c>
      <c r="B131" s="117" t="s">
        <v>159</v>
      </c>
      <c r="C131" s="117">
        <v>55</v>
      </c>
    </row>
    <row r="132" spans="1:3" x14ac:dyDescent="0.25">
      <c r="A132" s="117" t="str">
        <f>VLOOKUP(B132, names!A$3:B$2401, 2,)</f>
        <v>Vigilant Insurance Co.</v>
      </c>
      <c r="B132" s="117" t="s">
        <v>158</v>
      </c>
      <c r="C132" s="117">
        <v>53</v>
      </c>
    </row>
    <row r="133" spans="1:3" x14ac:dyDescent="0.25">
      <c r="A133" s="117" t="str">
        <f>VLOOKUP(B133, names!A$3:B$2401, 2,)</f>
        <v>Markel Insurance Co.</v>
      </c>
      <c r="B133" s="117" t="s">
        <v>164</v>
      </c>
      <c r="C133" s="117">
        <v>49</v>
      </c>
    </row>
    <row r="134" spans="1:3" x14ac:dyDescent="0.25">
      <c r="A134" s="117" t="str">
        <f>VLOOKUP(B134, names!A$3:B$2401, 2,)</f>
        <v>Main Street America Protection Insurance Company</v>
      </c>
      <c r="B134" s="117" t="s">
        <v>1362</v>
      </c>
      <c r="C134" s="117">
        <v>46</v>
      </c>
    </row>
    <row r="135" spans="1:3" x14ac:dyDescent="0.25">
      <c r="A135" s="117" t="str">
        <f>VLOOKUP(B135, names!A$3:B$2401, 2,)</f>
        <v>Guideone Specialty Mutual Insurance Co.</v>
      </c>
      <c r="B135" s="117" t="s">
        <v>162</v>
      </c>
      <c r="C135" s="117">
        <v>42</v>
      </c>
    </row>
    <row r="136" spans="1:3" x14ac:dyDescent="0.25">
      <c r="A136" s="117" t="str">
        <f>VLOOKUP(B136, names!A$3:B$2401, 2,)</f>
        <v>Hartford Fire Insurance Co.</v>
      </c>
      <c r="B136" s="117" t="s">
        <v>163</v>
      </c>
      <c r="C136" s="117">
        <v>34</v>
      </c>
    </row>
    <row r="137" spans="1:3" x14ac:dyDescent="0.25">
      <c r="A137" s="117" t="str">
        <f>VLOOKUP(B137, names!A$3:B$2401, 2,)</f>
        <v>Progressive American Insurance Co.</v>
      </c>
      <c r="B137" s="117" t="s">
        <v>1662</v>
      </c>
      <c r="C137" s="117">
        <v>34</v>
      </c>
    </row>
    <row r="138" spans="1:3" x14ac:dyDescent="0.25">
      <c r="A138" s="117" t="str">
        <f>VLOOKUP(B138, names!A$3:B$2401, 2,)</f>
        <v>Granada Insurance Co.</v>
      </c>
      <c r="B138" s="117" t="s">
        <v>161</v>
      </c>
      <c r="C138" s="117">
        <v>29</v>
      </c>
    </row>
    <row r="139" spans="1:3" x14ac:dyDescent="0.25">
      <c r="A139" s="117" t="str">
        <f>VLOOKUP(B139, names!A$3:B$2401, 2,)</f>
        <v>Merastar Insurance Co.</v>
      </c>
      <c r="B139" s="117" t="s">
        <v>127</v>
      </c>
      <c r="C139" s="117">
        <v>21</v>
      </c>
    </row>
    <row r="140" spans="1:3" x14ac:dyDescent="0.25">
      <c r="A140" s="117" t="str">
        <f>VLOOKUP(B140, names!A$3:B$2401, 2,)</f>
        <v>Factory Mutual Insurance Co.</v>
      </c>
      <c r="B140" s="117" t="s">
        <v>169</v>
      </c>
      <c r="C140" s="117">
        <v>20</v>
      </c>
    </row>
    <row r="141" spans="1:3" x14ac:dyDescent="0.25">
      <c r="A141" s="117" t="str">
        <f>VLOOKUP(B141, names!A$3:B$2401, 2,)</f>
        <v>Hanover American Insurance Co. (The)</v>
      </c>
      <c r="B141" s="117" t="s">
        <v>181</v>
      </c>
      <c r="C141" s="117">
        <v>20</v>
      </c>
    </row>
    <row r="142" spans="1:3" x14ac:dyDescent="0.25">
      <c r="A142" s="117" t="str">
        <f>VLOOKUP(B142, names!A$3:B$2401, 2,)</f>
        <v>Great American Alliance Insurance Co.</v>
      </c>
      <c r="B142" s="117" t="s">
        <v>167</v>
      </c>
      <c r="C142" s="117">
        <v>19</v>
      </c>
    </row>
    <row r="143" spans="1:3" x14ac:dyDescent="0.25">
      <c r="A143" s="117" t="str">
        <f>VLOOKUP(B143, names!A$3:B$2401, 2,)</f>
        <v>American Security Insurance Co.</v>
      </c>
      <c r="B143" s="117" t="s">
        <v>172</v>
      </c>
      <c r="C143" s="117">
        <v>17</v>
      </c>
    </row>
    <row r="144" spans="1:3" x14ac:dyDescent="0.25">
      <c r="A144" s="117" t="str">
        <f>VLOOKUP(B144, names!A$3:B$2401, 2,)</f>
        <v>St. Paul Fire &amp; Marine Insurance Co.</v>
      </c>
      <c r="B144" s="117" t="s">
        <v>170</v>
      </c>
      <c r="C144" s="117">
        <v>17</v>
      </c>
    </row>
    <row r="145" spans="1:3" x14ac:dyDescent="0.25">
      <c r="A145" s="117" t="str">
        <f>VLOOKUP(B145, names!A$3:B$2401, 2,)</f>
        <v>Phoenix Insurance Co.</v>
      </c>
      <c r="B145" s="117" t="s">
        <v>3406</v>
      </c>
      <c r="C145" s="117">
        <v>15</v>
      </c>
    </row>
    <row r="146" spans="1:3" x14ac:dyDescent="0.25">
      <c r="A146" s="117" t="str">
        <f>VLOOKUP(B146, names!A$3:B$2401, 2,)</f>
        <v>Continental Casualty Co.</v>
      </c>
      <c r="B146" s="117" t="s">
        <v>174</v>
      </c>
      <c r="C146" s="117">
        <v>13</v>
      </c>
    </row>
    <row r="147" spans="1:3" x14ac:dyDescent="0.25">
      <c r="A147" s="117" t="str">
        <f>VLOOKUP(B147, names!A$3:B$2401, 2,)</f>
        <v>Guideone America Insurance Co.</v>
      </c>
      <c r="B147" s="117" t="s">
        <v>175</v>
      </c>
      <c r="C147" s="117">
        <v>12</v>
      </c>
    </row>
    <row r="148" spans="1:3" x14ac:dyDescent="0.25">
      <c r="A148" s="117" t="str">
        <f>VLOOKUP(B148, names!A$3:B$2401, 2,)</f>
        <v>National Union Fire Insurance Co. of Pittsburgh, PA</v>
      </c>
      <c r="B148" s="117" t="s">
        <v>1500</v>
      </c>
      <c r="C148" s="117">
        <v>12</v>
      </c>
    </row>
    <row r="149" spans="1:3" x14ac:dyDescent="0.25">
      <c r="A149" s="117" t="str">
        <f>VLOOKUP(B149, names!A$3:B$2401, 2,)</f>
        <v>United States Fire Insurance Co.</v>
      </c>
      <c r="B149" s="117" t="s">
        <v>168</v>
      </c>
      <c r="C149" s="117">
        <v>11</v>
      </c>
    </row>
    <row r="150" spans="1:3" x14ac:dyDescent="0.25">
      <c r="A150" s="117" t="str">
        <f>VLOOKUP(B150, names!A$3:B$2401, 2,)</f>
        <v>Berkshire Hathaway Specialty Insurance Co.</v>
      </c>
      <c r="B150" s="117" t="s">
        <v>774</v>
      </c>
      <c r="C150" s="117">
        <v>9</v>
      </c>
    </row>
    <row r="151" spans="1:3" x14ac:dyDescent="0.25">
      <c r="A151" s="117" t="str">
        <f>VLOOKUP(B151, names!A$3:B$2401, 2,)</f>
        <v>Granite State Insurance Co.</v>
      </c>
      <c r="B151" s="117" t="s">
        <v>1171</v>
      </c>
      <c r="C151" s="117">
        <v>9</v>
      </c>
    </row>
    <row r="152" spans="1:3" x14ac:dyDescent="0.25">
      <c r="A152" s="117" t="str">
        <f>VLOOKUP(B152, names!A$3:B$2401, 2,)</f>
        <v>Transportation Insurance Co.</v>
      </c>
      <c r="B152" s="117" t="s">
        <v>183</v>
      </c>
      <c r="C152" s="117">
        <v>7</v>
      </c>
    </row>
    <row r="153" spans="1:3" x14ac:dyDescent="0.25">
      <c r="A153" s="117" t="str">
        <f>VLOOKUP(B153, names!A$3:B$2401, 2,)</f>
        <v>General Insurance Co. Of America</v>
      </c>
      <c r="B153" s="117" t="s">
        <v>176</v>
      </c>
      <c r="C153" s="117">
        <v>6</v>
      </c>
    </row>
    <row r="154" spans="1:3" x14ac:dyDescent="0.25">
      <c r="A154" s="117" t="str">
        <f>VLOOKUP(B154, names!A$3:B$2401, 2,)</f>
        <v>National Fire Insurance Co. Of Hartford</v>
      </c>
      <c r="B154" s="117" t="s">
        <v>182</v>
      </c>
      <c r="C154" s="117">
        <v>6</v>
      </c>
    </row>
    <row r="155" spans="1:3" x14ac:dyDescent="0.25">
      <c r="A155" s="117" t="str">
        <f>VLOOKUP(B155, names!A$3:B$2401, 2,)</f>
        <v>American Casualty Co. Of Reading, Pennsylvania</v>
      </c>
      <c r="B155" s="117" t="s">
        <v>178</v>
      </c>
      <c r="C155" s="117">
        <v>5</v>
      </c>
    </row>
    <row r="156" spans="1:3" x14ac:dyDescent="0.25">
      <c r="A156" s="117" t="str">
        <f>VLOOKUP(B156, names!A$3:B$2401, 2,)</f>
        <v>Ace American Insurance Co.</v>
      </c>
      <c r="B156" s="117" t="s">
        <v>180</v>
      </c>
      <c r="C156" s="117">
        <v>4</v>
      </c>
    </row>
    <row r="157" spans="1:3" x14ac:dyDescent="0.25">
      <c r="A157" s="117" t="str">
        <f>VLOOKUP(B157, names!A$3:B$2401, 2,)</f>
        <v>Illinois National Insurance Co.</v>
      </c>
      <c r="B157" s="117" t="s">
        <v>1269</v>
      </c>
      <c r="C157" s="117">
        <v>4</v>
      </c>
    </row>
    <row r="158" spans="1:3" x14ac:dyDescent="0.25">
      <c r="A158" s="117" t="str">
        <f>VLOOKUP(B158, names!A$3:B$2401, 2,)</f>
        <v>American Alternative Insurance Corp.</v>
      </c>
      <c r="B158" s="117" t="s">
        <v>177</v>
      </c>
      <c r="C158" s="117">
        <v>3</v>
      </c>
    </row>
    <row r="159" spans="1:3" x14ac:dyDescent="0.25">
      <c r="A159" s="117" t="str">
        <f>VLOOKUP(B159, names!A$3:B$2401, 2,)</f>
        <v>Continental Insurance Co.</v>
      </c>
      <c r="B159" s="117" t="s">
        <v>190</v>
      </c>
      <c r="C159" s="117">
        <v>3</v>
      </c>
    </row>
    <row r="160" spans="1:3" x14ac:dyDescent="0.25">
      <c r="A160" s="117" t="str">
        <f>VLOOKUP(B160, names!A$3:B$2401, 2,)</f>
        <v>Ohio Security Insurance Co.</v>
      </c>
      <c r="B160" s="117" t="s">
        <v>186</v>
      </c>
      <c r="C160" s="117">
        <v>3</v>
      </c>
    </row>
    <row r="161" spans="1:3" x14ac:dyDescent="0.25">
      <c r="A161" s="117" t="str">
        <f>VLOOKUP(B161, names!A$3:B$2401, 2,)</f>
        <v>Twin City Fire Insurance Co.</v>
      </c>
      <c r="B161" s="117" t="s">
        <v>184</v>
      </c>
      <c r="C161" s="117">
        <v>3</v>
      </c>
    </row>
    <row r="162" spans="1:3" x14ac:dyDescent="0.25">
      <c r="A162" s="117" t="str">
        <f>VLOOKUP(B162, names!A$3:B$2401, 2,)</f>
        <v>American Agri-Business Insurance Co.</v>
      </c>
      <c r="B162" s="117" t="s">
        <v>187</v>
      </c>
      <c r="C162" s="117">
        <v>2</v>
      </c>
    </row>
    <row r="163" spans="1:3" x14ac:dyDescent="0.25">
      <c r="A163" s="117" t="str">
        <f>VLOOKUP(B163, names!A$3:B$2401, 2,)</f>
        <v>American Economy Insurance Co.</v>
      </c>
      <c r="B163" s="117" t="s">
        <v>188</v>
      </c>
      <c r="C163" s="117">
        <v>2</v>
      </c>
    </row>
    <row r="164" spans="1:3" x14ac:dyDescent="0.25">
      <c r="A164" s="117" t="str">
        <f>VLOOKUP(B164, names!A$3:B$2401, 2,)</f>
        <v>Arch Insurance Co.</v>
      </c>
      <c r="B164" s="117" t="s">
        <v>173</v>
      </c>
      <c r="C164" s="117">
        <v>2</v>
      </c>
    </row>
    <row r="165" spans="1:3" x14ac:dyDescent="0.25">
      <c r="A165" s="117" t="str">
        <f>VLOOKUP(B165, names!A$3:B$2401, 2,)</f>
        <v>Century-National Insurance Co.</v>
      </c>
      <c r="B165" s="117" t="s">
        <v>189</v>
      </c>
      <c r="C165" s="117">
        <v>2</v>
      </c>
    </row>
    <row r="166" spans="1:3" x14ac:dyDescent="0.25">
      <c r="A166" s="117" t="str">
        <f>VLOOKUP(B166, names!A$3:B$2401, 2,)</f>
        <v>Mitsui Sumitomo Insurance USA</v>
      </c>
      <c r="B166" s="117" t="s">
        <v>195</v>
      </c>
      <c r="C166" s="117">
        <v>2</v>
      </c>
    </row>
    <row r="167" spans="1:3" x14ac:dyDescent="0.25">
      <c r="A167" s="117" t="str">
        <f>VLOOKUP(B167, names!A$3:B$2401, 2,)</f>
        <v>St. Paul Mercury Insurance Co.</v>
      </c>
      <c r="B167" s="117" t="s">
        <v>394</v>
      </c>
      <c r="C167" s="117">
        <v>2</v>
      </c>
    </row>
    <row r="168" spans="1:3" x14ac:dyDescent="0.25">
      <c r="A168" s="117" t="str">
        <f>VLOOKUP(B168, names!A$3:B$2401, 2,)</f>
        <v>Amerisure Partners Insurance Co.</v>
      </c>
      <c r="B168" s="117" t="s">
        <v>628</v>
      </c>
      <c r="C168" s="117">
        <v>1</v>
      </c>
    </row>
    <row r="169" spans="1:3" x14ac:dyDescent="0.25">
      <c r="A169" s="117" t="str">
        <f>VLOOKUP(B169, names!A$3:B$2401, 2,)</f>
        <v>Fireman's Fund Insurance Co.</v>
      </c>
      <c r="B169" s="117" t="s">
        <v>104</v>
      </c>
      <c r="C169" s="117">
        <v>1</v>
      </c>
    </row>
    <row r="170" spans="1:3" x14ac:dyDescent="0.25">
      <c r="A170" s="117" t="str">
        <f>VLOOKUP(B170, names!A$3:B$2401, 2,)</f>
        <v>Mitsui Sumitomo Insurance Co. Of America</v>
      </c>
      <c r="B170" s="117" t="s">
        <v>185</v>
      </c>
      <c r="C170" s="117">
        <v>1</v>
      </c>
    </row>
    <row r="171" spans="1:3" x14ac:dyDescent="0.25">
      <c r="A171" s="117" t="str">
        <f>VLOOKUP(B171, names!A$3:B$2401, 2,)</f>
        <v>Valley Forge Insurance Co.</v>
      </c>
      <c r="B171" s="117" t="s">
        <v>191</v>
      </c>
      <c r="C171" s="117">
        <v>1</v>
      </c>
    </row>
    <row r="172" spans="1:3" x14ac:dyDescent="0.25">
      <c r="A172" s="117" t="str">
        <f>VLOOKUP(B172, names!A$3:B$2401, 2,)</f>
        <v>Zurich American Insurance Co.</v>
      </c>
      <c r="B172" s="117" t="s">
        <v>192</v>
      </c>
      <c r="C172" s="117">
        <v>1</v>
      </c>
    </row>
    <row r="173" spans="1:3" x14ac:dyDescent="0.25">
      <c r="A173" s="117" t="str">
        <f>VLOOKUP(B173, names!A$3:B$2401, 2,)</f>
        <v>Fidelity And Deposit Co. Of Maryland</v>
      </c>
      <c r="B173" s="117" t="s">
        <v>199</v>
      </c>
      <c r="C173" s="117">
        <v>0</v>
      </c>
    </row>
    <row r="174" spans="1:3" x14ac:dyDescent="0.25">
      <c r="A174" s="117" t="str">
        <f>VLOOKUP(B174, names!A$3:B$2401, 2,)</f>
        <v>Horace Mann Insurance Co.</v>
      </c>
      <c r="B174" s="117" t="s">
        <v>202</v>
      </c>
      <c r="C174" s="117">
        <v>0</v>
      </c>
    </row>
    <row r="175" spans="1:3" x14ac:dyDescent="0.25">
      <c r="A175" s="117" t="str">
        <f>VLOOKUP(B175, names!A$3:B$2401, 2,)</f>
        <v>MagMutual Insurance Co.</v>
      </c>
      <c r="B175" s="117" t="s">
        <v>1353</v>
      </c>
      <c r="C175" s="117">
        <v>0</v>
      </c>
    </row>
    <row r="176" spans="1:3" x14ac:dyDescent="0.25">
      <c r="A176" s="117" t="str">
        <f>VLOOKUP(B176, names!A$3:B$2401, 2,)</f>
        <v>Sawgrass Mutual Insurance Co.</v>
      </c>
      <c r="B176" s="117" t="s">
        <v>85</v>
      </c>
      <c r="C176" s="117">
        <v>0</v>
      </c>
    </row>
  </sheetData>
  <sortState ref="A2:C176">
    <sortCondition descending="1" ref="C2"/>
  </sortState>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E2211-1365-4406-975A-5D40DBDC1A63}">
  <dimension ref="A1:C176"/>
  <sheetViews>
    <sheetView workbookViewId="0">
      <selection activeCell="A2" sqref="A2"/>
    </sheetView>
  </sheetViews>
  <sheetFormatPr defaultRowHeight="15" x14ac:dyDescent="0.25"/>
  <cols>
    <col min="1" max="1" width="37.140625" customWidth="1"/>
    <col min="2" max="2" width="40.85546875" customWidth="1"/>
    <col min="3" max="3" width="49.140625" customWidth="1"/>
  </cols>
  <sheetData>
    <row r="1" spans="1:3" x14ac:dyDescent="0.25">
      <c r="B1" s="117" t="s">
        <v>31</v>
      </c>
      <c r="C1" s="117" t="s">
        <v>32</v>
      </c>
    </row>
    <row r="2" spans="1:3" x14ac:dyDescent="0.25">
      <c r="A2" t="str">
        <f>VLOOKUP(B2, names!A$3:B$2401, 2,)</f>
        <v>Prepared Insurance Co.</v>
      </c>
      <c r="B2" s="117" t="s">
        <v>82</v>
      </c>
      <c r="C2" s="1">
        <v>28930</v>
      </c>
    </row>
    <row r="3" spans="1:3" x14ac:dyDescent="0.25">
      <c r="A3" s="117" t="str">
        <f>VLOOKUP(B3, names!A$3:B$2401, 2,)</f>
        <v>American Strategic Insurance Corp.</v>
      </c>
      <c r="B3" s="117" t="s">
        <v>61</v>
      </c>
      <c r="C3" s="1">
        <v>67919</v>
      </c>
    </row>
    <row r="4" spans="1:3" x14ac:dyDescent="0.25">
      <c r="A4" s="117" t="str">
        <f>VLOOKUP(B4, names!A$3:B$2401, 2,)</f>
        <v>ASI Assurance Corp.</v>
      </c>
      <c r="B4" s="117" t="s">
        <v>56</v>
      </c>
      <c r="C4" s="1">
        <v>52718</v>
      </c>
    </row>
    <row r="5" spans="1:3" x14ac:dyDescent="0.25">
      <c r="A5" s="117" t="str">
        <f>VLOOKUP(B5, names!A$3:B$2401, 2,)</f>
        <v>Tower Hill Signature Insurance Co.</v>
      </c>
      <c r="B5" s="117" t="s">
        <v>51</v>
      </c>
      <c r="C5" s="1">
        <v>80944</v>
      </c>
    </row>
    <row r="6" spans="1:3" x14ac:dyDescent="0.25">
      <c r="A6" s="117" t="str">
        <f>VLOOKUP(B6, names!A$3:B$2401, 2,)</f>
        <v>Progressive Property Insurance Co.</v>
      </c>
      <c r="B6" s="117" t="s">
        <v>3534</v>
      </c>
      <c r="C6" s="1">
        <v>84249</v>
      </c>
    </row>
    <row r="7" spans="1:3" x14ac:dyDescent="0.25">
      <c r="A7" s="117" t="str">
        <f>VLOOKUP(B7, names!A$3:B$2401, 2,)</f>
        <v>ASI Preferred Insurance Corp.</v>
      </c>
      <c r="B7" s="117" t="s">
        <v>47</v>
      </c>
      <c r="C7" s="1">
        <v>134969</v>
      </c>
    </row>
    <row r="8" spans="1:3" x14ac:dyDescent="0.25">
      <c r="A8" s="117" t="str">
        <f>VLOOKUP(B8, names!A$3:B$2401, 2,)</f>
        <v xml:space="preserve">Tower Hill Preferred Insurance Co. </v>
      </c>
      <c r="B8" s="117" t="s">
        <v>54</v>
      </c>
      <c r="C8" s="1">
        <v>53649</v>
      </c>
    </row>
    <row r="9" spans="1:3" x14ac:dyDescent="0.25">
      <c r="A9" s="117" t="str">
        <f>VLOOKUP(B9, names!A$3:B$2401, 2,)</f>
        <v>Tower Hill Prime Insurance Co.</v>
      </c>
      <c r="B9" s="117" t="s">
        <v>43</v>
      </c>
      <c r="C9" s="1">
        <v>153131</v>
      </c>
    </row>
    <row r="10" spans="1:3" x14ac:dyDescent="0.25">
      <c r="A10" s="117" t="str">
        <f>VLOOKUP(B10, names!A$3:B$2401, 2,)</f>
        <v>AIG Property Casualty Co.</v>
      </c>
      <c r="B10" s="117" t="s">
        <v>97</v>
      </c>
      <c r="C10" s="1">
        <v>14845</v>
      </c>
    </row>
    <row r="11" spans="1:3" x14ac:dyDescent="0.25">
      <c r="A11" s="117" t="str">
        <f>VLOOKUP(B11, names!A$3:B$2401, 2,)</f>
        <v>United Services Automobile Association</v>
      </c>
      <c r="B11" s="117" t="s">
        <v>45</v>
      </c>
      <c r="C11" s="1">
        <v>123583</v>
      </c>
    </row>
    <row r="12" spans="1:3" x14ac:dyDescent="0.25">
      <c r="A12" s="117" t="str">
        <f>VLOOKUP(B12, names!A$3:B$2401, 2,)</f>
        <v>USAA Casualty Insurance Co.</v>
      </c>
      <c r="B12" s="117" t="s">
        <v>67</v>
      </c>
      <c r="C12" s="1">
        <v>62509</v>
      </c>
    </row>
    <row r="13" spans="1:3" x14ac:dyDescent="0.25">
      <c r="A13" s="117" t="str">
        <f>VLOOKUP(B13, names!A$3:B$2401, 2,)</f>
        <v>Ace American Insurance Co.</v>
      </c>
      <c r="B13" s="117" t="s">
        <v>180</v>
      </c>
      <c r="C13" s="117">
        <v>5</v>
      </c>
    </row>
    <row r="14" spans="1:3" x14ac:dyDescent="0.25">
      <c r="A14" s="117" t="str">
        <f>VLOOKUP(B14, names!A$3:B$2401, 2,)</f>
        <v>Ace Insurance Co. Of The Midwest</v>
      </c>
      <c r="B14" s="117" t="s">
        <v>114</v>
      </c>
      <c r="C14" s="1">
        <v>8545</v>
      </c>
    </row>
    <row r="15" spans="1:3" x14ac:dyDescent="0.25">
      <c r="A15" s="117" t="str">
        <f>VLOOKUP(B15, names!A$3:B$2401, 2,)</f>
        <v>Addison Insurance Co.</v>
      </c>
      <c r="B15" s="117" t="s">
        <v>136</v>
      </c>
      <c r="C15" s="117">
        <v>410</v>
      </c>
    </row>
    <row r="16" spans="1:3" x14ac:dyDescent="0.25">
      <c r="A16" s="117" t="str">
        <f>VLOOKUP(B16, names!A$3:B$2401, 2,)</f>
        <v>Aegis Security Insurance Co.</v>
      </c>
      <c r="B16" s="117" t="s">
        <v>129</v>
      </c>
      <c r="C16" s="117">
        <v>621</v>
      </c>
    </row>
    <row r="17" spans="1:3" x14ac:dyDescent="0.25">
      <c r="A17" s="117" t="str">
        <f>VLOOKUP(B17, names!A$3:B$2401, 2,)</f>
        <v>Affiliated FM Insurance Co.</v>
      </c>
      <c r="B17" s="117" t="s">
        <v>153</v>
      </c>
      <c r="C17" s="117">
        <v>139</v>
      </c>
    </row>
    <row r="18" spans="1:3" x14ac:dyDescent="0.25">
      <c r="A18" s="117" t="str">
        <f>VLOOKUP(B18, names!A$3:B$2401, 2,)</f>
        <v>American Agri-Business Insurance Co.</v>
      </c>
      <c r="B18" s="117" t="s">
        <v>187</v>
      </c>
      <c r="C18" s="117">
        <v>2</v>
      </c>
    </row>
    <row r="19" spans="1:3" x14ac:dyDescent="0.25">
      <c r="A19" s="117" t="str">
        <f>VLOOKUP(B19, names!A$3:B$2401, 2,)</f>
        <v>American Alternative Insurance Corp.</v>
      </c>
      <c r="B19" s="117" t="s">
        <v>177</v>
      </c>
      <c r="C19" s="117">
        <v>3</v>
      </c>
    </row>
    <row r="20" spans="1:3" x14ac:dyDescent="0.25">
      <c r="A20" s="117" t="str">
        <f>VLOOKUP(B20, names!A$3:B$2401, 2,)</f>
        <v>American Bankers Insurance Co. Of Florida</v>
      </c>
      <c r="B20" s="117" t="s">
        <v>42</v>
      </c>
      <c r="C20" s="1">
        <v>199182</v>
      </c>
    </row>
    <row r="21" spans="1:3" x14ac:dyDescent="0.25">
      <c r="A21" s="117" t="str">
        <f>VLOOKUP(B21, names!A$3:B$2401, 2,)</f>
        <v>American Capital Assurance Corp</v>
      </c>
      <c r="B21" s="117" t="s">
        <v>117</v>
      </c>
      <c r="C21" s="1">
        <v>2042</v>
      </c>
    </row>
    <row r="22" spans="1:3" x14ac:dyDescent="0.25">
      <c r="A22" s="117" t="str">
        <f>VLOOKUP(B22, names!A$3:B$2401, 2,)</f>
        <v>American Casualty Co. Of Reading, Pennsylvania</v>
      </c>
      <c r="B22" s="117" t="s">
        <v>178</v>
      </c>
      <c r="C22" s="117">
        <v>5</v>
      </c>
    </row>
    <row r="23" spans="1:3" x14ac:dyDescent="0.25">
      <c r="A23" s="117" t="str">
        <f>VLOOKUP(B23, names!A$3:B$2401, 2,)</f>
        <v>American Coastal Insurance Co.</v>
      </c>
      <c r="B23" s="117" t="s">
        <v>108</v>
      </c>
      <c r="C23" s="1">
        <v>4487</v>
      </c>
    </row>
    <row r="24" spans="1:3" x14ac:dyDescent="0.25">
      <c r="A24" s="117" t="str">
        <f>VLOOKUP(B24, names!A$3:B$2401, 2,)</f>
        <v>American Economy Insurance Co.</v>
      </c>
      <c r="B24" s="117" t="s">
        <v>188</v>
      </c>
      <c r="C24" s="117">
        <v>2</v>
      </c>
    </row>
    <row r="25" spans="1:3" x14ac:dyDescent="0.25">
      <c r="A25" s="117" t="str">
        <f>VLOOKUP(B25, names!A$3:B$2401, 2,)</f>
        <v>American Home Assurance Co.</v>
      </c>
      <c r="B25" s="117" t="s">
        <v>128</v>
      </c>
      <c r="C25" s="117">
        <v>622</v>
      </c>
    </row>
    <row r="26" spans="1:3" x14ac:dyDescent="0.25">
      <c r="A26" s="117" t="str">
        <f>VLOOKUP(B26, names!A$3:B$2401, 2,)</f>
        <v>American Integrity Insurance Co. Of Florida</v>
      </c>
      <c r="B26" s="117" t="s">
        <v>38</v>
      </c>
      <c r="C26" s="1">
        <v>256131</v>
      </c>
    </row>
    <row r="27" spans="1:3" x14ac:dyDescent="0.25">
      <c r="A27" s="117" t="str">
        <f>VLOOKUP(B27, names!A$3:B$2401, 2,)</f>
        <v>American Modern Insurance Co. Of Florida</v>
      </c>
      <c r="B27" s="117" t="s">
        <v>66</v>
      </c>
      <c r="C27" s="1">
        <v>57116</v>
      </c>
    </row>
    <row r="28" spans="1:3" x14ac:dyDescent="0.25">
      <c r="A28" s="117" t="str">
        <f>VLOOKUP(B28, names!A$3:B$2401, 2,)</f>
        <v>American Platinum Property And Casualty Insurance Co.</v>
      </c>
      <c r="B28" s="117" t="s">
        <v>132</v>
      </c>
      <c r="C28" s="117">
        <v>454</v>
      </c>
    </row>
    <row r="29" spans="1:3" x14ac:dyDescent="0.25">
      <c r="A29" s="117" t="str">
        <f>VLOOKUP(B29, names!A$3:B$2401, 2,)</f>
        <v>American Reliable Insurance Co.</v>
      </c>
      <c r="B29" s="117" t="s">
        <v>102</v>
      </c>
      <c r="C29" s="1">
        <v>7282</v>
      </c>
    </row>
    <row r="30" spans="1:3" x14ac:dyDescent="0.25">
      <c r="A30" s="117" t="str">
        <f>VLOOKUP(B30, names!A$3:B$2401, 2,)</f>
        <v>American Security Insurance Co.</v>
      </c>
      <c r="B30" s="117" t="s">
        <v>172</v>
      </c>
      <c r="C30" s="117">
        <v>17</v>
      </c>
    </row>
    <row r="31" spans="1:3" x14ac:dyDescent="0.25">
      <c r="A31" s="117" t="str">
        <f>VLOOKUP(B31, names!A$3:B$2401, 2,)</f>
        <v>American Southern Home Insurance Co.</v>
      </c>
      <c r="B31" s="117" t="s">
        <v>105</v>
      </c>
      <c r="C31" s="1">
        <v>4950</v>
      </c>
    </row>
    <row r="32" spans="1:3" x14ac:dyDescent="0.25">
      <c r="A32" s="117" t="str">
        <f>VLOOKUP(B32, names!A$3:B$2401, 2,)</f>
        <v>American States Insurance Co.</v>
      </c>
      <c r="B32" s="117" t="s">
        <v>155</v>
      </c>
      <c r="C32" s="117">
        <v>57</v>
      </c>
    </row>
    <row r="33" spans="1:3" x14ac:dyDescent="0.25">
      <c r="A33" s="117" t="str">
        <f>VLOOKUP(B33, names!A$3:B$2401, 2,)</f>
        <v>American Traditions Insurance Co.</v>
      </c>
      <c r="B33" s="117" t="s">
        <v>68</v>
      </c>
      <c r="C33" s="1">
        <v>63515</v>
      </c>
    </row>
    <row r="34" spans="1:3" x14ac:dyDescent="0.25">
      <c r="A34" s="117" t="str">
        <f>VLOOKUP(B34, names!A$3:B$2401, 2,)</f>
        <v>Amerisure Partners Insurance Co.</v>
      </c>
      <c r="B34" s="117" t="s">
        <v>628</v>
      </c>
      <c r="C34" s="117">
        <v>1</v>
      </c>
    </row>
    <row r="35" spans="1:3" x14ac:dyDescent="0.25">
      <c r="A35" s="117" t="str">
        <f>VLOOKUP(B35, names!A$3:B$2401, 2,)</f>
        <v>Amica Mutual Insurance Co.</v>
      </c>
      <c r="B35" s="117" t="s">
        <v>89</v>
      </c>
      <c r="C35" s="1">
        <v>23435</v>
      </c>
    </row>
    <row r="36" spans="1:3" x14ac:dyDescent="0.25">
      <c r="A36" s="117" t="str">
        <f>VLOOKUP(B36, names!A$3:B$2401, 2,)</f>
        <v>Anchor Property And Casualty Insurance Co.</v>
      </c>
      <c r="B36" s="117" t="s">
        <v>88</v>
      </c>
      <c r="C36" s="1">
        <v>38771</v>
      </c>
    </row>
    <row r="37" spans="1:3" x14ac:dyDescent="0.25">
      <c r="A37" s="117" t="str">
        <f>VLOOKUP(B37, names!A$3:B$2401, 2,)</f>
        <v>Arch Insurance Co.</v>
      </c>
      <c r="B37" s="117" t="s">
        <v>173</v>
      </c>
      <c r="C37" s="117">
        <v>0</v>
      </c>
    </row>
    <row r="38" spans="1:3" x14ac:dyDescent="0.25">
      <c r="A38" s="117" t="str">
        <f>VLOOKUP(B38, names!A$3:B$2401, 2,)</f>
        <v>Armed Forces Insurance Exchange</v>
      </c>
      <c r="B38" s="117" t="s">
        <v>111</v>
      </c>
      <c r="C38" s="1">
        <v>2967</v>
      </c>
    </row>
    <row r="39" spans="1:3" x14ac:dyDescent="0.25">
      <c r="A39" s="117" t="str">
        <f>VLOOKUP(B39, names!A$3:B$2401, 2,)</f>
        <v>ASI Home Insurance Corp.</v>
      </c>
      <c r="B39" s="117" t="s">
        <v>120</v>
      </c>
      <c r="C39" s="1">
        <v>1138</v>
      </c>
    </row>
    <row r="40" spans="1:3" x14ac:dyDescent="0.25">
      <c r="A40" s="117" t="str">
        <f>VLOOKUP(B40, names!A$3:B$2401, 2,)</f>
        <v>Auto Club Insurance Co. Of Florida</v>
      </c>
      <c r="B40" s="117" t="s">
        <v>60</v>
      </c>
      <c r="C40" s="1">
        <v>65800</v>
      </c>
    </row>
    <row r="41" spans="1:3" x14ac:dyDescent="0.25">
      <c r="A41" s="117" t="str">
        <f>VLOOKUP(B41, names!A$3:B$2401, 2,)</f>
        <v>Auto-Owners Insurance Co.</v>
      </c>
      <c r="B41" s="117" t="s">
        <v>116</v>
      </c>
      <c r="C41" s="1">
        <v>1914</v>
      </c>
    </row>
    <row r="42" spans="1:3" x14ac:dyDescent="0.25">
      <c r="A42" s="117" t="str">
        <f>VLOOKUP(B42, names!A$3:B$2401, 2,)</f>
        <v>Avatar Property &amp; Casualty Insurance Co.</v>
      </c>
      <c r="B42" s="117" t="s">
        <v>91</v>
      </c>
      <c r="C42" s="1">
        <v>65777</v>
      </c>
    </row>
    <row r="43" spans="1:3" x14ac:dyDescent="0.25">
      <c r="A43" s="117" t="str">
        <f>VLOOKUP(B43, names!A$3:B$2401, 2,)</f>
        <v>Berkshire Hathaway Specialty Insurance Co.</v>
      </c>
      <c r="B43" s="117" t="s">
        <v>774</v>
      </c>
      <c r="C43" s="117">
        <v>10</v>
      </c>
    </row>
    <row r="44" spans="1:3" x14ac:dyDescent="0.25">
      <c r="A44" s="117" t="str">
        <f>VLOOKUP(B44, names!A$3:B$2401, 2,)</f>
        <v>Capitol Preferred Insurance Co.</v>
      </c>
      <c r="B44" s="117" t="s">
        <v>74</v>
      </c>
      <c r="C44" s="1">
        <v>43283</v>
      </c>
    </row>
    <row r="45" spans="1:3" x14ac:dyDescent="0.25">
      <c r="A45" s="117" t="str">
        <f>VLOOKUP(B45, names!A$3:B$2401, 2,)</f>
        <v>Castle Key Indemnity Co.</v>
      </c>
      <c r="B45" s="117" t="s">
        <v>49</v>
      </c>
      <c r="C45" s="1">
        <v>97822</v>
      </c>
    </row>
    <row r="46" spans="1:3" x14ac:dyDescent="0.25">
      <c r="A46" s="117" t="str">
        <f>VLOOKUP(B46, names!A$3:B$2401, 2,)</f>
        <v>Castle Key Insurance Co.</v>
      </c>
      <c r="B46" s="117" t="s">
        <v>53</v>
      </c>
      <c r="C46" s="1">
        <v>69884</v>
      </c>
    </row>
    <row r="47" spans="1:3" x14ac:dyDescent="0.25">
      <c r="A47" s="117" t="str">
        <f>VLOOKUP(B47, names!A$3:B$2401, 2,)</f>
        <v>Centauri Specialty Insurance Co.</v>
      </c>
      <c r="B47" s="117" t="s">
        <v>119</v>
      </c>
      <c r="C47" s="1">
        <v>15560</v>
      </c>
    </row>
    <row r="48" spans="1:3" x14ac:dyDescent="0.25">
      <c r="A48" s="117" t="str">
        <f>VLOOKUP(B48, names!A$3:B$2401, 2,)</f>
        <v>Century-National Insurance Co.</v>
      </c>
      <c r="B48" s="117" t="s">
        <v>189</v>
      </c>
      <c r="C48" s="117">
        <v>2</v>
      </c>
    </row>
    <row r="49" spans="1:3" x14ac:dyDescent="0.25">
      <c r="A49" s="117" t="str">
        <f>VLOOKUP(B49, names!A$3:B$2401, 2,)</f>
        <v>Church Mutual Insurance Co.</v>
      </c>
      <c r="B49" s="117" t="s">
        <v>139</v>
      </c>
      <c r="C49" s="117">
        <v>315</v>
      </c>
    </row>
    <row r="50" spans="1:3" x14ac:dyDescent="0.25">
      <c r="A50" s="117" t="str">
        <f>VLOOKUP(B50, names!A$3:B$2401, 2,)</f>
        <v>Cincinnati Indemnity Co.</v>
      </c>
      <c r="B50" s="117" t="s">
        <v>146</v>
      </c>
      <c r="C50" s="117">
        <v>171</v>
      </c>
    </row>
    <row r="51" spans="1:3" x14ac:dyDescent="0.25">
      <c r="A51" s="117" t="str">
        <f>VLOOKUP(B51, names!A$3:B$2401, 2,)</f>
        <v>Cincinnati Insurance Co.</v>
      </c>
      <c r="B51" s="117" t="s">
        <v>124</v>
      </c>
      <c r="C51" s="117">
        <v>928</v>
      </c>
    </row>
    <row r="52" spans="1:3" x14ac:dyDescent="0.25">
      <c r="A52" s="117" t="str">
        <f>VLOOKUP(B52, names!A$3:B$2401, 2,)</f>
        <v>Citizens Property Insurance Corp.</v>
      </c>
      <c r="B52" s="117" t="s">
        <v>33</v>
      </c>
      <c r="C52" s="1">
        <v>444850</v>
      </c>
    </row>
    <row r="53" spans="1:3" x14ac:dyDescent="0.25">
      <c r="A53" s="117" t="str">
        <f>VLOOKUP(B53, names!A$3:B$2401, 2,)</f>
        <v>Continental Casualty Co.</v>
      </c>
      <c r="B53" s="117" t="s">
        <v>174</v>
      </c>
      <c r="C53" s="117">
        <v>12</v>
      </c>
    </row>
    <row r="54" spans="1:3" x14ac:dyDescent="0.25">
      <c r="A54" s="117" t="str">
        <f>VLOOKUP(B54, names!A$3:B$2401, 2,)</f>
        <v>Continental Insurance Co.</v>
      </c>
      <c r="B54" s="117" t="s">
        <v>190</v>
      </c>
      <c r="C54" s="117">
        <v>4</v>
      </c>
    </row>
    <row r="55" spans="1:3" x14ac:dyDescent="0.25">
      <c r="A55" s="117" t="str">
        <f>VLOOKUP(B55, names!A$3:B$2401, 2,)</f>
        <v>Cypress Property &amp; Casualty Insurance Co.</v>
      </c>
      <c r="B55" s="117" t="s">
        <v>59</v>
      </c>
      <c r="C55" s="1">
        <v>64980</v>
      </c>
    </row>
    <row r="56" spans="1:3" x14ac:dyDescent="0.25">
      <c r="A56" s="117" t="str">
        <f>VLOOKUP(B56, names!A$3:B$2401, 2,)</f>
        <v>Edison Insurance Co.</v>
      </c>
      <c r="B56" s="117" t="s">
        <v>115</v>
      </c>
      <c r="C56" s="1">
        <v>39183</v>
      </c>
    </row>
    <row r="57" spans="1:3" x14ac:dyDescent="0.25">
      <c r="A57" s="117" t="str">
        <f>VLOOKUP(B57, names!A$3:B$2401, 2,)</f>
        <v>Electric Insurance Co.</v>
      </c>
      <c r="B57" s="117" t="s">
        <v>121</v>
      </c>
      <c r="C57" s="1">
        <v>1843</v>
      </c>
    </row>
    <row r="58" spans="1:3" x14ac:dyDescent="0.25">
      <c r="A58" s="117" t="str">
        <f>VLOOKUP(B58, names!A$3:B$2401, 2,)</f>
        <v>Everest National Insurance Co.</v>
      </c>
      <c r="B58" s="117" t="s">
        <v>1010</v>
      </c>
      <c r="C58" s="117">
        <v>359</v>
      </c>
    </row>
    <row r="59" spans="1:3" x14ac:dyDescent="0.25">
      <c r="A59" s="117" t="str">
        <f>VLOOKUP(B59, names!A$3:B$2401, 2,)</f>
        <v>Factory Mutual Insurance Co.</v>
      </c>
      <c r="B59" s="117" t="s">
        <v>169</v>
      </c>
      <c r="C59" s="117">
        <v>19</v>
      </c>
    </row>
    <row r="60" spans="1:3" x14ac:dyDescent="0.25">
      <c r="A60" s="117" t="str">
        <f>VLOOKUP(B60, names!A$3:B$2401, 2,)</f>
        <v>Fair American Insurance And Reinsurance Co.</v>
      </c>
      <c r="B60" s="117" t="s">
        <v>198</v>
      </c>
      <c r="C60" s="117">
        <v>0</v>
      </c>
    </row>
    <row r="61" spans="1:3" x14ac:dyDescent="0.25">
      <c r="A61" s="117" t="str">
        <f>VLOOKUP(B61, names!A$3:B$2401, 2,)</f>
        <v>Family Security Insurance Co. Inc.</v>
      </c>
      <c r="B61" s="117" t="s">
        <v>3548</v>
      </c>
      <c r="C61" s="1">
        <v>13792</v>
      </c>
    </row>
    <row r="62" spans="1:3" x14ac:dyDescent="0.25">
      <c r="A62" s="117" t="str">
        <f>VLOOKUP(B62, names!A$3:B$2401, 2,)</f>
        <v>FCCI Insurance Co.</v>
      </c>
      <c r="B62" s="117" t="s">
        <v>144</v>
      </c>
      <c r="C62" s="117">
        <v>239</v>
      </c>
    </row>
    <row r="63" spans="1:3" x14ac:dyDescent="0.25">
      <c r="A63" s="117" t="str">
        <f>VLOOKUP(B63, names!A$3:B$2401, 2,)</f>
        <v>Federal Insurance Co.</v>
      </c>
      <c r="B63" s="117" t="s">
        <v>81</v>
      </c>
      <c r="C63" s="1">
        <v>33536</v>
      </c>
    </row>
    <row r="64" spans="1:3" x14ac:dyDescent="0.25">
      <c r="A64" s="117" t="str">
        <f>VLOOKUP(B64, names!A$3:B$2401, 2,)</f>
        <v>Federated National Insurance Co.</v>
      </c>
      <c r="B64" s="117" t="s">
        <v>37</v>
      </c>
      <c r="C64" s="1">
        <v>271159</v>
      </c>
    </row>
    <row r="65" spans="1:3" x14ac:dyDescent="0.25">
      <c r="A65" s="117" t="str">
        <f>VLOOKUP(B65, names!A$3:B$2401, 2,)</f>
        <v>Fidelity And Deposit Co. Of Maryland</v>
      </c>
      <c r="B65" s="117" t="s">
        <v>199</v>
      </c>
      <c r="C65" s="117">
        <v>0</v>
      </c>
    </row>
    <row r="66" spans="1:3" x14ac:dyDescent="0.25">
      <c r="A66" s="117" t="str">
        <f>VLOOKUP(B66, names!A$3:B$2401, 2,)</f>
        <v>Fireman's Fund Insurance Co.</v>
      </c>
      <c r="B66" s="117" t="s">
        <v>104</v>
      </c>
      <c r="C66" s="117">
        <v>1</v>
      </c>
    </row>
    <row r="67" spans="1:3" x14ac:dyDescent="0.25">
      <c r="A67" s="117" t="str">
        <f>VLOOKUP(B67, names!A$3:B$2401, 2,)</f>
        <v>First American Property &amp; Casualty Insurance Co.</v>
      </c>
      <c r="B67" s="117" t="s">
        <v>98</v>
      </c>
      <c r="C67" s="1">
        <v>15828</v>
      </c>
    </row>
    <row r="68" spans="1:3" x14ac:dyDescent="0.25">
      <c r="A68" s="117" t="str">
        <f>VLOOKUP(B68, names!A$3:B$2401, 2,)</f>
        <v>First Community Insurance Co.</v>
      </c>
      <c r="B68" s="117" t="s">
        <v>83</v>
      </c>
      <c r="C68" s="1">
        <v>24094</v>
      </c>
    </row>
    <row r="69" spans="1:3" x14ac:dyDescent="0.25">
      <c r="A69" s="117" t="str">
        <f>VLOOKUP(B69, names!A$3:B$2401, 2,)</f>
        <v>First Floridian Auto And Home Insurance Co.</v>
      </c>
      <c r="B69" s="117" t="s">
        <v>93</v>
      </c>
      <c r="C69" s="1">
        <v>14849</v>
      </c>
    </row>
    <row r="70" spans="1:3" x14ac:dyDescent="0.25">
      <c r="A70" s="117" t="str">
        <f>VLOOKUP(B70, names!A$3:B$2401, 2,)</f>
        <v>First Liberty Insurance Corp. (The)</v>
      </c>
      <c r="B70" s="117" t="s">
        <v>90</v>
      </c>
      <c r="C70" s="1">
        <v>24700</v>
      </c>
    </row>
    <row r="71" spans="1:3" x14ac:dyDescent="0.25">
      <c r="A71" s="117" t="str">
        <f>VLOOKUP(B71, names!A$3:B$2401, 2,)</f>
        <v>First National Insurance Co. Of America</v>
      </c>
      <c r="B71" s="117" t="s">
        <v>138</v>
      </c>
      <c r="C71" s="117">
        <v>390</v>
      </c>
    </row>
    <row r="72" spans="1:3" x14ac:dyDescent="0.25">
      <c r="A72" s="117" t="str">
        <f>VLOOKUP(B72, names!A$3:B$2401, 2,)</f>
        <v>First Protective Insurance Co.</v>
      </c>
      <c r="B72" s="117" t="s">
        <v>55</v>
      </c>
      <c r="C72" s="1">
        <v>114831</v>
      </c>
    </row>
    <row r="73" spans="1:3" x14ac:dyDescent="0.25">
      <c r="A73" s="117" t="str">
        <f>VLOOKUP(B73, names!A$3:B$2401, 2,)</f>
        <v>Florida Family Insurance Co.</v>
      </c>
      <c r="B73" s="117" t="s">
        <v>48</v>
      </c>
      <c r="C73" s="1">
        <v>93258</v>
      </c>
    </row>
    <row r="74" spans="1:3" x14ac:dyDescent="0.25">
      <c r="A74" s="117" t="str">
        <f>VLOOKUP(B74, names!A$3:B$2401, 2,)</f>
        <v>Florida Farm Bureau Casualty Insurance Co.</v>
      </c>
      <c r="B74" s="117" t="s">
        <v>75</v>
      </c>
      <c r="C74" s="1">
        <v>41673</v>
      </c>
    </row>
    <row r="75" spans="1:3" x14ac:dyDescent="0.25">
      <c r="A75" s="117" t="str">
        <f>VLOOKUP(B75, names!A$3:B$2401, 2,)</f>
        <v>Florida Farm Bureau General Insurance Co.</v>
      </c>
      <c r="B75" s="117" t="s">
        <v>76</v>
      </c>
      <c r="C75" s="1">
        <v>39922</v>
      </c>
    </row>
    <row r="76" spans="1:3" x14ac:dyDescent="0.25">
      <c r="A76" s="117" t="str">
        <f>VLOOKUP(B76, names!A$3:B$2401, 2,)</f>
        <v>Florida Peninsula Insurance Co.</v>
      </c>
      <c r="B76" s="117" t="s">
        <v>46</v>
      </c>
      <c r="C76" s="1">
        <v>116930</v>
      </c>
    </row>
    <row r="77" spans="1:3" x14ac:dyDescent="0.25">
      <c r="A77" s="117" t="str">
        <f>VLOOKUP(B77, names!A$3:B$2401, 2,)</f>
        <v>Florida Specialty Insurance Co.</v>
      </c>
      <c r="B77" s="117" t="s">
        <v>84</v>
      </c>
      <c r="C77" s="1">
        <v>62888</v>
      </c>
    </row>
    <row r="78" spans="1:3" x14ac:dyDescent="0.25">
      <c r="A78" s="117" t="str">
        <f>VLOOKUP(B78, names!A$3:B$2401, 2,)</f>
        <v>Foremost Insurance Co.</v>
      </c>
      <c r="B78" s="117" t="s">
        <v>79</v>
      </c>
      <c r="C78" s="1">
        <v>40449</v>
      </c>
    </row>
    <row r="79" spans="1:3" x14ac:dyDescent="0.25">
      <c r="A79" s="117" t="str">
        <f>VLOOKUP(B79, names!A$3:B$2401, 2,)</f>
        <v>Foremost Property And Casualty Insurance Co.</v>
      </c>
      <c r="B79" s="117" t="s">
        <v>92</v>
      </c>
      <c r="C79" s="1">
        <v>14466</v>
      </c>
    </row>
    <row r="80" spans="1:3" x14ac:dyDescent="0.25">
      <c r="A80" s="117" t="str">
        <f>VLOOKUP(B80, names!A$3:B$2401, 2,)</f>
        <v>Garrison Property and Casualty Insurance Co.</v>
      </c>
      <c r="B80" s="117" t="s">
        <v>1128</v>
      </c>
      <c r="C80" s="1">
        <v>6886</v>
      </c>
    </row>
    <row r="81" spans="1:3" x14ac:dyDescent="0.25">
      <c r="A81" s="117" t="str">
        <f>VLOOKUP(B81, names!A$3:B$2401, 2,)</f>
        <v>General Insurance Co. Of America</v>
      </c>
      <c r="B81" s="117" t="s">
        <v>176</v>
      </c>
      <c r="C81" s="117">
        <v>6</v>
      </c>
    </row>
    <row r="82" spans="1:3" x14ac:dyDescent="0.25">
      <c r="A82" s="117" t="str">
        <f>VLOOKUP(B82, names!A$3:B$2401, 2,)</f>
        <v>Granada Insurance Co.</v>
      </c>
      <c r="B82" s="117" t="s">
        <v>161</v>
      </c>
      <c r="C82" s="117">
        <v>32</v>
      </c>
    </row>
    <row r="83" spans="1:3" x14ac:dyDescent="0.25">
      <c r="A83" s="117" t="str">
        <f>VLOOKUP(B83, names!A$3:B$2401, 2,)</f>
        <v>Granite State Insurance Co.</v>
      </c>
      <c r="B83" s="117" t="s">
        <v>1171</v>
      </c>
      <c r="C83" s="117">
        <v>10</v>
      </c>
    </row>
    <row r="84" spans="1:3" x14ac:dyDescent="0.25">
      <c r="A84" s="117" t="str">
        <f>VLOOKUP(B84, names!A$3:B$2401, 2,)</f>
        <v>Great American Alliance Insurance Co.</v>
      </c>
      <c r="B84" s="117" t="s">
        <v>167</v>
      </c>
      <c r="C84" s="117">
        <v>20</v>
      </c>
    </row>
    <row r="85" spans="1:3" x14ac:dyDescent="0.25">
      <c r="A85" s="117" t="str">
        <f>VLOOKUP(B85, names!A$3:B$2401, 2,)</f>
        <v>Great American Assurance Co.</v>
      </c>
      <c r="B85" s="117" t="s">
        <v>133</v>
      </c>
      <c r="C85" s="117">
        <v>577</v>
      </c>
    </row>
    <row r="86" spans="1:3" x14ac:dyDescent="0.25">
      <c r="A86" s="117" t="str">
        <f>VLOOKUP(B86, names!A$3:B$2401, 2,)</f>
        <v>Great American Insurance Co.</v>
      </c>
      <c r="B86" s="117" t="s">
        <v>131</v>
      </c>
      <c r="C86" s="117">
        <v>488</v>
      </c>
    </row>
    <row r="87" spans="1:3" x14ac:dyDescent="0.25">
      <c r="A87" s="117" t="str">
        <f>VLOOKUP(B87, names!A$3:B$2401, 2,)</f>
        <v>Great American Insurance Co. Of New York</v>
      </c>
      <c r="B87" s="117" t="s">
        <v>140</v>
      </c>
      <c r="C87" s="117">
        <v>363</v>
      </c>
    </row>
    <row r="88" spans="1:3" x14ac:dyDescent="0.25">
      <c r="A88" s="117" t="str">
        <f>VLOOKUP(B88, names!A$3:B$2401, 2,)</f>
        <v>Great Northern Insurance Co.</v>
      </c>
      <c r="B88" s="117" t="s">
        <v>125</v>
      </c>
      <c r="C88" s="117">
        <v>867</v>
      </c>
    </row>
    <row r="89" spans="1:3" x14ac:dyDescent="0.25">
      <c r="A89" s="117" t="str">
        <f>VLOOKUP(B89, names!A$3:B$2401, 2,)</f>
        <v>Guideone America Insurance Co.</v>
      </c>
      <c r="B89" s="117" t="s">
        <v>175</v>
      </c>
      <c r="C89" s="117">
        <v>12</v>
      </c>
    </row>
    <row r="90" spans="1:3" x14ac:dyDescent="0.25">
      <c r="A90" s="117" t="str">
        <f>VLOOKUP(B90, names!A$3:B$2401, 2,)</f>
        <v>Guideone Elite Insurance Co.</v>
      </c>
      <c r="B90" s="117" t="s">
        <v>134</v>
      </c>
      <c r="C90" s="117">
        <v>506</v>
      </c>
    </row>
    <row r="91" spans="1:3" x14ac:dyDescent="0.25">
      <c r="A91" s="117" t="str">
        <f>VLOOKUP(B91, names!A$3:B$2401, 2,)</f>
        <v>Guideone Mutual Insurance Co.</v>
      </c>
      <c r="B91" s="117" t="s">
        <v>151</v>
      </c>
      <c r="C91" s="117">
        <v>155</v>
      </c>
    </row>
    <row r="92" spans="1:3" x14ac:dyDescent="0.25">
      <c r="A92" s="117" t="str">
        <f>VLOOKUP(B92, names!A$3:B$2401, 2,)</f>
        <v>Guideone Specialty Mutual Insurance Co.</v>
      </c>
      <c r="B92" s="117" t="s">
        <v>162</v>
      </c>
      <c r="C92" s="117">
        <v>41</v>
      </c>
    </row>
    <row r="93" spans="1:3" x14ac:dyDescent="0.25">
      <c r="A93" s="117" t="str">
        <f>VLOOKUP(B93, names!A$3:B$2401, 2,)</f>
        <v>Gulfstream Property And Casualty Insurance Co.</v>
      </c>
      <c r="B93" s="117" t="s">
        <v>64</v>
      </c>
      <c r="C93" s="1">
        <v>62095</v>
      </c>
    </row>
    <row r="94" spans="1:3" x14ac:dyDescent="0.25">
      <c r="A94" s="117" t="str">
        <f>VLOOKUP(B94, names!A$3:B$2401, 2,)</f>
        <v>Hanover American Insurance Co. (The)</v>
      </c>
      <c r="B94" s="117" t="s">
        <v>181</v>
      </c>
      <c r="C94" s="117">
        <v>22</v>
      </c>
    </row>
    <row r="95" spans="1:3" x14ac:dyDescent="0.25">
      <c r="A95" s="117" t="str">
        <f>VLOOKUP(B95, names!A$3:B$2401, 2,)</f>
        <v>Hanover Insurance Co. (The)</v>
      </c>
      <c r="B95" s="117" t="s">
        <v>147</v>
      </c>
      <c r="C95" s="117">
        <v>69</v>
      </c>
    </row>
    <row r="96" spans="1:3" x14ac:dyDescent="0.25">
      <c r="A96" s="117" t="str">
        <f>VLOOKUP(B96, names!A$3:B$2401, 2,)</f>
        <v>Hartford Casualty Insurance Co.</v>
      </c>
      <c r="B96" s="117" t="s">
        <v>143</v>
      </c>
      <c r="C96" s="117">
        <v>179</v>
      </c>
    </row>
    <row r="97" spans="1:3" x14ac:dyDescent="0.25">
      <c r="A97" s="117" t="str">
        <f>VLOOKUP(B97, names!A$3:B$2401, 2,)</f>
        <v>Hartford Fire Insurance Co.</v>
      </c>
      <c r="B97" s="117" t="s">
        <v>163</v>
      </c>
      <c r="C97" s="117">
        <v>37</v>
      </c>
    </row>
    <row r="98" spans="1:3" x14ac:dyDescent="0.25">
      <c r="A98" s="117" t="str">
        <f>VLOOKUP(B98, names!A$3:B$2401, 2,)</f>
        <v>Hartford Insurance Co. Of The Midwest</v>
      </c>
      <c r="B98" s="117" t="s">
        <v>86</v>
      </c>
      <c r="C98" s="1">
        <v>20603</v>
      </c>
    </row>
    <row r="99" spans="1:3" x14ac:dyDescent="0.25">
      <c r="A99" s="117" t="str">
        <f>VLOOKUP(B99, names!A$3:B$2401, 2,)</f>
        <v>Hartford Underwriters Insurance Co.</v>
      </c>
      <c r="B99" s="117" t="s">
        <v>157</v>
      </c>
      <c r="C99" s="117">
        <v>70</v>
      </c>
    </row>
    <row r="100" spans="1:3" x14ac:dyDescent="0.25">
      <c r="A100" s="117" t="str">
        <f>VLOOKUP(B100, names!A$3:B$2401, 2,)</f>
        <v>Heritage Property &amp; Casualty Insurance Co.</v>
      </c>
      <c r="B100" s="117" t="s">
        <v>36</v>
      </c>
      <c r="C100" s="1">
        <v>229470</v>
      </c>
    </row>
    <row r="101" spans="1:3" x14ac:dyDescent="0.25">
      <c r="A101" s="117" t="str">
        <f>VLOOKUP(B101, names!A$3:B$2401, 2,)</f>
        <v>Homeowners Choice Property &amp; Casualty Insurance Co.</v>
      </c>
      <c r="B101" s="117" t="s">
        <v>41</v>
      </c>
      <c r="C101" s="1">
        <v>138599</v>
      </c>
    </row>
    <row r="102" spans="1:3" x14ac:dyDescent="0.25">
      <c r="A102" s="117" t="str">
        <f>VLOOKUP(B102, names!A$3:B$2401, 2,)</f>
        <v>Homesite Insurance Co.</v>
      </c>
      <c r="B102" s="117" t="s">
        <v>107</v>
      </c>
      <c r="C102" s="1">
        <v>24997</v>
      </c>
    </row>
    <row r="103" spans="1:3" x14ac:dyDescent="0.25">
      <c r="A103" s="117" t="str">
        <f>VLOOKUP(B103, names!A$3:B$2401, 2,)</f>
        <v>Horace Mann Insurance Co.</v>
      </c>
      <c r="B103" s="117" t="s">
        <v>202</v>
      </c>
      <c r="C103" s="117">
        <v>0</v>
      </c>
    </row>
    <row r="104" spans="1:3" x14ac:dyDescent="0.25">
      <c r="A104" s="117" t="str">
        <f>VLOOKUP(B104, names!A$3:B$2401, 2,)</f>
        <v>IDS Property Casualty Insurance Co.</v>
      </c>
      <c r="B104" s="117" t="s">
        <v>118</v>
      </c>
      <c r="C104" s="1">
        <v>1768</v>
      </c>
    </row>
    <row r="105" spans="1:3" x14ac:dyDescent="0.25">
      <c r="A105" s="117" t="str">
        <f>VLOOKUP(B105, names!A$3:B$2401, 2,)</f>
        <v>Illinois National Insurance Co.</v>
      </c>
      <c r="B105" s="117" t="s">
        <v>1269</v>
      </c>
      <c r="C105" s="117">
        <v>5</v>
      </c>
    </row>
    <row r="106" spans="1:3" x14ac:dyDescent="0.25">
      <c r="A106" s="117" t="str">
        <f>VLOOKUP(B106, names!A$3:B$2401, 2,)</f>
        <v>Indemnity Insurance Co. Of North America</v>
      </c>
      <c r="B106" s="117" t="s">
        <v>145</v>
      </c>
      <c r="C106" s="117">
        <v>144</v>
      </c>
    </row>
    <row r="107" spans="1:3" x14ac:dyDescent="0.25">
      <c r="A107" s="117" t="str">
        <f>VLOOKUP(B107, names!A$3:B$2401, 2,)</f>
        <v>Liberty Mutual Fire Insurance Co.</v>
      </c>
      <c r="B107" s="117" t="s">
        <v>77</v>
      </c>
      <c r="C107" s="1">
        <v>33486</v>
      </c>
    </row>
    <row r="108" spans="1:3" x14ac:dyDescent="0.25">
      <c r="A108" s="117" t="str">
        <f>VLOOKUP(B108, names!A$3:B$2401, 2,)</f>
        <v>Main Street America Protection Insurance Company</v>
      </c>
      <c r="B108" s="117" t="s">
        <v>1362</v>
      </c>
      <c r="C108" s="117">
        <v>13</v>
      </c>
    </row>
    <row r="109" spans="1:3" x14ac:dyDescent="0.25">
      <c r="A109" s="117" t="str">
        <f>VLOOKUP(B109, names!A$3:B$2401, 2,)</f>
        <v>Markel Insurance Co.</v>
      </c>
      <c r="B109" s="117" t="s">
        <v>164</v>
      </c>
      <c r="C109" s="117">
        <v>52</v>
      </c>
    </row>
    <row r="110" spans="1:3" x14ac:dyDescent="0.25">
      <c r="A110" s="117" t="str">
        <f>VLOOKUP(B110, names!A$3:B$2401, 2,)</f>
        <v>Massachusetts Bay Insurance Co.</v>
      </c>
      <c r="B110" s="117" t="s">
        <v>166</v>
      </c>
      <c r="C110" s="117">
        <v>144</v>
      </c>
    </row>
    <row r="111" spans="1:3" x14ac:dyDescent="0.25">
      <c r="A111" s="117" t="str">
        <f>VLOOKUP(B111, names!A$3:B$2401, 2,)</f>
        <v>Merastar Insurance Co.</v>
      </c>
      <c r="B111" s="117" t="s">
        <v>127</v>
      </c>
      <c r="C111" s="117">
        <v>21</v>
      </c>
    </row>
    <row r="112" spans="1:3" x14ac:dyDescent="0.25">
      <c r="A112" s="117" t="str">
        <f>VLOOKUP(B112, names!A$3:B$2401, 2,)</f>
        <v>Metropolitan Casualty Insurance Co.</v>
      </c>
      <c r="B112" s="117" t="s">
        <v>99</v>
      </c>
      <c r="C112" s="1">
        <v>9878</v>
      </c>
    </row>
    <row r="113" spans="1:3" x14ac:dyDescent="0.25">
      <c r="A113" s="117" t="str">
        <f>VLOOKUP(B113, names!A$3:B$2401, 2,)</f>
        <v>Mitsui Sumitomo Insurance Co. Of America</v>
      </c>
      <c r="B113" s="117" t="s">
        <v>185</v>
      </c>
      <c r="C113" s="117">
        <v>1</v>
      </c>
    </row>
    <row r="114" spans="1:3" x14ac:dyDescent="0.25">
      <c r="A114" s="117" t="str">
        <f>VLOOKUP(B114, names!A$3:B$2401, 2,)</f>
        <v>Mitsui Sumitomo Insurance USA</v>
      </c>
      <c r="B114" s="117" t="s">
        <v>195</v>
      </c>
      <c r="C114" s="117">
        <v>2</v>
      </c>
    </row>
    <row r="115" spans="1:3" x14ac:dyDescent="0.25">
      <c r="A115" s="117" t="str">
        <f>VLOOKUP(B115, names!A$3:B$2401, 2,)</f>
        <v>Modern USA Insurance Co.</v>
      </c>
      <c r="B115" s="117" t="s">
        <v>73</v>
      </c>
      <c r="C115" s="1">
        <v>54560</v>
      </c>
    </row>
    <row r="116" spans="1:3" x14ac:dyDescent="0.25">
      <c r="A116" s="117" t="str">
        <f>VLOOKUP(B116, names!A$3:B$2401, 2,)</f>
        <v>Monarch National Insurance Co.</v>
      </c>
      <c r="B116" s="117" t="s">
        <v>150</v>
      </c>
      <c r="C116" s="1">
        <v>7803</v>
      </c>
    </row>
    <row r="117" spans="1:3" x14ac:dyDescent="0.25">
      <c r="A117" s="117" t="str">
        <f>VLOOKUP(B117, names!A$3:B$2401, 2,)</f>
        <v>Mount Beacon Insurance Co.</v>
      </c>
      <c r="B117" s="117" t="s">
        <v>69</v>
      </c>
      <c r="C117" s="117">
        <v>0</v>
      </c>
    </row>
    <row r="118" spans="1:3" x14ac:dyDescent="0.25">
      <c r="A118" s="117" t="str">
        <f>VLOOKUP(B118, names!A$3:B$2401, 2,)</f>
        <v>National Fire Insurance Co. Of Hartford</v>
      </c>
      <c r="B118" s="117" t="s">
        <v>182</v>
      </c>
      <c r="C118" s="117">
        <v>8</v>
      </c>
    </row>
    <row r="119" spans="1:3" x14ac:dyDescent="0.25">
      <c r="A119" s="117" t="str">
        <f>VLOOKUP(B119, names!A$3:B$2401, 2,)</f>
        <v>National Speciality Insurance Co.</v>
      </c>
      <c r="B119" s="117" t="s">
        <v>1497</v>
      </c>
      <c r="C119" s="1">
        <v>9650</v>
      </c>
    </row>
    <row r="120" spans="1:3" x14ac:dyDescent="0.25">
      <c r="A120" s="117" t="str">
        <f>VLOOKUP(B120, names!A$3:B$2401, 2,)</f>
        <v>National Trust Insurance Co.</v>
      </c>
      <c r="B120" s="117" t="s">
        <v>159</v>
      </c>
      <c r="C120" s="117">
        <v>58</v>
      </c>
    </row>
    <row r="121" spans="1:3" x14ac:dyDescent="0.25">
      <c r="A121" s="117" t="str">
        <f>VLOOKUP(B121, names!A$3:B$2401, 2,)</f>
        <v>National Union Fire Insurance Co. of Pittsburgh, PA</v>
      </c>
      <c r="B121" s="117" t="s">
        <v>1500</v>
      </c>
      <c r="C121" s="117">
        <v>19</v>
      </c>
    </row>
    <row r="122" spans="1:3" x14ac:dyDescent="0.25">
      <c r="A122" s="117" t="str">
        <f>VLOOKUP(B122, names!A$3:B$2401, 2,)</f>
        <v>Nationwide Insurance Co. Of Florida</v>
      </c>
      <c r="B122" s="117" t="s">
        <v>80</v>
      </c>
      <c r="C122" s="1">
        <v>32090</v>
      </c>
    </row>
    <row r="123" spans="1:3" x14ac:dyDescent="0.25">
      <c r="A123" s="117" t="str">
        <f>VLOOKUP(B123, names!A$3:B$2401, 2,)</f>
        <v>New Hampshire Insurance Co.</v>
      </c>
      <c r="B123" s="117" t="s">
        <v>110</v>
      </c>
      <c r="C123" s="1">
        <v>3231</v>
      </c>
    </row>
    <row r="124" spans="1:3" x14ac:dyDescent="0.25">
      <c r="A124" s="117" t="str">
        <f>VLOOKUP(B124, names!A$3:B$2401, 2,)</f>
        <v>Ohio Security Insurance Co.</v>
      </c>
      <c r="B124" s="117" t="s">
        <v>186</v>
      </c>
      <c r="C124" s="117">
        <v>3</v>
      </c>
    </row>
    <row r="125" spans="1:3" x14ac:dyDescent="0.25">
      <c r="A125" s="117" t="str">
        <f>VLOOKUP(B125, names!A$3:B$2401, 2,)</f>
        <v>Old Dominion Insurance Co.</v>
      </c>
      <c r="B125" s="117" t="s">
        <v>122</v>
      </c>
      <c r="C125" s="117">
        <v>942</v>
      </c>
    </row>
    <row r="126" spans="1:3" x14ac:dyDescent="0.25">
      <c r="A126" s="117" t="str">
        <f>VLOOKUP(B126, names!A$3:B$2401, 2,)</f>
        <v>Olympus Insurance Co.</v>
      </c>
      <c r="B126" s="117" t="s">
        <v>52</v>
      </c>
      <c r="C126" s="1">
        <v>79933</v>
      </c>
    </row>
    <row r="127" spans="1:3" x14ac:dyDescent="0.25">
      <c r="A127" s="117" t="str">
        <f>VLOOKUP(B127, names!A$3:B$2401, 2,)</f>
        <v>Omega Insurance Co.</v>
      </c>
      <c r="B127" s="117" t="s">
        <v>72</v>
      </c>
      <c r="C127" s="1">
        <v>44243</v>
      </c>
    </row>
    <row r="128" spans="1:3" x14ac:dyDescent="0.25">
      <c r="A128" s="117" t="str">
        <f>VLOOKUP(B128, names!A$3:B$2401, 2,)</f>
        <v>Pacific Indemnity Co.</v>
      </c>
      <c r="B128" s="117" t="s">
        <v>148</v>
      </c>
      <c r="C128" s="117">
        <v>145</v>
      </c>
    </row>
    <row r="129" spans="1:3" x14ac:dyDescent="0.25">
      <c r="A129" s="117" t="str">
        <f>VLOOKUP(B129, names!A$3:B$2401, 2,)</f>
        <v>People's Trust Insurance Co.</v>
      </c>
      <c r="B129" s="117" t="s">
        <v>44</v>
      </c>
      <c r="C129" s="1">
        <v>135530</v>
      </c>
    </row>
    <row r="130" spans="1:3" x14ac:dyDescent="0.25">
      <c r="A130" s="117" t="str">
        <f>VLOOKUP(B130, names!A$3:B$2401, 2,)</f>
        <v>Philadelphia Indemnity Insurance Co.</v>
      </c>
      <c r="B130" s="117" t="s">
        <v>135</v>
      </c>
      <c r="C130" s="117">
        <v>305</v>
      </c>
    </row>
    <row r="131" spans="1:3" x14ac:dyDescent="0.25">
      <c r="A131" s="117" t="str">
        <f>VLOOKUP(B131, names!A$3:B$2401, 2,)</f>
        <v>Praetorian Insurance Co.</v>
      </c>
      <c r="B131" s="117" t="s">
        <v>96</v>
      </c>
      <c r="C131" s="1">
        <v>24313</v>
      </c>
    </row>
    <row r="132" spans="1:3" x14ac:dyDescent="0.25">
      <c r="A132" s="117" t="str">
        <f>VLOOKUP(B132, names!A$3:B$2401, 2,)</f>
        <v>Privilege Underwriters Reciprocal Exchange</v>
      </c>
      <c r="B132" s="117" t="s">
        <v>103</v>
      </c>
      <c r="C132" s="1">
        <v>9729</v>
      </c>
    </row>
    <row r="133" spans="1:3" x14ac:dyDescent="0.25">
      <c r="A133" s="117" t="str">
        <f>VLOOKUP(B133, names!A$3:B$2401, 2,)</f>
        <v>QBE Insurance Corp.</v>
      </c>
      <c r="B133" s="117" t="s">
        <v>126</v>
      </c>
      <c r="C133" s="117">
        <v>575</v>
      </c>
    </row>
    <row r="134" spans="1:3" x14ac:dyDescent="0.25">
      <c r="A134" s="117" t="str">
        <f>VLOOKUP(B134, names!A$3:B$2401, 2,)</f>
        <v>Response Insurance Co.</v>
      </c>
      <c r="B134" s="117" t="s">
        <v>112</v>
      </c>
      <c r="C134" s="117">
        <v>789</v>
      </c>
    </row>
    <row r="135" spans="1:3" x14ac:dyDescent="0.25">
      <c r="A135" s="117" t="str">
        <f>VLOOKUP(B135, names!A$3:B$2401, 2,)</f>
        <v>Safe Harbor Insurance Co.</v>
      </c>
      <c r="B135" s="117" t="s">
        <v>57</v>
      </c>
      <c r="C135" s="1">
        <v>79908</v>
      </c>
    </row>
    <row r="136" spans="1:3" x14ac:dyDescent="0.25">
      <c r="A136" s="117" t="str">
        <f>VLOOKUP(B136, names!A$3:B$2401, 2,)</f>
        <v>Safepoint Insurance Co.</v>
      </c>
      <c r="B136" s="117" t="s">
        <v>71</v>
      </c>
      <c r="C136" s="1">
        <v>73065</v>
      </c>
    </row>
    <row r="137" spans="1:3" x14ac:dyDescent="0.25">
      <c r="A137" s="117" t="str">
        <f>VLOOKUP(B137, names!A$3:B$2401, 2,)</f>
        <v>Sawgrass Mutual Insurance Co.</v>
      </c>
      <c r="B137" s="117" t="s">
        <v>85</v>
      </c>
      <c r="C137" s="1">
        <v>19031</v>
      </c>
    </row>
    <row r="138" spans="1:3" x14ac:dyDescent="0.25">
      <c r="A138" s="117" t="str">
        <f>VLOOKUP(B138, names!A$3:B$2401, 2,)</f>
        <v>Security First Insurance Co.</v>
      </c>
      <c r="B138" s="117" t="s">
        <v>35</v>
      </c>
      <c r="C138" s="1">
        <v>336139</v>
      </c>
    </row>
    <row r="139" spans="1:3" x14ac:dyDescent="0.25">
      <c r="A139" s="117" t="str">
        <f>VLOOKUP(B139, names!A$3:B$2401, 2,)</f>
        <v>Selective Insurance Co. Of The Southeast</v>
      </c>
      <c r="B139" s="117" t="s">
        <v>179</v>
      </c>
      <c r="C139" s="117">
        <v>0</v>
      </c>
    </row>
    <row r="140" spans="1:3" x14ac:dyDescent="0.25">
      <c r="A140" s="117" t="str">
        <f>VLOOKUP(B140, names!A$3:B$2401, 2,)</f>
        <v>Service Insurance Co.</v>
      </c>
      <c r="B140" s="117" t="s">
        <v>142</v>
      </c>
      <c r="C140" s="117">
        <v>281</v>
      </c>
    </row>
    <row r="141" spans="1:3" x14ac:dyDescent="0.25">
      <c r="A141" s="117" t="str">
        <f>VLOOKUP(B141, names!A$3:B$2401, 2,)</f>
        <v>Southern Fidelity Insurance Co.</v>
      </c>
      <c r="B141" s="117" t="s">
        <v>58</v>
      </c>
      <c r="C141" s="1">
        <v>60967</v>
      </c>
    </row>
    <row r="142" spans="1:3" x14ac:dyDescent="0.25">
      <c r="A142" s="117" t="str">
        <f>VLOOKUP(B142, names!A$3:B$2401, 2,)</f>
        <v>Southern Fidelity Property &amp; Casualty</v>
      </c>
      <c r="B142" s="117" t="s">
        <v>62</v>
      </c>
      <c r="C142" s="1">
        <v>69706</v>
      </c>
    </row>
    <row r="143" spans="1:3" x14ac:dyDescent="0.25">
      <c r="A143" s="117" t="str">
        <f>VLOOKUP(B143, names!A$3:B$2401, 2,)</f>
        <v>Southern Oak Insurance Co.</v>
      </c>
      <c r="B143" s="117" t="s">
        <v>65</v>
      </c>
      <c r="C143" s="1">
        <v>57349</v>
      </c>
    </row>
    <row r="144" spans="1:3" x14ac:dyDescent="0.25">
      <c r="A144" s="117" t="str">
        <f>VLOOKUP(B144, names!A$3:B$2401, 2,)</f>
        <v>Southern-Owners Insurance Co.</v>
      </c>
      <c r="B144" s="117" t="s">
        <v>101</v>
      </c>
      <c r="C144" s="1">
        <v>8447</v>
      </c>
    </row>
    <row r="145" spans="1:3" x14ac:dyDescent="0.25">
      <c r="A145" s="117" t="str">
        <f>VLOOKUP(B145, names!A$3:B$2401, 2,)</f>
        <v>St. Johns Insurance Co.</v>
      </c>
      <c r="B145" s="117" t="s">
        <v>40</v>
      </c>
      <c r="C145" s="1">
        <v>168240</v>
      </c>
    </row>
    <row r="146" spans="1:3" x14ac:dyDescent="0.25">
      <c r="A146" s="117" t="str">
        <f>VLOOKUP(B146, names!A$3:B$2401, 2,)</f>
        <v>St. Paul Fire &amp; Marine Insurance Co.</v>
      </c>
      <c r="B146" s="117" t="s">
        <v>170</v>
      </c>
      <c r="C146" s="117">
        <v>17</v>
      </c>
    </row>
    <row r="147" spans="1:3" x14ac:dyDescent="0.25">
      <c r="A147" s="117" t="str">
        <f>VLOOKUP(B147, names!A$3:B$2401, 2,)</f>
        <v>St. Paul Mercury Insurance Co.</v>
      </c>
      <c r="B147" s="117" t="s">
        <v>394</v>
      </c>
      <c r="C147" s="117">
        <v>2</v>
      </c>
    </row>
    <row r="148" spans="1:3" x14ac:dyDescent="0.25">
      <c r="A148" s="117" t="str">
        <f>VLOOKUP(B148, names!A$3:B$2401, 2,)</f>
        <v>State National Insurance Co.</v>
      </c>
      <c r="B148" s="117" t="s">
        <v>171</v>
      </c>
      <c r="C148" s="117">
        <v>90</v>
      </c>
    </row>
    <row r="149" spans="1:3" x14ac:dyDescent="0.25">
      <c r="A149" s="117" t="str">
        <f>VLOOKUP(B149, names!A$3:B$2401, 2,)</f>
        <v>Stillwater Insurance Co.</v>
      </c>
      <c r="B149" s="117" t="s">
        <v>1826</v>
      </c>
      <c r="C149" s="117">
        <v>214</v>
      </c>
    </row>
    <row r="150" spans="1:3" x14ac:dyDescent="0.25">
      <c r="A150" s="117" t="str">
        <f>VLOOKUP(B150, names!A$3:B$2401, 2,)</f>
        <v>Stillwater Property And Casualty Insurance Co.</v>
      </c>
      <c r="B150" s="117" t="s">
        <v>100</v>
      </c>
      <c r="C150" s="1">
        <v>6947</v>
      </c>
    </row>
    <row r="151" spans="1:3" x14ac:dyDescent="0.25">
      <c r="A151" s="117" t="str">
        <f>VLOOKUP(B151, names!A$3:B$2401, 2,)</f>
        <v>Sussex Insurance Co.</v>
      </c>
      <c r="B151" s="117" t="s">
        <v>106</v>
      </c>
      <c r="C151" s="1">
        <v>3692</v>
      </c>
    </row>
    <row r="152" spans="1:3" x14ac:dyDescent="0.25">
      <c r="A152" s="117" t="str">
        <f>VLOOKUP(B152, names!A$3:B$2401, 2,)</f>
        <v>Teachers Insurance Co.</v>
      </c>
      <c r="B152" s="117" t="s">
        <v>137</v>
      </c>
      <c r="C152" s="117">
        <v>588</v>
      </c>
    </row>
    <row r="153" spans="1:3" x14ac:dyDescent="0.25">
      <c r="A153" s="117" t="str">
        <f>VLOOKUP(B153, names!A$3:B$2401, 2,)</f>
        <v>Charter Oak Fire Insurance Co.</v>
      </c>
      <c r="B153" s="117" t="s">
        <v>3405</v>
      </c>
      <c r="C153" s="117">
        <v>239</v>
      </c>
    </row>
    <row r="154" spans="1:3" x14ac:dyDescent="0.25">
      <c r="A154" s="117" t="str">
        <f>VLOOKUP(B154, names!A$3:B$2401, 2,)</f>
        <v>Phoenix Insurance Co.</v>
      </c>
      <c r="B154" s="117" t="s">
        <v>3406</v>
      </c>
      <c r="C154" s="117">
        <v>16</v>
      </c>
    </row>
    <row r="155" spans="1:3" x14ac:dyDescent="0.25">
      <c r="A155" s="117" t="str">
        <f>VLOOKUP(B155, names!A$3:B$2401, 2,)</f>
        <v>Travelers Indemnity Co.</v>
      </c>
      <c r="B155" s="117" t="s">
        <v>3407</v>
      </c>
      <c r="C155" s="117">
        <v>244</v>
      </c>
    </row>
    <row r="156" spans="1:3" x14ac:dyDescent="0.25">
      <c r="A156" s="117" t="str">
        <f>VLOOKUP(B156, names!A$3:B$2401, 2,)</f>
        <v>Travelers Indemnity Co. Of America</v>
      </c>
      <c r="B156" s="117" t="s">
        <v>3408</v>
      </c>
      <c r="C156" s="117">
        <v>238</v>
      </c>
    </row>
    <row r="157" spans="1:3" x14ac:dyDescent="0.25">
      <c r="A157" s="117" t="str">
        <f>VLOOKUP(B157, names!A$3:B$2401, 2,)</f>
        <v>Travelers Indemnity Co. Of Connecticut</v>
      </c>
      <c r="B157" s="117" t="s">
        <v>3409</v>
      </c>
      <c r="C157" s="117">
        <v>60</v>
      </c>
    </row>
    <row r="158" spans="1:3" x14ac:dyDescent="0.25">
      <c r="A158" s="117" t="str">
        <f>VLOOKUP(B158, names!A$3:B$2401, 2,)</f>
        <v>Tower Hill Select Insurance Co.</v>
      </c>
      <c r="B158" s="117" t="s">
        <v>63</v>
      </c>
      <c r="C158" s="1">
        <v>43383</v>
      </c>
    </row>
    <row r="159" spans="1:3" x14ac:dyDescent="0.25">
      <c r="A159" s="117" t="str">
        <f>VLOOKUP(B159, names!A$3:B$2401, 2,)</f>
        <v>Transportation Insurance Co.</v>
      </c>
      <c r="B159" s="117" t="s">
        <v>183</v>
      </c>
      <c r="C159" s="117">
        <v>6</v>
      </c>
    </row>
    <row r="160" spans="1:3" x14ac:dyDescent="0.25">
      <c r="A160" s="117" t="str">
        <f>VLOOKUP(B160, names!A$3:B$2401, 2,)</f>
        <v>Travelers Property Casualty Co. Of America</v>
      </c>
      <c r="B160" s="117" t="s">
        <v>160</v>
      </c>
      <c r="C160" s="117">
        <v>61</v>
      </c>
    </row>
    <row r="161" spans="1:3" x14ac:dyDescent="0.25">
      <c r="A161" s="117" t="str">
        <f>VLOOKUP(B161, names!A$3:B$2401, 2,)</f>
        <v>Twin City Fire Insurance Co.</v>
      </c>
      <c r="B161" s="117" t="s">
        <v>184</v>
      </c>
      <c r="C161" s="117">
        <v>3</v>
      </c>
    </row>
    <row r="162" spans="1:3" x14ac:dyDescent="0.25">
      <c r="A162" s="117" t="str">
        <f>VLOOKUP(B162, names!A$3:B$2401, 2,)</f>
        <v>TypTap Insurance Co.</v>
      </c>
      <c r="B162" s="117" t="s">
        <v>3393</v>
      </c>
      <c r="C162" s="1">
        <v>4039</v>
      </c>
    </row>
    <row r="163" spans="1:3" x14ac:dyDescent="0.25">
      <c r="A163" s="117" t="str">
        <f>VLOOKUP(B163, names!A$3:B$2401, 2,)</f>
        <v>United Casualty Insurance Co. Of America</v>
      </c>
      <c r="B163" s="117" t="s">
        <v>95</v>
      </c>
      <c r="C163" s="1">
        <v>15080</v>
      </c>
    </row>
    <row r="164" spans="1:3" x14ac:dyDescent="0.25">
      <c r="A164" s="117" t="str">
        <f>VLOOKUP(B164, names!A$3:B$2401, 2,)</f>
        <v>United Fire And Casualty Co.</v>
      </c>
      <c r="B164" s="117" t="s">
        <v>130</v>
      </c>
      <c r="C164" s="117">
        <v>611</v>
      </c>
    </row>
    <row r="165" spans="1:3" x14ac:dyDescent="0.25">
      <c r="A165" s="117" t="str">
        <f>VLOOKUP(B165, names!A$3:B$2401, 2,)</f>
        <v>United Property &amp; Casualty Insurance Co.</v>
      </c>
      <c r="B165" s="117" t="s">
        <v>39</v>
      </c>
      <c r="C165" s="1">
        <v>182136</v>
      </c>
    </row>
    <row r="166" spans="1:3" x14ac:dyDescent="0.25">
      <c r="A166" s="117" t="str">
        <f>VLOOKUP(B166, names!A$3:B$2401, 2,)</f>
        <v>United States Fire Insurance Co.</v>
      </c>
      <c r="B166" s="117" t="s">
        <v>168</v>
      </c>
      <c r="C166" s="117">
        <v>13</v>
      </c>
    </row>
    <row r="167" spans="1:3" x14ac:dyDescent="0.25">
      <c r="A167" s="117" t="str">
        <f>VLOOKUP(B167, names!A$3:B$2401, 2,)</f>
        <v>Universal Insurance Co. Of North America</v>
      </c>
      <c r="B167" s="117" t="s">
        <v>70</v>
      </c>
      <c r="C167" s="1">
        <v>62243</v>
      </c>
    </row>
    <row r="168" spans="1:3" x14ac:dyDescent="0.25">
      <c r="A168" s="117" t="str">
        <f>VLOOKUP(B168, names!A$3:B$2401, 2,)</f>
        <v>Universal Property &amp; Casualty Insurance Co.</v>
      </c>
      <c r="B168" s="117" t="s">
        <v>34</v>
      </c>
      <c r="C168" s="1">
        <v>595553</v>
      </c>
    </row>
    <row r="169" spans="1:3" x14ac:dyDescent="0.25">
      <c r="A169" s="117" t="str">
        <f>VLOOKUP(B169, names!A$3:B$2401, 2,)</f>
        <v>US Coastal Property &amp; Casualty Insurance Co.</v>
      </c>
      <c r="B169" s="117" t="s">
        <v>3394</v>
      </c>
      <c r="C169" s="1">
        <v>4402</v>
      </c>
    </row>
    <row r="170" spans="1:3" x14ac:dyDescent="0.25">
      <c r="A170" s="117" t="str">
        <f>VLOOKUP(B170, names!A$3:B$2401, 2,)</f>
        <v>USAA General Indemnity Co.</v>
      </c>
      <c r="B170" s="117" t="s">
        <v>94</v>
      </c>
      <c r="C170" s="1">
        <v>29329</v>
      </c>
    </row>
    <row r="171" spans="1:3" x14ac:dyDescent="0.25">
      <c r="A171" s="117" t="str">
        <f>VLOOKUP(B171, names!A$3:B$2401, 2,)</f>
        <v>Valley Forge Insurance Co.</v>
      </c>
      <c r="B171" s="117" t="s">
        <v>191</v>
      </c>
      <c r="C171" s="117">
        <v>1</v>
      </c>
    </row>
    <row r="172" spans="1:3" x14ac:dyDescent="0.25">
      <c r="A172" s="117" t="str">
        <f>VLOOKUP(B172, names!A$3:B$2401, 2,)</f>
        <v>Vigilant Insurance Co.</v>
      </c>
      <c r="B172" s="117" t="s">
        <v>158</v>
      </c>
      <c r="C172" s="117">
        <v>53</v>
      </c>
    </row>
    <row r="173" spans="1:3" x14ac:dyDescent="0.25">
      <c r="A173" s="117" t="str">
        <f>VLOOKUP(B173, names!A$3:B$2401, 2,)</f>
        <v>Westfield Insurance Co.</v>
      </c>
      <c r="B173" s="117" t="s">
        <v>154</v>
      </c>
      <c r="C173" s="117">
        <v>103</v>
      </c>
    </row>
    <row r="174" spans="1:3" x14ac:dyDescent="0.25">
      <c r="A174" s="117" t="str">
        <f>VLOOKUP(B174, names!A$3:B$2401, 2,)</f>
        <v>Weston Insurance Co.</v>
      </c>
      <c r="B174" s="117" t="s">
        <v>87</v>
      </c>
      <c r="C174" s="1">
        <v>20871</v>
      </c>
    </row>
    <row r="175" spans="1:3" x14ac:dyDescent="0.25">
      <c r="A175" s="117" t="str">
        <f>VLOOKUP(B175, names!A$3:B$2401, 2,)</f>
        <v>White Pine Insurance Co.</v>
      </c>
      <c r="B175" s="117" t="s">
        <v>1992</v>
      </c>
      <c r="C175" s="1">
        <v>3818</v>
      </c>
    </row>
    <row r="176" spans="1:3" x14ac:dyDescent="0.25">
      <c r="A176" s="117" t="str">
        <f>VLOOKUP(B176, names!A$3:B$2401, 2,)</f>
        <v>Zurich American Insurance Co.</v>
      </c>
      <c r="B176" s="117" t="s">
        <v>192</v>
      </c>
      <c r="C176" s="117">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42BD5-6C1F-47A2-9205-8C580E97CB1C}">
  <dimension ref="A1:C176"/>
  <sheetViews>
    <sheetView workbookViewId="0">
      <selection activeCell="A2" sqref="A2"/>
    </sheetView>
  </sheetViews>
  <sheetFormatPr defaultRowHeight="15" x14ac:dyDescent="0.25"/>
  <cols>
    <col min="1" max="1" width="34" customWidth="1"/>
    <col min="2" max="2" width="31.7109375" customWidth="1"/>
  </cols>
  <sheetData>
    <row r="1" spans="1:3" x14ac:dyDescent="0.25">
      <c r="B1" s="117" t="s">
        <v>31</v>
      </c>
      <c r="C1" s="117" t="s">
        <v>32</v>
      </c>
    </row>
    <row r="2" spans="1:3" x14ac:dyDescent="0.25">
      <c r="A2" t="str">
        <f>VLOOKUP(B2, names!A$3:B$2401, 2,)</f>
        <v>Prepared Insurance Co.</v>
      </c>
      <c r="B2" s="117" t="s">
        <v>82</v>
      </c>
      <c r="C2" s="1">
        <v>30749</v>
      </c>
    </row>
    <row r="3" spans="1:3" x14ac:dyDescent="0.25">
      <c r="A3" s="117" t="str">
        <f>VLOOKUP(B3, names!A$3:B$2401, 2,)</f>
        <v>ASI Assurance Corp.</v>
      </c>
      <c r="B3" s="117" t="s">
        <v>56</v>
      </c>
      <c r="C3" s="1">
        <v>54647</v>
      </c>
    </row>
    <row r="4" spans="1:3" x14ac:dyDescent="0.25">
      <c r="A4" s="117" t="str">
        <f>VLOOKUP(B4, names!A$3:B$2401, 2,)</f>
        <v>American Strategic Insurance Corp.</v>
      </c>
      <c r="B4" s="117" t="s">
        <v>61</v>
      </c>
      <c r="C4" s="1">
        <v>67355</v>
      </c>
    </row>
    <row r="5" spans="1:3" x14ac:dyDescent="0.25">
      <c r="A5" s="117" t="str">
        <f>VLOOKUP(B5, names!A$3:B$2401, 2,)</f>
        <v>ASI Preferred Insurance Corp.</v>
      </c>
      <c r="B5" s="117" t="s">
        <v>47</v>
      </c>
      <c r="C5" s="1">
        <v>129858</v>
      </c>
    </row>
    <row r="6" spans="1:3" x14ac:dyDescent="0.25">
      <c r="A6" s="117" t="str">
        <f>VLOOKUP(B6, names!A$3:B$2401, 2,)</f>
        <v>AIG Property Casualty Co.</v>
      </c>
      <c r="B6" s="117" t="s">
        <v>97</v>
      </c>
      <c r="C6" s="1">
        <v>14871</v>
      </c>
    </row>
    <row r="7" spans="1:3" x14ac:dyDescent="0.25">
      <c r="A7" s="117" t="str">
        <f>VLOOKUP(B7, names!A$3:B$2401, 2,)</f>
        <v>Progressive Property Insurance Co.</v>
      </c>
      <c r="B7" s="117" t="s">
        <v>3534</v>
      </c>
      <c r="C7" s="1">
        <v>88807</v>
      </c>
    </row>
    <row r="8" spans="1:3" x14ac:dyDescent="0.25">
      <c r="A8" s="117" t="str">
        <f>VLOOKUP(B8, names!A$3:B$2401, 2,)</f>
        <v>United Services Automobile Association</v>
      </c>
      <c r="B8" s="117" t="s">
        <v>45</v>
      </c>
      <c r="C8" s="1">
        <v>123865</v>
      </c>
    </row>
    <row r="9" spans="1:3" x14ac:dyDescent="0.25">
      <c r="A9" s="117" t="str">
        <f>VLOOKUP(B9, names!A$3:B$2401, 2,)</f>
        <v>Tower Hill Prime Insurance Co.</v>
      </c>
      <c r="B9" s="117" t="s">
        <v>43</v>
      </c>
      <c r="C9" s="1">
        <v>151369</v>
      </c>
    </row>
    <row r="10" spans="1:3" x14ac:dyDescent="0.25">
      <c r="A10" s="117" t="str">
        <f>VLOOKUP(B10, names!A$3:B$2401, 2,)</f>
        <v>USAA Casualty Insurance Co.</v>
      </c>
      <c r="B10" s="117" t="s">
        <v>67</v>
      </c>
      <c r="C10" s="1">
        <v>62085</v>
      </c>
    </row>
    <row r="11" spans="1:3" x14ac:dyDescent="0.25">
      <c r="A11" s="117" t="str">
        <f>VLOOKUP(B11, names!A$3:B$2401, 2,)</f>
        <v>ASI Home Insurance Corp.</v>
      </c>
      <c r="B11" s="117" t="s">
        <v>120</v>
      </c>
      <c r="C11" s="1">
        <v>1182</v>
      </c>
    </row>
    <row r="12" spans="1:3" x14ac:dyDescent="0.25">
      <c r="A12" s="117" t="str">
        <f>VLOOKUP(B12, names!A$3:B$2401, 2,)</f>
        <v>USAA General Indemnity Co.</v>
      </c>
      <c r="B12" s="117" t="s">
        <v>94</v>
      </c>
      <c r="C12" s="1">
        <v>28334</v>
      </c>
    </row>
    <row r="13" spans="1:3" x14ac:dyDescent="0.25">
      <c r="A13" s="117" t="str">
        <f>VLOOKUP(B13, names!A$3:B$2401, 2,)</f>
        <v>Ace American Insurance Co.</v>
      </c>
      <c r="B13" s="117" t="s">
        <v>180</v>
      </c>
      <c r="C13" s="117">
        <v>3</v>
      </c>
    </row>
    <row r="14" spans="1:3" x14ac:dyDescent="0.25">
      <c r="A14" s="117" t="str">
        <f>VLOOKUP(B14, names!A$3:B$2401, 2,)</f>
        <v>Ace Insurance Co. Of The Midwest</v>
      </c>
      <c r="B14" s="117" t="s">
        <v>114</v>
      </c>
      <c r="C14" s="1">
        <v>8725</v>
      </c>
    </row>
    <row r="15" spans="1:3" x14ac:dyDescent="0.25">
      <c r="A15" s="117" t="str">
        <f>VLOOKUP(B15, names!A$3:B$2401, 2,)</f>
        <v>Addison Insurance Co.</v>
      </c>
      <c r="B15" s="117" t="s">
        <v>136</v>
      </c>
      <c r="C15" s="117">
        <v>419</v>
      </c>
    </row>
    <row r="16" spans="1:3" x14ac:dyDescent="0.25">
      <c r="A16" s="117" t="str">
        <f>VLOOKUP(B16, names!A$3:B$2401, 2,)</f>
        <v>Aegis Security Insurance Co.</v>
      </c>
      <c r="B16" s="117" t="s">
        <v>129</v>
      </c>
      <c r="C16" s="117">
        <v>598</v>
      </c>
    </row>
    <row r="17" spans="1:3" x14ac:dyDescent="0.25">
      <c r="A17" s="117" t="str">
        <f>VLOOKUP(B17, names!A$3:B$2401, 2,)</f>
        <v>Affiliated FM Insurance Co.</v>
      </c>
      <c r="B17" s="117" t="s">
        <v>153</v>
      </c>
      <c r="C17" s="117">
        <v>136</v>
      </c>
    </row>
    <row r="18" spans="1:3" x14ac:dyDescent="0.25">
      <c r="A18" s="117" t="str">
        <f>VLOOKUP(B18, names!A$3:B$2401, 2,)</f>
        <v>American Agri-Business Insurance Co.</v>
      </c>
      <c r="B18" s="117" t="s">
        <v>187</v>
      </c>
      <c r="C18" s="117">
        <v>1</v>
      </c>
    </row>
    <row r="19" spans="1:3" x14ac:dyDescent="0.25">
      <c r="A19" s="117" t="str">
        <f>VLOOKUP(B19, names!A$3:B$2401, 2,)</f>
        <v>American Alternative Insurance Corp.</v>
      </c>
      <c r="B19" s="117" t="s">
        <v>177</v>
      </c>
      <c r="C19" s="117">
        <v>3</v>
      </c>
    </row>
    <row r="20" spans="1:3" x14ac:dyDescent="0.25">
      <c r="A20" s="117" t="str">
        <f>VLOOKUP(B20, names!A$3:B$2401, 2,)</f>
        <v>American Bankers Insurance Co. Of Florida</v>
      </c>
      <c r="B20" s="117" t="s">
        <v>42</v>
      </c>
      <c r="C20" s="1">
        <v>193850</v>
      </c>
    </row>
    <row r="21" spans="1:3" x14ac:dyDescent="0.25">
      <c r="A21" s="117" t="str">
        <f>VLOOKUP(B21, names!A$3:B$2401, 2,)</f>
        <v>American Capital Assurance Corp</v>
      </c>
      <c r="B21" s="117" t="s">
        <v>117</v>
      </c>
      <c r="C21" s="1">
        <v>2026</v>
      </c>
    </row>
    <row r="22" spans="1:3" x14ac:dyDescent="0.25">
      <c r="A22" s="117" t="str">
        <f>VLOOKUP(B22, names!A$3:B$2401, 2,)</f>
        <v>American Casualty Co. Of Reading, Pennsylvania</v>
      </c>
      <c r="B22" s="117" t="s">
        <v>178</v>
      </c>
      <c r="C22" s="117">
        <v>4</v>
      </c>
    </row>
    <row r="23" spans="1:3" x14ac:dyDescent="0.25">
      <c r="A23" s="117" t="str">
        <f>VLOOKUP(B23, names!A$3:B$2401, 2,)</f>
        <v>American Coastal Insurance Co.</v>
      </c>
      <c r="B23" s="117" t="s">
        <v>108</v>
      </c>
      <c r="C23" s="1">
        <v>4366</v>
      </c>
    </row>
    <row r="24" spans="1:3" x14ac:dyDescent="0.25">
      <c r="A24" s="117" t="str">
        <f>VLOOKUP(B24, names!A$3:B$2401, 2,)</f>
        <v>American Economy Insurance Co.</v>
      </c>
      <c r="B24" s="117" t="s">
        <v>188</v>
      </c>
      <c r="C24" s="117">
        <v>2</v>
      </c>
    </row>
    <row r="25" spans="1:3" x14ac:dyDescent="0.25">
      <c r="A25" s="117" t="str">
        <f>VLOOKUP(B25, names!A$3:B$2401, 2,)</f>
        <v>American Home Assurance Co.</v>
      </c>
      <c r="B25" s="117" t="s">
        <v>128</v>
      </c>
      <c r="C25" s="117">
        <v>649</v>
      </c>
    </row>
    <row r="26" spans="1:3" x14ac:dyDescent="0.25">
      <c r="A26" s="117" t="str">
        <f>VLOOKUP(B26, names!A$3:B$2401, 2,)</f>
        <v>American Integrity Insurance Co. Of Florida</v>
      </c>
      <c r="B26" s="117" t="s">
        <v>38</v>
      </c>
      <c r="C26" s="1">
        <v>245556</v>
      </c>
    </row>
    <row r="27" spans="1:3" x14ac:dyDescent="0.25">
      <c r="A27" s="117" t="str">
        <f>VLOOKUP(B27, names!A$3:B$2401, 2,)</f>
        <v>American Modern Insurance Co. Of Florida</v>
      </c>
      <c r="B27" s="117" t="s">
        <v>66</v>
      </c>
      <c r="C27" s="1">
        <v>54898</v>
      </c>
    </row>
    <row r="28" spans="1:3" x14ac:dyDescent="0.25">
      <c r="A28" s="117" t="str">
        <f>VLOOKUP(B28, names!A$3:B$2401, 2,)</f>
        <v>American Platinum Property And Casualty Insurance Co.</v>
      </c>
      <c r="B28" s="117" t="s">
        <v>132</v>
      </c>
      <c r="C28" s="117">
        <v>465</v>
      </c>
    </row>
    <row r="29" spans="1:3" x14ac:dyDescent="0.25">
      <c r="A29" s="117" t="str">
        <f>VLOOKUP(B29, names!A$3:B$2401, 2,)</f>
        <v>American Reliable Insurance Co.</v>
      </c>
      <c r="B29" s="117" t="s">
        <v>102</v>
      </c>
      <c r="C29" s="1">
        <v>7158</v>
      </c>
    </row>
    <row r="30" spans="1:3" x14ac:dyDescent="0.25">
      <c r="A30" s="117" t="str">
        <f>VLOOKUP(B30, names!A$3:B$2401, 2,)</f>
        <v>American Security Insurance Co.</v>
      </c>
      <c r="B30" s="117" t="s">
        <v>172</v>
      </c>
      <c r="C30" s="117">
        <v>16</v>
      </c>
    </row>
    <row r="31" spans="1:3" x14ac:dyDescent="0.25">
      <c r="A31" s="117" t="str">
        <f>VLOOKUP(B31, names!A$3:B$2401, 2,)</f>
        <v>American Southern Home Insurance Co.</v>
      </c>
      <c r="B31" s="117" t="s">
        <v>105</v>
      </c>
      <c r="C31" s="1">
        <v>5362</v>
      </c>
    </row>
    <row r="32" spans="1:3" x14ac:dyDescent="0.25">
      <c r="A32" s="117" t="str">
        <f>VLOOKUP(B32, names!A$3:B$2401, 2,)</f>
        <v>American States Insurance Co.</v>
      </c>
      <c r="B32" s="117" t="s">
        <v>155</v>
      </c>
      <c r="C32" s="117">
        <v>60</v>
      </c>
    </row>
    <row r="33" spans="1:3" x14ac:dyDescent="0.25">
      <c r="A33" s="117" t="str">
        <f>VLOOKUP(B33, names!A$3:B$2401, 2,)</f>
        <v>American Traditions Insurance Co.</v>
      </c>
      <c r="B33" s="117" t="s">
        <v>68</v>
      </c>
      <c r="C33" s="1">
        <v>61812</v>
      </c>
    </row>
    <row r="34" spans="1:3" x14ac:dyDescent="0.25">
      <c r="A34" s="117" t="str">
        <f>VLOOKUP(B34, names!A$3:B$2401, 2,)</f>
        <v>Amica Mutual Insurance Co.</v>
      </c>
      <c r="B34" s="117" t="s">
        <v>89</v>
      </c>
      <c r="C34" s="1">
        <v>23255</v>
      </c>
    </row>
    <row r="35" spans="1:3" x14ac:dyDescent="0.25">
      <c r="A35" s="117" t="str">
        <f>VLOOKUP(B35, names!A$3:B$2401, 2,)</f>
        <v>Anchor Property And Casualty Insurance Co.</v>
      </c>
      <c r="B35" s="117" t="s">
        <v>88</v>
      </c>
      <c r="C35" s="1">
        <v>37431</v>
      </c>
    </row>
    <row r="36" spans="1:3" x14ac:dyDescent="0.25">
      <c r="A36" s="117" t="str">
        <f>VLOOKUP(B36, names!A$3:B$2401, 2,)</f>
        <v>Arch Insurance Co.</v>
      </c>
      <c r="B36" s="117" t="s">
        <v>173</v>
      </c>
      <c r="C36" s="117">
        <v>0</v>
      </c>
    </row>
    <row r="37" spans="1:3" x14ac:dyDescent="0.25">
      <c r="A37" s="117" t="str">
        <f>VLOOKUP(B37, names!A$3:B$2401, 2,)</f>
        <v>Armed Forces Insurance Exchange</v>
      </c>
      <c r="B37" s="117" t="s">
        <v>111</v>
      </c>
      <c r="C37" s="1">
        <v>3047</v>
      </c>
    </row>
    <row r="38" spans="1:3" x14ac:dyDescent="0.25">
      <c r="A38" s="117" t="str">
        <f>VLOOKUP(B38, names!A$3:B$2401, 2,)</f>
        <v>Auto Club Insurance Co. Of Florida</v>
      </c>
      <c r="B38" s="117" t="s">
        <v>60</v>
      </c>
      <c r="C38" s="1">
        <v>65951</v>
      </c>
    </row>
    <row r="39" spans="1:3" x14ac:dyDescent="0.25">
      <c r="A39" s="117" t="str">
        <f>VLOOKUP(B39, names!A$3:B$2401, 2,)</f>
        <v>Auto-Owners Insurance Co.</v>
      </c>
      <c r="B39" s="117" t="s">
        <v>116</v>
      </c>
      <c r="C39" s="1">
        <v>1957</v>
      </c>
    </row>
    <row r="40" spans="1:3" x14ac:dyDescent="0.25">
      <c r="A40" s="117" t="str">
        <f>VLOOKUP(B40, names!A$3:B$2401, 2,)</f>
        <v>Avatar Property &amp; Casualty Insurance Co.</v>
      </c>
      <c r="B40" s="117" t="s">
        <v>91</v>
      </c>
      <c r="C40" s="1">
        <v>19781</v>
      </c>
    </row>
    <row r="41" spans="1:3" x14ac:dyDescent="0.25">
      <c r="A41" s="117" t="str">
        <f>VLOOKUP(B41, names!A$3:B$2401, 2,)</f>
        <v>Berkshire Hathaway Specialty Insurance Co.</v>
      </c>
      <c r="B41" s="117" t="s">
        <v>774</v>
      </c>
      <c r="C41" s="117">
        <v>10</v>
      </c>
    </row>
    <row r="42" spans="1:3" x14ac:dyDescent="0.25">
      <c r="A42" s="117" t="str">
        <f>VLOOKUP(B42, names!A$3:B$2401, 2,)</f>
        <v>Capitol Preferred Insurance Co.</v>
      </c>
      <c r="B42" s="117" t="s">
        <v>74</v>
      </c>
      <c r="C42" s="1">
        <v>42828</v>
      </c>
    </row>
    <row r="43" spans="1:3" x14ac:dyDescent="0.25">
      <c r="A43" s="117" t="str">
        <f>VLOOKUP(B43, names!A$3:B$2401, 2,)</f>
        <v>Castle Key Indemnity Co.</v>
      </c>
      <c r="B43" s="117" t="s">
        <v>49</v>
      </c>
      <c r="C43" s="1">
        <v>98580</v>
      </c>
    </row>
    <row r="44" spans="1:3" x14ac:dyDescent="0.25">
      <c r="A44" s="117" t="str">
        <f>VLOOKUP(B44, names!A$3:B$2401, 2,)</f>
        <v>Castle Key Insurance Co.</v>
      </c>
      <c r="B44" s="117" t="s">
        <v>53</v>
      </c>
      <c r="C44" s="1">
        <v>71432</v>
      </c>
    </row>
    <row r="45" spans="1:3" x14ac:dyDescent="0.25">
      <c r="A45" s="117" t="str">
        <f>VLOOKUP(B45, names!A$3:B$2401, 2,)</f>
        <v>Centauri Specialty Insurance Co.</v>
      </c>
      <c r="B45" s="117" t="s">
        <v>119</v>
      </c>
      <c r="C45" s="1">
        <v>12919</v>
      </c>
    </row>
    <row r="46" spans="1:3" x14ac:dyDescent="0.25">
      <c r="A46" s="117" t="str">
        <f>VLOOKUP(B46, names!A$3:B$2401, 2,)</f>
        <v>Century-National Insurance Co.</v>
      </c>
      <c r="B46" s="117" t="s">
        <v>189</v>
      </c>
      <c r="C46" s="117">
        <v>2</v>
      </c>
    </row>
    <row r="47" spans="1:3" x14ac:dyDescent="0.25">
      <c r="A47" s="117" t="str">
        <f>VLOOKUP(B47, names!A$3:B$2401, 2,)</f>
        <v>Church Mutual Insurance Co.</v>
      </c>
      <c r="B47" s="117" t="s">
        <v>139</v>
      </c>
      <c r="C47" s="117">
        <v>316</v>
      </c>
    </row>
    <row r="48" spans="1:3" x14ac:dyDescent="0.25">
      <c r="A48" s="117" t="str">
        <f>VLOOKUP(B48, names!A$3:B$2401, 2,)</f>
        <v>Cincinnati Indemnity Co.</v>
      </c>
      <c r="B48" s="117" t="s">
        <v>146</v>
      </c>
      <c r="C48" s="117">
        <v>183</v>
      </c>
    </row>
    <row r="49" spans="1:3" x14ac:dyDescent="0.25">
      <c r="A49" s="117" t="str">
        <f>VLOOKUP(B49, names!A$3:B$2401, 2,)</f>
        <v>Cincinnati Insurance Co.</v>
      </c>
      <c r="B49" s="117" t="s">
        <v>124</v>
      </c>
      <c r="C49" s="117">
        <v>904</v>
      </c>
    </row>
    <row r="50" spans="1:3" x14ac:dyDescent="0.25">
      <c r="A50" s="117" t="str">
        <f>VLOOKUP(B50, names!A$3:B$2401, 2,)</f>
        <v>Citizens Property Insurance Corp.</v>
      </c>
      <c r="B50" s="117" t="s">
        <v>33</v>
      </c>
      <c r="C50" s="1">
        <v>442802</v>
      </c>
    </row>
    <row r="51" spans="1:3" x14ac:dyDescent="0.25">
      <c r="A51" s="117" t="str">
        <f>VLOOKUP(B51, names!A$3:B$2401, 2,)</f>
        <v>Continental Casualty Co.</v>
      </c>
      <c r="B51" s="117" t="s">
        <v>174</v>
      </c>
      <c r="C51" s="117">
        <v>11</v>
      </c>
    </row>
    <row r="52" spans="1:3" x14ac:dyDescent="0.25">
      <c r="A52" s="117" t="str">
        <f>VLOOKUP(B52, names!A$3:B$2401, 2,)</f>
        <v>Continental Insurance Co.</v>
      </c>
      <c r="B52" s="117" t="s">
        <v>190</v>
      </c>
      <c r="C52" s="117">
        <v>5</v>
      </c>
    </row>
    <row r="53" spans="1:3" x14ac:dyDescent="0.25">
      <c r="A53" s="117" t="str">
        <f>VLOOKUP(B53, names!A$3:B$2401, 2,)</f>
        <v>Cypress Property &amp; Casualty Insurance Co.</v>
      </c>
      <c r="B53" s="117" t="s">
        <v>59</v>
      </c>
      <c r="C53" s="1">
        <v>67318</v>
      </c>
    </row>
    <row r="54" spans="1:3" x14ac:dyDescent="0.25">
      <c r="A54" s="117" t="str">
        <f>VLOOKUP(B54, names!A$3:B$2401, 2,)</f>
        <v>Edison Insurance Co.</v>
      </c>
      <c r="B54" s="117" t="s">
        <v>115</v>
      </c>
      <c r="C54" s="1">
        <v>35087</v>
      </c>
    </row>
    <row r="55" spans="1:3" x14ac:dyDescent="0.25">
      <c r="A55" s="117" t="str">
        <f>VLOOKUP(B55, names!A$3:B$2401, 2,)</f>
        <v>Electric Insurance Co.</v>
      </c>
      <c r="B55" s="117" t="s">
        <v>121</v>
      </c>
      <c r="C55" s="1">
        <v>1846</v>
      </c>
    </row>
    <row r="56" spans="1:3" x14ac:dyDescent="0.25">
      <c r="A56" s="117" t="str">
        <f>VLOOKUP(B56, names!A$3:B$2401, 2,)</f>
        <v>Elements Property Insurance Co.</v>
      </c>
      <c r="B56" s="117" t="s">
        <v>78</v>
      </c>
      <c r="C56" s="1">
        <v>46364</v>
      </c>
    </row>
    <row r="57" spans="1:3" x14ac:dyDescent="0.25">
      <c r="A57" s="117" t="str">
        <f>VLOOKUP(B57, names!A$3:B$2401, 2,)</f>
        <v>Everest National Insurance Co.</v>
      </c>
      <c r="B57" s="117" t="s">
        <v>1010</v>
      </c>
      <c r="C57" s="117">
        <v>259</v>
      </c>
    </row>
    <row r="58" spans="1:3" x14ac:dyDescent="0.25">
      <c r="A58" s="117" t="str">
        <f>VLOOKUP(B58, names!A$3:B$2401, 2,)</f>
        <v>Factory Mutual Insurance Co.</v>
      </c>
      <c r="B58" s="117" t="s">
        <v>169</v>
      </c>
      <c r="C58" s="117">
        <v>22</v>
      </c>
    </row>
    <row r="59" spans="1:3" x14ac:dyDescent="0.25">
      <c r="A59" s="117" t="str">
        <f>VLOOKUP(B59, names!A$3:B$2401, 2,)</f>
        <v>Family Security Insurance Co. Inc.</v>
      </c>
      <c r="B59" s="117" t="s">
        <v>3548</v>
      </c>
      <c r="C59" s="1">
        <v>1471</v>
      </c>
    </row>
    <row r="60" spans="1:3" x14ac:dyDescent="0.25">
      <c r="A60" s="117" t="str">
        <f>VLOOKUP(B60, names!A$3:B$2401, 2,)</f>
        <v>FCCI Insurance Co.</v>
      </c>
      <c r="B60" s="117" t="s">
        <v>144</v>
      </c>
      <c r="C60" s="117">
        <v>235</v>
      </c>
    </row>
    <row r="61" spans="1:3" x14ac:dyDescent="0.25">
      <c r="A61" s="117" t="str">
        <f>VLOOKUP(B61, names!A$3:B$2401, 2,)</f>
        <v>Federal Insurance Co.</v>
      </c>
      <c r="B61" s="117" t="s">
        <v>81</v>
      </c>
      <c r="C61" s="1">
        <v>33505</v>
      </c>
    </row>
    <row r="62" spans="1:3" x14ac:dyDescent="0.25">
      <c r="A62" s="117" t="str">
        <f>VLOOKUP(B62, names!A$3:B$2401, 2,)</f>
        <v>Federated National Insurance Co.</v>
      </c>
      <c r="B62" s="117" t="s">
        <v>37</v>
      </c>
      <c r="C62" s="1">
        <v>273105</v>
      </c>
    </row>
    <row r="63" spans="1:3" x14ac:dyDescent="0.25">
      <c r="A63" s="117" t="str">
        <f>VLOOKUP(B63, names!A$3:B$2401, 2,)</f>
        <v>Fidelity And Deposit Co. Of Maryland</v>
      </c>
      <c r="B63" s="117" t="s">
        <v>199</v>
      </c>
      <c r="C63" s="117">
        <v>0</v>
      </c>
    </row>
    <row r="64" spans="1:3" x14ac:dyDescent="0.25">
      <c r="A64" s="117" t="str">
        <f>VLOOKUP(B64, names!A$3:B$2401, 2,)</f>
        <v>Fireman's Fund Insurance Co.</v>
      </c>
      <c r="B64" s="117" t="s">
        <v>104</v>
      </c>
      <c r="C64" s="117">
        <v>1</v>
      </c>
    </row>
    <row r="65" spans="1:3" x14ac:dyDescent="0.25">
      <c r="A65" s="117" t="str">
        <f>VLOOKUP(B65, names!A$3:B$2401, 2,)</f>
        <v>First American Property &amp; Casualty Insurance Co.</v>
      </c>
      <c r="B65" s="117" t="s">
        <v>98</v>
      </c>
      <c r="C65" s="1">
        <v>16290</v>
      </c>
    </row>
    <row r="66" spans="1:3" x14ac:dyDescent="0.25">
      <c r="A66" s="117" t="str">
        <f>VLOOKUP(B66, names!A$3:B$2401, 2,)</f>
        <v>First Community Insurance Co.</v>
      </c>
      <c r="B66" s="117" t="s">
        <v>83</v>
      </c>
      <c r="C66" s="1">
        <v>24427</v>
      </c>
    </row>
    <row r="67" spans="1:3" x14ac:dyDescent="0.25">
      <c r="A67" s="117" t="str">
        <f>VLOOKUP(B67, names!A$3:B$2401, 2,)</f>
        <v>First Floridian Auto And Home Insurance Co.</v>
      </c>
      <c r="B67" s="117" t="s">
        <v>93</v>
      </c>
      <c r="C67" s="1">
        <v>15180</v>
      </c>
    </row>
    <row r="68" spans="1:3" x14ac:dyDescent="0.25">
      <c r="A68" s="117" t="str">
        <f>VLOOKUP(B68, names!A$3:B$2401, 2,)</f>
        <v>First Liberty Insurance Corp. (The)</v>
      </c>
      <c r="B68" s="117" t="s">
        <v>90</v>
      </c>
      <c r="C68" s="1">
        <v>24565</v>
      </c>
    </row>
    <row r="69" spans="1:3" x14ac:dyDescent="0.25">
      <c r="A69" s="117" t="str">
        <f>VLOOKUP(B69, names!A$3:B$2401, 2,)</f>
        <v>First National Insurance Co. Of America</v>
      </c>
      <c r="B69" s="117" t="s">
        <v>138</v>
      </c>
      <c r="C69" s="117">
        <v>402</v>
      </c>
    </row>
    <row r="70" spans="1:3" x14ac:dyDescent="0.25">
      <c r="A70" s="117" t="str">
        <f>VLOOKUP(B70, names!A$3:B$2401, 2,)</f>
        <v>First Protective Insurance Co.</v>
      </c>
      <c r="B70" s="117" t="s">
        <v>55</v>
      </c>
      <c r="C70" s="1">
        <v>109987</v>
      </c>
    </row>
    <row r="71" spans="1:3" x14ac:dyDescent="0.25">
      <c r="A71" s="117" t="str">
        <f>VLOOKUP(B71, names!A$3:B$2401, 2,)</f>
        <v>Florida Family Insurance Co.</v>
      </c>
      <c r="B71" s="117" t="s">
        <v>48</v>
      </c>
      <c r="C71" s="1">
        <v>96072</v>
      </c>
    </row>
    <row r="72" spans="1:3" x14ac:dyDescent="0.25">
      <c r="A72" s="117" t="str">
        <f>VLOOKUP(B72, names!A$3:B$2401, 2,)</f>
        <v>Florida Farm Bureau Casualty Insurance Co.</v>
      </c>
      <c r="B72" s="117" t="s">
        <v>75</v>
      </c>
      <c r="C72" s="1">
        <v>41739</v>
      </c>
    </row>
    <row r="73" spans="1:3" x14ac:dyDescent="0.25">
      <c r="A73" s="117" t="str">
        <f>VLOOKUP(B73, names!A$3:B$2401, 2,)</f>
        <v>Florida Farm Bureau General Insurance Co.</v>
      </c>
      <c r="B73" s="117" t="s">
        <v>76</v>
      </c>
      <c r="C73" s="1">
        <v>40156</v>
      </c>
    </row>
    <row r="74" spans="1:3" x14ac:dyDescent="0.25">
      <c r="A74" s="117" t="str">
        <f>VLOOKUP(B74, names!A$3:B$2401, 2,)</f>
        <v>Florida Peninsula Insurance Co.</v>
      </c>
      <c r="B74" s="117" t="s">
        <v>46</v>
      </c>
      <c r="C74" s="1">
        <v>118808</v>
      </c>
    </row>
    <row r="75" spans="1:3" x14ac:dyDescent="0.25">
      <c r="A75" s="117" t="str">
        <f>VLOOKUP(B75, names!A$3:B$2401, 2,)</f>
        <v>Florida Specialty Insurance Co.</v>
      </c>
      <c r="B75" s="117" t="s">
        <v>84</v>
      </c>
      <c r="C75" s="1">
        <v>30568</v>
      </c>
    </row>
    <row r="76" spans="1:3" x14ac:dyDescent="0.25">
      <c r="A76" s="117" t="str">
        <f>VLOOKUP(B76, names!A$3:B$2401, 2,)</f>
        <v>Foremost Insurance Co.</v>
      </c>
      <c r="B76" s="117" t="s">
        <v>79</v>
      </c>
      <c r="C76" s="1">
        <v>39191</v>
      </c>
    </row>
    <row r="77" spans="1:3" x14ac:dyDescent="0.25">
      <c r="A77" s="117" t="str">
        <f>VLOOKUP(B77, names!A$3:B$2401, 2,)</f>
        <v>Foremost Property And Casualty Insurance Co.</v>
      </c>
      <c r="B77" s="117" t="s">
        <v>92</v>
      </c>
      <c r="C77" s="1">
        <v>14913</v>
      </c>
    </row>
    <row r="78" spans="1:3" x14ac:dyDescent="0.25">
      <c r="A78" s="117" t="str">
        <f>VLOOKUP(B78, names!A$3:B$2401, 2,)</f>
        <v>Garrison Property and Casualty Insurance Co.</v>
      </c>
      <c r="B78" s="117" t="s">
        <v>1128</v>
      </c>
      <c r="C78" s="1">
        <v>4774</v>
      </c>
    </row>
    <row r="79" spans="1:3" x14ac:dyDescent="0.25">
      <c r="A79" s="117" t="str">
        <f>VLOOKUP(B79, names!A$3:B$2401, 2,)</f>
        <v>General Insurance Co. Of America</v>
      </c>
      <c r="B79" s="117" t="s">
        <v>176</v>
      </c>
      <c r="C79" s="117">
        <v>6</v>
      </c>
    </row>
    <row r="80" spans="1:3" x14ac:dyDescent="0.25">
      <c r="A80" s="117" t="str">
        <f>VLOOKUP(B80, names!A$3:B$2401, 2,)</f>
        <v>Granada Insurance Co.</v>
      </c>
      <c r="B80" s="117" t="s">
        <v>161</v>
      </c>
      <c r="C80" s="117">
        <v>34</v>
      </c>
    </row>
    <row r="81" spans="1:3" x14ac:dyDescent="0.25">
      <c r="A81" s="117" t="str">
        <f>VLOOKUP(B81, names!A$3:B$2401, 2,)</f>
        <v>Granite State Insurance Co.</v>
      </c>
      <c r="B81" s="117" t="s">
        <v>1171</v>
      </c>
      <c r="C81" s="117">
        <v>13</v>
      </c>
    </row>
    <row r="82" spans="1:3" x14ac:dyDescent="0.25">
      <c r="A82" s="117" t="str">
        <f>VLOOKUP(B82, names!A$3:B$2401, 2,)</f>
        <v>Great American Alliance Insurance Co.</v>
      </c>
      <c r="B82" s="117" t="s">
        <v>167</v>
      </c>
      <c r="C82" s="117">
        <v>21</v>
      </c>
    </row>
    <row r="83" spans="1:3" x14ac:dyDescent="0.25">
      <c r="A83" s="117" t="str">
        <f>VLOOKUP(B83, names!A$3:B$2401, 2,)</f>
        <v>Great American Assurance Co.</v>
      </c>
      <c r="B83" s="117" t="s">
        <v>133</v>
      </c>
      <c r="C83" s="117">
        <v>583</v>
      </c>
    </row>
    <row r="84" spans="1:3" x14ac:dyDescent="0.25">
      <c r="A84" s="117" t="str">
        <f>VLOOKUP(B84, names!A$3:B$2401, 2,)</f>
        <v>Great American Insurance Co.</v>
      </c>
      <c r="B84" s="117" t="s">
        <v>131</v>
      </c>
      <c r="C84" s="117">
        <v>522</v>
      </c>
    </row>
    <row r="85" spans="1:3" x14ac:dyDescent="0.25">
      <c r="A85" s="117" t="str">
        <f>VLOOKUP(B85, names!A$3:B$2401, 2,)</f>
        <v>Great American Insurance Co. Of New York</v>
      </c>
      <c r="B85" s="117" t="s">
        <v>140</v>
      </c>
      <c r="C85" s="117">
        <v>347</v>
      </c>
    </row>
    <row r="86" spans="1:3" x14ac:dyDescent="0.25">
      <c r="A86" s="117" t="str">
        <f>VLOOKUP(B86, names!A$3:B$2401, 2,)</f>
        <v>Great Northern Insurance Co.</v>
      </c>
      <c r="B86" s="117" t="s">
        <v>125</v>
      </c>
      <c r="C86" s="117">
        <v>881</v>
      </c>
    </row>
    <row r="87" spans="1:3" x14ac:dyDescent="0.25">
      <c r="A87" s="117" t="str">
        <f>VLOOKUP(B87, names!A$3:B$2401, 2,)</f>
        <v>Guideone America Insurance Co.</v>
      </c>
      <c r="B87" s="117" t="s">
        <v>175</v>
      </c>
      <c r="C87" s="117">
        <v>13</v>
      </c>
    </row>
    <row r="88" spans="1:3" x14ac:dyDescent="0.25">
      <c r="A88" s="117" t="str">
        <f>VLOOKUP(B88, names!A$3:B$2401, 2,)</f>
        <v>Guideone Elite Insurance Co.</v>
      </c>
      <c r="B88" s="117" t="s">
        <v>134</v>
      </c>
      <c r="C88" s="117">
        <v>516</v>
      </c>
    </row>
    <row r="89" spans="1:3" x14ac:dyDescent="0.25">
      <c r="A89" s="117" t="str">
        <f>VLOOKUP(B89, names!A$3:B$2401, 2,)</f>
        <v>Guideone Mutual Insurance Co.</v>
      </c>
      <c r="B89" s="117" t="s">
        <v>151</v>
      </c>
      <c r="C89" s="117">
        <v>152</v>
      </c>
    </row>
    <row r="90" spans="1:3" x14ac:dyDescent="0.25">
      <c r="A90" s="117" t="str">
        <f>VLOOKUP(B90, names!A$3:B$2401, 2,)</f>
        <v>Guideone Specialty Mutual Insurance Co.</v>
      </c>
      <c r="B90" s="117" t="s">
        <v>162</v>
      </c>
      <c r="C90" s="117">
        <v>41</v>
      </c>
    </row>
    <row r="91" spans="1:3" x14ac:dyDescent="0.25">
      <c r="A91" s="117" t="str">
        <f>VLOOKUP(B91, names!A$3:B$2401, 2,)</f>
        <v>Gulfstream Property And Casualty Insurance Co.</v>
      </c>
      <c r="B91" s="117" t="s">
        <v>64</v>
      </c>
      <c r="C91" s="1">
        <v>61508</v>
      </c>
    </row>
    <row r="92" spans="1:3" x14ac:dyDescent="0.25">
      <c r="A92" s="117" t="str">
        <f>VLOOKUP(B92, names!A$3:B$2401, 2,)</f>
        <v>Hanover American Insurance Co. (The)</v>
      </c>
      <c r="B92" s="117" t="s">
        <v>181</v>
      </c>
      <c r="C92" s="117">
        <v>6</v>
      </c>
    </row>
    <row r="93" spans="1:3" x14ac:dyDescent="0.25">
      <c r="A93" s="117" t="str">
        <f>VLOOKUP(B93, names!A$3:B$2401, 2,)</f>
        <v>Hanover Insurance Co. (The)</v>
      </c>
      <c r="B93" s="117" t="s">
        <v>147</v>
      </c>
      <c r="C93" s="117">
        <v>86</v>
      </c>
    </row>
    <row r="94" spans="1:3" x14ac:dyDescent="0.25">
      <c r="A94" s="117" t="str">
        <f>VLOOKUP(B94, names!A$3:B$2401, 2,)</f>
        <v>Hartford Casualty Insurance Co.</v>
      </c>
      <c r="B94" s="117" t="s">
        <v>143</v>
      </c>
      <c r="C94" s="117">
        <v>186</v>
      </c>
    </row>
    <row r="95" spans="1:3" x14ac:dyDescent="0.25">
      <c r="A95" s="117" t="str">
        <f>VLOOKUP(B95, names!A$3:B$2401, 2,)</f>
        <v>Hartford Fire Insurance Co.</v>
      </c>
      <c r="B95" s="117" t="s">
        <v>163</v>
      </c>
      <c r="C95" s="117">
        <v>39</v>
      </c>
    </row>
    <row r="96" spans="1:3" x14ac:dyDescent="0.25">
      <c r="A96" s="117" t="str">
        <f>VLOOKUP(B96, names!A$3:B$2401, 2,)</f>
        <v>Hartford Insurance Co. Of The Midwest</v>
      </c>
      <c r="B96" s="117" t="s">
        <v>86</v>
      </c>
      <c r="C96" s="1">
        <v>21394</v>
      </c>
    </row>
    <row r="97" spans="1:3" x14ac:dyDescent="0.25">
      <c r="A97" s="117" t="str">
        <f>VLOOKUP(B97, names!A$3:B$2401, 2,)</f>
        <v>Hartford Underwriters Insurance Co.</v>
      </c>
      <c r="B97" s="117" t="s">
        <v>157</v>
      </c>
      <c r="C97" s="117">
        <v>70</v>
      </c>
    </row>
    <row r="98" spans="1:3" x14ac:dyDescent="0.25">
      <c r="A98" s="117" t="str">
        <f>VLOOKUP(B98, names!A$3:B$2401, 2,)</f>
        <v>Heritage Property &amp; Casualty Insurance Co.</v>
      </c>
      <c r="B98" s="117" t="s">
        <v>36</v>
      </c>
      <c r="C98" s="1">
        <v>236642</v>
      </c>
    </row>
    <row r="99" spans="1:3" x14ac:dyDescent="0.25">
      <c r="A99" s="117" t="str">
        <f>VLOOKUP(B99, names!A$3:B$2401, 2,)</f>
        <v>Homeowners Choice Property &amp; Casualty Insurance Co.</v>
      </c>
      <c r="B99" s="117" t="s">
        <v>41</v>
      </c>
      <c r="C99" s="1">
        <v>145351</v>
      </c>
    </row>
    <row r="100" spans="1:3" x14ac:dyDescent="0.25">
      <c r="A100" s="117" t="str">
        <f>VLOOKUP(B100, names!A$3:B$2401, 2,)</f>
        <v>Homesite Insurance Co.</v>
      </c>
      <c r="B100" s="117" t="s">
        <v>107</v>
      </c>
      <c r="C100" s="1">
        <v>22674</v>
      </c>
    </row>
    <row r="101" spans="1:3" x14ac:dyDescent="0.25">
      <c r="A101" s="117" t="str">
        <f>VLOOKUP(B101, names!A$3:B$2401, 2,)</f>
        <v>Horace Mann Insurance Co.</v>
      </c>
      <c r="B101" s="117" t="s">
        <v>202</v>
      </c>
      <c r="C101" s="117">
        <v>0</v>
      </c>
    </row>
    <row r="102" spans="1:3" x14ac:dyDescent="0.25">
      <c r="A102" s="117" t="str">
        <f>VLOOKUP(B102, names!A$3:B$2401, 2,)</f>
        <v>IDS Property Casualty Insurance Co.</v>
      </c>
      <c r="B102" s="117" t="s">
        <v>118</v>
      </c>
      <c r="C102" s="1">
        <v>1801</v>
      </c>
    </row>
    <row r="103" spans="1:3" x14ac:dyDescent="0.25">
      <c r="A103" s="117" t="str">
        <f>VLOOKUP(B103, names!A$3:B$2401, 2,)</f>
        <v>Illinois National Insurance Co.</v>
      </c>
      <c r="B103" s="117" t="s">
        <v>1269</v>
      </c>
      <c r="C103" s="117">
        <v>5</v>
      </c>
    </row>
    <row r="104" spans="1:3" x14ac:dyDescent="0.25">
      <c r="A104" s="117" t="str">
        <f>VLOOKUP(B104, names!A$3:B$2401, 2,)</f>
        <v>Indemnity Insurance Co. Of North America</v>
      </c>
      <c r="B104" s="117" t="s">
        <v>145</v>
      </c>
      <c r="C104" s="117">
        <v>147</v>
      </c>
    </row>
    <row r="105" spans="1:3" x14ac:dyDescent="0.25">
      <c r="A105" s="117" t="str">
        <f>VLOOKUP(B105, names!A$3:B$2401, 2,)</f>
        <v>Liberty Mutual Fire Insurance Co.</v>
      </c>
      <c r="B105" s="117" t="s">
        <v>77</v>
      </c>
      <c r="C105" s="1">
        <v>34155</v>
      </c>
    </row>
    <row r="106" spans="1:3" x14ac:dyDescent="0.25">
      <c r="A106" s="117" t="str">
        <f>VLOOKUP(B106, names!A$3:B$2401, 2,)</f>
        <v>Markel Insurance Co.</v>
      </c>
      <c r="B106" s="117" t="s">
        <v>164</v>
      </c>
      <c r="C106" s="117">
        <v>50</v>
      </c>
    </row>
    <row r="107" spans="1:3" x14ac:dyDescent="0.25">
      <c r="A107" s="117" t="str">
        <f>VLOOKUP(B107, names!A$3:B$2401, 2,)</f>
        <v>Massachusetts Bay Insurance Co.</v>
      </c>
      <c r="B107" s="117" t="s">
        <v>166</v>
      </c>
      <c r="C107" s="117">
        <v>142</v>
      </c>
    </row>
    <row r="108" spans="1:3" x14ac:dyDescent="0.25">
      <c r="A108" s="117" t="str">
        <f>VLOOKUP(B108, names!A$3:B$2401, 2,)</f>
        <v>Merastar Insurance Co.</v>
      </c>
      <c r="B108" s="117" t="s">
        <v>127</v>
      </c>
      <c r="C108" s="117">
        <v>21</v>
      </c>
    </row>
    <row r="109" spans="1:3" x14ac:dyDescent="0.25">
      <c r="A109" s="117" t="str">
        <f>VLOOKUP(B109, names!A$3:B$2401, 2,)</f>
        <v>Metropolitan Casualty Insurance Co.</v>
      </c>
      <c r="B109" s="117" t="s">
        <v>99</v>
      </c>
      <c r="C109" s="1">
        <v>10093</v>
      </c>
    </row>
    <row r="110" spans="1:3" x14ac:dyDescent="0.25">
      <c r="A110" s="117" t="str">
        <f>VLOOKUP(B110, names!A$3:B$2401, 2,)</f>
        <v>Mitsui Sumitomo Insurance Co. Of America</v>
      </c>
      <c r="B110" s="117" t="s">
        <v>185</v>
      </c>
      <c r="C110" s="117">
        <v>1</v>
      </c>
    </row>
    <row r="111" spans="1:3" x14ac:dyDescent="0.25">
      <c r="A111" s="117" t="str">
        <f>VLOOKUP(B111, names!A$3:B$2401, 2,)</f>
        <v>Mitsui Sumitomo Insurance USA</v>
      </c>
      <c r="B111" s="117" t="s">
        <v>195</v>
      </c>
      <c r="C111" s="117">
        <v>2</v>
      </c>
    </row>
    <row r="112" spans="1:3" x14ac:dyDescent="0.25">
      <c r="A112" s="117" t="str">
        <f>VLOOKUP(B112, names!A$3:B$2401, 2,)</f>
        <v>Modern USA Insurance Co.</v>
      </c>
      <c r="B112" s="117" t="s">
        <v>73</v>
      </c>
      <c r="C112" s="1">
        <v>53043</v>
      </c>
    </row>
    <row r="113" spans="1:3" x14ac:dyDescent="0.25">
      <c r="A113" s="117" t="str">
        <f>VLOOKUP(B113, names!A$3:B$2401, 2,)</f>
        <v>Monarch National Insurance Co.</v>
      </c>
      <c r="B113" s="117" t="s">
        <v>150</v>
      </c>
      <c r="C113" s="1">
        <v>7403</v>
      </c>
    </row>
    <row r="114" spans="1:3" x14ac:dyDescent="0.25">
      <c r="A114" s="117" t="str">
        <f>VLOOKUP(B114, names!A$3:B$2401, 2,)</f>
        <v>Mount Beacon Insurance Co.</v>
      </c>
      <c r="B114" s="117" t="s">
        <v>69</v>
      </c>
      <c r="C114" s="1">
        <v>32247</v>
      </c>
    </row>
    <row r="115" spans="1:3" x14ac:dyDescent="0.25">
      <c r="A115" s="117" t="str">
        <f>VLOOKUP(B115, names!A$3:B$2401, 2,)</f>
        <v>National Fire Insurance Co. Of Hartford</v>
      </c>
      <c r="B115" s="117" t="s">
        <v>182</v>
      </c>
      <c r="C115" s="117">
        <v>6</v>
      </c>
    </row>
    <row r="116" spans="1:3" x14ac:dyDescent="0.25">
      <c r="A116" s="117" t="str">
        <f>VLOOKUP(B116, names!A$3:B$2401, 2,)</f>
        <v>National Speciality Insurance Co.</v>
      </c>
      <c r="B116" s="117" t="s">
        <v>1497</v>
      </c>
      <c r="C116" s="1">
        <v>8638</v>
      </c>
    </row>
    <row r="117" spans="1:3" x14ac:dyDescent="0.25">
      <c r="A117" s="117" t="str">
        <f>VLOOKUP(B117, names!A$3:B$2401, 2,)</f>
        <v>National Trust Insurance Co.</v>
      </c>
      <c r="B117" s="117" t="s">
        <v>159</v>
      </c>
      <c r="C117" s="117">
        <v>58</v>
      </c>
    </row>
    <row r="118" spans="1:3" x14ac:dyDescent="0.25">
      <c r="A118" s="117" t="str">
        <f>VLOOKUP(B118, names!A$3:B$2401, 2,)</f>
        <v>National Union Fire Insurance Co. of Pittsburgh, PA</v>
      </c>
      <c r="B118" s="117" t="s">
        <v>1500</v>
      </c>
      <c r="C118" s="117">
        <v>19</v>
      </c>
    </row>
    <row r="119" spans="1:3" x14ac:dyDescent="0.25">
      <c r="A119" s="117" t="str">
        <f>VLOOKUP(B119, names!A$3:B$2401, 2,)</f>
        <v>Nationwide Insurance Co. Of Florida</v>
      </c>
      <c r="B119" s="117" t="s">
        <v>80</v>
      </c>
      <c r="C119" s="1">
        <v>31965</v>
      </c>
    </row>
    <row r="120" spans="1:3" x14ac:dyDescent="0.25">
      <c r="A120" s="117" t="str">
        <f>VLOOKUP(B120, names!A$3:B$2401, 2,)</f>
        <v>New Hampshire Insurance Co.</v>
      </c>
      <c r="B120" s="117" t="s">
        <v>110</v>
      </c>
      <c r="C120" s="1">
        <v>3359</v>
      </c>
    </row>
    <row r="121" spans="1:3" x14ac:dyDescent="0.25">
      <c r="A121" s="117" t="e">
        <f>VLOOKUP(B121, names!A$3:B$2401, 2,)</f>
        <v>#N/A</v>
      </c>
      <c r="B121" s="117" t="s">
        <v>401</v>
      </c>
      <c r="C121" s="117">
        <v>0</v>
      </c>
    </row>
    <row r="122" spans="1:3" x14ac:dyDescent="0.25">
      <c r="A122" s="117" t="str">
        <f>VLOOKUP(B122, names!A$3:B$2401, 2,)</f>
        <v>Ohio Security Insurance Co.</v>
      </c>
      <c r="B122" s="117" t="s">
        <v>186</v>
      </c>
      <c r="C122" s="117">
        <v>5</v>
      </c>
    </row>
    <row r="123" spans="1:3" x14ac:dyDescent="0.25">
      <c r="A123" s="117" t="str">
        <f>VLOOKUP(B123, names!A$3:B$2401, 2,)</f>
        <v>Old Dominion Insurance Co.</v>
      </c>
      <c r="B123" s="117" t="s">
        <v>122</v>
      </c>
      <c r="C123" s="117">
        <v>988</v>
      </c>
    </row>
    <row r="124" spans="1:3" x14ac:dyDescent="0.25">
      <c r="A124" s="117" t="str">
        <f>VLOOKUP(B124, names!A$3:B$2401, 2,)</f>
        <v>Olympus Insurance Co.</v>
      </c>
      <c r="B124" s="117" t="s">
        <v>52</v>
      </c>
      <c r="C124" s="1">
        <v>81061</v>
      </c>
    </row>
    <row r="125" spans="1:3" x14ac:dyDescent="0.25">
      <c r="A125" s="117" t="str">
        <f>VLOOKUP(B125, names!A$3:B$2401, 2,)</f>
        <v>Omega Insurance Co.</v>
      </c>
      <c r="B125" s="117" t="s">
        <v>72</v>
      </c>
      <c r="C125" s="1">
        <v>44410</v>
      </c>
    </row>
    <row r="126" spans="1:3" x14ac:dyDescent="0.25">
      <c r="A126" s="117" t="str">
        <f>VLOOKUP(B126, names!A$3:B$2401, 2,)</f>
        <v>Pacific Indemnity Co.</v>
      </c>
      <c r="B126" s="117" t="s">
        <v>148</v>
      </c>
      <c r="C126" s="117">
        <v>148</v>
      </c>
    </row>
    <row r="127" spans="1:3" x14ac:dyDescent="0.25">
      <c r="A127" s="117" t="str">
        <f>VLOOKUP(B127, names!A$3:B$2401, 2,)</f>
        <v>People's Trust Insurance Co.</v>
      </c>
      <c r="B127" s="117" t="s">
        <v>44</v>
      </c>
      <c r="C127" s="1">
        <v>139712</v>
      </c>
    </row>
    <row r="128" spans="1:3" x14ac:dyDescent="0.25">
      <c r="A128" s="117" t="str">
        <f>VLOOKUP(B128, names!A$3:B$2401, 2,)</f>
        <v>Philadelphia Indemnity Insurance Co.</v>
      </c>
      <c r="B128" s="117" t="s">
        <v>135</v>
      </c>
      <c r="C128" s="117">
        <v>333</v>
      </c>
    </row>
    <row r="129" spans="1:3" x14ac:dyDescent="0.25">
      <c r="A129" s="117" t="str">
        <f>VLOOKUP(B129, names!A$3:B$2401, 2,)</f>
        <v>Praetorian Insurance Co.</v>
      </c>
      <c r="B129" s="117" t="s">
        <v>96</v>
      </c>
      <c r="C129" s="1">
        <v>24210</v>
      </c>
    </row>
    <row r="130" spans="1:3" x14ac:dyDescent="0.25">
      <c r="A130" s="117" t="str">
        <f>VLOOKUP(B130, names!A$3:B$2401, 2,)</f>
        <v>Privilege Underwriters Reciprocal Exchange</v>
      </c>
      <c r="B130" s="117" t="s">
        <v>103</v>
      </c>
      <c r="C130" s="1">
        <v>9316</v>
      </c>
    </row>
    <row r="131" spans="1:3" x14ac:dyDescent="0.25">
      <c r="A131" s="117" t="str">
        <f>VLOOKUP(B131, names!A$3:B$2401, 2,)</f>
        <v>QBE Insurance Corp.</v>
      </c>
      <c r="B131" s="117" t="s">
        <v>126</v>
      </c>
      <c r="C131" s="117">
        <v>633</v>
      </c>
    </row>
    <row r="132" spans="1:3" x14ac:dyDescent="0.25">
      <c r="A132" s="117" t="str">
        <f>VLOOKUP(B132, names!A$3:B$2401, 2,)</f>
        <v>Response Insurance Co.</v>
      </c>
      <c r="B132" s="117" t="s">
        <v>112</v>
      </c>
      <c r="C132" s="117">
        <v>832</v>
      </c>
    </row>
    <row r="133" spans="1:3" x14ac:dyDescent="0.25">
      <c r="A133" s="117" t="str">
        <f>VLOOKUP(B133, names!A$3:B$2401, 2,)</f>
        <v>Safe Harbor Insurance Co.</v>
      </c>
      <c r="B133" s="117" t="s">
        <v>57</v>
      </c>
      <c r="C133" s="1">
        <v>79270</v>
      </c>
    </row>
    <row r="134" spans="1:3" x14ac:dyDescent="0.25">
      <c r="A134" s="117" t="str">
        <f>VLOOKUP(B134, names!A$3:B$2401, 2,)</f>
        <v>Safepoint Insurance Co.</v>
      </c>
      <c r="B134" s="117" t="s">
        <v>71</v>
      </c>
      <c r="C134" s="1">
        <v>74479</v>
      </c>
    </row>
    <row r="135" spans="1:3" x14ac:dyDescent="0.25">
      <c r="A135" s="117" t="str">
        <f>VLOOKUP(B135, names!A$3:B$2401, 2,)</f>
        <v>Sawgrass Mutual Insurance Co.</v>
      </c>
      <c r="B135" s="117" t="s">
        <v>85</v>
      </c>
      <c r="C135" s="1">
        <v>20091</v>
      </c>
    </row>
    <row r="136" spans="1:3" x14ac:dyDescent="0.25">
      <c r="A136" s="117" t="str">
        <f>VLOOKUP(B136, names!A$3:B$2401, 2,)</f>
        <v>Security First Insurance Co.</v>
      </c>
      <c r="B136" s="117" t="s">
        <v>35</v>
      </c>
      <c r="C136" s="1">
        <v>333975</v>
      </c>
    </row>
    <row r="137" spans="1:3" x14ac:dyDescent="0.25">
      <c r="A137" s="117" t="str">
        <f>VLOOKUP(B137, names!A$3:B$2401, 2,)</f>
        <v>Selective Insurance Co. Of The Southeast</v>
      </c>
      <c r="B137" s="117" t="s">
        <v>179</v>
      </c>
      <c r="C137" s="117">
        <v>4</v>
      </c>
    </row>
    <row r="138" spans="1:3" x14ac:dyDescent="0.25">
      <c r="A138" s="117" t="str">
        <f>VLOOKUP(B138, names!A$3:B$2401, 2,)</f>
        <v>Service Insurance Co.</v>
      </c>
      <c r="B138" s="117" t="s">
        <v>142</v>
      </c>
      <c r="C138" s="117">
        <v>262</v>
      </c>
    </row>
    <row r="139" spans="1:3" x14ac:dyDescent="0.25">
      <c r="A139" s="117" t="str">
        <f>VLOOKUP(B139, names!A$3:B$2401, 2,)</f>
        <v>Southern Fidelity Insurance Co.</v>
      </c>
      <c r="B139" s="117" t="s">
        <v>58</v>
      </c>
      <c r="C139" s="1">
        <v>61321</v>
      </c>
    </row>
    <row r="140" spans="1:3" x14ac:dyDescent="0.25">
      <c r="A140" s="117" t="str">
        <f>VLOOKUP(B140, names!A$3:B$2401, 2,)</f>
        <v>Southern Fidelity Property &amp; Casualty</v>
      </c>
      <c r="B140" s="117" t="s">
        <v>62</v>
      </c>
      <c r="C140" s="1">
        <v>66995</v>
      </c>
    </row>
    <row r="141" spans="1:3" x14ac:dyDescent="0.25">
      <c r="A141" s="117" t="str">
        <f>VLOOKUP(B141, names!A$3:B$2401, 2,)</f>
        <v>Southern Oak Insurance Co.</v>
      </c>
      <c r="B141" s="117" t="s">
        <v>65</v>
      </c>
      <c r="C141" s="1">
        <v>57475</v>
      </c>
    </row>
    <row r="142" spans="1:3" x14ac:dyDescent="0.25">
      <c r="A142" s="117" t="str">
        <f>VLOOKUP(B142, names!A$3:B$2401, 2,)</f>
        <v>Southern-Owners Insurance Co.</v>
      </c>
      <c r="B142" s="117" t="s">
        <v>101</v>
      </c>
      <c r="C142" s="1">
        <v>8505</v>
      </c>
    </row>
    <row r="143" spans="1:3" x14ac:dyDescent="0.25">
      <c r="A143" s="117" t="str">
        <f>VLOOKUP(B143, names!A$3:B$2401, 2,)</f>
        <v>St. Johns Insurance Co.</v>
      </c>
      <c r="B143" s="117" t="s">
        <v>40</v>
      </c>
      <c r="C143" s="1">
        <v>167330</v>
      </c>
    </row>
    <row r="144" spans="1:3" x14ac:dyDescent="0.25">
      <c r="A144" s="117" t="str">
        <f>VLOOKUP(B144, names!A$3:B$2401, 2,)</f>
        <v>St. Paul Fire &amp; Marine Insurance Co.</v>
      </c>
      <c r="B144" s="117" t="s">
        <v>170</v>
      </c>
      <c r="C144" s="117">
        <v>20</v>
      </c>
    </row>
    <row r="145" spans="1:3" x14ac:dyDescent="0.25">
      <c r="A145" s="117" t="str">
        <f>VLOOKUP(B145, names!A$3:B$2401, 2,)</f>
        <v>St. Paul Mercury Insurance Co.</v>
      </c>
      <c r="B145" s="117" t="s">
        <v>394</v>
      </c>
      <c r="C145" s="117">
        <v>2</v>
      </c>
    </row>
    <row r="146" spans="1:3" x14ac:dyDescent="0.25">
      <c r="A146" s="117" t="str">
        <f>VLOOKUP(B146, names!A$3:B$2401, 2,)</f>
        <v>St. Paul Protective Insurance Co.</v>
      </c>
      <c r="B146" s="117" t="s">
        <v>196</v>
      </c>
      <c r="C146" s="117">
        <v>0</v>
      </c>
    </row>
    <row r="147" spans="1:3" x14ac:dyDescent="0.25">
      <c r="A147" s="117" t="str">
        <f>VLOOKUP(B147, names!A$3:B$2401, 2,)</f>
        <v>State National Insurance Co.</v>
      </c>
      <c r="B147" s="117" t="s">
        <v>171</v>
      </c>
      <c r="C147" s="117">
        <v>33</v>
      </c>
    </row>
    <row r="148" spans="1:3" x14ac:dyDescent="0.25">
      <c r="A148" s="117" t="str">
        <f>VLOOKUP(B148, names!A$3:B$2401, 2,)</f>
        <v>Stillwater Insurance Co.</v>
      </c>
      <c r="B148" s="117" t="s">
        <v>1826</v>
      </c>
      <c r="C148" s="117">
        <v>175</v>
      </c>
    </row>
    <row r="149" spans="1:3" x14ac:dyDescent="0.25">
      <c r="A149" s="117" t="str">
        <f>VLOOKUP(B149, names!A$3:B$2401, 2,)</f>
        <v>Stillwater Property And Casualty Insurance Co.</v>
      </c>
      <c r="B149" s="117" t="s">
        <v>100</v>
      </c>
      <c r="C149" s="1">
        <v>7220</v>
      </c>
    </row>
    <row r="150" spans="1:3" x14ac:dyDescent="0.25">
      <c r="A150" s="117" t="str">
        <f>VLOOKUP(B150, names!A$3:B$2401, 2,)</f>
        <v>Sussex Insurance Co.</v>
      </c>
      <c r="B150" s="117" t="s">
        <v>106</v>
      </c>
      <c r="C150" s="1">
        <v>3816</v>
      </c>
    </row>
    <row r="151" spans="1:3" x14ac:dyDescent="0.25">
      <c r="A151" s="117" t="str">
        <f>VLOOKUP(B151, names!A$3:B$2401, 2,)</f>
        <v>Teachers Insurance Co.</v>
      </c>
      <c r="B151" s="117" t="s">
        <v>137</v>
      </c>
      <c r="C151" s="117">
        <v>605</v>
      </c>
    </row>
    <row r="152" spans="1:3" x14ac:dyDescent="0.25">
      <c r="A152" s="117" t="str">
        <f>VLOOKUP(B152, names!A$3:B$2401, 2,)</f>
        <v>Charter Oak Fire Insurance Co.</v>
      </c>
      <c r="B152" s="117" t="s">
        <v>3405</v>
      </c>
      <c r="C152" s="117">
        <v>227</v>
      </c>
    </row>
    <row r="153" spans="1:3" x14ac:dyDescent="0.25">
      <c r="A153" s="117" t="str">
        <f>VLOOKUP(B153, names!A$3:B$2401, 2,)</f>
        <v>Phoenix Insurance Co.</v>
      </c>
      <c r="B153" s="117" t="s">
        <v>3406</v>
      </c>
      <c r="C153" s="117">
        <v>18</v>
      </c>
    </row>
    <row r="154" spans="1:3" x14ac:dyDescent="0.25">
      <c r="A154" s="117" t="str">
        <f>VLOOKUP(B154, names!A$3:B$2401, 2,)</f>
        <v>Travelers Indemnity Co.</v>
      </c>
      <c r="B154" s="117" t="s">
        <v>3407</v>
      </c>
      <c r="C154" s="117">
        <v>215</v>
      </c>
    </row>
    <row r="155" spans="1:3" x14ac:dyDescent="0.25">
      <c r="A155" s="117" t="str">
        <f>VLOOKUP(B155, names!A$3:B$2401, 2,)</f>
        <v>Travelers Indemnity Co. Of America</v>
      </c>
      <c r="B155" s="117" t="s">
        <v>3408</v>
      </c>
      <c r="C155" s="117">
        <v>263</v>
      </c>
    </row>
    <row r="156" spans="1:3" x14ac:dyDescent="0.25">
      <c r="A156" s="117" t="str">
        <f>VLOOKUP(B156, names!A$3:B$2401, 2,)</f>
        <v>Travelers Indemnity Co. Of Connecticut</v>
      </c>
      <c r="B156" s="117" t="s">
        <v>3409</v>
      </c>
      <c r="C156" s="117">
        <v>58</v>
      </c>
    </row>
    <row r="157" spans="1:3" x14ac:dyDescent="0.25">
      <c r="A157" s="117" t="str">
        <f>VLOOKUP(B157, names!A$3:B$2401, 2,)</f>
        <v xml:space="preserve">Tower Hill Preferred Insurance Co. </v>
      </c>
      <c r="B157" s="117" t="s">
        <v>54</v>
      </c>
      <c r="C157" s="1">
        <v>56666</v>
      </c>
    </row>
    <row r="158" spans="1:3" x14ac:dyDescent="0.25">
      <c r="A158" s="117" t="str">
        <f>VLOOKUP(B158, names!A$3:B$2401, 2,)</f>
        <v>Tower Hill Select Insurance Co.</v>
      </c>
      <c r="B158" s="117" t="s">
        <v>63</v>
      </c>
      <c r="C158" s="1">
        <v>45306</v>
      </c>
    </row>
    <row r="159" spans="1:3" x14ac:dyDescent="0.25">
      <c r="A159" s="117" t="str">
        <f>VLOOKUP(B159, names!A$3:B$2401, 2,)</f>
        <v>Tower Hill Signature Insurance Co.</v>
      </c>
      <c r="B159" s="117" t="s">
        <v>51</v>
      </c>
      <c r="C159" s="1">
        <v>83394</v>
      </c>
    </row>
    <row r="160" spans="1:3" x14ac:dyDescent="0.25">
      <c r="A160" s="117" t="str">
        <f>VLOOKUP(B160, names!A$3:B$2401, 2,)</f>
        <v>Transportation Insurance Co.</v>
      </c>
      <c r="B160" s="117" t="s">
        <v>183</v>
      </c>
      <c r="C160" s="117">
        <v>6</v>
      </c>
    </row>
    <row r="161" spans="1:3" x14ac:dyDescent="0.25">
      <c r="A161" s="117" t="str">
        <f>VLOOKUP(B161, names!A$3:B$2401, 2,)</f>
        <v>Travelers Property Casualty Co. Of America</v>
      </c>
      <c r="B161" s="117" t="s">
        <v>160</v>
      </c>
      <c r="C161" s="117">
        <v>60</v>
      </c>
    </row>
    <row r="162" spans="1:3" x14ac:dyDescent="0.25">
      <c r="A162" s="117" t="str">
        <f>VLOOKUP(B162, names!A$3:B$2401, 2,)</f>
        <v>Twin City Fire Insurance Co.</v>
      </c>
      <c r="B162" s="117" t="s">
        <v>184</v>
      </c>
      <c r="C162" s="117">
        <v>3</v>
      </c>
    </row>
    <row r="163" spans="1:3" x14ac:dyDescent="0.25">
      <c r="A163" s="117" t="str">
        <f>VLOOKUP(B163, names!A$3:B$2401, 2,)</f>
        <v>TypTap Insurance Co.</v>
      </c>
      <c r="B163" s="117" t="s">
        <v>3393</v>
      </c>
      <c r="C163" s="1">
        <v>2683</v>
      </c>
    </row>
    <row r="164" spans="1:3" x14ac:dyDescent="0.25">
      <c r="A164" s="117" t="str">
        <f>VLOOKUP(B164, names!A$3:B$2401, 2,)</f>
        <v>United Casualty Insurance Co. Of America</v>
      </c>
      <c r="B164" s="117" t="s">
        <v>95</v>
      </c>
      <c r="C164" s="1">
        <v>15121</v>
      </c>
    </row>
    <row r="165" spans="1:3" x14ac:dyDescent="0.25">
      <c r="A165" s="117" t="str">
        <f>VLOOKUP(B165, names!A$3:B$2401, 2,)</f>
        <v>United Fire And Casualty Co.</v>
      </c>
      <c r="B165" s="117" t="s">
        <v>130</v>
      </c>
      <c r="C165" s="117">
        <v>630</v>
      </c>
    </row>
    <row r="166" spans="1:3" x14ac:dyDescent="0.25">
      <c r="A166" s="117" t="str">
        <f>VLOOKUP(B166, names!A$3:B$2401, 2,)</f>
        <v>United Property &amp; Casualty Insurance Co.</v>
      </c>
      <c r="B166" s="117" t="s">
        <v>39</v>
      </c>
      <c r="C166" s="1">
        <v>187434</v>
      </c>
    </row>
    <row r="167" spans="1:3" x14ac:dyDescent="0.25">
      <c r="A167" s="117" t="str">
        <f>VLOOKUP(B167, names!A$3:B$2401, 2,)</f>
        <v>United States Fire Insurance Co.</v>
      </c>
      <c r="B167" s="117" t="s">
        <v>168</v>
      </c>
      <c r="C167" s="117">
        <v>20</v>
      </c>
    </row>
    <row r="168" spans="1:3" x14ac:dyDescent="0.25">
      <c r="A168" s="117" t="str">
        <f>VLOOKUP(B168, names!A$3:B$2401, 2,)</f>
        <v>Universal Insurance Co. Of North America</v>
      </c>
      <c r="B168" s="117" t="s">
        <v>70</v>
      </c>
      <c r="C168" s="1">
        <v>61316</v>
      </c>
    </row>
    <row r="169" spans="1:3" x14ac:dyDescent="0.25">
      <c r="A169" s="117" t="str">
        <f>VLOOKUP(B169, names!A$3:B$2401, 2,)</f>
        <v>Universal Property &amp; Casualty Insurance Co.</v>
      </c>
      <c r="B169" s="117" t="s">
        <v>34</v>
      </c>
      <c r="C169" s="1">
        <v>584855</v>
      </c>
    </row>
    <row r="170" spans="1:3" x14ac:dyDescent="0.25">
      <c r="A170" s="117" t="str">
        <f>VLOOKUP(B170, names!A$3:B$2401, 2,)</f>
        <v>US Coastal Property &amp; Casualty Insurance Co.</v>
      </c>
      <c r="B170" s="117" t="s">
        <v>3394</v>
      </c>
      <c r="C170" s="1">
        <v>3017</v>
      </c>
    </row>
    <row r="171" spans="1:3" x14ac:dyDescent="0.25">
      <c r="A171" s="117" t="str">
        <f>VLOOKUP(B171, names!A$3:B$2401, 2,)</f>
        <v>Valley Forge Insurance Co.</v>
      </c>
      <c r="B171" s="117" t="s">
        <v>191</v>
      </c>
      <c r="C171" s="117">
        <v>1</v>
      </c>
    </row>
    <row r="172" spans="1:3" x14ac:dyDescent="0.25">
      <c r="A172" s="117" t="str">
        <f>VLOOKUP(B172, names!A$3:B$2401, 2,)</f>
        <v>Vigilant Insurance Co.</v>
      </c>
      <c r="B172" s="117" t="s">
        <v>158</v>
      </c>
      <c r="C172" s="117">
        <v>53</v>
      </c>
    </row>
    <row r="173" spans="1:3" x14ac:dyDescent="0.25">
      <c r="A173" s="117" t="str">
        <f>VLOOKUP(B173, names!A$3:B$2401, 2,)</f>
        <v>Westfield Insurance Co.</v>
      </c>
      <c r="B173" s="117" t="s">
        <v>154</v>
      </c>
      <c r="C173" s="117">
        <v>103</v>
      </c>
    </row>
    <row r="174" spans="1:3" x14ac:dyDescent="0.25">
      <c r="A174" s="117" t="str">
        <f>VLOOKUP(B174, names!A$3:B$2401, 2,)</f>
        <v>Weston Insurance Co.</v>
      </c>
      <c r="B174" s="117" t="s">
        <v>87</v>
      </c>
      <c r="C174" s="1">
        <v>21482</v>
      </c>
    </row>
    <row r="175" spans="1:3" x14ac:dyDescent="0.25">
      <c r="A175" s="117" t="str">
        <f>VLOOKUP(B175, names!A$3:B$2401, 2,)</f>
        <v>White Pine Insurance Co.</v>
      </c>
      <c r="B175" s="117" t="s">
        <v>1992</v>
      </c>
      <c r="C175" s="1">
        <v>4040</v>
      </c>
    </row>
    <row r="176" spans="1:3" x14ac:dyDescent="0.25">
      <c r="A176" s="117" t="str">
        <f>VLOOKUP(B176, names!A$3:B$2401, 2,)</f>
        <v>Zurich American Insurance Co.</v>
      </c>
      <c r="B176" s="117" t="s">
        <v>192</v>
      </c>
      <c r="C176" s="11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81"/>
  <sheetViews>
    <sheetView topLeftCell="A110" workbookViewId="0">
      <selection activeCell="B129" sqref="B129"/>
    </sheetView>
  </sheetViews>
  <sheetFormatPr defaultRowHeight="15" x14ac:dyDescent="0.25"/>
  <cols>
    <col min="1" max="1" width="49" customWidth="1"/>
    <col min="2" max="2" width="58.85546875" customWidth="1"/>
  </cols>
  <sheetData>
    <row r="1" spans="1:3" x14ac:dyDescent="0.25">
      <c r="B1" s="117" t="s">
        <v>31</v>
      </c>
      <c r="C1" s="117" t="s">
        <v>32</v>
      </c>
    </row>
    <row r="2" spans="1:3" x14ac:dyDescent="0.25">
      <c r="A2" t="str">
        <f>VLOOKUP(B2, names!A$3:B$2401, 2,)</f>
        <v>Universal Property &amp; Casualty Insurance Co.</v>
      </c>
      <c r="B2" s="117" t="s">
        <v>34</v>
      </c>
      <c r="C2" s="1">
        <v>577263</v>
      </c>
    </row>
    <row r="3" spans="1:3" x14ac:dyDescent="0.25">
      <c r="A3" s="117" t="str">
        <f>VLOOKUP(B3, names!A$3:B$2401, 2,)</f>
        <v>Citizens Property Insurance Corp.</v>
      </c>
      <c r="B3" s="117" t="s">
        <v>33</v>
      </c>
      <c r="C3" s="1">
        <v>446506</v>
      </c>
    </row>
    <row r="4" spans="1:3" x14ac:dyDescent="0.25">
      <c r="A4" s="117" t="str">
        <f>VLOOKUP(B4, names!A$3:B$2401, 2,)</f>
        <v>Security First Insurance Co.</v>
      </c>
      <c r="B4" s="117" t="s">
        <v>35</v>
      </c>
      <c r="C4" s="1">
        <v>334355</v>
      </c>
    </row>
    <row r="5" spans="1:3" x14ac:dyDescent="0.25">
      <c r="A5" s="117" t="str">
        <f>VLOOKUP(B5, names!A$3:B$2401, 2,)</f>
        <v>Federated National Insurance Co.</v>
      </c>
      <c r="B5" s="117" t="s">
        <v>37</v>
      </c>
      <c r="C5" s="1">
        <v>272263</v>
      </c>
    </row>
    <row r="6" spans="1:3" x14ac:dyDescent="0.25">
      <c r="A6" s="117" t="str">
        <f>VLOOKUP(B6, names!A$3:B$2401, 2,)</f>
        <v>Heritage Property &amp; Casualty Insurance Co.</v>
      </c>
      <c r="B6" s="117" t="s">
        <v>36</v>
      </c>
      <c r="C6" s="1">
        <v>241822</v>
      </c>
    </row>
    <row r="7" spans="1:3" x14ac:dyDescent="0.25">
      <c r="A7" s="117" t="str">
        <f>VLOOKUP(B7, names!A$3:B$2401, 2,)</f>
        <v>American Integrity Insurance Co. Of Florida</v>
      </c>
      <c r="B7" s="117" t="s">
        <v>38</v>
      </c>
      <c r="C7" s="1">
        <v>236796</v>
      </c>
    </row>
    <row r="8" spans="1:3" x14ac:dyDescent="0.25">
      <c r="A8" s="117" t="str">
        <f>VLOOKUP(B8, names!A$3:B$2401, 2,)</f>
        <v>United Property &amp; Casualty Insurance Co.</v>
      </c>
      <c r="B8" s="117" t="s">
        <v>39</v>
      </c>
      <c r="C8" s="1">
        <v>187412</v>
      </c>
    </row>
    <row r="9" spans="1:3" x14ac:dyDescent="0.25">
      <c r="A9" s="117" t="str">
        <f>VLOOKUP(B9, names!A$3:B$2401, 2,)</f>
        <v>St. Johns Insurance Co.</v>
      </c>
      <c r="B9" s="117" t="s">
        <v>40</v>
      </c>
      <c r="C9" s="1">
        <v>166396</v>
      </c>
    </row>
    <row r="10" spans="1:3" x14ac:dyDescent="0.25">
      <c r="A10" s="117" t="str">
        <f>VLOOKUP(B10, names!A$3:B$2401, 2,)</f>
        <v>Homeowners Choice Property &amp; Casualty Insurance Co.</v>
      </c>
      <c r="B10" s="117" t="s">
        <v>41</v>
      </c>
      <c r="C10" s="1">
        <v>149793</v>
      </c>
    </row>
    <row r="11" spans="1:3" x14ac:dyDescent="0.25">
      <c r="A11" s="117" t="str">
        <f>VLOOKUP(B11, names!A$3:B$2401, 2,)</f>
        <v>Tower Hill Prime Insurance Co.</v>
      </c>
      <c r="B11" s="117" t="s">
        <v>43</v>
      </c>
      <c r="C11" s="1">
        <v>148377</v>
      </c>
    </row>
    <row r="12" spans="1:3" x14ac:dyDescent="0.25">
      <c r="A12" s="117" t="str">
        <f>VLOOKUP(B12, names!A$3:B$2401, 2,)</f>
        <v>People's Trust Insurance Co.</v>
      </c>
      <c r="B12" s="117" t="s">
        <v>44</v>
      </c>
      <c r="C12" s="1">
        <v>146106</v>
      </c>
    </row>
    <row r="13" spans="1:3" x14ac:dyDescent="0.25">
      <c r="A13" s="117" t="str">
        <f>VLOOKUP(B13, names!A$3:B$2401, 2,)</f>
        <v>ASI Preferred Insurance Corp.</v>
      </c>
      <c r="B13" s="117" t="s">
        <v>47</v>
      </c>
      <c r="C13" s="1">
        <v>125537</v>
      </c>
    </row>
    <row r="14" spans="1:3" x14ac:dyDescent="0.25">
      <c r="A14" s="117" t="str">
        <f>VLOOKUP(B14, names!A$3:B$2401, 2,)</f>
        <v>United Services Automobile Association</v>
      </c>
      <c r="B14" s="117" t="s">
        <v>45</v>
      </c>
      <c r="C14" s="1">
        <v>124157</v>
      </c>
    </row>
    <row r="15" spans="1:3" x14ac:dyDescent="0.25">
      <c r="A15" s="117" t="str">
        <f>VLOOKUP(B15, names!A$3:B$2401, 2,)</f>
        <v>Florida Peninsula Insurance Co.</v>
      </c>
      <c r="B15" s="117" t="s">
        <v>46</v>
      </c>
      <c r="C15" s="1">
        <v>118771</v>
      </c>
    </row>
    <row r="16" spans="1:3" x14ac:dyDescent="0.25">
      <c r="A16" s="117" t="str">
        <f>VLOOKUP(B16, names!A$3:B$2401, 2,)</f>
        <v>First Protective Insurance Co.</v>
      </c>
      <c r="B16" s="117" t="s">
        <v>55</v>
      </c>
      <c r="C16" s="1">
        <v>104138</v>
      </c>
    </row>
    <row r="17" spans="1:3" x14ac:dyDescent="0.25">
      <c r="A17" s="117" t="str">
        <f>VLOOKUP(B17, names!A$3:B$2401, 2,)</f>
        <v>Castle Key Indemnity Co.</v>
      </c>
      <c r="B17" s="117" t="s">
        <v>49</v>
      </c>
      <c r="C17" s="1">
        <v>99443</v>
      </c>
    </row>
    <row r="18" spans="1:3" x14ac:dyDescent="0.25">
      <c r="A18" s="117" t="str">
        <f>VLOOKUP(B18, names!A$3:B$2401, 2,)</f>
        <v>Florida Family Insurance Co.</v>
      </c>
      <c r="B18" s="117" t="s">
        <v>48</v>
      </c>
      <c r="C18" s="1">
        <v>98089</v>
      </c>
    </row>
    <row r="19" spans="1:3" x14ac:dyDescent="0.25">
      <c r="A19" s="117" t="str">
        <f>VLOOKUP(B19, names!A$3:B$2401, 2,)</f>
        <v>American Bankers Insurance Co. Of Florida</v>
      </c>
      <c r="B19" s="117" t="s">
        <v>42</v>
      </c>
      <c r="C19" s="1">
        <v>94374</v>
      </c>
    </row>
    <row r="20" spans="1:3" x14ac:dyDescent="0.25">
      <c r="A20" s="117" t="str">
        <f>VLOOKUP(B20, names!A$3:B$2401, 2,)</f>
        <v>Progressive Property Insurance Co.</v>
      </c>
      <c r="B20" s="117" t="s">
        <v>3534</v>
      </c>
      <c r="C20" s="1">
        <v>92559</v>
      </c>
    </row>
    <row r="21" spans="1:3" x14ac:dyDescent="0.25">
      <c r="A21" s="117" t="str">
        <f>VLOOKUP(B21, names!A$3:B$2401, 2,)</f>
        <v>Tower Hill Signature Insurance Co.</v>
      </c>
      <c r="B21" s="117" t="s">
        <v>51</v>
      </c>
      <c r="C21" s="1">
        <v>85257</v>
      </c>
    </row>
    <row r="22" spans="1:3" x14ac:dyDescent="0.25">
      <c r="A22" s="117" t="str">
        <f>VLOOKUP(B22, names!A$3:B$2401, 2,)</f>
        <v>Olympus Insurance Co.</v>
      </c>
      <c r="B22" s="117" t="s">
        <v>52</v>
      </c>
      <c r="C22" s="1">
        <v>82320</v>
      </c>
    </row>
    <row r="23" spans="1:3" x14ac:dyDescent="0.25">
      <c r="A23" s="117" t="str">
        <f>VLOOKUP(B23, names!A$3:B$2401, 2,)</f>
        <v>Safe Harbor Insurance Co.</v>
      </c>
      <c r="B23" s="117" t="s">
        <v>57</v>
      </c>
      <c r="C23" s="1">
        <v>78337</v>
      </c>
    </row>
    <row r="24" spans="1:3" x14ac:dyDescent="0.25">
      <c r="A24" s="117" t="str">
        <f>VLOOKUP(B24, names!A$3:B$2401, 2,)</f>
        <v>Castle Key Insurance Co.</v>
      </c>
      <c r="B24" s="117" t="s">
        <v>53</v>
      </c>
      <c r="C24" s="1">
        <v>73011</v>
      </c>
    </row>
    <row r="25" spans="1:3" x14ac:dyDescent="0.25">
      <c r="A25" s="117" t="str">
        <f>VLOOKUP(B25, names!A$3:B$2401, 2,)</f>
        <v>Safepoint Insurance Co.</v>
      </c>
      <c r="B25" s="117" t="s">
        <v>71</v>
      </c>
      <c r="C25" s="1">
        <v>70675</v>
      </c>
    </row>
    <row r="26" spans="1:3" x14ac:dyDescent="0.25">
      <c r="A26" s="117" t="str">
        <f>VLOOKUP(B26, names!A$3:B$2401, 2,)</f>
        <v>Cypress Property &amp; Casualty Insurance Co.</v>
      </c>
      <c r="B26" s="117" t="s">
        <v>59</v>
      </c>
      <c r="C26" s="1">
        <v>68723</v>
      </c>
    </row>
    <row r="27" spans="1:3" x14ac:dyDescent="0.25">
      <c r="A27" s="117" t="str">
        <f>VLOOKUP(B27, names!A$3:B$2401, 2,)</f>
        <v>American Strategic Insurance Corp.</v>
      </c>
      <c r="B27" s="117" t="s">
        <v>61</v>
      </c>
      <c r="C27" s="1">
        <v>66798</v>
      </c>
    </row>
    <row r="28" spans="1:3" x14ac:dyDescent="0.25">
      <c r="A28" s="117" t="str">
        <f>VLOOKUP(B28, names!A$3:B$2401, 2,)</f>
        <v>Auto Club Insurance Co. Of Florida</v>
      </c>
      <c r="B28" s="117" t="s">
        <v>60</v>
      </c>
      <c r="C28" s="1">
        <v>65403</v>
      </c>
    </row>
    <row r="29" spans="1:3" x14ac:dyDescent="0.25">
      <c r="A29" s="117" t="str">
        <f>VLOOKUP(B29, names!A$3:B$2401, 2,)</f>
        <v>Southern Fidelity Property &amp; Casualty</v>
      </c>
      <c r="B29" s="117" t="s">
        <v>62</v>
      </c>
      <c r="C29" s="1">
        <v>65225</v>
      </c>
    </row>
    <row r="30" spans="1:3" x14ac:dyDescent="0.25">
      <c r="A30" s="117" t="str">
        <f>VLOOKUP(B30, names!A$3:B$2401, 2,)</f>
        <v>Southern Fidelity Insurance Co.</v>
      </c>
      <c r="B30" s="117" t="s">
        <v>58</v>
      </c>
      <c r="C30" s="1">
        <v>62643</v>
      </c>
    </row>
    <row r="31" spans="1:3" x14ac:dyDescent="0.25">
      <c r="A31" s="117" t="str">
        <f>VLOOKUP(B31, names!A$3:B$2401, 2,)</f>
        <v>USAA Casualty Insurance Co.</v>
      </c>
      <c r="B31" s="117" t="s">
        <v>67</v>
      </c>
      <c r="C31" s="1">
        <v>61619</v>
      </c>
    </row>
    <row r="32" spans="1:3" x14ac:dyDescent="0.25">
      <c r="A32" s="117" t="str">
        <f>VLOOKUP(B32, names!A$3:B$2401, 2,)</f>
        <v>American Modern Insurance Co. Of Florida</v>
      </c>
      <c r="B32" s="117" t="s">
        <v>66</v>
      </c>
      <c r="C32" s="1">
        <v>61523</v>
      </c>
    </row>
    <row r="33" spans="1:3" x14ac:dyDescent="0.25">
      <c r="A33" s="117" t="str">
        <f>VLOOKUP(B33, names!A$3:B$2401, 2,)</f>
        <v>American Traditions Insurance Co.</v>
      </c>
      <c r="B33" s="117" t="s">
        <v>68</v>
      </c>
      <c r="C33" s="1">
        <v>60814</v>
      </c>
    </row>
    <row r="34" spans="1:3" x14ac:dyDescent="0.25">
      <c r="A34" s="117" t="str">
        <f>VLOOKUP(B34, names!A$3:B$2401, 2,)</f>
        <v>Gulfstream Property And Casualty Insurance Co.</v>
      </c>
      <c r="B34" s="117" t="s">
        <v>64</v>
      </c>
      <c r="C34" s="1">
        <v>60729</v>
      </c>
    </row>
    <row r="35" spans="1:3" x14ac:dyDescent="0.25">
      <c r="A35" s="117" t="str">
        <f>VLOOKUP(B35, names!A$3:B$2401, 2,)</f>
        <v xml:space="preserve">Tower Hill Preferred Insurance Co. </v>
      </c>
      <c r="B35" s="117" t="s">
        <v>54</v>
      </c>
      <c r="C35" s="1">
        <v>60164</v>
      </c>
    </row>
    <row r="36" spans="1:3" x14ac:dyDescent="0.25">
      <c r="A36" s="117" t="str">
        <f>VLOOKUP(B36, names!A$3:B$2401, 2,)</f>
        <v>Universal Insurance Co. Of North America</v>
      </c>
      <c r="B36" s="117" t="s">
        <v>70</v>
      </c>
      <c r="C36" s="1">
        <v>60047</v>
      </c>
    </row>
    <row r="37" spans="1:3" x14ac:dyDescent="0.25">
      <c r="A37" s="117" t="str">
        <f>VLOOKUP(B37, names!A$3:B$2401, 2,)</f>
        <v>Southern Oak Insurance Co.</v>
      </c>
      <c r="B37" s="117" t="s">
        <v>65</v>
      </c>
      <c r="C37" s="1">
        <v>57796</v>
      </c>
    </row>
    <row r="38" spans="1:3" x14ac:dyDescent="0.25">
      <c r="A38" s="117" t="str">
        <f>VLOOKUP(B38, names!A$3:B$2401, 2,)</f>
        <v>ASI Assurance Corp.</v>
      </c>
      <c r="B38" s="117" t="s">
        <v>56</v>
      </c>
      <c r="C38" s="1">
        <v>56976</v>
      </c>
    </row>
    <row r="39" spans="1:3" x14ac:dyDescent="0.25">
      <c r="A39" s="117" t="str">
        <f>VLOOKUP(B39, names!A$3:B$2401, 2,)</f>
        <v>Modern USA Insurance Co.</v>
      </c>
      <c r="B39" s="117" t="s">
        <v>73</v>
      </c>
      <c r="C39" s="1">
        <v>51619</v>
      </c>
    </row>
    <row r="40" spans="1:3" x14ac:dyDescent="0.25">
      <c r="A40" s="117" t="str">
        <f>VLOOKUP(B40, names!A$3:B$2401, 2,)</f>
        <v>Tower Hill Select Insurance Co.</v>
      </c>
      <c r="B40" s="117" t="s">
        <v>63</v>
      </c>
      <c r="C40" s="1">
        <v>47516</v>
      </c>
    </row>
    <row r="41" spans="1:3" x14ac:dyDescent="0.25">
      <c r="A41" s="117" t="str">
        <f>VLOOKUP(B41, names!A$3:B$2401, 2,)</f>
        <v>Omega Insurance Co.</v>
      </c>
      <c r="B41" s="117" t="s">
        <v>72</v>
      </c>
      <c r="C41" s="1">
        <v>45104</v>
      </c>
    </row>
    <row r="42" spans="1:3" x14ac:dyDescent="0.25">
      <c r="A42" s="117" t="str">
        <f>VLOOKUP(B42, names!A$3:B$2401, 2,)</f>
        <v>Elements Property Insurance Co.</v>
      </c>
      <c r="B42" s="117" t="s">
        <v>78</v>
      </c>
      <c r="C42" s="1">
        <v>44832</v>
      </c>
    </row>
    <row r="43" spans="1:3" x14ac:dyDescent="0.25">
      <c r="A43" s="117" t="str">
        <f>VLOOKUP(B43, names!A$3:B$2401, 2,)</f>
        <v>Capitol Preferred Insurance Co.</v>
      </c>
      <c r="B43" s="117" t="s">
        <v>74</v>
      </c>
      <c r="C43" s="1">
        <v>42918</v>
      </c>
    </row>
    <row r="44" spans="1:3" x14ac:dyDescent="0.25">
      <c r="A44" s="117" t="str">
        <f>VLOOKUP(B44, names!A$3:B$2401, 2,)</f>
        <v>Florida Farm Bureau Casualty Insurance Co.</v>
      </c>
      <c r="B44" s="117" t="s">
        <v>75</v>
      </c>
      <c r="C44" s="1">
        <v>41800</v>
      </c>
    </row>
    <row r="45" spans="1:3" x14ac:dyDescent="0.25">
      <c r="A45" s="117" t="str">
        <f>VLOOKUP(B45, names!A$3:B$2401, 2,)</f>
        <v>Florida Farm Bureau General Insurance Co.</v>
      </c>
      <c r="B45" s="117" t="s">
        <v>76</v>
      </c>
      <c r="C45" s="1">
        <v>40324</v>
      </c>
    </row>
    <row r="46" spans="1:3" x14ac:dyDescent="0.25">
      <c r="A46" s="117" t="str">
        <f>VLOOKUP(B46, names!A$3:B$2401, 2,)</f>
        <v>Foremost Insurance Co.</v>
      </c>
      <c r="B46" s="117" t="s">
        <v>79</v>
      </c>
      <c r="C46" s="1">
        <v>38540</v>
      </c>
    </row>
    <row r="47" spans="1:3" x14ac:dyDescent="0.25">
      <c r="A47" s="117" t="str">
        <f>VLOOKUP(B47, names!A$3:B$2401, 2,)</f>
        <v>Anchor Property And Casualty Insurance Co.</v>
      </c>
      <c r="B47" s="117" t="s">
        <v>88</v>
      </c>
      <c r="C47" s="1">
        <v>36700</v>
      </c>
    </row>
    <row r="48" spans="1:3" x14ac:dyDescent="0.25">
      <c r="A48" s="117" t="str">
        <f>VLOOKUP(B48, names!A$3:B$2401, 2,)</f>
        <v>Mount Beacon Insurance Co.</v>
      </c>
      <c r="B48" s="117" t="s">
        <v>69</v>
      </c>
      <c r="C48" s="1">
        <v>34886</v>
      </c>
    </row>
    <row r="49" spans="1:3" x14ac:dyDescent="0.25">
      <c r="A49" s="117" t="str">
        <f>VLOOKUP(B49, names!A$3:B$2401, 2,)</f>
        <v>Liberty Mutual Fire Insurance Co.</v>
      </c>
      <c r="B49" s="117" t="s">
        <v>77</v>
      </c>
      <c r="C49" s="1">
        <v>34531</v>
      </c>
    </row>
    <row r="50" spans="1:3" x14ac:dyDescent="0.25">
      <c r="A50" s="117" t="str">
        <f>VLOOKUP(B50, names!A$3:B$2401, 2,)</f>
        <v>Federal Insurance Co.</v>
      </c>
      <c r="B50" s="117" t="s">
        <v>81</v>
      </c>
      <c r="C50" s="1">
        <v>33309</v>
      </c>
    </row>
    <row r="51" spans="1:3" x14ac:dyDescent="0.25">
      <c r="A51" s="117" t="str">
        <f>VLOOKUP(B51, names!A$3:B$2401, 2,)</f>
        <v>Prepared Insurance Co.</v>
      </c>
      <c r="B51" s="117" t="s">
        <v>82</v>
      </c>
      <c r="C51" s="1">
        <v>32119</v>
      </c>
    </row>
    <row r="52" spans="1:3" x14ac:dyDescent="0.25">
      <c r="A52" s="117" t="str">
        <f>VLOOKUP(B52, names!A$3:B$2401, 2,)</f>
        <v>Nationwide Insurance Co. Of Florida</v>
      </c>
      <c r="B52" s="117" t="s">
        <v>80</v>
      </c>
      <c r="C52" s="1">
        <v>31886</v>
      </c>
    </row>
    <row r="53" spans="1:3" x14ac:dyDescent="0.25">
      <c r="A53" s="117" t="str">
        <f>VLOOKUP(B53, names!A$3:B$2401, 2,)</f>
        <v>Edison Insurance Co.</v>
      </c>
      <c r="B53" s="117" t="s">
        <v>115</v>
      </c>
      <c r="C53" s="1">
        <v>29790</v>
      </c>
    </row>
    <row r="54" spans="1:3" x14ac:dyDescent="0.25">
      <c r="A54" s="117" t="str">
        <f>VLOOKUP(B54, names!A$3:B$2401, 2,)</f>
        <v>Florida Specialty Insurance Co.</v>
      </c>
      <c r="B54" s="117" t="s">
        <v>84</v>
      </c>
      <c r="C54" s="1">
        <v>28641</v>
      </c>
    </row>
    <row r="55" spans="1:3" x14ac:dyDescent="0.25">
      <c r="A55" s="117" t="str">
        <f>VLOOKUP(B55, names!A$3:B$2401, 2,)</f>
        <v>USAA General Indemnity Co.</v>
      </c>
      <c r="B55" s="117" t="s">
        <v>94</v>
      </c>
      <c r="C55" s="1">
        <v>27009</v>
      </c>
    </row>
    <row r="56" spans="1:3" x14ac:dyDescent="0.25">
      <c r="A56" s="117" t="str">
        <f>VLOOKUP(B56, names!A$3:B$2401, 2,)</f>
        <v>Praetorian Insurance Co.</v>
      </c>
      <c r="B56" s="117" t="s">
        <v>96</v>
      </c>
      <c r="C56" s="1">
        <v>24578</v>
      </c>
    </row>
    <row r="57" spans="1:3" x14ac:dyDescent="0.25">
      <c r="A57" s="117" t="str">
        <f>VLOOKUP(B57, names!A$3:B$2401, 2,)</f>
        <v>First Community Insurance Co.</v>
      </c>
      <c r="B57" s="117" t="s">
        <v>83</v>
      </c>
      <c r="C57" s="1">
        <v>24473</v>
      </c>
    </row>
    <row r="58" spans="1:3" x14ac:dyDescent="0.25">
      <c r="A58" s="117" t="str">
        <f>VLOOKUP(B58, names!A$3:B$2401, 2,)</f>
        <v>First Liberty Insurance Corp. (The)</v>
      </c>
      <c r="B58" s="117" t="s">
        <v>90</v>
      </c>
      <c r="C58" s="1">
        <v>24216</v>
      </c>
    </row>
    <row r="59" spans="1:3" x14ac:dyDescent="0.25">
      <c r="A59" s="117" t="str">
        <f>VLOOKUP(B59, names!A$3:B$2401, 2,)</f>
        <v>Amica Mutual Insurance Co.</v>
      </c>
      <c r="B59" s="117" t="s">
        <v>89</v>
      </c>
      <c r="C59" s="1">
        <v>23097</v>
      </c>
    </row>
    <row r="60" spans="1:3" x14ac:dyDescent="0.25">
      <c r="A60" s="117" t="str">
        <f>VLOOKUP(B60, names!A$3:B$2401, 2,)</f>
        <v>Weston Insurance Co.</v>
      </c>
      <c r="B60" s="117" t="s">
        <v>87</v>
      </c>
      <c r="C60" s="1">
        <v>22369</v>
      </c>
    </row>
    <row r="61" spans="1:3" x14ac:dyDescent="0.25">
      <c r="A61" s="117" t="str">
        <f>VLOOKUP(B61, names!A$3:B$2401, 2,)</f>
        <v>Hartford Insurance Co. Of The Midwest</v>
      </c>
      <c r="B61" s="117" t="s">
        <v>86</v>
      </c>
      <c r="C61" s="1">
        <v>22076</v>
      </c>
    </row>
    <row r="62" spans="1:3" x14ac:dyDescent="0.25">
      <c r="A62" s="117" t="str">
        <f>VLOOKUP(B62, names!A$3:B$2401, 2,)</f>
        <v>Homesite Insurance Co.</v>
      </c>
      <c r="B62" s="117" t="s">
        <v>107</v>
      </c>
      <c r="C62" s="1">
        <v>20578</v>
      </c>
    </row>
    <row r="63" spans="1:3" x14ac:dyDescent="0.25">
      <c r="A63" s="117" t="str">
        <f>VLOOKUP(B63, names!A$3:B$2401, 2,)</f>
        <v>Sawgrass Mutual Insurance Co.</v>
      </c>
      <c r="B63" s="117" t="s">
        <v>85</v>
      </c>
      <c r="C63" s="1">
        <v>20504</v>
      </c>
    </row>
    <row r="64" spans="1:3" x14ac:dyDescent="0.25">
      <c r="A64" s="117" t="str">
        <f>VLOOKUP(B64, names!A$3:B$2401, 2,)</f>
        <v>Avatar Property &amp; Casualty Insurance Co.</v>
      </c>
      <c r="B64" s="117" t="s">
        <v>91</v>
      </c>
      <c r="C64" s="1">
        <v>19862</v>
      </c>
    </row>
    <row r="65" spans="1:3" x14ac:dyDescent="0.25">
      <c r="A65" s="117" t="str">
        <f>VLOOKUP(B65, names!A$3:B$2401, 2,)</f>
        <v>Foremost Property And Casualty Insurance Co.</v>
      </c>
      <c r="B65" s="117" t="s">
        <v>92</v>
      </c>
      <c r="C65" s="1">
        <v>15504</v>
      </c>
    </row>
    <row r="66" spans="1:3" x14ac:dyDescent="0.25">
      <c r="A66" s="117" t="str">
        <f>VLOOKUP(B66, names!A$3:B$2401, 2,)</f>
        <v>First Floridian Auto And Home Insurance Co.</v>
      </c>
      <c r="B66" s="117" t="s">
        <v>93</v>
      </c>
      <c r="C66" s="1">
        <v>15449</v>
      </c>
    </row>
    <row r="67" spans="1:3" x14ac:dyDescent="0.25">
      <c r="A67" s="117" t="str">
        <f>VLOOKUP(B67, names!A$3:B$2401, 2,)</f>
        <v>United Casualty Insurance Co. Of America</v>
      </c>
      <c r="B67" s="117" t="s">
        <v>95</v>
      </c>
      <c r="C67" s="1">
        <v>15163</v>
      </c>
    </row>
    <row r="68" spans="1:3" x14ac:dyDescent="0.25">
      <c r="A68" s="117" t="str">
        <f>VLOOKUP(B68, names!A$3:B$2401, 2,)</f>
        <v>First American Property &amp; Casualty Insurance Co.</v>
      </c>
      <c r="B68" s="117" t="s">
        <v>98</v>
      </c>
      <c r="C68" s="1">
        <v>15115</v>
      </c>
    </row>
    <row r="69" spans="1:3" x14ac:dyDescent="0.25">
      <c r="A69" s="117" t="str">
        <f>VLOOKUP(B69, names!A$3:B$2401, 2,)</f>
        <v>AIG Property Casualty Co.</v>
      </c>
      <c r="B69" s="117" t="s">
        <v>97</v>
      </c>
      <c r="C69" s="1">
        <v>14896</v>
      </c>
    </row>
    <row r="70" spans="1:3" x14ac:dyDescent="0.25">
      <c r="A70" s="117" t="str">
        <f>VLOOKUP(B70, names!A$3:B$2401, 2,)</f>
        <v>Centauri Specialty Insurance Co.</v>
      </c>
      <c r="B70" s="117" t="s">
        <v>119</v>
      </c>
      <c r="C70" s="1">
        <v>11134</v>
      </c>
    </row>
    <row r="71" spans="1:3" x14ac:dyDescent="0.25">
      <c r="A71" s="117" t="str">
        <f>VLOOKUP(B71, names!A$3:B$2401, 2,)</f>
        <v>Metropolitan Casualty Insurance Co.</v>
      </c>
      <c r="B71" s="117" t="s">
        <v>99</v>
      </c>
      <c r="C71" s="1">
        <v>10251</v>
      </c>
    </row>
    <row r="72" spans="1:3" x14ac:dyDescent="0.25">
      <c r="A72" s="117" t="str">
        <f>VLOOKUP(B72, names!A$3:B$2401, 2,)</f>
        <v>Ace Insurance Co. Of The Midwest</v>
      </c>
      <c r="B72" s="117" t="s">
        <v>114</v>
      </c>
      <c r="C72" s="1">
        <v>8871</v>
      </c>
    </row>
    <row r="73" spans="1:3" x14ac:dyDescent="0.25">
      <c r="A73" s="117" t="str">
        <f>VLOOKUP(B73, names!A$3:B$2401, 2,)</f>
        <v>National Speciality Insurance Co.</v>
      </c>
      <c r="B73" s="117" t="s">
        <v>1497</v>
      </c>
      <c r="C73" s="1">
        <v>8855</v>
      </c>
    </row>
    <row r="74" spans="1:3" x14ac:dyDescent="0.25">
      <c r="A74" s="117" t="str">
        <f>VLOOKUP(B74, names!A$3:B$2401, 2,)</f>
        <v>Privilege Underwriters Reciprocal Exchange</v>
      </c>
      <c r="B74" s="117" t="s">
        <v>103</v>
      </c>
      <c r="C74" s="1">
        <v>8771</v>
      </c>
    </row>
    <row r="75" spans="1:3" x14ac:dyDescent="0.25">
      <c r="A75" s="117" t="str">
        <f>VLOOKUP(B75, names!A$3:B$2401, 2,)</f>
        <v>Southern-Owners Insurance Co.</v>
      </c>
      <c r="B75" s="117" t="s">
        <v>101</v>
      </c>
      <c r="C75" s="1">
        <v>8578</v>
      </c>
    </row>
    <row r="76" spans="1:3" x14ac:dyDescent="0.25">
      <c r="A76" s="117" t="str">
        <f>VLOOKUP(B76, names!A$3:B$2401, 2,)</f>
        <v>Stillwater Property And Casualty Insurance Co.</v>
      </c>
      <c r="B76" s="117" t="s">
        <v>100</v>
      </c>
      <c r="C76" s="1">
        <v>7428</v>
      </c>
    </row>
    <row r="77" spans="1:3" x14ac:dyDescent="0.25">
      <c r="A77" s="117" t="str">
        <f>VLOOKUP(B77, names!A$3:B$2401, 2,)</f>
        <v>American Reliable Insurance Co.</v>
      </c>
      <c r="B77" s="117" t="s">
        <v>102</v>
      </c>
      <c r="C77" s="1">
        <v>7213</v>
      </c>
    </row>
    <row r="78" spans="1:3" x14ac:dyDescent="0.25">
      <c r="A78" s="117" t="str">
        <f>VLOOKUP(B78, names!A$3:B$2401, 2,)</f>
        <v>Monarch National Insurance Co.</v>
      </c>
      <c r="B78" s="117" t="s">
        <v>150</v>
      </c>
      <c r="C78" s="1">
        <v>6846</v>
      </c>
    </row>
    <row r="79" spans="1:3" x14ac:dyDescent="0.25">
      <c r="A79" s="117" t="str">
        <f>VLOOKUP(B79, names!A$3:B$2401, 2,)</f>
        <v>American Southern Home Insurance Co.</v>
      </c>
      <c r="B79" s="117" t="s">
        <v>105</v>
      </c>
      <c r="C79" s="1">
        <v>5410</v>
      </c>
    </row>
    <row r="80" spans="1:3" x14ac:dyDescent="0.25">
      <c r="A80" s="117" t="str">
        <f>VLOOKUP(B80, names!A$3:B$2401, 2,)</f>
        <v>American Coastal Insurance Co.</v>
      </c>
      <c r="B80" s="117" t="s">
        <v>108</v>
      </c>
      <c r="C80" s="1">
        <v>4363</v>
      </c>
    </row>
    <row r="81" spans="1:3" x14ac:dyDescent="0.25">
      <c r="A81" s="117" t="str">
        <f>VLOOKUP(B81, names!A$3:B$2401, 2,)</f>
        <v>White Pine Insurance Co.</v>
      </c>
      <c r="B81" s="117" t="s">
        <v>1992</v>
      </c>
      <c r="C81" s="1">
        <v>4199</v>
      </c>
    </row>
    <row r="82" spans="1:3" x14ac:dyDescent="0.25">
      <c r="A82" s="117" t="str">
        <f>VLOOKUP(B82, names!A$3:B$2401, 2,)</f>
        <v>Sussex Insurance Co.</v>
      </c>
      <c r="B82" s="117" t="s">
        <v>106</v>
      </c>
      <c r="C82" s="1">
        <v>3976</v>
      </c>
    </row>
    <row r="83" spans="1:3" x14ac:dyDescent="0.25">
      <c r="A83" s="117" t="str">
        <f>VLOOKUP(B83, names!A$3:B$2401, 2,)</f>
        <v>New Hampshire Insurance Co.</v>
      </c>
      <c r="B83" s="117" t="s">
        <v>110</v>
      </c>
      <c r="C83" s="1">
        <v>3494</v>
      </c>
    </row>
    <row r="84" spans="1:3" x14ac:dyDescent="0.25">
      <c r="A84" s="117" t="str">
        <f>VLOOKUP(B84, names!A$3:B$2401, 2,)</f>
        <v>Armed Forces Insurance Exchange</v>
      </c>
      <c r="B84" s="117" t="s">
        <v>111</v>
      </c>
      <c r="C84" s="1">
        <v>3095</v>
      </c>
    </row>
    <row r="85" spans="1:3" x14ac:dyDescent="0.25">
      <c r="A85" s="117" t="str">
        <f>VLOOKUP(B85, names!A$3:B$2401, 2,)</f>
        <v>Garrison Property and Casualty Insurance Co.</v>
      </c>
      <c r="B85" s="117" t="s">
        <v>1128</v>
      </c>
      <c r="C85" s="1">
        <v>2523</v>
      </c>
    </row>
    <row r="86" spans="1:3" x14ac:dyDescent="0.25">
      <c r="A86" s="117" t="str">
        <f>VLOOKUP(B86, names!A$3:B$2401, 2,)</f>
        <v>American Capital Assurance Corp</v>
      </c>
      <c r="B86" s="117" t="s">
        <v>117</v>
      </c>
      <c r="C86" s="1">
        <v>2074</v>
      </c>
    </row>
    <row r="87" spans="1:3" x14ac:dyDescent="0.25">
      <c r="A87" s="117" t="str">
        <f>VLOOKUP(B87, names!A$3:B$2401, 2,)</f>
        <v>Auto-Owners Insurance Co.</v>
      </c>
      <c r="B87" s="117" t="s">
        <v>116</v>
      </c>
      <c r="C87" s="1">
        <v>2009</v>
      </c>
    </row>
    <row r="88" spans="1:3" x14ac:dyDescent="0.25">
      <c r="A88" s="117" t="str">
        <f>VLOOKUP(B88, names!A$3:B$2401, 2,)</f>
        <v>TypTap Insurance Co.</v>
      </c>
      <c r="B88" s="117" t="s">
        <v>3393</v>
      </c>
      <c r="C88" s="1">
        <v>1855</v>
      </c>
    </row>
    <row r="89" spans="1:3" x14ac:dyDescent="0.25">
      <c r="A89" s="117" t="str">
        <f>VLOOKUP(B89, names!A$3:B$2401, 2,)</f>
        <v>Electric Insurance Co.</v>
      </c>
      <c r="B89" s="117" t="s">
        <v>121</v>
      </c>
      <c r="C89" s="1">
        <v>1849</v>
      </c>
    </row>
    <row r="90" spans="1:3" x14ac:dyDescent="0.25">
      <c r="A90" s="117" t="str">
        <f>VLOOKUP(B90, names!A$3:B$2401, 2,)</f>
        <v>IDS Property Casualty Insurance Co.</v>
      </c>
      <c r="B90" s="117" t="s">
        <v>118</v>
      </c>
      <c r="C90" s="1">
        <v>1827</v>
      </c>
    </row>
    <row r="91" spans="1:3" x14ac:dyDescent="0.25">
      <c r="A91" s="117" t="str">
        <f>VLOOKUP(B91, names!A$3:B$2401, 2,)</f>
        <v>US Coastal Property &amp; Casualty Insurance Co.</v>
      </c>
      <c r="B91" s="117" t="s">
        <v>3394</v>
      </c>
      <c r="C91" s="1">
        <v>1662</v>
      </c>
    </row>
    <row r="92" spans="1:3" x14ac:dyDescent="0.25">
      <c r="A92" s="117" t="str">
        <f>VLOOKUP(B92, names!A$3:B$2401, 2,)</f>
        <v>ASI Home Insurance Corp.</v>
      </c>
      <c r="B92" s="117" t="s">
        <v>120</v>
      </c>
      <c r="C92" s="1">
        <v>1412</v>
      </c>
    </row>
    <row r="93" spans="1:3" x14ac:dyDescent="0.25">
      <c r="A93" s="117" t="str">
        <f>VLOOKUP(B93, names!A$3:B$2401, 2,)</f>
        <v>Old Dominion Insurance Co.</v>
      </c>
      <c r="B93" s="117" t="s">
        <v>122</v>
      </c>
      <c r="C93" s="1">
        <v>1016</v>
      </c>
    </row>
    <row r="94" spans="1:3" x14ac:dyDescent="0.25">
      <c r="A94" s="117" t="str">
        <f>VLOOKUP(B94, names!A$3:B$2401, 2,)</f>
        <v>Response Insurance Co.</v>
      </c>
      <c r="B94" s="117" t="s">
        <v>112</v>
      </c>
      <c r="C94" s="117">
        <v>967</v>
      </c>
    </row>
    <row r="95" spans="1:3" x14ac:dyDescent="0.25">
      <c r="A95" s="117" t="str">
        <f>VLOOKUP(B95, names!A$3:B$2401, 2,)</f>
        <v>Cincinnati Insurance Co.</v>
      </c>
      <c r="B95" s="117" t="s">
        <v>124</v>
      </c>
      <c r="C95" s="117">
        <v>908</v>
      </c>
    </row>
    <row r="96" spans="1:3" x14ac:dyDescent="0.25">
      <c r="A96" s="117" t="str">
        <f>VLOOKUP(B96, names!A$3:B$2401, 2,)</f>
        <v>Great Northern Insurance Co.</v>
      </c>
      <c r="B96" s="117" t="s">
        <v>125</v>
      </c>
      <c r="C96" s="117">
        <v>895</v>
      </c>
    </row>
    <row r="97" spans="1:3" x14ac:dyDescent="0.25">
      <c r="A97" s="117" t="str">
        <f>VLOOKUP(B97, names!A$3:B$2401, 2,)</f>
        <v>Aegis Security Insurance Co.</v>
      </c>
      <c r="B97" s="117" t="s">
        <v>129</v>
      </c>
      <c r="C97" s="117">
        <v>690</v>
      </c>
    </row>
    <row r="98" spans="1:3" x14ac:dyDescent="0.25">
      <c r="A98" s="117" t="str">
        <f>VLOOKUP(B98, names!A$3:B$2401, 2,)</f>
        <v>QBE Insurance Corp.</v>
      </c>
      <c r="B98" s="117" t="s">
        <v>126</v>
      </c>
      <c r="C98" s="117">
        <v>686</v>
      </c>
    </row>
    <row r="99" spans="1:3" x14ac:dyDescent="0.25">
      <c r="A99" s="117" t="str">
        <f>VLOOKUP(B99, names!A$3:B$2401, 2,)</f>
        <v>American Home Assurance Co.</v>
      </c>
      <c r="B99" s="117" t="s">
        <v>128</v>
      </c>
      <c r="C99" s="117">
        <v>662</v>
      </c>
    </row>
    <row r="100" spans="1:3" x14ac:dyDescent="0.25">
      <c r="A100" s="117" t="str">
        <f>VLOOKUP(B100, names!A$3:B$2401, 2,)</f>
        <v>United Fire And Casualty Co.</v>
      </c>
      <c r="B100" s="117" t="s">
        <v>130</v>
      </c>
      <c r="C100" s="117">
        <v>636</v>
      </c>
    </row>
    <row r="101" spans="1:3" x14ac:dyDescent="0.25">
      <c r="A101" s="117" t="str">
        <f>VLOOKUP(B101, names!A$3:B$2401, 2,)</f>
        <v>Teachers Insurance Co.</v>
      </c>
      <c r="B101" s="117" t="s">
        <v>137</v>
      </c>
      <c r="C101" s="117">
        <v>618</v>
      </c>
    </row>
    <row r="102" spans="1:3" x14ac:dyDescent="0.25">
      <c r="A102" s="117" t="str">
        <f>VLOOKUP(B102, names!A$3:B$2401, 2,)</f>
        <v>Great American Assurance Co.</v>
      </c>
      <c r="B102" s="117" t="s">
        <v>133</v>
      </c>
      <c r="C102" s="117">
        <v>580</v>
      </c>
    </row>
    <row r="103" spans="1:3" x14ac:dyDescent="0.25">
      <c r="A103" s="117" t="str">
        <f>VLOOKUP(B103, names!A$3:B$2401, 2,)</f>
        <v>Great American Insurance Co.</v>
      </c>
      <c r="B103" s="117" t="s">
        <v>131</v>
      </c>
      <c r="C103" s="117">
        <v>536</v>
      </c>
    </row>
    <row r="104" spans="1:3" x14ac:dyDescent="0.25">
      <c r="A104" s="117" t="str">
        <f>VLOOKUP(B104, names!A$3:B$2401, 2,)</f>
        <v>Guideone Elite Insurance Co.</v>
      </c>
      <c r="B104" s="117" t="s">
        <v>134</v>
      </c>
      <c r="C104" s="117">
        <v>530</v>
      </c>
    </row>
    <row r="105" spans="1:3" x14ac:dyDescent="0.25">
      <c r="A105" s="117" t="str">
        <f>VLOOKUP(B105, names!A$3:B$2401, 2,)</f>
        <v>American Platinum Property And Casualty Insurance Co.</v>
      </c>
      <c r="B105" s="117" t="s">
        <v>132</v>
      </c>
      <c r="C105" s="117">
        <v>479</v>
      </c>
    </row>
    <row r="106" spans="1:3" x14ac:dyDescent="0.25">
      <c r="A106" s="117" t="str">
        <f>VLOOKUP(B106, names!A$3:B$2401, 2,)</f>
        <v>Addison Insurance Co.</v>
      </c>
      <c r="B106" s="117" t="s">
        <v>136</v>
      </c>
      <c r="C106" s="117">
        <v>423</v>
      </c>
    </row>
    <row r="107" spans="1:3" x14ac:dyDescent="0.25">
      <c r="A107" s="117" t="str">
        <f>VLOOKUP(B107, names!A$3:B$2401, 2,)</f>
        <v>First National Insurance Co. Of America</v>
      </c>
      <c r="B107" s="117" t="s">
        <v>138</v>
      </c>
      <c r="C107" s="117">
        <v>397</v>
      </c>
    </row>
    <row r="108" spans="1:3" x14ac:dyDescent="0.25">
      <c r="A108" s="117" t="str">
        <f>VLOOKUP(B108, names!A$3:B$2401, 2,)</f>
        <v>Philadelphia Indemnity Insurance Co.</v>
      </c>
      <c r="B108" s="117" t="s">
        <v>135</v>
      </c>
      <c r="C108" s="117">
        <v>361</v>
      </c>
    </row>
    <row r="109" spans="1:3" x14ac:dyDescent="0.25">
      <c r="A109" s="117" t="str">
        <f>VLOOKUP(B109, names!A$3:B$2401, 2,)</f>
        <v>Great American Insurance Co. Of New York</v>
      </c>
      <c r="B109" s="117" t="s">
        <v>140</v>
      </c>
      <c r="C109" s="117">
        <v>341</v>
      </c>
    </row>
    <row r="110" spans="1:3" x14ac:dyDescent="0.25">
      <c r="A110" s="117" t="str">
        <f>VLOOKUP(B110, names!A$3:B$2401, 2,)</f>
        <v>Church Mutual Insurance Co.</v>
      </c>
      <c r="B110" s="117" t="s">
        <v>139</v>
      </c>
      <c r="C110" s="117">
        <v>325</v>
      </c>
    </row>
    <row r="111" spans="1:3" x14ac:dyDescent="0.25">
      <c r="A111" s="117" t="str">
        <f>VLOOKUP(B111, names!A$3:B$2401, 2,)</f>
        <v>Travelers Indemnity Co. Of America</v>
      </c>
      <c r="B111" s="117" t="s">
        <v>3408</v>
      </c>
      <c r="C111" s="117">
        <v>295</v>
      </c>
    </row>
    <row r="112" spans="1:3" x14ac:dyDescent="0.25">
      <c r="A112" s="117" t="str">
        <f>VLOOKUP(B112, names!A$3:B$2401, 2,)</f>
        <v>Service Insurance Co.</v>
      </c>
      <c r="B112" s="117" t="s">
        <v>142</v>
      </c>
      <c r="C112" s="117">
        <v>240</v>
      </c>
    </row>
    <row r="113" spans="1:3" x14ac:dyDescent="0.25">
      <c r="A113" s="117" t="str">
        <f>VLOOKUP(B113, names!A$3:B$2401, 2,)</f>
        <v>FCCI Insurance Co.</v>
      </c>
      <c r="B113" s="117" t="s">
        <v>144</v>
      </c>
      <c r="C113" s="117">
        <v>235</v>
      </c>
    </row>
    <row r="114" spans="1:3" x14ac:dyDescent="0.25">
      <c r="A114" s="117" t="str">
        <f>VLOOKUP(B114, names!A$3:B$2401, 2,)</f>
        <v>Everest National Insurance Co.</v>
      </c>
      <c r="B114" s="117" t="s">
        <v>1010</v>
      </c>
      <c r="C114" s="117">
        <v>214</v>
      </c>
    </row>
    <row r="115" spans="1:3" x14ac:dyDescent="0.25">
      <c r="A115" s="117" t="str">
        <f>VLOOKUP(B115, names!A$3:B$2401, 2,)</f>
        <v>Charter Oak Fire Insurance Co.</v>
      </c>
      <c r="B115" s="117" t="s">
        <v>3405</v>
      </c>
      <c r="C115" s="117">
        <v>205</v>
      </c>
    </row>
    <row r="116" spans="1:3" x14ac:dyDescent="0.25">
      <c r="A116" s="117" t="str">
        <f>VLOOKUP(B116, names!A$3:B$2401, 2,)</f>
        <v>Travelers Indemnity Co.</v>
      </c>
      <c r="B116" s="117" t="s">
        <v>3407</v>
      </c>
      <c r="C116" s="117">
        <v>204</v>
      </c>
    </row>
    <row r="117" spans="1:3" x14ac:dyDescent="0.25">
      <c r="A117" s="117" t="str">
        <f>VLOOKUP(B117, names!A$3:B$2401, 2,)</f>
        <v>Hartford Casualty Insurance Co.</v>
      </c>
      <c r="B117" s="117" t="s">
        <v>143</v>
      </c>
      <c r="C117" s="117">
        <v>188</v>
      </c>
    </row>
    <row r="118" spans="1:3" x14ac:dyDescent="0.25">
      <c r="A118" s="117" t="str">
        <f>VLOOKUP(B118, names!A$3:B$2401, 2,)</f>
        <v>Cincinnati Indemnity Co.</v>
      </c>
      <c r="B118" s="117" t="s">
        <v>146</v>
      </c>
      <c r="C118" s="117">
        <v>182</v>
      </c>
    </row>
    <row r="119" spans="1:3" x14ac:dyDescent="0.25">
      <c r="A119" s="117" t="str">
        <f>VLOOKUP(B119, names!A$3:B$2401, 2,)</f>
        <v>Indemnity Insurance Co. Of North America</v>
      </c>
      <c r="B119" s="117" t="s">
        <v>145</v>
      </c>
      <c r="C119" s="117">
        <v>154</v>
      </c>
    </row>
    <row r="120" spans="1:3" x14ac:dyDescent="0.25">
      <c r="A120" s="117" t="str">
        <f>VLOOKUP(B120, names!A$3:B$2401, 2,)</f>
        <v>Guideone Mutual Insurance Co.</v>
      </c>
      <c r="B120" s="117" t="s">
        <v>151</v>
      </c>
      <c r="C120" s="117">
        <v>152</v>
      </c>
    </row>
    <row r="121" spans="1:3" x14ac:dyDescent="0.25">
      <c r="A121" s="117" t="str">
        <f>VLOOKUP(B121, names!A$3:B$2401, 2,)</f>
        <v>Pacific Indemnity Co.</v>
      </c>
      <c r="B121" s="117" t="s">
        <v>148</v>
      </c>
      <c r="C121" s="117">
        <v>150</v>
      </c>
    </row>
    <row r="122" spans="1:3" x14ac:dyDescent="0.25">
      <c r="A122" s="117" t="str">
        <f>VLOOKUP(B122, names!A$3:B$2401, 2,)</f>
        <v>Massachusetts Bay Insurance Co.</v>
      </c>
      <c r="B122" s="117" t="s">
        <v>166</v>
      </c>
      <c r="C122" s="117">
        <v>142</v>
      </c>
    </row>
    <row r="123" spans="1:3" x14ac:dyDescent="0.25">
      <c r="A123" s="117" t="str">
        <f>VLOOKUP(B123, names!A$3:B$2401, 2,)</f>
        <v>Stillwater Insurance Co.</v>
      </c>
      <c r="B123" s="117" t="s">
        <v>1826</v>
      </c>
      <c r="C123" s="117">
        <v>137</v>
      </c>
    </row>
    <row r="124" spans="1:3" x14ac:dyDescent="0.25">
      <c r="A124" s="117" t="str">
        <f>VLOOKUP(B124, names!A$3:B$2401, 2,)</f>
        <v>Affiliated FM Insurance Co.</v>
      </c>
      <c r="B124" s="117" t="s">
        <v>153</v>
      </c>
      <c r="C124" s="117">
        <v>132</v>
      </c>
    </row>
    <row r="125" spans="1:3" x14ac:dyDescent="0.25">
      <c r="A125" s="117" t="str">
        <f>VLOOKUP(B125, names!A$3:B$2401, 2,)</f>
        <v>Westfield Insurance Co.</v>
      </c>
      <c r="B125" s="117" t="s">
        <v>154</v>
      </c>
      <c r="C125" s="117">
        <v>104</v>
      </c>
    </row>
    <row r="126" spans="1:3" x14ac:dyDescent="0.25">
      <c r="A126" s="117" t="str">
        <f>VLOOKUP(B126, names!A$3:B$2401, 2,)</f>
        <v>Hanover Insurance Co. (The)</v>
      </c>
      <c r="B126" s="117" t="s">
        <v>147</v>
      </c>
      <c r="C126" s="117">
        <v>87</v>
      </c>
    </row>
    <row r="127" spans="1:3" x14ac:dyDescent="0.25">
      <c r="A127" s="117" t="str">
        <f>VLOOKUP(B127, names!A$3:B$2401, 2,)</f>
        <v>Hartford Underwriters Insurance Co.</v>
      </c>
      <c r="B127" s="117" t="s">
        <v>157</v>
      </c>
      <c r="C127" s="117">
        <v>69</v>
      </c>
    </row>
    <row r="128" spans="1:3" x14ac:dyDescent="0.25">
      <c r="A128" s="117" t="str">
        <f>VLOOKUP(B128, names!A$3:B$2401, 2,)</f>
        <v>Travelers Indemnity Co. Of Connecticut</v>
      </c>
      <c r="B128" s="117" t="s">
        <v>3409</v>
      </c>
      <c r="C128" s="117">
        <v>67</v>
      </c>
    </row>
    <row r="129" spans="1:3" x14ac:dyDescent="0.25">
      <c r="A129" s="117" t="str">
        <f>VLOOKUP(B129, names!A$3:B$2401, 2,)</f>
        <v>American States Insurance Co.</v>
      </c>
      <c r="B129" s="117" t="s">
        <v>155</v>
      </c>
      <c r="C129" s="117">
        <v>65</v>
      </c>
    </row>
    <row r="130" spans="1:3" x14ac:dyDescent="0.25">
      <c r="A130" s="117" t="str">
        <f>VLOOKUP(B130, names!A$3:B$2401, 2,)</f>
        <v>Travelers Property Casualty Co. Of America</v>
      </c>
      <c r="B130" s="117" t="s">
        <v>160</v>
      </c>
      <c r="C130" s="117">
        <v>62</v>
      </c>
    </row>
    <row r="131" spans="1:3" x14ac:dyDescent="0.25">
      <c r="A131" s="117" t="str">
        <f>VLOOKUP(B131, names!A$3:B$2401, 2,)</f>
        <v>National Trust Insurance Co.</v>
      </c>
      <c r="B131" s="117" t="s">
        <v>159</v>
      </c>
      <c r="C131" s="117">
        <v>58</v>
      </c>
    </row>
    <row r="132" spans="1:3" x14ac:dyDescent="0.25">
      <c r="A132" s="117" t="str">
        <f>VLOOKUP(B132, names!A$3:B$2401, 2,)</f>
        <v>Vigilant Insurance Co.</v>
      </c>
      <c r="B132" s="117" t="s">
        <v>158</v>
      </c>
      <c r="C132" s="117">
        <v>54</v>
      </c>
    </row>
    <row r="133" spans="1:3" x14ac:dyDescent="0.25">
      <c r="A133" s="117" t="str">
        <f>VLOOKUP(B133, names!A$3:B$2401, 2,)</f>
        <v>Markel Insurance Co.</v>
      </c>
      <c r="B133" s="117" t="s">
        <v>164</v>
      </c>
      <c r="C133" s="117">
        <v>50</v>
      </c>
    </row>
    <row r="134" spans="1:3" x14ac:dyDescent="0.25">
      <c r="A134" s="117" t="str">
        <f>VLOOKUP(B134, names!A$3:B$2401, 2,)</f>
        <v>Hartford Fire Insurance Co.</v>
      </c>
      <c r="B134" s="117" t="s">
        <v>163</v>
      </c>
      <c r="C134" s="117">
        <v>45</v>
      </c>
    </row>
    <row r="135" spans="1:3" x14ac:dyDescent="0.25">
      <c r="A135" s="117" t="str">
        <f>VLOOKUP(B135, names!A$3:B$2401, 2,)</f>
        <v>Guideone Specialty Mutual Insurance Co.</v>
      </c>
      <c r="B135" s="117" t="s">
        <v>162</v>
      </c>
      <c r="C135" s="117">
        <v>41</v>
      </c>
    </row>
    <row r="136" spans="1:3" x14ac:dyDescent="0.25">
      <c r="A136" s="117" t="str">
        <f>VLOOKUP(B136, names!A$3:B$2401, 2,)</f>
        <v>Granada Insurance Co.</v>
      </c>
      <c r="B136" s="117" t="s">
        <v>161</v>
      </c>
      <c r="C136" s="117">
        <v>34</v>
      </c>
    </row>
    <row r="137" spans="1:3" x14ac:dyDescent="0.25">
      <c r="A137" s="117" t="str">
        <f>VLOOKUP(B137, names!A$3:B$2401, 2,)</f>
        <v>Great American Alliance Insurance Co.</v>
      </c>
      <c r="B137" s="117" t="s">
        <v>167</v>
      </c>
      <c r="C137" s="117">
        <v>21</v>
      </c>
    </row>
    <row r="138" spans="1:3" x14ac:dyDescent="0.25">
      <c r="A138" s="117" t="str">
        <f>VLOOKUP(B138, names!A$3:B$2401, 2,)</f>
        <v>Merastar Insurance Co.</v>
      </c>
      <c r="B138" s="117" t="s">
        <v>127</v>
      </c>
      <c r="C138" s="117">
        <v>21</v>
      </c>
    </row>
    <row r="139" spans="1:3" x14ac:dyDescent="0.25">
      <c r="A139" s="117" t="str">
        <f>VLOOKUP(B139, names!A$3:B$2401, 2,)</f>
        <v>United States Fire Insurance Co.</v>
      </c>
      <c r="B139" s="117" t="s">
        <v>168</v>
      </c>
      <c r="C139" s="117">
        <v>21</v>
      </c>
    </row>
    <row r="140" spans="1:3" x14ac:dyDescent="0.25">
      <c r="A140" s="117" t="str">
        <f>VLOOKUP(B140, names!A$3:B$2401, 2,)</f>
        <v>Factory Mutual Insurance Co.</v>
      </c>
      <c r="B140" s="117" t="s">
        <v>169</v>
      </c>
      <c r="C140" s="117">
        <v>20</v>
      </c>
    </row>
    <row r="141" spans="1:3" x14ac:dyDescent="0.25">
      <c r="A141" s="117" t="str">
        <f>VLOOKUP(B141, names!A$3:B$2401, 2,)</f>
        <v>National Union Fire Insurance Co. of Pittsburgh, PA</v>
      </c>
      <c r="B141" s="117" t="s">
        <v>1500</v>
      </c>
      <c r="C141" s="117">
        <v>20</v>
      </c>
    </row>
    <row r="142" spans="1:3" x14ac:dyDescent="0.25">
      <c r="A142" s="117" t="str">
        <f>VLOOKUP(B142, names!A$3:B$2401, 2,)</f>
        <v>Phoenix Insurance Co.</v>
      </c>
      <c r="B142" s="117" t="s">
        <v>3406</v>
      </c>
      <c r="C142" s="117">
        <v>20</v>
      </c>
    </row>
    <row r="143" spans="1:3" x14ac:dyDescent="0.25">
      <c r="A143" s="117" t="str">
        <f>VLOOKUP(B143, names!A$3:B$2401, 2,)</f>
        <v>American Security Insurance Co.</v>
      </c>
      <c r="B143" s="117" t="s">
        <v>172</v>
      </c>
      <c r="C143" s="117">
        <v>16</v>
      </c>
    </row>
    <row r="144" spans="1:3" x14ac:dyDescent="0.25">
      <c r="A144" s="117" t="str">
        <f>VLOOKUP(B144, names!A$3:B$2401, 2,)</f>
        <v>St. Paul Fire &amp; Marine Insurance Co.</v>
      </c>
      <c r="B144" s="117" t="s">
        <v>170</v>
      </c>
      <c r="C144" s="117">
        <v>16</v>
      </c>
    </row>
    <row r="145" spans="1:3" x14ac:dyDescent="0.25">
      <c r="A145" s="117" t="str">
        <f>VLOOKUP(B145, names!A$3:B$2401, 2,)</f>
        <v>State National Insurance Co.</v>
      </c>
      <c r="B145" s="117" t="s">
        <v>171</v>
      </c>
      <c r="C145" s="117">
        <v>16</v>
      </c>
    </row>
    <row r="146" spans="1:3" x14ac:dyDescent="0.25">
      <c r="A146" s="117" t="str">
        <f>VLOOKUP(B146, names!A$3:B$2401, 2,)</f>
        <v>Guideone America Insurance Co.</v>
      </c>
      <c r="B146" s="117" t="s">
        <v>175</v>
      </c>
      <c r="C146" s="117">
        <v>13</v>
      </c>
    </row>
    <row r="147" spans="1:3" x14ac:dyDescent="0.25">
      <c r="A147" s="117" t="str">
        <f>VLOOKUP(B147, names!A$3:B$2401, 2,)</f>
        <v>Continental Casualty Co.</v>
      </c>
      <c r="B147" s="117" t="s">
        <v>174</v>
      </c>
      <c r="C147" s="117">
        <v>11</v>
      </c>
    </row>
    <row r="148" spans="1:3" x14ac:dyDescent="0.25">
      <c r="A148" s="117" t="str">
        <f>VLOOKUP(B148, names!A$3:B$2401, 2,)</f>
        <v>Granite State Insurance Co.</v>
      </c>
      <c r="B148" s="117" t="s">
        <v>1171</v>
      </c>
      <c r="C148" s="117">
        <v>11</v>
      </c>
    </row>
    <row r="149" spans="1:3" x14ac:dyDescent="0.25">
      <c r="A149" s="117" t="str">
        <f>VLOOKUP(B149, names!A$3:B$2401, 2,)</f>
        <v>Berkshire Hathaway Specialty Insurance Co.</v>
      </c>
      <c r="B149" s="117" t="s">
        <v>774</v>
      </c>
      <c r="C149" s="117">
        <v>9</v>
      </c>
    </row>
    <row r="150" spans="1:3" x14ac:dyDescent="0.25">
      <c r="A150" s="117" t="str">
        <f>VLOOKUP(B150, names!A$3:B$2401, 2,)</f>
        <v>General Insurance Co. Of America</v>
      </c>
      <c r="B150" s="117" t="s">
        <v>176</v>
      </c>
      <c r="C150" s="117">
        <v>7</v>
      </c>
    </row>
    <row r="151" spans="1:3" x14ac:dyDescent="0.25">
      <c r="A151" s="117" t="str">
        <f>VLOOKUP(B151, names!A$3:B$2401, 2,)</f>
        <v>Illinois National Insurance Co.</v>
      </c>
      <c r="B151" s="117" t="s">
        <v>1269</v>
      </c>
      <c r="C151" s="117">
        <v>6</v>
      </c>
    </row>
    <row r="152" spans="1:3" x14ac:dyDescent="0.25">
      <c r="A152" s="117" t="str">
        <f>VLOOKUP(B152, names!A$3:B$2401, 2,)</f>
        <v>Hanover American Insurance Co. (The)</v>
      </c>
      <c r="B152" s="117" t="s">
        <v>181</v>
      </c>
      <c r="C152" s="117">
        <v>5</v>
      </c>
    </row>
    <row r="153" spans="1:3" x14ac:dyDescent="0.25">
      <c r="A153" s="117" t="str">
        <f>VLOOKUP(B153, names!A$3:B$2401, 2,)</f>
        <v>National Fire Insurance Co. Of Hartford</v>
      </c>
      <c r="B153" s="117" t="s">
        <v>182</v>
      </c>
      <c r="C153" s="117">
        <v>5</v>
      </c>
    </row>
    <row r="154" spans="1:3" x14ac:dyDescent="0.25">
      <c r="A154" s="117" t="str">
        <f>VLOOKUP(B154, names!A$3:B$2401, 2,)</f>
        <v>American Casualty Co. Of Reading, Pennsylvania</v>
      </c>
      <c r="B154" s="117" t="s">
        <v>178</v>
      </c>
      <c r="C154" s="117">
        <v>4</v>
      </c>
    </row>
    <row r="155" spans="1:3" x14ac:dyDescent="0.25">
      <c r="A155" s="117" t="str">
        <f>VLOOKUP(B155, names!A$3:B$2401, 2,)</f>
        <v>Ohio Security Insurance Co.</v>
      </c>
      <c r="B155" s="117" t="s">
        <v>186</v>
      </c>
      <c r="C155" s="117">
        <v>4</v>
      </c>
    </row>
    <row r="156" spans="1:3" x14ac:dyDescent="0.25">
      <c r="A156" s="117" t="str">
        <f>VLOOKUP(B156, names!A$3:B$2401, 2,)</f>
        <v>Selective Insurance Co. Of The Southeast</v>
      </c>
      <c r="B156" s="117" t="s">
        <v>179</v>
      </c>
      <c r="C156" s="117">
        <v>4</v>
      </c>
    </row>
    <row r="157" spans="1:3" x14ac:dyDescent="0.25">
      <c r="A157" s="117" t="str">
        <f>VLOOKUP(B157, names!A$3:B$2401, 2,)</f>
        <v>Transportation Insurance Co.</v>
      </c>
      <c r="B157" s="117" t="s">
        <v>183</v>
      </c>
      <c r="C157" s="117">
        <v>4</v>
      </c>
    </row>
    <row r="158" spans="1:3" x14ac:dyDescent="0.25">
      <c r="A158" s="117" t="str">
        <f>VLOOKUP(B158, names!A$3:B$2401, 2,)</f>
        <v>Ace American Insurance Co.</v>
      </c>
      <c r="B158" s="117" t="s">
        <v>180</v>
      </c>
      <c r="C158" s="117">
        <v>3</v>
      </c>
    </row>
    <row r="159" spans="1:3" x14ac:dyDescent="0.25">
      <c r="A159" s="117" t="str">
        <f>VLOOKUP(B159, names!A$3:B$2401, 2,)</f>
        <v>American Alternative Insurance Corp.</v>
      </c>
      <c r="B159" s="117" t="s">
        <v>177</v>
      </c>
      <c r="C159" s="117">
        <v>3</v>
      </c>
    </row>
    <row r="160" spans="1:3" x14ac:dyDescent="0.25">
      <c r="A160" s="117" t="str">
        <f>VLOOKUP(B160, names!A$3:B$2401, 2,)</f>
        <v>Century-National Insurance Co.</v>
      </c>
      <c r="B160" s="117" t="s">
        <v>189</v>
      </c>
      <c r="C160" s="117">
        <v>3</v>
      </c>
    </row>
    <row r="161" spans="1:3" x14ac:dyDescent="0.25">
      <c r="A161" s="117" t="str">
        <f>VLOOKUP(B161, names!A$3:B$2401, 2,)</f>
        <v>Continental Insurance Co.</v>
      </c>
      <c r="B161" s="117" t="s">
        <v>190</v>
      </c>
      <c r="C161" s="117">
        <v>3</v>
      </c>
    </row>
    <row r="162" spans="1:3" x14ac:dyDescent="0.25">
      <c r="A162" s="117" t="str">
        <f>VLOOKUP(B162, names!A$3:B$2401, 2,)</f>
        <v>Twin City Fire Insurance Co.</v>
      </c>
      <c r="B162" s="117" t="s">
        <v>184</v>
      </c>
      <c r="C162" s="117">
        <v>3</v>
      </c>
    </row>
    <row r="163" spans="1:3" x14ac:dyDescent="0.25">
      <c r="A163" s="117" t="str">
        <f>VLOOKUP(B163, names!A$3:B$2401, 2,)</f>
        <v>American Economy Insurance Co.</v>
      </c>
      <c r="B163" s="117" t="s">
        <v>188</v>
      </c>
      <c r="C163" s="117">
        <v>2</v>
      </c>
    </row>
    <row r="164" spans="1:3" x14ac:dyDescent="0.25">
      <c r="A164" s="117" t="str">
        <f>VLOOKUP(B164, names!A$3:B$2401, 2,)</f>
        <v>Mitsui Sumitomo Insurance USA</v>
      </c>
      <c r="B164" s="117" t="s">
        <v>195</v>
      </c>
      <c r="C164" s="117">
        <v>2</v>
      </c>
    </row>
    <row r="165" spans="1:3" x14ac:dyDescent="0.25">
      <c r="A165" s="117" t="str">
        <f>VLOOKUP(B165, names!A$3:B$2401, 2,)</f>
        <v>American Agri-Business Insurance Co.</v>
      </c>
      <c r="B165" s="117" t="s">
        <v>187</v>
      </c>
      <c r="C165" s="117">
        <v>1</v>
      </c>
    </row>
    <row r="166" spans="1:3" x14ac:dyDescent="0.25">
      <c r="A166" s="117" t="str">
        <f>VLOOKUP(B166, names!A$3:B$2401, 2,)</f>
        <v>Mitsui Sumitomo Insurance Co. Of America</v>
      </c>
      <c r="B166" s="117" t="s">
        <v>185</v>
      </c>
      <c r="C166" s="117">
        <v>1</v>
      </c>
    </row>
    <row r="167" spans="1:3" x14ac:dyDescent="0.25">
      <c r="A167" s="117" t="e">
        <f>VLOOKUP(B167, names!A$3:B$2401, 2,)</f>
        <v>#N/A</v>
      </c>
      <c r="B167" s="117" t="s">
        <v>401</v>
      </c>
      <c r="C167" s="117">
        <v>1</v>
      </c>
    </row>
    <row r="168" spans="1:3" x14ac:dyDescent="0.25">
      <c r="A168" s="117" t="str">
        <f>VLOOKUP(B168, names!A$3:B$2401, 2,)</f>
        <v>St. Paul Mercury Insurance Co.</v>
      </c>
      <c r="B168" s="117" t="s">
        <v>394</v>
      </c>
      <c r="C168" s="117">
        <v>1</v>
      </c>
    </row>
    <row r="169" spans="1:3" x14ac:dyDescent="0.25">
      <c r="A169" s="117" t="str">
        <f>VLOOKUP(B169, names!A$3:B$2401, 2,)</f>
        <v>St. Paul Protective Insurance Co.</v>
      </c>
      <c r="B169" s="117" t="s">
        <v>196</v>
      </c>
      <c r="C169" s="117">
        <v>1</v>
      </c>
    </row>
    <row r="170" spans="1:3" x14ac:dyDescent="0.25">
      <c r="A170" s="117" t="str">
        <f>VLOOKUP(B170, names!A$3:B$2401, 2,)</f>
        <v>Valley Forge Insurance Co.</v>
      </c>
      <c r="B170" s="117" t="s">
        <v>191</v>
      </c>
      <c r="C170" s="117">
        <v>1</v>
      </c>
    </row>
    <row r="171" spans="1:3" x14ac:dyDescent="0.25">
      <c r="A171" s="117" t="str">
        <f>VLOOKUP(B171, names!A$3:B$2401, 2,)</f>
        <v>American Automobile Insurance Co.</v>
      </c>
      <c r="B171" s="117" t="s">
        <v>113</v>
      </c>
      <c r="C171" s="117">
        <v>0</v>
      </c>
    </row>
    <row r="172" spans="1:3" x14ac:dyDescent="0.25">
      <c r="A172" s="117" t="str">
        <f>VLOOKUP(B172, names!A$3:B$2401, 2,)</f>
        <v>American Colonial Insurance Co.</v>
      </c>
      <c r="B172" s="117" t="s">
        <v>109</v>
      </c>
      <c r="C172" s="117">
        <v>0</v>
      </c>
    </row>
    <row r="173" spans="1:3" x14ac:dyDescent="0.25">
      <c r="A173" s="117" t="str">
        <f>VLOOKUP(B173, names!A$3:B$2401, 2,)</f>
        <v>American Guarantee and Liability Insurance Co.</v>
      </c>
      <c r="B173" s="117" t="s">
        <v>564</v>
      </c>
      <c r="C173" s="117">
        <v>0</v>
      </c>
    </row>
    <row r="174" spans="1:3" x14ac:dyDescent="0.25">
      <c r="A174" s="117" t="str">
        <f>VLOOKUP(B174, names!A$3:B$2401, 2,)</f>
        <v>American Property Insurance Co.</v>
      </c>
      <c r="B174" s="117" t="s">
        <v>596</v>
      </c>
      <c r="C174" s="117">
        <v>0</v>
      </c>
    </row>
    <row r="175" spans="1:3" x14ac:dyDescent="0.25">
      <c r="A175" s="117" t="str">
        <f>VLOOKUP(B175, names!A$3:B$2401, 2,)</f>
        <v>Arch Insurance Co.</v>
      </c>
      <c r="B175" s="117" t="s">
        <v>173</v>
      </c>
      <c r="C175" s="117">
        <v>0</v>
      </c>
    </row>
    <row r="176" spans="1:3" x14ac:dyDescent="0.25">
      <c r="A176" s="117" t="str">
        <f>VLOOKUP(B176, names!A$3:B$2401, 2,)</f>
        <v>Associated Indemnity Corp.</v>
      </c>
      <c r="B176" s="117" t="s">
        <v>141</v>
      </c>
      <c r="C176" s="117">
        <v>0</v>
      </c>
    </row>
    <row r="177" spans="1:3" x14ac:dyDescent="0.25">
      <c r="A177" s="117" t="e">
        <f>VLOOKUP(B177, names!A$3:B$2401, 2,)</f>
        <v>#N/A</v>
      </c>
      <c r="B177" s="117" t="s">
        <v>3535</v>
      </c>
      <c r="C177" s="117">
        <v>0</v>
      </c>
    </row>
    <row r="178" spans="1:3" x14ac:dyDescent="0.25">
      <c r="A178" s="117" t="str">
        <f>VLOOKUP(B178, names!A$3:B$2401, 2,)</f>
        <v>Fireman's Fund Insurance Co.</v>
      </c>
      <c r="B178" s="117" t="s">
        <v>104</v>
      </c>
      <c r="C178" s="117">
        <v>0</v>
      </c>
    </row>
    <row r="179" spans="1:3" x14ac:dyDescent="0.25">
      <c r="A179" s="117" t="str">
        <f>VLOOKUP(B179, names!A$3:B$2401, 2,)</f>
        <v>Horace Mann Insurance Co.</v>
      </c>
      <c r="B179" s="117" t="s">
        <v>202</v>
      </c>
      <c r="C179" s="117">
        <v>0</v>
      </c>
    </row>
    <row r="180" spans="1:3" x14ac:dyDescent="0.25">
      <c r="A180" s="117" t="str">
        <f>VLOOKUP(B180, names!A$3:B$2401, 2,)</f>
        <v>Odyssey Reinsurance Co.</v>
      </c>
      <c r="B180" s="117" t="s">
        <v>1549</v>
      </c>
      <c r="C180" s="117">
        <v>0</v>
      </c>
    </row>
    <row r="181" spans="1:3" x14ac:dyDescent="0.25">
      <c r="A181" s="117" t="str">
        <f>VLOOKUP(B181, names!A$3:B$2401, 2,)</f>
        <v>Zurich American Insurance Co.</v>
      </c>
      <c r="B181" s="117" t="s">
        <v>192</v>
      </c>
      <c r="C181" s="11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82"/>
  <sheetViews>
    <sheetView workbookViewId="0">
      <selection activeCell="A2" sqref="A2"/>
    </sheetView>
  </sheetViews>
  <sheetFormatPr defaultRowHeight="15" x14ac:dyDescent="0.25"/>
  <cols>
    <col min="1" max="1" width="42.42578125" customWidth="1"/>
    <col min="2" max="2" width="57.140625" customWidth="1"/>
  </cols>
  <sheetData>
    <row r="1" spans="1:3" x14ac:dyDescent="0.25">
      <c r="A1" t="s">
        <v>3419</v>
      </c>
      <c r="B1" s="59" t="s">
        <v>31</v>
      </c>
      <c r="C1" s="59" t="s">
        <v>32</v>
      </c>
    </row>
    <row r="2" spans="1:3" x14ac:dyDescent="0.25">
      <c r="A2" t="str">
        <f>VLOOKUP(B2, names!A$3:B$2401, 2,)</f>
        <v>Universal Property &amp; Casualty Insurance Co.</v>
      </c>
      <c r="B2" s="59" t="s">
        <v>34</v>
      </c>
      <c r="C2" s="1">
        <v>572865</v>
      </c>
    </row>
    <row r="3" spans="1:3" x14ac:dyDescent="0.25">
      <c r="A3" s="59" t="str">
        <f>VLOOKUP(B3, names!A$3:B$2401, 2,)</f>
        <v>Citizens Property Insurance Corp.</v>
      </c>
      <c r="B3" s="59" t="s">
        <v>33</v>
      </c>
      <c r="C3" s="1">
        <v>479195</v>
      </c>
    </row>
    <row r="4" spans="1:3" s="117" customFormat="1" x14ac:dyDescent="0.25">
      <c r="A4" s="2" t="str">
        <f>VLOOKUP(B4, names!A$3:B$2401, 2,)</f>
        <v>State Farm Florida Insurance Co.</v>
      </c>
      <c r="B4" s="119" t="s">
        <v>2636</v>
      </c>
      <c r="C4" s="120">
        <v>364131</v>
      </c>
    </row>
    <row r="5" spans="1:3" x14ac:dyDescent="0.25">
      <c r="A5" s="117" t="str">
        <f>VLOOKUP(B5, names!A$3:B$2401, 2,)</f>
        <v>Security First Insurance Co.</v>
      </c>
      <c r="B5" s="59" t="s">
        <v>35</v>
      </c>
      <c r="C5" s="1">
        <v>328266</v>
      </c>
    </row>
    <row r="6" spans="1:3" x14ac:dyDescent="0.25">
      <c r="A6" s="117" t="str">
        <f>VLOOKUP(B6, names!A$3:B$2401, 2,)</f>
        <v>Federated National Insurance Co.</v>
      </c>
      <c r="B6" s="59" t="s">
        <v>37</v>
      </c>
      <c r="C6" s="1">
        <v>271461</v>
      </c>
    </row>
    <row r="7" spans="1:3" x14ac:dyDescent="0.25">
      <c r="A7" s="59" t="str">
        <f>VLOOKUP(B7, names!A$3:B$2401, 2,)</f>
        <v>Heritage Property &amp; Casualty Insurance Co.</v>
      </c>
      <c r="B7" s="59" t="s">
        <v>36</v>
      </c>
      <c r="C7" s="1">
        <v>247406</v>
      </c>
    </row>
    <row r="8" spans="1:3" x14ac:dyDescent="0.25">
      <c r="A8" s="59" t="str">
        <f>VLOOKUP(B8, names!A$3:B$2401, 2,)</f>
        <v>American Integrity Insurance Co. Of Florida</v>
      </c>
      <c r="B8" s="59" t="s">
        <v>38</v>
      </c>
      <c r="C8" s="1">
        <v>229098</v>
      </c>
    </row>
    <row r="9" spans="1:3" x14ac:dyDescent="0.25">
      <c r="A9" s="59" t="str">
        <f>VLOOKUP(B9, names!A$3:B$2401, 2,)</f>
        <v>United Property &amp; Casualty Insurance Co.</v>
      </c>
      <c r="B9" s="59" t="s">
        <v>39</v>
      </c>
      <c r="C9" s="1">
        <v>184465</v>
      </c>
    </row>
    <row r="10" spans="1:3" x14ac:dyDescent="0.25">
      <c r="A10" s="59" t="str">
        <f>VLOOKUP(B10, names!A$3:B$2401, 2,)</f>
        <v>St. Johns Insurance Co.</v>
      </c>
      <c r="B10" s="59" t="s">
        <v>40</v>
      </c>
      <c r="C10" s="1">
        <v>166942</v>
      </c>
    </row>
    <row r="11" spans="1:3" x14ac:dyDescent="0.25">
      <c r="A11" s="59" t="str">
        <f>VLOOKUP(B11, names!A$3:B$2401, 2,)</f>
        <v>People's Trust Insurance Co.</v>
      </c>
      <c r="B11" s="59" t="s">
        <v>44</v>
      </c>
      <c r="C11" s="1">
        <v>150077</v>
      </c>
    </row>
    <row r="12" spans="1:3" x14ac:dyDescent="0.25">
      <c r="A12" s="59" t="str">
        <f>VLOOKUP(B12, names!A$3:B$2401, 2,)</f>
        <v>Homeowners Choice Property &amp; Casualty Insurance Co.</v>
      </c>
      <c r="B12" s="59" t="s">
        <v>41</v>
      </c>
      <c r="C12" s="1">
        <v>146260</v>
      </c>
    </row>
    <row r="13" spans="1:3" x14ac:dyDescent="0.25">
      <c r="A13" s="59" t="str">
        <f>VLOOKUP(B13, names!A$3:B$2401, 2,)</f>
        <v>Tower Hill Prime Insurance Co.</v>
      </c>
      <c r="B13" s="59" t="s">
        <v>43</v>
      </c>
      <c r="C13" s="1">
        <v>144638</v>
      </c>
    </row>
    <row r="14" spans="1:3" x14ac:dyDescent="0.25">
      <c r="A14" s="59" t="str">
        <f>VLOOKUP(B14, names!A$3:B$2401, 2,)</f>
        <v>American Bankers Insurance Co. Of Florida</v>
      </c>
      <c r="B14" s="59" t="s">
        <v>42</v>
      </c>
      <c r="C14" s="1">
        <v>133281</v>
      </c>
    </row>
    <row r="15" spans="1:3" x14ac:dyDescent="0.25">
      <c r="A15" s="59" t="str">
        <f>VLOOKUP(B15, names!A$3:B$2401, 2,)</f>
        <v>United Services Automobile Association</v>
      </c>
      <c r="B15" s="59" t="s">
        <v>45</v>
      </c>
      <c r="C15" s="1">
        <v>124004</v>
      </c>
    </row>
    <row r="16" spans="1:3" x14ac:dyDescent="0.25">
      <c r="A16" s="59" t="str">
        <f>VLOOKUP(B16, names!A$3:B$2401, 2,)</f>
        <v>ASI Preferred Insurance Corp.</v>
      </c>
      <c r="B16" s="59" t="s">
        <v>47</v>
      </c>
      <c r="C16" s="1">
        <v>122263</v>
      </c>
    </row>
    <row r="17" spans="1:3" x14ac:dyDescent="0.25">
      <c r="A17" s="59" t="str">
        <f>VLOOKUP(B17, names!A$3:B$2401, 2,)</f>
        <v>Florida Peninsula Insurance Co.</v>
      </c>
      <c r="B17" s="59" t="s">
        <v>46</v>
      </c>
      <c r="C17" s="1">
        <v>117720</v>
      </c>
    </row>
    <row r="18" spans="1:3" x14ac:dyDescent="0.25">
      <c r="A18" s="59" t="str">
        <f>VLOOKUP(B18, names!A$3:B$2401, 2,)</f>
        <v>Castle Key Indemnity Co.</v>
      </c>
      <c r="B18" s="59" t="s">
        <v>49</v>
      </c>
      <c r="C18" s="1">
        <v>100634</v>
      </c>
    </row>
    <row r="19" spans="1:3" x14ac:dyDescent="0.25">
      <c r="A19" s="59" t="str">
        <f>VLOOKUP(B19, names!A$3:B$2401, 2,)</f>
        <v>Florida Family Insurance Co.</v>
      </c>
      <c r="B19" s="59" t="s">
        <v>48</v>
      </c>
      <c r="C19" s="1">
        <v>100333</v>
      </c>
    </row>
    <row r="20" spans="1:3" x14ac:dyDescent="0.25">
      <c r="A20" s="59" t="str">
        <f>VLOOKUP(B20, names!A$3:B$2401, 2,)</f>
        <v>First Protective Insurance Co.</v>
      </c>
      <c r="B20" s="59" t="s">
        <v>55</v>
      </c>
      <c r="C20" s="1">
        <v>99458</v>
      </c>
    </row>
    <row r="21" spans="1:3" x14ac:dyDescent="0.25">
      <c r="A21" s="59" t="str">
        <f>VLOOKUP(B21, names!A$3:B$2401, 2,)</f>
        <v>Ark Royal Insurance Co.</v>
      </c>
      <c r="B21" s="59" t="s">
        <v>50</v>
      </c>
      <c r="C21" s="1">
        <v>96058</v>
      </c>
    </row>
    <row r="22" spans="1:3" x14ac:dyDescent="0.25">
      <c r="A22" s="59" t="str">
        <f>VLOOKUP(B22, names!A$3:B$2401, 2,)</f>
        <v>Tower Hill Signature Insurance Co.</v>
      </c>
      <c r="B22" s="59" t="s">
        <v>51</v>
      </c>
      <c r="C22" s="1">
        <v>86017</v>
      </c>
    </row>
    <row r="23" spans="1:3" x14ac:dyDescent="0.25">
      <c r="A23" s="59" t="str">
        <f>VLOOKUP(B23, names!A$3:B$2401, 2,)</f>
        <v>Olympus Insurance Co.</v>
      </c>
      <c r="B23" s="59" t="s">
        <v>52</v>
      </c>
      <c r="C23" s="1">
        <v>82811</v>
      </c>
    </row>
    <row r="24" spans="1:3" x14ac:dyDescent="0.25">
      <c r="A24" s="59" t="str">
        <f>VLOOKUP(B24, names!A$3:B$2401, 2,)</f>
        <v>Safe Harbor Insurance Co.</v>
      </c>
      <c r="B24" s="59" t="s">
        <v>57</v>
      </c>
      <c r="C24" s="1">
        <v>78019</v>
      </c>
    </row>
    <row r="25" spans="1:3" x14ac:dyDescent="0.25">
      <c r="A25" s="59" t="str">
        <f>VLOOKUP(B25, names!A$3:B$2401, 2,)</f>
        <v>Castle Key Insurance Co.</v>
      </c>
      <c r="B25" s="59" t="s">
        <v>53</v>
      </c>
      <c r="C25" s="1">
        <v>74557</v>
      </c>
    </row>
    <row r="26" spans="1:3" x14ac:dyDescent="0.25">
      <c r="A26" s="59" t="str">
        <f>VLOOKUP(B26, names!A$3:B$2401, 2,)</f>
        <v>Cypress Property &amp; Casualty Insurance Co.</v>
      </c>
      <c r="B26" s="59" t="s">
        <v>59</v>
      </c>
      <c r="C26" s="1">
        <v>68381</v>
      </c>
    </row>
    <row r="27" spans="1:3" x14ac:dyDescent="0.25">
      <c r="A27" s="59" t="str">
        <f>VLOOKUP(B27, names!A$3:B$2401, 2,)</f>
        <v>American Strategic Insurance Corp.</v>
      </c>
      <c r="B27" s="59" t="s">
        <v>61</v>
      </c>
      <c r="C27" s="1">
        <v>65400</v>
      </c>
    </row>
    <row r="28" spans="1:3" x14ac:dyDescent="0.25">
      <c r="A28" s="59" t="str">
        <f>VLOOKUP(B28, names!A$3:B$2401, 2,)</f>
        <v>Auto Club Insurance Co. Of Florida</v>
      </c>
      <c r="B28" s="59" t="s">
        <v>60</v>
      </c>
      <c r="C28" s="1">
        <v>65284</v>
      </c>
    </row>
    <row r="29" spans="1:3" x14ac:dyDescent="0.25">
      <c r="A29" s="59" t="str">
        <f>VLOOKUP(B29, names!A$3:B$2401, 2,)</f>
        <v>Southern Fidelity Insurance Co.</v>
      </c>
      <c r="B29" s="59" t="s">
        <v>58</v>
      </c>
      <c r="C29" s="1">
        <v>61896</v>
      </c>
    </row>
    <row r="30" spans="1:3" x14ac:dyDescent="0.25">
      <c r="A30" s="59" t="str">
        <f>VLOOKUP(B30, names!A$3:B$2401, 2,)</f>
        <v xml:space="preserve">Tower Hill Preferred Insurance Co. </v>
      </c>
      <c r="B30" s="59" t="s">
        <v>54</v>
      </c>
      <c r="C30" s="1">
        <v>61644</v>
      </c>
    </row>
    <row r="31" spans="1:3" x14ac:dyDescent="0.25">
      <c r="A31" s="59" t="str">
        <f>VLOOKUP(B31, names!A$3:B$2401, 2,)</f>
        <v>Southern Fidelity Property &amp; Casualty</v>
      </c>
      <c r="B31" s="59" t="s">
        <v>62</v>
      </c>
      <c r="C31" s="1">
        <v>61544</v>
      </c>
    </row>
    <row r="32" spans="1:3" x14ac:dyDescent="0.25">
      <c r="A32" s="59" t="str">
        <f>VLOOKUP(B32, names!A$3:B$2401, 2,)</f>
        <v>USAA Casualty Insurance Co.</v>
      </c>
      <c r="B32" s="59" t="s">
        <v>67</v>
      </c>
      <c r="C32" s="1">
        <v>61138</v>
      </c>
    </row>
    <row r="33" spans="1:3" x14ac:dyDescent="0.25">
      <c r="A33" s="59" t="str">
        <f>VLOOKUP(B33, names!A$3:B$2401, 2,)</f>
        <v>American Modern Insurance Co. Of Florida</v>
      </c>
      <c r="B33" s="59" t="s">
        <v>66</v>
      </c>
      <c r="C33" s="1">
        <v>60533</v>
      </c>
    </row>
    <row r="34" spans="1:3" x14ac:dyDescent="0.25">
      <c r="A34" s="59" t="str">
        <f>VLOOKUP(B34, names!A$3:B$2401, 2,)</f>
        <v>American Traditions Insurance Co.</v>
      </c>
      <c r="B34" s="59" t="s">
        <v>68</v>
      </c>
      <c r="C34" s="1">
        <v>60433</v>
      </c>
    </row>
    <row r="35" spans="1:3" x14ac:dyDescent="0.25">
      <c r="A35" s="59" t="str">
        <f>VLOOKUP(B35, names!A$3:B$2401, 2,)</f>
        <v>Gulfstream Property And Casualty Insurance Co.</v>
      </c>
      <c r="B35" s="59" t="s">
        <v>64</v>
      </c>
      <c r="C35" s="1">
        <v>59751</v>
      </c>
    </row>
    <row r="36" spans="1:3" x14ac:dyDescent="0.25">
      <c r="A36" s="59" t="str">
        <f>VLOOKUP(B36, names!A$3:B$2401, 2,)</f>
        <v>ASI Assurance Corp.</v>
      </c>
      <c r="B36" s="59" t="s">
        <v>56</v>
      </c>
      <c r="C36" s="1">
        <v>59387</v>
      </c>
    </row>
    <row r="37" spans="1:3" x14ac:dyDescent="0.25">
      <c r="A37" s="59" t="str">
        <f>VLOOKUP(B37, names!A$3:B$2401, 2,)</f>
        <v>Safepoint Insurance Co.</v>
      </c>
      <c r="B37" s="59" t="s">
        <v>71</v>
      </c>
      <c r="C37" s="1">
        <v>59164</v>
      </c>
    </row>
    <row r="38" spans="1:3" x14ac:dyDescent="0.25">
      <c r="A38" s="59" t="str">
        <f>VLOOKUP(B38, names!A$3:B$2401, 2,)</f>
        <v>Southern Oak Insurance Co.</v>
      </c>
      <c r="B38" s="59" t="s">
        <v>65</v>
      </c>
      <c r="C38" s="1">
        <v>58138</v>
      </c>
    </row>
    <row r="39" spans="1:3" x14ac:dyDescent="0.25">
      <c r="A39" s="59" t="str">
        <f>VLOOKUP(B39, names!A$3:B$2401, 2,)</f>
        <v>Universal Insurance Co. Of North America</v>
      </c>
      <c r="B39" s="59" t="s">
        <v>70</v>
      </c>
      <c r="C39" s="1">
        <v>57964</v>
      </c>
    </row>
    <row r="40" spans="1:3" x14ac:dyDescent="0.25">
      <c r="A40" s="59" t="str">
        <f>VLOOKUP(B40, names!A$3:B$2401, 2,)</f>
        <v>Modern USA Insurance Co.</v>
      </c>
      <c r="B40" s="59" t="s">
        <v>73</v>
      </c>
      <c r="C40" s="1">
        <v>51100</v>
      </c>
    </row>
    <row r="41" spans="1:3" x14ac:dyDescent="0.25">
      <c r="A41" s="59" t="str">
        <f>VLOOKUP(B41, names!A$3:B$2401, 2,)</f>
        <v>Tower Hill Select Insurance Co.</v>
      </c>
      <c r="B41" s="59" t="s">
        <v>63</v>
      </c>
      <c r="C41" s="1">
        <v>50028</v>
      </c>
    </row>
    <row r="42" spans="1:3" x14ac:dyDescent="0.25">
      <c r="A42" s="59" t="str">
        <f>VLOOKUP(B42, names!A$3:B$2401, 2,)</f>
        <v>Omega Insurance Co.</v>
      </c>
      <c r="B42" s="59" t="s">
        <v>72</v>
      </c>
      <c r="C42" s="1">
        <v>45920</v>
      </c>
    </row>
    <row r="43" spans="1:3" x14ac:dyDescent="0.25">
      <c r="A43" s="59" t="str">
        <f>VLOOKUP(B43, names!A$3:B$2401, 2,)</f>
        <v>Capitol Preferred Insurance Co.</v>
      </c>
      <c r="B43" s="59" t="s">
        <v>74</v>
      </c>
      <c r="C43" s="1">
        <v>43226</v>
      </c>
    </row>
    <row r="44" spans="1:3" x14ac:dyDescent="0.25">
      <c r="A44" s="59" t="str">
        <f>VLOOKUP(B44, names!A$3:B$2401, 2,)</f>
        <v>Elements Property Insurance Co.</v>
      </c>
      <c r="B44" s="59" t="s">
        <v>78</v>
      </c>
      <c r="C44" s="1">
        <v>42906</v>
      </c>
    </row>
    <row r="45" spans="1:3" x14ac:dyDescent="0.25">
      <c r="A45" s="59" t="str">
        <f>VLOOKUP(B45, names!A$3:B$2401, 2,)</f>
        <v>Florida Farm Bureau Casualty Insurance Co.</v>
      </c>
      <c r="B45" s="59" t="s">
        <v>75</v>
      </c>
      <c r="C45" s="1">
        <v>41884</v>
      </c>
    </row>
    <row r="46" spans="1:3" x14ac:dyDescent="0.25">
      <c r="A46" s="59" t="str">
        <f>VLOOKUP(B46, names!A$3:B$2401, 2,)</f>
        <v>Florida Farm Bureau General Insurance Co.</v>
      </c>
      <c r="B46" s="59" t="s">
        <v>76</v>
      </c>
      <c r="C46" s="1">
        <v>40498</v>
      </c>
    </row>
    <row r="47" spans="1:3" x14ac:dyDescent="0.25">
      <c r="A47" s="59" t="str">
        <f>VLOOKUP(B47, names!A$3:B$2401, 2,)</f>
        <v>Foremost Insurance Co.</v>
      </c>
      <c r="B47" s="59" t="s">
        <v>79</v>
      </c>
      <c r="C47" s="1">
        <v>37918</v>
      </c>
    </row>
    <row r="48" spans="1:3" x14ac:dyDescent="0.25">
      <c r="A48" s="59" t="str">
        <f>VLOOKUP(B48, names!A$3:B$2401, 2,)</f>
        <v>Mount Beacon Insurance Co.</v>
      </c>
      <c r="B48" s="59" t="s">
        <v>69</v>
      </c>
      <c r="C48" s="1">
        <v>37356</v>
      </c>
    </row>
    <row r="49" spans="1:3" x14ac:dyDescent="0.25">
      <c r="A49" s="59" t="str">
        <f>VLOOKUP(B49, names!A$3:B$2401, 2,)</f>
        <v>Anchor Property And Casualty Insurance Co.</v>
      </c>
      <c r="B49" s="59" t="s">
        <v>88</v>
      </c>
      <c r="C49" s="1">
        <v>36776</v>
      </c>
    </row>
    <row r="50" spans="1:3" x14ac:dyDescent="0.25">
      <c r="A50" s="59" t="str">
        <f>VLOOKUP(B50, names!A$3:B$2401, 2,)</f>
        <v>Liberty Mutual Fire Insurance Co.</v>
      </c>
      <c r="B50" s="59" t="s">
        <v>77</v>
      </c>
      <c r="C50" s="1">
        <v>34832</v>
      </c>
    </row>
    <row r="51" spans="1:3" x14ac:dyDescent="0.25">
      <c r="A51" s="59" t="str">
        <f>VLOOKUP(B51, names!A$3:B$2401, 2,)</f>
        <v>Prepared Insurance Co.</v>
      </c>
      <c r="B51" s="59" t="s">
        <v>82</v>
      </c>
      <c r="C51" s="1">
        <v>33611</v>
      </c>
    </row>
    <row r="52" spans="1:3" x14ac:dyDescent="0.25">
      <c r="A52" s="59" t="str">
        <f>VLOOKUP(B52, names!A$3:B$2401, 2,)</f>
        <v>Federal Insurance Co.</v>
      </c>
      <c r="B52" s="59" t="s">
        <v>81</v>
      </c>
      <c r="C52" s="1">
        <v>33102</v>
      </c>
    </row>
    <row r="53" spans="1:3" x14ac:dyDescent="0.25">
      <c r="A53" s="59" t="str">
        <f>VLOOKUP(B53, names!A$3:B$2401, 2,)</f>
        <v>Nationwide Insurance Co. Of Florida</v>
      </c>
      <c r="B53" s="59" t="s">
        <v>80</v>
      </c>
      <c r="C53" s="1">
        <v>32008</v>
      </c>
    </row>
    <row r="54" spans="1:3" x14ac:dyDescent="0.25">
      <c r="A54" s="59" t="str">
        <f>VLOOKUP(B54, names!A$3:B$2401, 2,)</f>
        <v>Florida Specialty Insurance Co.</v>
      </c>
      <c r="B54" s="59" t="s">
        <v>84</v>
      </c>
      <c r="C54" s="1">
        <v>28758</v>
      </c>
    </row>
    <row r="55" spans="1:3" x14ac:dyDescent="0.25">
      <c r="A55" s="59" t="str">
        <f>VLOOKUP(B55, names!A$3:B$2401, 2,)</f>
        <v>USAA General Indemnity Co.</v>
      </c>
      <c r="B55" s="59" t="s">
        <v>94</v>
      </c>
      <c r="C55" s="1">
        <v>25567</v>
      </c>
    </row>
    <row r="56" spans="1:3" x14ac:dyDescent="0.25">
      <c r="A56" s="59" t="str">
        <f>VLOOKUP(B56, names!A$3:B$2401, 2,)</f>
        <v>Praetorian Insurance Co.</v>
      </c>
      <c r="B56" s="59" t="s">
        <v>96</v>
      </c>
      <c r="C56" s="1">
        <v>25244</v>
      </c>
    </row>
    <row r="57" spans="1:3" x14ac:dyDescent="0.25">
      <c r="A57" s="59" t="str">
        <f>VLOOKUP(B57, names!A$3:B$2401, 2,)</f>
        <v>First Community Insurance Co.</v>
      </c>
      <c r="B57" s="59" t="s">
        <v>83</v>
      </c>
      <c r="C57" s="1">
        <v>24897</v>
      </c>
    </row>
    <row r="58" spans="1:3" x14ac:dyDescent="0.25">
      <c r="A58" s="59" t="str">
        <f>VLOOKUP(B58, names!A$3:B$2401, 2,)</f>
        <v>First Liberty Insurance Corp. (The)</v>
      </c>
      <c r="B58" s="59" t="s">
        <v>90</v>
      </c>
      <c r="C58" s="1">
        <v>24069</v>
      </c>
    </row>
    <row r="59" spans="1:3" x14ac:dyDescent="0.25">
      <c r="A59" s="59" t="str">
        <f>VLOOKUP(B59, names!A$3:B$2401, 2,)</f>
        <v>Weston Insurance Co.</v>
      </c>
      <c r="B59" s="59" t="s">
        <v>87</v>
      </c>
      <c r="C59" s="1">
        <v>23110</v>
      </c>
    </row>
    <row r="60" spans="1:3" x14ac:dyDescent="0.25">
      <c r="A60" s="59" t="str">
        <f>VLOOKUP(B60, names!A$3:B$2401, 2,)</f>
        <v>Amica Mutual Insurance Co.</v>
      </c>
      <c r="B60" s="59" t="s">
        <v>89</v>
      </c>
      <c r="C60" s="1">
        <v>22980</v>
      </c>
    </row>
    <row r="61" spans="1:3" x14ac:dyDescent="0.25">
      <c r="A61" s="59" t="str">
        <f>VLOOKUP(B61, names!A$3:B$2401, 2,)</f>
        <v>Hartford Insurance Co. Of The Midwest</v>
      </c>
      <c r="B61" s="59" t="s">
        <v>86</v>
      </c>
      <c r="C61" s="1">
        <v>22749</v>
      </c>
    </row>
    <row r="62" spans="1:3" x14ac:dyDescent="0.25">
      <c r="A62" s="59" t="str">
        <f>VLOOKUP(B62, names!A$3:B$2401, 2,)</f>
        <v>Edison Insurance Co.</v>
      </c>
      <c r="B62" s="59" t="s">
        <v>115</v>
      </c>
      <c r="C62" s="1">
        <v>22674</v>
      </c>
    </row>
    <row r="63" spans="1:3" x14ac:dyDescent="0.25">
      <c r="A63" s="59" t="str">
        <f>VLOOKUP(B63, names!A$3:B$2401, 2,)</f>
        <v>Sawgrass Mutual Insurance Co.</v>
      </c>
      <c r="B63" s="59" t="s">
        <v>85</v>
      </c>
      <c r="C63" s="1">
        <v>20395</v>
      </c>
    </row>
    <row r="64" spans="1:3" x14ac:dyDescent="0.25">
      <c r="A64" s="59" t="str">
        <f>VLOOKUP(B64, names!A$3:B$2401, 2,)</f>
        <v>Avatar Property &amp; Casualty Insurance Co.</v>
      </c>
      <c r="B64" s="59" t="s">
        <v>91</v>
      </c>
      <c r="C64" s="1">
        <v>18712</v>
      </c>
    </row>
    <row r="65" spans="1:3" x14ac:dyDescent="0.25">
      <c r="A65" s="59" t="str">
        <f>VLOOKUP(B65, names!A$3:B$2401, 2,)</f>
        <v>Homesite Insurance Co.</v>
      </c>
      <c r="B65" s="59" t="s">
        <v>107</v>
      </c>
      <c r="C65" s="1">
        <v>18016</v>
      </c>
    </row>
    <row r="66" spans="1:3" x14ac:dyDescent="0.25">
      <c r="A66" s="59" t="str">
        <f>VLOOKUP(B66, names!A$3:B$2401, 2,)</f>
        <v>Foremost Property And Casualty Insurance Co.</v>
      </c>
      <c r="B66" s="59" t="s">
        <v>92</v>
      </c>
      <c r="C66" s="1">
        <v>15927</v>
      </c>
    </row>
    <row r="67" spans="1:3" x14ac:dyDescent="0.25">
      <c r="A67" s="59" t="str">
        <f>VLOOKUP(B67, names!A$3:B$2401, 2,)</f>
        <v>First Floridian Auto And Home Insurance Co.</v>
      </c>
      <c r="B67" s="59" t="s">
        <v>93</v>
      </c>
      <c r="C67" s="1">
        <v>15721</v>
      </c>
    </row>
    <row r="68" spans="1:3" x14ac:dyDescent="0.25">
      <c r="A68" s="59" t="str">
        <f>VLOOKUP(B68, names!A$3:B$2401, 2,)</f>
        <v>United Casualty Insurance Co. Of America</v>
      </c>
      <c r="B68" s="59" t="s">
        <v>95</v>
      </c>
      <c r="C68" s="1">
        <v>15314</v>
      </c>
    </row>
    <row r="69" spans="1:3" x14ac:dyDescent="0.25">
      <c r="A69" s="59" t="str">
        <f>VLOOKUP(B69, names!A$3:B$2401, 2,)</f>
        <v>First American Property &amp; Casualty Insurance Co.</v>
      </c>
      <c r="B69" s="59" t="s">
        <v>98</v>
      </c>
      <c r="C69" s="1">
        <v>14941</v>
      </c>
    </row>
    <row r="70" spans="1:3" x14ac:dyDescent="0.25">
      <c r="A70" s="59" t="str">
        <f>VLOOKUP(B70, names!A$3:B$2401, 2,)</f>
        <v>AIG Property Casualty Co.</v>
      </c>
      <c r="B70" s="59" t="s">
        <v>97</v>
      </c>
      <c r="C70" s="1">
        <v>14867</v>
      </c>
    </row>
    <row r="71" spans="1:3" x14ac:dyDescent="0.25">
      <c r="A71" s="59" t="str">
        <f>VLOOKUP(B71, names!A$3:B$2401, 2,)</f>
        <v>Metropolitan Casualty Insurance Co.</v>
      </c>
      <c r="B71" s="59" t="s">
        <v>99</v>
      </c>
      <c r="C71" s="1">
        <v>10390</v>
      </c>
    </row>
    <row r="72" spans="1:3" x14ac:dyDescent="0.25">
      <c r="A72" s="59" t="str">
        <f>VLOOKUP(B72, names!A$3:B$2401, 2,)</f>
        <v>Centauri Specialty Insurance Co.</v>
      </c>
      <c r="B72" s="59" t="s">
        <v>119</v>
      </c>
      <c r="C72" s="1">
        <v>9838</v>
      </c>
    </row>
    <row r="73" spans="1:3" x14ac:dyDescent="0.25">
      <c r="A73" s="59" t="str">
        <f>VLOOKUP(B73, names!A$3:B$2401, 2,)</f>
        <v>Ace Insurance Co. Of The Midwest</v>
      </c>
      <c r="B73" s="59" t="s">
        <v>114</v>
      </c>
      <c r="C73" s="1">
        <v>9055</v>
      </c>
    </row>
    <row r="74" spans="1:3" x14ac:dyDescent="0.25">
      <c r="A74" s="59" t="str">
        <f>VLOOKUP(B74, names!A$3:B$2401, 2,)</f>
        <v>Southern-Owners Insurance Co.</v>
      </c>
      <c r="B74" s="59" t="s">
        <v>101</v>
      </c>
      <c r="C74" s="1">
        <v>8594</v>
      </c>
    </row>
    <row r="75" spans="1:3" x14ac:dyDescent="0.25">
      <c r="A75" s="59" t="str">
        <f>VLOOKUP(B75, names!A$3:B$2401, 2,)</f>
        <v>Privilege Underwriters Reciprocal Exchange</v>
      </c>
      <c r="B75" s="59" t="s">
        <v>103</v>
      </c>
      <c r="C75" s="1">
        <v>8413</v>
      </c>
    </row>
    <row r="76" spans="1:3" x14ac:dyDescent="0.25">
      <c r="A76" s="59" t="str">
        <f>VLOOKUP(B76, names!A$3:B$2401, 2,)</f>
        <v>Stillwater Property And Casualty Insurance Co.</v>
      </c>
      <c r="B76" s="59" t="s">
        <v>100</v>
      </c>
      <c r="C76" s="1">
        <v>7638</v>
      </c>
    </row>
    <row r="77" spans="1:3" x14ac:dyDescent="0.25">
      <c r="A77" s="59" t="str">
        <f>VLOOKUP(B77, names!A$3:B$2401, 2,)</f>
        <v>American Reliable Insurance Co.</v>
      </c>
      <c r="B77" s="59" t="s">
        <v>102</v>
      </c>
      <c r="C77" s="1">
        <v>7282</v>
      </c>
    </row>
    <row r="78" spans="1:3" x14ac:dyDescent="0.25">
      <c r="A78" s="59" t="str">
        <f>VLOOKUP(B78, names!A$3:B$2401, 2,)</f>
        <v>National Speciality Insurance Co.</v>
      </c>
      <c r="B78" s="59" t="s">
        <v>1497</v>
      </c>
      <c r="C78" s="1">
        <v>5802</v>
      </c>
    </row>
    <row r="79" spans="1:3" x14ac:dyDescent="0.25">
      <c r="A79" s="59" t="str">
        <f>VLOOKUP(B79, names!A$3:B$2401, 2,)</f>
        <v>American Southern Home Insurance Co.</v>
      </c>
      <c r="B79" s="59" t="s">
        <v>105</v>
      </c>
      <c r="C79" s="1">
        <v>5543</v>
      </c>
    </row>
    <row r="80" spans="1:3" x14ac:dyDescent="0.25">
      <c r="A80" s="59" t="str">
        <f>VLOOKUP(B80, names!A$3:B$2401, 2,)</f>
        <v>American Coastal Insurance Co.</v>
      </c>
      <c r="B80" s="59" t="s">
        <v>108</v>
      </c>
      <c r="C80" s="1">
        <v>4469</v>
      </c>
    </row>
    <row r="81" spans="1:3" x14ac:dyDescent="0.25">
      <c r="A81" s="59" t="str">
        <f>VLOOKUP(B81, names!A$3:B$2401, 2,)</f>
        <v>Monarch National Insurance Co.</v>
      </c>
      <c r="B81" s="59" t="s">
        <v>150</v>
      </c>
      <c r="C81" s="1">
        <v>4403</v>
      </c>
    </row>
    <row r="82" spans="1:3" x14ac:dyDescent="0.25">
      <c r="A82" s="59" t="str">
        <f>VLOOKUP(B82, names!A$3:B$2401, 2,)</f>
        <v>American Colonial Insurance Co.</v>
      </c>
      <c r="B82" s="59" t="s">
        <v>109</v>
      </c>
      <c r="C82" s="1">
        <v>4382</v>
      </c>
    </row>
    <row r="83" spans="1:3" x14ac:dyDescent="0.25">
      <c r="A83" s="59" t="str">
        <f>VLOOKUP(B83, names!A$3:B$2401, 2,)</f>
        <v>Sussex Insurance Co.</v>
      </c>
      <c r="B83" s="59" t="s">
        <v>106</v>
      </c>
      <c r="C83" s="1">
        <v>4249</v>
      </c>
    </row>
    <row r="84" spans="1:3" x14ac:dyDescent="0.25">
      <c r="A84" s="59" t="str">
        <f>VLOOKUP(B84, names!A$3:B$2401, 2,)</f>
        <v>New Hampshire Insurance Co.</v>
      </c>
      <c r="B84" s="59" t="s">
        <v>110</v>
      </c>
      <c r="C84" s="1">
        <v>3545</v>
      </c>
    </row>
    <row r="85" spans="1:3" x14ac:dyDescent="0.25">
      <c r="A85" s="59" t="str">
        <f>VLOOKUP(B85, names!A$3:B$2401, 2,)</f>
        <v>Armed Forces Insurance Exchange</v>
      </c>
      <c r="B85" s="59" t="s">
        <v>111</v>
      </c>
      <c r="C85" s="1">
        <v>3174</v>
      </c>
    </row>
    <row r="86" spans="1:3" x14ac:dyDescent="0.25">
      <c r="A86" s="59" t="str">
        <f>VLOOKUP(B86, names!A$3:B$2401, 2,)</f>
        <v>Merastar Insurance Co.</v>
      </c>
      <c r="B86" s="59" t="s">
        <v>127</v>
      </c>
      <c r="C86" s="1">
        <v>2285</v>
      </c>
    </row>
    <row r="87" spans="1:3" x14ac:dyDescent="0.25">
      <c r="A87" s="59" t="str">
        <f>VLOOKUP(B87, names!A$3:B$2401, 2,)</f>
        <v>American Capital Assurance Corp</v>
      </c>
      <c r="B87" s="59" t="s">
        <v>117</v>
      </c>
      <c r="C87" s="1">
        <v>2149</v>
      </c>
    </row>
    <row r="88" spans="1:3" x14ac:dyDescent="0.25">
      <c r="A88" s="59" t="str">
        <f>VLOOKUP(B88, names!A$3:B$2401, 2,)</f>
        <v>Auto-Owners Insurance Co.</v>
      </c>
      <c r="B88" s="59" t="s">
        <v>116</v>
      </c>
      <c r="C88" s="1">
        <v>2052</v>
      </c>
    </row>
    <row r="89" spans="1:3" x14ac:dyDescent="0.25">
      <c r="A89" s="59" t="str">
        <f>VLOOKUP(B89, names!A$3:B$2401, 2,)</f>
        <v>IDS Property Casualty Insurance Co.</v>
      </c>
      <c r="B89" s="59" t="s">
        <v>118</v>
      </c>
      <c r="C89" s="1">
        <v>1874</v>
      </c>
    </row>
    <row r="90" spans="1:3" x14ac:dyDescent="0.25">
      <c r="A90" s="59" t="str">
        <f>VLOOKUP(B90, names!A$3:B$2401, 2,)</f>
        <v>Electric Insurance Co.</v>
      </c>
      <c r="B90" s="59" t="s">
        <v>121</v>
      </c>
      <c r="C90" s="1">
        <v>1846</v>
      </c>
    </row>
    <row r="91" spans="1:3" x14ac:dyDescent="0.25">
      <c r="A91" s="59" t="str">
        <f>VLOOKUP(B91, names!A$3:B$2401, 2,)</f>
        <v>ASI Home Insurance Corp.</v>
      </c>
      <c r="B91" s="59" t="s">
        <v>120</v>
      </c>
      <c r="C91" s="1">
        <v>1481</v>
      </c>
    </row>
    <row r="92" spans="1:3" x14ac:dyDescent="0.25">
      <c r="A92" s="59" t="str">
        <f>VLOOKUP(B92, names!A$3:B$2401, 2,)</f>
        <v>Response Insurance Co.</v>
      </c>
      <c r="B92" s="59" t="s">
        <v>112</v>
      </c>
      <c r="C92" s="1">
        <v>1210</v>
      </c>
    </row>
    <row r="93" spans="1:3" x14ac:dyDescent="0.25">
      <c r="A93" s="59" t="str">
        <f>VLOOKUP(B93, names!A$3:B$2401, 2,)</f>
        <v>TypTap Insurance Co.</v>
      </c>
      <c r="B93" s="59" t="s">
        <v>3393</v>
      </c>
      <c r="C93" s="1">
        <v>1077</v>
      </c>
    </row>
    <row r="94" spans="1:3" x14ac:dyDescent="0.25">
      <c r="A94" s="59" t="str">
        <f>VLOOKUP(B94, names!A$3:B$2401, 2,)</f>
        <v>Old Dominion Insurance Co.</v>
      </c>
      <c r="B94" s="59" t="s">
        <v>122</v>
      </c>
      <c r="C94" s="1">
        <v>1046</v>
      </c>
    </row>
    <row r="95" spans="1:3" x14ac:dyDescent="0.25">
      <c r="A95" s="59" t="str">
        <f>VLOOKUP(B95, names!A$3:B$2401, 2,)</f>
        <v>Great Northern Insurance Co.</v>
      </c>
      <c r="B95" s="59" t="s">
        <v>125</v>
      </c>
      <c r="C95" s="59">
        <v>913</v>
      </c>
    </row>
    <row r="96" spans="1:3" x14ac:dyDescent="0.25">
      <c r="A96" s="59" t="str">
        <f>VLOOKUP(B96, names!A$3:B$2401, 2,)</f>
        <v>Cincinnati Insurance Co.</v>
      </c>
      <c r="B96" s="59" t="s">
        <v>124</v>
      </c>
      <c r="C96" s="59">
        <v>912</v>
      </c>
    </row>
    <row r="97" spans="1:3" x14ac:dyDescent="0.25">
      <c r="A97" s="59" t="str">
        <f>VLOOKUP(B97, names!A$3:B$2401, 2,)</f>
        <v>US Coastal Property &amp; Casualty Insurance Co.</v>
      </c>
      <c r="B97" s="59" t="s">
        <v>3394</v>
      </c>
      <c r="C97" s="117">
        <v>808</v>
      </c>
    </row>
    <row r="98" spans="1:3" x14ac:dyDescent="0.25">
      <c r="A98" s="59" t="str">
        <f>VLOOKUP(B98, names!A$3:B$2401, 2,)</f>
        <v>Aegis Security Insurance Co.</v>
      </c>
      <c r="B98" s="59" t="s">
        <v>129</v>
      </c>
      <c r="C98" s="59">
        <v>733</v>
      </c>
    </row>
    <row r="99" spans="1:3" x14ac:dyDescent="0.25">
      <c r="A99" s="59" t="str">
        <f>VLOOKUP(B99, names!A$3:B$2401, 2,)</f>
        <v>QBE Insurance Corp.</v>
      </c>
      <c r="B99" s="59" t="s">
        <v>126</v>
      </c>
      <c r="C99" s="59">
        <v>711</v>
      </c>
    </row>
    <row r="100" spans="1:3" x14ac:dyDescent="0.25">
      <c r="A100" s="59" t="str">
        <f>VLOOKUP(B100, names!A$3:B$2401, 2,)</f>
        <v>American Home Assurance Co.</v>
      </c>
      <c r="B100" s="59" t="s">
        <v>128</v>
      </c>
      <c r="C100" s="59">
        <v>708</v>
      </c>
    </row>
    <row r="101" spans="1:3" x14ac:dyDescent="0.25">
      <c r="A101" s="59" t="str">
        <f>VLOOKUP(B101, names!A$3:B$2401, 2,)</f>
        <v>United Fire And Casualty Co.</v>
      </c>
      <c r="B101" s="59" t="s">
        <v>130</v>
      </c>
      <c r="C101" s="59">
        <v>647</v>
      </c>
    </row>
    <row r="102" spans="1:3" x14ac:dyDescent="0.25">
      <c r="A102" s="59" t="str">
        <f>VLOOKUP(B102, names!A$3:B$2401, 2,)</f>
        <v>Teachers Insurance Co.</v>
      </c>
      <c r="B102" s="59" t="s">
        <v>137</v>
      </c>
      <c r="C102" s="117">
        <v>616</v>
      </c>
    </row>
    <row r="103" spans="1:3" x14ac:dyDescent="0.25">
      <c r="A103" s="59" t="str">
        <f>VLOOKUP(B103, names!A$3:B$2401, 2,)</f>
        <v>Great American Assurance Co.</v>
      </c>
      <c r="B103" s="59" t="s">
        <v>133</v>
      </c>
      <c r="C103" s="59">
        <v>568</v>
      </c>
    </row>
    <row r="104" spans="1:3" x14ac:dyDescent="0.25">
      <c r="A104" s="59" t="str">
        <f>VLOOKUP(B104, names!A$3:B$2401, 2,)</f>
        <v>Great American Insurance Co.</v>
      </c>
      <c r="B104" s="59" t="s">
        <v>131</v>
      </c>
      <c r="C104" s="117">
        <v>542</v>
      </c>
    </row>
    <row r="105" spans="1:3" x14ac:dyDescent="0.25">
      <c r="A105" s="59" t="str">
        <f>VLOOKUP(B105, names!A$3:B$2401, 2,)</f>
        <v>Guideone Elite Insurance Co.</v>
      </c>
      <c r="B105" s="59" t="s">
        <v>134</v>
      </c>
      <c r="C105" s="117">
        <v>520</v>
      </c>
    </row>
    <row r="106" spans="1:3" x14ac:dyDescent="0.25">
      <c r="A106" s="59" t="str">
        <f>VLOOKUP(B106, names!A$3:B$2401, 2,)</f>
        <v>American Platinum Property And Casualty Insurance Co.</v>
      </c>
      <c r="B106" s="59" t="s">
        <v>132</v>
      </c>
      <c r="C106" s="117">
        <v>504</v>
      </c>
    </row>
    <row r="107" spans="1:3" x14ac:dyDescent="0.25">
      <c r="A107" s="59" t="str">
        <f>VLOOKUP(B107, names!A$3:B$2401, 2,)</f>
        <v>Addison Insurance Co.</v>
      </c>
      <c r="B107" s="59" t="s">
        <v>136</v>
      </c>
      <c r="C107" s="59">
        <v>430</v>
      </c>
    </row>
    <row r="108" spans="1:3" x14ac:dyDescent="0.25">
      <c r="A108" s="59" t="str">
        <f>VLOOKUP(B108, names!A$3:B$2401, 2,)</f>
        <v>First National Insurance Co. Of America</v>
      </c>
      <c r="B108" s="59" t="s">
        <v>138</v>
      </c>
      <c r="C108" s="117">
        <v>396</v>
      </c>
    </row>
    <row r="109" spans="1:3" x14ac:dyDescent="0.25">
      <c r="A109" s="59" t="str">
        <f>VLOOKUP(B109, names!A$3:B$2401, 2,)</f>
        <v>Philadelphia Indemnity Insurance Co.</v>
      </c>
      <c r="B109" s="59" t="s">
        <v>135</v>
      </c>
      <c r="C109" s="59">
        <v>369</v>
      </c>
    </row>
    <row r="110" spans="1:3" x14ac:dyDescent="0.25">
      <c r="A110" s="59" t="str">
        <f>VLOOKUP(B110, names!A$3:B$2401, 2,)</f>
        <v>Great American Insurance Co. Of New York</v>
      </c>
      <c r="B110" s="59" t="s">
        <v>140</v>
      </c>
      <c r="C110" s="59">
        <v>347</v>
      </c>
    </row>
    <row r="111" spans="1:3" x14ac:dyDescent="0.25">
      <c r="A111" s="59" t="str">
        <f>VLOOKUP(B111, names!A$3:B$2401, 2,)</f>
        <v>Travelers Indemnity Co. Of America</v>
      </c>
      <c r="B111" s="59" t="s">
        <v>3408</v>
      </c>
      <c r="C111" s="117">
        <v>333</v>
      </c>
    </row>
    <row r="112" spans="1:3" x14ac:dyDescent="0.25">
      <c r="A112" s="59" t="str">
        <f>VLOOKUP(B112, names!A$3:B$2401, 2,)</f>
        <v>Church Mutual Insurance Co.</v>
      </c>
      <c r="B112" s="59" t="s">
        <v>139</v>
      </c>
      <c r="C112" s="59">
        <v>332</v>
      </c>
    </row>
    <row r="113" spans="1:3" x14ac:dyDescent="0.25">
      <c r="A113" s="59" t="str">
        <f>VLOOKUP(B113, names!A$3:B$2401, 2,)</f>
        <v>Service Insurance Co.</v>
      </c>
      <c r="B113" s="59" t="s">
        <v>142</v>
      </c>
      <c r="C113" s="59">
        <v>241</v>
      </c>
    </row>
    <row r="114" spans="1:3" x14ac:dyDescent="0.25">
      <c r="A114" s="59" t="str">
        <f>VLOOKUP(B114, names!A$3:B$2401, 2,)</f>
        <v>FCCI Insurance Co.</v>
      </c>
      <c r="B114" s="59" t="s">
        <v>144</v>
      </c>
      <c r="C114" s="59">
        <v>235</v>
      </c>
    </row>
    <row r="115" spans="1:3" x14ac:dyDescent="0.25">
      <c r="A115" s="59" t="str">
        <f>VLOOKUP(B115, names!A$3:B$2401, 2,)</f>
        <v>Hartford Casualty Insurance Co.</v>
      </c>
      <c r="B115" s="59" t="s">
        <v>143</v>
      </c>
      <c r="C115" s="117">
        <v>190</v>
      </c>
    </row>
    <row r="116" spans="1:3" x14ac:dyDescent="0.25">
      <c r="A116" s="59" t="str">
        <f>VLOOKUP(B116, names!A$3:B$2401, 2,)</f>
        <v>Cincinnati Indemnity Co.</v>
      </c>
      <c r="B116" s="59" t="s">
        <v>146</v>
      </c>
      <c r="C116" s="117">
        <v>187</v>
      </c>
    </row>
    <row r="117" spans="1:3" x14ac:dyDescent="0.25">
      <c r="A117" s="59" t="str">
        <f>VLOOKUP(B117, names!A$3:B$2401, 2,)</f>
        <v>Charter Oak Fire Insurance Co.</v>
      </c>
      <c r="B117" s="59" t="s">
        <v>3405</v>
      </c>
      <c r="C117" s="59">
        <v>183</v>
      </c>
    </row>
    <row r="118" spans="1:3" x14ac:dyDescent="0.25">
      <c r="A118" s="59" t="str">
        <f>VLOOKUP(B118, names!A$3:B$2401, 2,)</f>
        <v>Travelers Indemnity Co.</v>
      </c>
      <c r="B118" s="59" t="s">
        <v>3407</v>
      </c>
      <c r="C118" s="59">
        <v>179</v>
      </c>
    </row>
    <row r="119" spans="1:3" x14ac:dyDescent="0.25">
      <c r="A119" s="59" t="str">
        <f>VLOOKUP(B119, names!A$3:B$2401, 2,)</f>
        <v>Everest National Insurance Co.</v>
      </c>
      <c r="B119" s="59" t="s">
        <v>1010</v>
      </c>
      <c r="C119" s="117">
        <v>175</v>
      </c>
    </row>
    <row r="120" spans="1:3" x14ac:dyDescent="0.25">
      <c r="A120" s="59" t="str">
        <f>VLOOKUP(B120, names!A$3:B$2401, 2,)</f>
        <v>Indemnity Insurance Co. Of North America</v>
      </c>
      <c r="B120" s="59" t="s">
        <v>145</v>
      </c>
      <c r="C120" s="117">
        <v>160</v>
      </c>
    </row>
    <row r="121" spans="1:3" x14ac:dyDescent="0.25">
      <c r="A121" s="59" t="str">
        <f>VLOOKUP(B121, names!A$3:B$2401, 2,)</f>
        <v>Guideone Mutual Insurance Co.</v>
      </c>
      <c r="B121" s="59" t="s">
        <v>151</v>
      </c>
      <c r="C121" s="117">
        <v>151</v>
      </c>
    </row>
    <row r="122" spans="1:3" x14ac:dyDescent="0.25">
      <c r="A122" s="59" t="str">
        <f>VLOOKUP(B122, names!A$3:B$2401, 2,)</f>
        <v>Pacific Indemnity Co.</v>
      </c>
      <c r="B122" s="59" t="s">
        <v>148</v>
      </c>
      <c r="C122" s="59">
        <v>150</v>
      </c>
    </row>
    <row r="123" spans="1:3" x14ac:dyDescent="0.25">
      <c r="A123" s="59" t="str">
        <f>VLOOKUP(B123, names!A$3:B$2401, 2,)</f>
        <v>Massachusetts Bay Insurance Co.</v>
      </c>
      <c r="B123" s="59" t="s">
        <v>166</v>
      </c>
      <c r="C123" s="117">
        <v>142</v>
      </c>
    </row>
    <row r="124" spans="1:3" x14ac:dyDescent="0.25">
      <c r="A124" s="59" t="str">
        <f>VLOOKUP(B124, names!A$3:B$2401, 2,)</f>
        <v>Affiliated FM Insurance Co.</v>
      </c>
      <c r="B124" s="59" t="s">
        <v>153</v>
      </c>
      <c r="C124" s="59">
        <v>131</v>
      </c>
    </row>
    <row r="125" spans="1:3" x14ac:dyDescent="0.25">
      <c r="A125" s="59" t="str">
        <f>VLOOKUP(B125, names!A$3:B$2401, 2,)</f>
        <v>Westfield Insurance Co.</v>
      </c>
      <c r="B125" s="59" t="s">
        <v>154</v>
      </c>
      <c r="C125" s="59">
        <v>107</v>
      </c>
    </row>
    <row r="126" spans="1:3" x14ac:dyDescent="0.25">
      <c r="A126" s="59" t="str">
        <f>VLOOKUP(B126, names!A$3:B$2401, 2,)</f>
        <v>Stillwater Insurance Co.</v>
      </c>
      <c r="B126" s="59" t="s">
        <v>1826</v>
      </c>
      <c r="C126" s="117">
        <v>100</v>
      </c>
    </row>
    <row r="127" spans="1:3" x14ac:dyDescent="0.25">
      <c r="A127" s="59" t="str">
        <f>VLOOKUP(B127, names!A$3:B$2401, 2,)</f>
        <v>Garrison Property and Casualty Insurance Co.</v>
      </c>
      <c r="B127" s="59" t="s">
        <v>1128</v>
      </c>
      <c r="C127" s="117">
        <v>96</v>
      </c>
    </row>
    <row r="128" spans="1:3" x14ac:dyDescent="0.25">
      <c r="A128" s="59" t="str">
        <f>VLOOKUP(B128, names!A$3:B$2401, 2,)</f>
        <v>Hanover Insurance Co. (The)</v>
      </c>
      <c r="B128" s="59" t="s">
        <v>147</v>
      </c>
      <c r="C128" s="59">
        <v>82</v>
      </c>
    </row>
    <row r="129" spans="1:3" x14ac:dyDescent="0.25">
      <c r="A129" s="59" t="str">
        <f>VLOOKUP(B129, names!A$3:B$2401, 2,)</f>
        <v>American States Insurance Co.</v>
      </c>
      <c r="B129" s="59" t="s">
        <v>155</v>
      </c>
      <c r="C129" s="117">
        <v>71</v>
      </c>
    </row>
    <row r="130" spans="1:3" x14ac:dyDescent="0.25">
      <c r="A130" s="59" t="str">
        <f>VLOOKUP(B130, names!A$3:B$2401, 2,)</f>
        <v>Travelers Indemnity Co. Of Connecticut</v>
      </c>
      <c r="B130" s="59" t="s">
        <v>3409</v>
      </c>
      <c r="C130" s="117">
        <v>69</v>
      </c>
    </row>
    <row r="131" spans="1:3" x14ac:dyDescent="0.25">
      <c r="A131" s="59" t="str">
        <f>VLOOKUP(B131, names!A$3:B$2401, 2,)</f>
        <v>Hartford Underwriters Insurance Co.</v>
      </c>
      <c r="B131" s="59" t="s">
        <v>157</v>
      </c>
      <c r="C131" s="117">
        <v>68</v>
      </c>
    </row>
    <row r="132" spans="1:3" x14ac:dyDescent="0.25">
      <c r="A132" s="59" t="str">
        <f>VLOOKUP(B132, names!A$3:B$2401, 2,)</f>
        <v>Travelers Property Casualty Co. Of America</v>
      </c>
      <c r="B132" s="59" t="s">
        <v>160</v>
      </c>
      <c r="C132" s="59">
        <v>66</v>
      </c>
    </row>
    <row r="133" spans="1:3" x14ac:dyDescent="0.25">
      <c r="A133" s="59" t="str">
        <f>VLOOKUP(B133, names!A$3:B$2401, 2,)</f>
        <v>American Property Insurance Co.</v>
      </c>
      <c r="B133" s="59" t="s">
        <v>596</v>
      </c>
      <c r="C133" s="117">
        <v>63</v>
      </c>
    </row>
    <row r="134" spans="1:3" x14ac:dyDescent="0.25">
      <c r="A134" s="59" t="str">
        <f>VLOOKUP(B134, names!A$3:B$2401, 2,)</f>
        <v>National Trust Insurance Co.</v>
      </c>
      <c r="B134" s="59" t="s">
        <v>159</v>
      </c>
      <c r="C134" s="59">
        <v>57</v>
      </c>
    </row>
    <row r="135" spans="1:3" x14ac:dyDescent="0.25">
      <c r="A135" s="59" t="str">
        <f>VLOOKUP(B135, names!A$3:B$2401, 2,)</f>
        <v>Vigilant Insurance Co.</v>
      </c>
      <c r="B135" s="59" t="s">
        <v>158</v>
      </c>
      <c r="C135" s="117">
        <v>56</v>
      </c>
    </row>
    <row r="136" spans="1:3" x14ac:dyDescent="0.25">
      <c r="A136" s="59" t="str">
        <f>VLOOKUP(B136, names!A$3:B$2401, 2,)</f>
        <v>Markel Insurance Co.</v>
      </c>
      <c r="B136" s="59" t="s">
        <v>164</v>
      </c>
      <c r="C136" s="117">
        <v>49</v>
      </c>
    </row>
    <row r="137" spans="1:3" x14ac:dyDescent="0.25">
      <c r="A137" s="59" t="str">
        <f>VLOOKUP(B137, names!A$3:B$2401, 2,)</f>
        <v>Hartford Fire Insurance Co.</v>
      </c>
      <c r="B137" s="59" t="s">
        <v>163</v>
      </c>
      <c r="C137" s="59">
        <v>42</v>
      </c>
    </row>
    <row r="138" spans="1:3" x14ac:dyDescent="0.25">
      <c r="A138" s="59" t="str">
        <f>VLOOKUP(B138, names!A$3:B$2401, 2,)</f>
        <v>Guideone Specialty Mutual Insurance Co.</v>
      </c>
      <c r="B138" s="59" t="s">
        <v>162</v>
      </c>
      <c r="C138" s="117">
        <v>40</v>
      </c>
    </row>
    <row r="139" spans="1:3" x14ac:dyDescent="0.25">
      <c r="A139" s="59" t="str">
        <f>VLOOKUP(B139, names!A$3:B$2401, 2,)</f>
        <v>Granada Insurance Co.</v>
      </c>
      <c r="B139" s="59" t="s">
        <v>161</v>
      </c>
      <c r="C139" s="117">
        <v>35</v>
      </c>
    </row>
    <row r="140" spans="1:3" x14ac:dyDescent="0.25">
      <c r="A140" s="59" t="str">
        <f>VLOOKUP(B140, names!A$3:B$2401, 2,)</f>
        <v>Fireman's Fund Insurance Co.</v>
      </c>
      <c r="B140" s="59" t="s">
        <v>104</v>
      </c>
      <c r="C140" s="117">
        <v>27</v>
      </c>
    </row>
    <row r="141" spans="1:3" x14ac:dyDescent="0.25">
      <c r="A141" s="59" t="str">
        <f>VLOOKUP(B141, names!A$3:B$2401, 2,)</f>
        <v>Phoenix Insurance Co.</v>
      </c>
      <c r="B141" s="59" t="s">
        <v>3406</v>
      </c>
      <c r="C141" s="117">
        <v>23</v>
      </c>
    </row>
    <row r="142" spans="1:3" x14ac:dyDescent="0.25">
      <c r="A142" s="59" t="str">
        <f>VLOOKUP(B142, names!A$3:B$2401, 2,)</f>
        <v>Factory Mutual Insurance Co.</v>
      </c>
      <c r="B142" s="59" t="s">
        <v>169</v>
      </c>
      <c r="C142" s="59">
        <v>21</v>
      </c>
    </row>
    <row r="143" spans="1:3" x14ac:dyDescent="0.25">
      <c r="A143" s="59" t="str">
        <f>VLOOKUP(B143, names!A$3:B$2401, 2,)</f>
        <v>Great American Alliance Insurance Co.</v>
      </c>
      <c r="B143" s="59" t="s">
        <v>167</v>
      </c>
      <c r="C143" s="59">
        <v>21</v>
      </c>
    </row>
    <row r="144" spans="1:3" x14ac:dyDescent="0.25">
      <c r="A144" s="59" t="str">
        <f>VLOOKUP(B144, names!A$3:B$2401, 2,)</f>
        <v>National Union Fire Insurance Co. of Pittsburgh, PA</v>
      </c>
      <c r="B144" s="59" t="s">
        <v>1500</v>
      </c>
      <c r="C144" s="117">
        <v>21</v>
      </c>
    </row>
    <row r="145" spans="1:3" x14ac:dyDescent="0.25">
      <c r="A145" s="59" t="str">
        <f>VLOOKUP(B145, names!A$3:B$2401, 2,)</f>
        <v>United States Fire Insurance Co.</v>
      </c>
      <c r="B145" s="59" t="s">
        <v>168</v>
      </c>
      <c r="C145" s="117">
        <v>21</v>
      </c>
    </row>
    <row r="146" spans="1:3" x14ac:dyDescent="0.25">
      <c r="A146" s="59" t="str">
        <f>VLOOKUP(B146, names!A$3:B$2401, 2,)</f>
        <v>State National Insurance Co.</v>
      </c>
      <c r="B146" s="59" t="s">
        <v>171</v>
      </c>
      <c r="C146" s="117">
        <v>18</v>
      </c>
    </row>
    <row r="147" spans="1:3" x14ac:dyDescent="0.25">
      <c r="A147" s="59" t="str">
        <f>VLOOKUP(B147, names!A$3:B$2401, 2,)</f>
        <v>St. Paul Fire &amp; Marine Insurance Co.</v>
      </c>
      <c r="B147" s="59" t="s">
        <v>170</v>
      </c>
      <c r="C147" s="117">
        <v>17</v>
      </c>
    </row>
    <row r="148" spans="1:3" x14ac:dyDescent="0.25">
      <c r="A148" s="59" t="str">
        <f>VLOOKUP(B148, names!A$3:B$2401, 2,)</f>
        <v>American Security Insurance Co.</v>
      </c>
      <c r="B148" s="59" t="s">
        <v>172</v>
      </c>
      <c r="C148" s="117">
        <v>16</v>
      </c>
    </row>
    <row r="149" spans="1:3" x14ac:dyDescent="0.25">
      <c r="A149" s="59" t="str">
        <f>VLOOKUP(B149, names!A$3:B$2401, 2,)</f>
        <v>Guideone America Insurance Co.</v>
      </c>
      <c r="B149" s="59" t="s">
        <v>175</v>
      </c>
      <c r="C149" s="59">
        <v>13</v>
      </c>
    </row>
    <row r="150" spans="1:3" x14ac:dyDescent="0.25">
      <c r="A150" s="59" t="str">
        <f>VLOOKUP(B150, names!A$3:B$2401, 2,)</f>
        <v>Granite State Insurance Co.</v>
      </c>
      <c r="B150" s="59" t="s">
        <v>1171</v>
      </c>
      <c r="C150" s="59">
        <v>12</v>
      </c>
    </row>
    <row r="151" spans="1:3" x14ac:dyDescent="0.25">
      <c r="A151" s="59" t="str">
        <f>VLOOKUP(B151, names!A$3:B$2401, 2,)</f>
        <v>Continental Casualty Co.</v>
      </c>
      <c r="B151" s="59" t="s">
        <v>174</v>
      </c>
      <c r="C151" s="59">
        <v>11</v>
      </c>
    </row>
    <row r="152" spans="1:3" x14ac:dyDescent="0.25">
      <c r="A152" s="59" t="str">
        <f>VLOOKUP(B152, names!A$3:B$2401, 2,)</f>
        <v>Berkshire Hathaway Specialty Insurance Co.</v>
      </c>
      <c r="B152" s="59" t="s">
        <v>774</v>
      </c>
      <c r="C152" s="59">
        <v>9</v>
      </c>
    </row>
    <row r="153" spans="1:3" x14ac:dyDescent="0.25">
      <c r="A153" s="59" t="str">
        <f>VLOOKUP(B153, names!A$3:B$2401, 2,)</f>
        <v>American Automobile Insurance Co.</v>
      </c>
      <c r="B153" s="59" t="s">
        <v>113</v>
      </c>
      <c r="C153" s="59">
        <v>8</v>
      </c>
    </row>
    <row r="154" spans="1:3" x14ac:dyDescent="0.25">
      <c r="A154" s="59" t="str">
        <f>VLOOKUP(B154, names!A$3:B$2401, 2,)</f>
        <v>Arch Insurance Co.</v>
      </c>
      <c r="B154" s="59" t="s">
        <v>173</v>
      </c>
      <c r="C154" s="117">
        <v>8</v>
      </c>
    </row>
    <row r="155" spans="1:3" x14ac:dyDescent="0.25">
      <c r="A155" s="59" t="str">
        <f>VLOOKUP(B155, names!A$3:B$2401, 2,)</f>
        <v>General Insurance Co. Of America</v>
      </c>
      <c r="B155" s="59" t="s">
        <v>176</v>
      </c>
      <c r="C155" s="117">
        <v>7</v>
      </c>
    </row>
    <row r="156" spans="1:3" x14ac:dyDescent="0.25">
      <c r="A156" s="59" t="str">
        <f>VLOOKUP(B156, names!A$3:B$2401, 2,)</f>
        <v>Hanover American Insurance Co. (The)</v>
      </c>
      <c r="B156" s="59" t="s">
        <v>181</v>
      </c>
      <c r="C156" s="59">
        <v>6</v>
      </c>
    </row>
    <row r="157" spans="1:3" x14ac:dyDescent="0.25">
      <c r="A157" s="59" t="str">
        <f>VLOOKUP(B157, names!A$3:B$2401, 2,)</f>
        <v>Illinois National Insurance Co.</v>
      </c>
      <c r="B157" s="59" t="s">
        <v>1269</v>
      </c>
      <c r="C157" s="59">
        <v>6</v>
      </c>
    </row>
    <row r="158" spans="1:3" x14ac:dyDescent="0.25">
      <c r="A158" s="59" t="str">
        <f>VLOOKUP(B158, names!A$3:B$2401, 2,)</f>
        <v>Ohio Security Insurance Co.</v>
      </c>
      <c r="B158" s="59" t="s">
        <v>186</v>
      </c>
      <c r="C158" s="59">
        <v>5</v>
      </c>
    </row>
    <row r="159" spans="1:3" x14ac:dyDescent="0.25">
      <c r="A159" s="59" t="str">
        <f>VLOOKUP(B159, names!A$3:B$2401, 2,)</f>
        <v>Selective Insurance Co. Of The Southeast</v>
      </c>
      <c r="B159" s="59" t="s">
        <v>179</v>
      </c>
      <c r="C159" s="59">
        <v>5</v>
      </c>
    </row>
    <row r="160" spans="1:3" x14ac:dyDescent="0.25">
      <c r="A160" s="59" t="str">
        <f>VLOOKUP(B160, names!A$3:B$2401, 2,)</f>
        <v>Ace American Insurance Co.</v>
      </c>
      <c r="B160" s="59" t="s">
        <v>180</v>
      </c>
      <c r="C160" s="59">
        <v>4</v>
      </c>
    </row>
    <row r="161" spans="1:3" x14ac:dyDescent="0.25">
      <c r="A161" s="59" t="str">
        <f>VLOOKUP(B161, names!A$3:B$2401, 2,)</f>
        <v>American Casualty Co. Of Reading, Pennsylvania</v>
      </c>
      <c r="B161" s="59" t="s">
        <v>178</v>
      </c>
      <c r="C161" s="59">
        <v>4</v>
      </c>
    </row>
    <row r="162" spans="1:3" x14ac:dyDescent="0.25">
      <c r="A162" s="59" t="str">
        <f>VLOOKUP(B162, names!A$3:B$2401, 2,)</f>
        <v>Continental Insurance Co.</v>
      </c>
      <c r="B162" s="59" t="s">
        <v>190</v>
      </c>
      <c r="C162" s="117">
        <v>4</v>
      </c>
    </row>
    <row r="163" spans="1:3" x14ac:dyDescent="0.25">
      <c r="A163" s="59" t="str">
        <f>VLOOKUP(B163, names!A$3:B$2401, 2,)</f>
        <v>National Fire Insurance Co. Of Hartford</v>
      </c>
      <c r="B163" s="59" t="s">
        <v>182</v>
      </c>
      <c r="C163" s="117">
        <v>4</v>
      </c>
    </row>
    <row r="164" spans="1:3" x14ac:dyDescent="0.25">
      <c r="A164" s="59" t="str">
        <f>VLOOKUP(B164, names!A$3:B$2401, 2,)</f>
        <v>Transportation Insurance Co.</v>
      </c>
      <c r="B164" s="59" t="s">
        <v>183</v>
      </c>
      <c r="C164" s="117">
        <v>4</v>
      </c>
    </row>
    <row r="165" spans="1:3" x14ac:dyDescent="0.25">
      <c r="A165" s="59" t="str">
        <f>VLOOKUP(B165, names!A$3:B$2401, 2,)</f>
        <v>American Alternative Insurance Corp.</v>
      </c>
      <c r="B165" s="59" t="s">
        <v>177</v>
      </c>
      <c r="C165" s="117">
        <v>3</v>
      </c>
    </row>
    <row r="166" spans="1:3" x14ac:dyDescent="0.25">
      <c r="A166" s="59" t="str">
        <f>VLOOKUP(B166, names!A$3:B$2401, 2,)</f>
        <v>Century-National Insurance Co.</v>
      </c>
      <c r="B166" s="59" t="s">
        <v>189</v>
      </c>
      <c r="C166" s="59">
        <v>3</v>
      </c>
    </row>
    <row r="167" spans="1:3" x14ac:dyDescent="0.25">
      <c r="A167" s="59" t="str">
        <f>VLOOKUP(B167, names!A$3:B$2401, 2,)</f>
        <v>Twin City Fire Insurance Co.</v>
      </c>
      <c r="B167" s="59" t="s">
        <v>184</v>
      </c>
      <c r="C167" s="59">
        <v>3</v>
      </c>
    </row>
    <row r="168" spans="1:3" x14ac:dyDescent="0.25">
      <c r="A168" s="59" t="str">
        <f>VLOOKUP(B168, names!A$3:B$2401, 2,)</f>
        <v>American Economy Insurance Co.</v>
      </c>
      <c r="B168" s="59" t="s">
        <v>188</v>
      </c>
      <c r="C168" s="59">
        <v>2</v>
      </c>
    </row>
    <row r="169" spans="1:3" x14ac:dyDescent="0.25">
      <c r="A169" s="59" t="str">
        <f>VLOOKUP(B169, names!A$3:B$2401, 2,)</f>
        <v>Mitsui Sumitomo Insurance USA</v>
      </c>
      <c r="B169" s="59" t="s">
        <v>195</v>
      </c>
      <c r="C169" s="117">
        <v>2</v>
      </c>
    </row>
    <row r="170" spans="1:3" x14ac:dyDescent="0.25">
      <c r="A170" s="59" t="str">
        <f>VLOOKUP(B170, names!A$3:B$2401, 2,)</f>
        <v>American Agri-Business Insurance Co.</v>
      </c>
      <c r="B170" s="59" t="s">
        <v>187</v>
      </c>
      <c r="C170" s="117">
        <v>1</v>
      </c>
    </row>
    <row r="171" spans="1:3" x14ac:dyDescent="0.25">
      <c r="A171" s="59" t="str">
        <f>VLOOKUP(B171, names!A$3:B$2401, 2,)</f>
        <v>Mitsui Sumitomo Insurance Co. Of America</v>
      </c>
      <c r="B171" s="59" t="s">
        <v>185</v>
      </c>
      <c r="C171" s="59">
        <v>1</v>
      </c>
    </row>
    <row r="172" spans="1:3" x14ac:dyDescent="0.25">
      <c r="A172" s="59" t="str">
        <f>VLOOKUP(B172, names!A$3:B$2401, 2,)</f>
        <v>St. Paul Mercury Insurance Co.</v>
      </c>
      <c r="B172" s="59" t="s">
        <v>394</v>
      </c>
      <c r="C172" s="117">
        <v>1</v>
      </c>
    </row>
    <row r="173" spans="1:3" x14ac:dyDescent="0.25">
      <c r="A173" s="59" t="str">
        <f>VLOOKUP(B173, names!A$3:B$2401, 2,)</f>
        <v>St. Paul Protective Insurance Co.</v>
      </c>
      <c r="B173" s="59" t="s">
        <v>196</v>
      </c>
      <c r="C173" s="59">
        <v>1</v>
      </c>
    </row>
    <row r="174" spans="1:3" x14ac:dyDescent="0.25">
      <c r="A174" s="59" t="str">
        <f>VLOOKUP(B174, names!A$3:B$2401, 2,)</f>
        <v>Valley Forge Insurance Co.</v>
      </c>
      <c r="B174" s="59" t="s">
        <v>191</v>
      </c>
      <c r="C174" s="117">
        <v>1</v>
      </c>
    </row>
    <row r="175" spans="1:3" x14ac:dyDescent="0.25">
      <c r="A175" s="59" t="str">
        <f>VLOOKUP(B175, names!A$3:B$2401, 2,)</f>
        <v>American Zurich Insurance Co.</v>
      </c>
      <c r="B175" s="59" t="s">
        <v>381</v>
      </c>
      <c r="C175" s="117">
        <v>0</v>
      </c>
    </row>
    <row r="176" spans="1:3" x14ac:dyDescent="0.25">
      <c r="A176" s="59" t="str">
        <f>VLOOKUP(B176, names!A$3:B$2401, 2,)</f>
        <v>Amerisure Partners Insurance Co.</v>
      </c>
      <c r="B176" s="59" t="s">
        <v>628</v>
      </c>
      <c r="C176" s="59">
        <v>0</v>
      </c>
    </row>
    <row r="177" spans="1:3" x14ac:dyDescent="0.25">
      <c r="A177" s="59" t="str">
        <f>VLOOKUP(B177, names!A$3:B$2401, 2,)</f>
        <v>Associated Indemnity Corp.</v>
      </c>
      <c r="B177" s="59" t="s">
        <v>141</v>
      </c>
      <c r="C177" s="117">
        <v>0</v>
      </c>
    </row>
    <row r="178" spans="1:3" x14ac:dyDescent="0.25">
      <c r="A178" s="59" t="str">
        <f>VLOOKUP(B178, names!A$3:B$2401, 2,)</f>
        <v>Fair American Insurance And Reinsurance Co.</v>
      </c>
      <c r="B178" s="59" t="s">
        <v>198</v>
      </c>
      <c r="C178" s="59">
        <v>0</v>
      </c>
    </row>
    <row r="179" spans="1:3" x14ac:dyDescent="0.25">
      <c r="A179" s="59" t="str">
        <f>VLOOKUP(B179, names!A$3:B$2401, 2,)</f>
        <v>Fidelity And Deposit Co. Of Maryland</v>
      </c>
      <c r="B179" s="59" t="s">
        <v>199</v>
      </c>
      <c r="C179" s="59">
        <v>0</v>
      </c>
    </row>
    <row r="180" spans="1:3" x14ac:dyDescent="0.25">
      <c r="A180" s="59" t="str">
        <f>VLOOKUP(B180, names!A$3:B$2401, 2,)</f>
        <v>Horace Mann Insurance Co.</v>
      </c>
      <c r="B180" s="59" t="s">
        <v>202</v>
      </c>
      <c r="C180" s="59">
        <v>0</v>
      </c>
    </row>
    <row r="181" spans="1:3" x14ac:dyDescent="0.25">
      <c r="A181" s="59" t="str">
        <f>VLOOKUP(B181, names!A$3:B$2401, 2,)</f>
        <v>MagMutual Insurance Co.</v>
      </c>
      <c r="B181" s="59" t="s">
        <v>1353</v>
      </c>
      <c r="C181" s="117">
        <v>0</v>
      </c>
    </row>
    <row r="182" spans="1:3" x14ac:dyDescent="0.25">
      <c r="A182" s="59" t="str">
        <f>VLOOKUP(B182, names!A$3:B$2401, 2,)</f>
        <v>Zurich American Insurance Co.</v>
      </c>
      <c r="B182" s="59" t="s">
        <v>192</v>
      </c>
      <c r="C182" s="59">
        <v>0</v>
      </c>
    </row>
  </sheetData>
  <sortState ref="A2:C181">
    <sortCondition descending="1" ref="C2"/>
  </sortState>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80"/>
  <sheetViews>
    <sheetView workbookViewId="0">
      <selection sqref="A1:A2"/>
    </sheetView>
  </sheetViews>
  <sheetFormatPr defaultRowHeight="15" x14ac:dyDescent="0.25"/>
  <sheetData>
    <row r="1" spans="1:3" x14ac:dyDescent="0.25">
      <c r="A1" s="59" t="s">
        <v>3419</v>
      </c>
      <c r="B1" s="59" t="s">
        <v>31</v>
      </c>
      <c r="C1" s="59" t="s">
        <v>32</v>
      </c>
    </row>
    <row r="2" spans="1:3" x14ac:dyDescent="0.25">
      <c r="A2" s="59" t="str">
        <f>VLOOKUP(B2, names!A$3:B$2401, 2,)</f>
        <v>Ark Royal Insurance Co.</v>
      </c>
      <c r="B2" s="59" t="s">
        <v>50</v>
      </c>
      <c r="C2" s="1">
        <v>97554</v>
      </c>
    </row>
    <row r="3" spans="1:3" x14ac:dyDescent="0.25">
      <c r="A3" s="59" t="str">
        <f>VLOOKUP(B3, names!A$3:B$2401, 2,)</f>
        <v>ASI Assurance Corp.</v>
      </c>
      <c r="B3" s="59" t="s">
        <v>56</v>
      </c>
      <c r="C3" s="1">
        <v>61665</v>
      </c>
    </row>
    <row r="4" spans="1:3" x14ac:dyDescent="0.25">
      <c r="A4" s="59" t="str">
        <f>VLOOKUP(B4, names!A$3:B$2401, 2,)</f>
        <v>American Strategic Insurance Corp.</v>
      </c>
      <c r="B4" s="59" t="s">
        <v>61</v>
      </c>
      <c r="C4" s="1">
        <v>65021</v>
      </c>
    </row>
    <row r="5" spans="1:3" x14ac:dyDescent="0.25">
      <c r="A5" s="59" t="str">
        <f>VLOOKUP(B5, names!A$3:B$2401, 2,)</f>
        <v>ASI Preferred Insurance Corp.</v>
      </c>
      <c r="B5" s="59" t="s">
        <v>47</v>
      </c>
      <c r="C5" s="1">
        <v>120037</v>
      </c>
    </row>
    <row r="6" spans="1:3" x14ac:dyDescent="0.25">
      <c r="A6" s="59" t="str">
        <f>VLOOKUP(B6, names!A$3:B$2401, 2,)</f>
        <v>AIG Property Casualty Co.</v>
      </c>
      <c r="B6" s="59" t="s">
        <v>97</v>
      </c>
      <c r="C6" s="1">
        <v>14830</v>
      </c>
    </row>
    <row r="7" spans="1:3" x14ac:dyDescent="0.25">
      <c r="A7" s="59" t="str">
        <f>VLOOKUP(B7, names!A$3:B$2401, 2,)</f>
        <v>United Services Automobile Association</v>
      </c>
      <c r="B7" s="59" t="s">
        <v>45</v>
      </c>
      <c r="C7" s="1">
        <v>123746</v>
      </c>
    </row>
    <row r="8" spans="1:3" x14ac:dyDescent="0.25">
      <c r="A8" s="59" t="str">
        <f>VLOOKUP(B8, names!A$3:B$2401, 2,)</f>
        <v>USAA Casualty Insurance Co.</v>
      </c>
      <c r="B8" s="59" t="s">
        <v>67</v>
      </c>
      <c r="C8" s="1">
        <v>59935</v>
      </c>
    </row>
    <row r="9" spans="1:3" x14ac:dyDescent="0.25">
      <c r="A9" s="59" t="str">
        <f>VLOOKUP(B9, names!A$3:B$2401, 2,)</f>
        <v>ASI Home Insurance Corp.</v>
      </c>
      <c r="B9" s="59" t="s">
        <v>120</v>
      </c>
      <c r="C9" s="1">
        <v>1532</v>
      </c>
    </row>
    <row r="10" spans="1:3" x14ac:dyDescent="0.25">
      <c r="A10" s="59" t="str">
        <f>VLOOKUP(B10, names!A$3:B$2401, 2,)</f>
        <v>Security First Insurance Co.</v>
      </c>
      <c r="B10" s="59" t="s">
        <v>35</v>
      </c>
      <c r="C10" s="1">
        <v>315769</v>
      </c>
    </row>
    <row r="11" spans="1:3" x14ac:dyDescent="0.25">
      <c r="A11" s="59" t="str">
        <f>VLOOKUP(B11, names!A$3:B$2401, 2,)</f>
        <v>Ace American Insurance Co.</v>
      </c>
      <c r="B11" s="59" t="s">
        <v>180</v>
      </c>
      <c r="C11" s="59">
        <v>4</v>
      </c>
    </row>
    <row r="12" spans="1:3" x14ac:dyDescent="0.25">
      <c r="A12" s="59" t="str">
        <f>VLOOKUP(B12, names!A$3:B$2401, 2,)</f>
        <v>Ace Insurance Co. Of The Midwest</v>
      </c>
      <c r="B12" s="59" t="s">
        <v>114</v>
      </c>
      <c r="C12" s="1">
        <v>7797</v>
      </c>
    </row>
    <row r="13" spans="1:3" x14ac:dyDescent="0.25">
      <c r="A13" s="59" t="str">
        <f>VLOOKUP(B13, names!A$3:B$2401, 2,)</f>
        <v>Addison Insurance Co.</v>
      </c>
      <c r="B13" s="59" t="s">
        <v>136</v>
      </c>
      <c r="C13" s="59">
        <v>440</v>
      </c>
    </row>
    <row r="14" spans="1:3" x14ac:dyDescent="0.25">
      <c r="A14" s="59" t="str">
        <f>VLOOKUP(B14, names!A$3:B$2401, 2,)</f>
        <v>Aegis Security Insurance Co.</v>
      </c>
      <c r="B14" s="59" t="s">
        <v>129</v>
      </c>
      <c r="C14" s="59">
        <v>756</v>
      </c>
    </row>
    <row r="15" spans="1:3" x14ac:dyDescent="0.25">
      <c r="A15" s="59" t="str">
        <f>VLOOKUP(B15, names!A$3:B$2401, 2,)</f>
        <v>Affiliated FM Insurance Co.</v>
      </c>
      <c r="B15" s="59" t="s">
        <v>153</v>
      </c>
      <c r="C15" s="59">
        <v>132</v>
      </c>
    </row>
    <row r="16" spans="1:3" x14ac:dyDescent="0.25">
      <c r="A16" s="59" t="str">
        <f>VLOOKUP(B16, names!A$3:B$2401, 2,)</f>
        <v>Allianz Global Risks Us Insurance Co.</v>
      </c>
      <c r="B16" s="59" t="s">
        <v>193</v>
      </c>
      <c r="C16" s="59">
        <v>0</v>
      </c>
    </row>
    <row r="17" spans="1:3" x14ac:dyDescent="0.25">
      <c r="A17" s="59" t="str">
        <f>VLOOKUP(B17, names!A$3:B$2401, 2,)</f>
        <v>American Agri-Business Insurance Co.</v>
      </c>
      <c r="B17" s="59" t="s">
        <v>187</v>
      </c>
      <c r="C17" s="59">
        <v>1</v>
      </c>
    </row>
    <row r="18" spans="1:3" x14ac:dyDescent="0.25">
      <c r="A18" s="59" t="str">
        <f>VLOOKUP(B18, names!A$3:B$2401, 2,)</f>
        <v>American Alternative Insurance Corp.</v>
      </c>
      <c r="B18" s="59" t="s">
        <v>177</v>
      </c>
      <c r="C18" s="59">
        <v>5</v>
      </c>
    </row>
    <row r="19" spans="1:3" x14ac:dyDescent="0.25">
      <c r="A19" s="59" t="str">
        <f>VLOOKUP(B19, names!A$3:B$2401, 2,)</f>
        <v>American Automobile Insurance Co.</v>
      </c>
      <c r="B19" s="59" t="s">
        <v>113</v>
      </c>
      <c r="C19" s="59">
        <v>562</v>
      </c>
    </row>
    <row r="20" spans="1:3" x14ac:dyDescent="0.25">
      <c r="A20" s="59" t="str">
        <f>VLOOKUP(B20, names!A$3:B$2401, 2,)</f>
        <v>American Bankers Insurance Co. Of Florida</v>
      </c>
      <c r="B20" s="59" t="s">
        <v>42</v>
      </c>
      <c r="C20" s="1">
        <v>175723</v>
      </c>
    </row>
    <row r="21" spans="1:3" x14ac:dyDescent="0.25">
      <c r="A21" s="59" t="str">
        <f>VLOOKUP(B21, names!A$3:B$2401, 2,)</f>
        <v>American Capital Assurance Corp</v>
      </c>
      <c r="B21" s="59" t="s">
        <v>117</v>
      </c>
      <c r="C21" s="1">
        <v>2092</v>
      </c>
    </row>
    <row r="22" spans="1:3" x14ac:dyDescent="0.25">
      <c r="A22" s="59" t="str">
        <f>VLOOKUP(B22, names!A$3:B$2401, 2,)</f>
        <v>American Casualty Co. Of Reading, Pennsylvania</v>
      </c>
      <c r="B22" s="59" t="s">
        <v>178</v>
      </c>
      <c r="C22" s="59">
        <v>3</v>
      </c>
    </row>
    <row r="23" spans="1:3" x14ac:dyDescent="0.25">
      <c r="A23" s="59" t="str">
        <f>VLOOKUP(B23, names!A$3:B$2401, 2,)</f>
        <v>American Coastal Insurance Co.</v>
      </c>
      <c r="B23" s="59" t="s">
        <v>108</v>
      </c>
      <c r="C23" s="1">
        <v>4496</v>
      </c>
    </row>
    <row r="24" spans="1:3" x14ac:dyDescent="0.25">
      <c r="A24" s="59" t="str">
        <f>VLOOKUP(B24, names!A$3:B$2401, 2,)</f>
        <v>American Colonial Insurance Co.</v>
      </c>
      <c r="B24" s="59" t="s">
        <v>109</v>
      </c>
      <c r="C24" s="1">
        <v>4524</v>
      </c>
    </row>
    <row r="25" spans="1:3" x14ac:dyDescent="0.25">
      <c r="A25" s="59" t="str">
        <f>VLOOKUP(B25, names!A$3:B$2401, 2,)</f>
        <v>American Economy Insurance Co.</v>
      </c>
      <c r="B25" s="59" t="s">
        <v>188</v>
      </c>
      <c r="C25" s="59">
        <v>2</v>
      </c>
    </row>
    <row r="26" spans="1:3" x14ac:dyDescent="0.25">
      <c r="A26" s="59" t="str">
        <f>VLOOKUP(B26, names!A$3:B$2401, 2,)</f>
        <v>American Guarantee and Liability Insurance Co.</v>
      </c>
      <c r="B26" s="59" t="s">
        <v>564</v>
      </c>
      <c r="C26" s="59">
        <v>0</v>
      </c>
    </row>
    <row r="27" spans="1:3" x14ac:dyDescent="0.25">
      <c r="A27" s="59" t="str">
        <f>VLOOKUP(B27, names!A$3:B$2401, 2,)</f>
        <v>American Home Assurance Co.</v>
      </c>
      <c r="B27" s="59" t="s">
        <v>128</v>
      </c>
      <c r="C27" s="59">
        <v>719</v>
      </c>
    </row>
    <row r="28" spans="1:3" x14ac:dyDescent="0.25">
      <c r="A28" s="59" t="str">
        <f>VLOOKUP(B28, names!A$3:B$2401, 2,)</f>
        <v>American Integrity Insurance Co. Of Florida</v>
      </c>
      <c r="B28" s="59" t="s">
        <v>38</v>
      </c>
      <c r="C28" s="1">
        <v>221982</v>
      </c>
    </row>
    <row r="29" spans="1:3" x14ac:dyDescent="0.25">
      <c r="A29" s="59" t="str">
        <f>VLOOKUP(B29, names!A$3:B$2401, 2,)</f>
        <v>American Modern Insurance Co. Of Florida</v>
      </c>
      <c r="B29" s="59" t="s">
        <v>66</v>
      </c>
      <c r="C29" s="1">
        <v>58514</v>
      </c>
    </row>
    <row r="30" spans="1:3" x14ac:dyDescent="0.25">
      <c r="A30" s="59" t="str">
        <f>VLOOKUP(B30, names!A$3:B$2401, 2,)</f>
        <v>American Platinum Property And Casualty Insurance Co.</v>
      </c>
      <c r="B30" s="59" t="s">
        <v>132</v>
      </c>
      <c r="C30" s="59">
        <v>526</v>
      </c>
    </row>
    <row r="31" spans="1:3" x14ac:dyDescent="0.25">
      <c r="A31" s="59" t="str">
        <f>VLOOKUP(B31, names!A$3:B$2401, 2,)</f>
        <v>American Reliable Insurance Co.</v>
      </c>
      <c r="B31" s="59" t="s">
        <v>102</v>
      </c>
      <c r="C31" s="1">
        <v>7208</v>
      </c>
    </row>
    <row r="32" spans="1:3" x14ac:dyDescent="0.25">
      <c r="A32" s="59" t="str">
        <f>VLOOKUP(B32, names!A$3:B$2401, 2,)</f>
        <v>American Security Insurance Co.</v>
      </c>
      <c r="B32" s="59" t="s">
        <v>172</v>
      </c>
      <c r="C32" s="59">
        <v>15</v>
      </c>
    </row>
    <row r="33" spans="1:3" x14ac:dyDescent="0.25">
      <c r="A33" s="59" t="str">
        <f>VLOOKUP(B33, names!A$3:B$2401, 2,)</f>
        <v>American Southern Home Insurance Co.</v>
      </c>
      <c r="B33" s="59" t="s">
        <v>105</v>
      </c>
      <c r="C33" s="1">
        <v>5640</v>
      </c>
    </row>
    <row r="34" spans="1:3" x14ac:dyDescent="0.25">
      <c r="A34" s="59" t="str">
        <f>VLOOKUP(B34, names!A$3:B$2401, 2,)</f>
        <v>American States Insurance Co.</v>
      </c>
      <c r="B34" s="59" t="s">
        <v>155</v>
      </c>
      <c r="C34" s="59">
        <v>73</v>
      </c>
    </row>
    <row r="35" spans="1:3" x14ac:dyDescent="0.25">
      <c r="A35" s="59" t="str">
        <f>VLOOKUP(B35, names!A$3:B$2401, 2,)</f>
        <v>American Traditions Insurance Co.</v>
      </c>
      <c r="B35" s="59" t="s">
        <v>68</v>
      </c>
      <c r="C35" s="1">
        <v>59747</v>
      </c>
    </row>
    <row r="36" spans="1:3" x14ac:dyDescent="0.25">
      <c r="A36" s="59" t="str">
        <f>VLOOKUP(B36, names!A$3:B$2401, 2,)</f>
        <v>Amerisure Partners Insurance Co.</v>
      </c>
      <c r="B36" s="59" t="s">
        <v>628</v>
      </c>
      <c r="C36" s="59">
        <v>1</v>
      </c>
    </row>
    <row r="37" spans="1:3" x14ac:dyDescent="0.25">
      <c r="A37" s="59" t="str">
        <f>VLOOKUP(B37, names!A$3:B$2401, 2,)</f>
        <v>Amica Mutual Insurance Co.</v>
      </c>
      <c r="B37" s="59" t="s">
        <v>89</v>
      </c>
      <c r="C37" s="1">
        <v>22735</v>
      </c>
    </row>
    <row r="38" spans="1:3" x14ac:dyDescent="0.25">
      <c r="A38" s="59" t="str">
        <f>VLOOKUP(B38, names!A$3:B$2401, 2,)</f>
        <v>Anchor Property And Casualty Insurance Co.</v>
      </c>
      <c r="B38" s="59" t="s">
        <v>88</v>
      </c>
      <c r="C38" s="1">
        <v>36624</v>
      </c>
    </row>
    <row r="39" spans="1:3" x14ac:dyDescent="0.25">
      <c r="A39" s="59" t="str">
        <f>VLOOKUP(B39, names!A$3:B$2401, 2,)</f>
        <v>Arch Insurance Co.</v>
      </c>
      <c r="B39" s="59" t="s">
        <v>173</v>
      </c>
      <c r="C39" s="59">
        <v>3</v>
      </c>
    </row>
    <row r="40" spans="1:3" x14ac:dyDescent="0.25">
      <c r="A40" s="59" t="str">
        <f>VLOOKUP(B40, names!A$3:B$2401, 2,)</f>
        <v>Armed Forces Insurance Exchange</v>
      </c>
      <c r="B40" s="59" t="s">
        <v>111</v>
      </c>
      <c r="C40" s="1">
        <v>3251</v>
      </c>
    </row>
    <row r="41" spans="1:3" x14ac:dyDescent="0.25">
      <c r="A41" s="59" t="str">
        <f>VLOOKUP(B41, names!A$3:B$2401, 2,)</f>
        <v>Associated Indemnity Corp.</v>
      </c>
      <c r="B41" s="59" t="s">
        <v>141</v>
      </c>
      <c r="C41" s="59">
        <v>56</v>
      </c>
    </row>
    <row r="42" spans="1:3" x14ac:dyDescent="0.25">
      <c r="A42" s="59" t="str">
        <f>VLOOKUP(B42, names!A$3:B$2401, 2,)</f>
        <v>Auto Club Insurance Co. Of Florida</v>
      </c>
      <c r="B42" s="59" t="s">
        <v>60</v>
      </c>
      <c r="C42" s="1">
        <v>65403</v>
      </c>
    </row>
    <row r="43" spans="1:3" x14ac:dyDescent="0.25">
      <c r="A43" s="59" t="str">
        <f>VLOOKUP(B43, names!A$3:B$2401, 2,)</f>
        <v>Auto-Owners Insurance Co.</v>
      </c>
      <c r="B43" s="59" t="s">
        <v>116</v>
      </c>
      <c r="C43" s="1">
        <v>2097</v>
      </c>
    </row>
    <row r="44" spans="1:3" x14ac:dyDescent="0.25">
      <c r="A44" s="59" t="str">
        <f>VLOOKUP(B44, names!A$3:B$2401, 2,)</f>
        <v>Avatar Property &amp; Casualty Insurance Co.</v>
      </c>
      <c r="B44" s="59" t="s">
        <v>91</v>
      </c>
      <c r="C44" s="1">
        <v>19247</v>
      </c>
    </row>
    <row r="45" spans="1:3" x14ac:dyDescent="0.25">
      <c r="A45" s="59" t="str">
        <f>VLOOKUP(B45, names!A$3:B$2401, 2,)</f>
        <v>Berkshire Hathaway Specialty Insurance Co.</v>
      </c>
      <c r="B45" s="59" t="s">
        <v>774</v>
      </c>
      <c r="C45" s="59">
        <v>4</v>
      </c>
    </row>
    <row r="46" spans="1:3" x14ac:dyDescent="0.25">
      <c r="A46" s="59" t="str">
        <f>VLOOKUP(B46, names!A$3:B$2401, 2,)</f>
        <v>Capitol Preferred Insurance Co.</v>
      </c>
      <c r="B46" s="59" t="s">
        <v>74</v>
      </c>
      <c r="C46" s="1">
        <v>43656</v>
      </c>
    </row>
    <row r="47" spans="1:3" x14ac:dyDescent="0.25">
      <c r="A47" s="59" t="str">
        <f>VLOOKUP(B47, names!A$3:B$2401, 2,)</f>
        <v>Castle Key Indemnity Co.</v>
      </c>
      <c r="B47" s="59" t="s">
        <v>49</v>
      </c>
      <c r="C47" s="1">
        <v>101892</v>
      </c>
    </row>
    <row r="48" spans="1:3" x14ac:dyDescent="0.25">
      <c r="A48" s="59" t="str">
        <f>VLOOKUP(B48, names!A$3:B$2401, 2,)</f>
        <v>Castle Key Insurance Co.</v>
      </c>
      <c r="B48" s="59" t="s">
        <v>53</v>
      </c>
      <c r="C48" s="1">
        <v>76176</v>
      </c>
    </row>
    <row r="49" spans="1:3" x14ac:dyDescent="0.25">
      <c r="A49" s="59" t="str">
        <f>VLOOKUP(B49, names!A$3:B$2401, 2,)</f>
        <v>Centauri Specialty Insurance Co.</v>
      </c>
      <c r="B49" s="59" t="s">
        <v>119</v>
      </c>
      <c r="C49" s="1">
        <v>8959</v>
      </c>
    </row>
    <row r="50" spans="1:3" x14ac:dyDescent="0.25">
      <c r="A50" s="59" t="str">
        <f>VLOOKUP(B50, names!A$3:B$2401, 2,)</f>
        <v>Century-National Insurance Co.</v>
      </c>
      <c r="B50" s="59" t="s">
        <v>189</v>
      </c>
      <c r="C50" s="59">
        <v>3</v>
      </c>
    </row>
    <row r="51" spans="1:3" x14ac:dyDescent="0.25">
      <c r="A51" s="59" t="str">
        <f>VLOOKUP(B51, names!A$3:B$2401, 2,)</f>
        <v>Church Mutual Insurance Co.</v>
      </c>
      <c r="B51" s="59" t="s">
        <v>139</v>
      </c>
      <c r="C51" s="59">
        <v>332</v>
      </c>
    </row>
    <row r="52" spans="1:3" x14ac:dyDescent="0.25">
      <c r="A52" s="59" t="str">
        <f>VLOOKUP(B52, names!A$3:B$2401, 2,)</f>
        <v>Cincinnati Indemnity Co.</v>
      </c>
      <c r="B52" s="59" t="s">
        <v>146</v>
      </c>
      <c r="C52" s="59">
        <v>184</v>
      </c>
    </row>
    <row r="53" spans="1:3" x14ac:dyDescent="0.25">
      <c r="A53" s="59" t="str">
        <f>VLOOKUP(B53, names!A$3:B$2401, 2,)</f>
        <v>Cincinnati Insurance Co.</v>
      </c>
      <c r="B53" s="59" t="s">
        <v>124</v>
      </c>
      <c r="C53" s="59">
        <v>906</v>
      </c>
    </row>
    <row r="54" spans="1:3" x14ac:dyDescent="0.25">
      <c r="A54" s="59" t="str">
        <f>VLOOKUP(B54, names!A$3:B$2401, 2,)</f>
        <v>Citizens Property Insurance Corp.</v>
      </c>
      <c r="B54" s="59" t="s">
        <v>33</v>
      </c>
      <c r="C54" s="1">
        <v>475761</v>
      </c>
    </row>
    <row r="55" spans="1:3" x14ac:dyDescent="0.25">
      <c r="A55" s="59" t="str">
        <f>VLOOKUP(B55, names!A$3:B$2401, 2,)</f>
        <v>Continental Casualty Co.</v>
      </c>
      <c r="B55" s="59" t="s">
        <v>174</v>
      </c>
      <c r="C55" s="59">
        <v>13</v>
      </c>
    </row>
    <row r="56" spans="1:3" x14ac:dyDescent="0.25">
      <c r="A56" s="59" t="str">
        <f>VLOOKUP(B56, names!A$3:B$2401, 2,)</f>
        <v>Continental Insurance Co.</v>
      </c>
      <c r="B56" s="59" t="s">
        <v>190</v>
      </c>
      <c r="C56" s="59">
        <v>3</v>
      </c>
    </row>
    <row r="57" spans="1:3" x14ac:dyDescent="0.25">
      <c r="A57" s="59" t="str">
        <f>VLOOKUP(B57, names!A$3:B$2401, 2,)</f>
        <v>Cypress Property &amp; Casualty Insurance Co.</v>
      </c>
      <c r="B57" s="59" t="s">
        <v>59</v>
      </c>
      <c r="C57" s="1">
        <v>64407</v>
      </c>
    </row>
    <row r="58" spans="1:3" x14ac:dyDescent="0.25">
      <c r="A58" s="59" t="str">
        <f>VLOOKUP(B58, names!A$3:B$2401, 2,)</f>
        <v>Edison Insurance Co.</v>
      </c>
      <c r="B58" s="59" t="s">
        <v>115</v>
      </c>
      <c r="C58" s="1">
        <v>15133</v>
      </c>
    </row>
    <row r="59" spans="1:3" x14ac:dyDescent="0.25">
      <c r="A59" s="59" t="str">
        <f>VLOOKUP(B59, names!A$3:B$2401, 2,)</f>
        <v>Electric Insurance Co.</v>
      </c>
      <c r="B59" s="59" t="s">
        <v>121</v>
      </c>
      <c r="C59" s="1">
        <v>1840</v>
      </c>
    </row>
    <row r="60" spans="1:3" x14ac:dyDescent="0.25">
      <c r="A60" s="59" t="str">
        <f>VLOOKUP(B60, names!A$3:B$2401, 2,)</f>
        <v>Elements Property Insurance Co.</v>
      </c>
      <c r="B60" s="59" t="s">
        <v>78</v>
      </c>
      <c r="C60" s="1">
        <v>41670</v>
      </c>
    </row>
    <row r="61" spans="1:3" x14ac:dyDescent="0.25">
      <c r="A61" s="59" t="str">
        <f>VLOOKUP(B61, names!A$3:B$2401, 2,)</f>
        <v>Everest National Insurance Co.</v>
      </c>
      <c r="B61" s="59" t="s">
        <v>1010</v>
      </c>
      <c r="C61" s="59">
        <v>123</v>
      </c>
    </row>
    <row r="62" spans="1:3" x14ac:dyDescent="0.25">
      <c r="A62" s="59" t="str">
        <f>VLOOKUP(B62, names!A$3:B$2401, 2,)</f>
        <v>Factory Mutual Insurance Co.</v>
      </c>
      <c r="B62" s="59" t="s">
        <v>169</v>
      </c>
      <c r="C62" s="59">
        <v>19</v>
      </c>
    </row>
    <row r="63" spans="1:3" x14ac:dyDescent="0.25">
      <c r="A63" s="59" t="str">
        <f>VLOOKUP(B63, names!A$3:B$2401, 2,)</f>
        <v>Fair American Insurance And Reinsurance Co.</v>
      </c>
      <c r="B63" s="59" t="s">
        <v>198</v>
      </c>
      <c r="C63" s="59">
        <v>0</v>
      </c>
    </row>
    <row r="64" spans="1:3" x14ac:dyDescent="0.25">
      <c r="A64" s="59" t="str">
        <f>VLOOKUP(B64, names!A$3:B$2401, 2,)</f>
        <v>FCCI Insurance Co.</v>
      </c>
      <c r="B64" s="59" t="s">
        <v>144</v>
      </c>
      <c r="C64" s="59">
        <v>234</v>
      </c>
    </row>
    <row r="65" spans="1:3" x14ac:dyDescent="0.25">
      <c r="A65" s="59" t="str">
        <f>VLOOKUP(B65, names!A$3:B$2401, 2,)</f>
        <v>Federal Insurance Co.</v>
      </c>
      <c r="B65" s="59" t="s">
        <v>81</v>
      </c>
      <c r="C65" s="1">
        <v>33014</v>
      </c>
    </row>
    <row r="66" spans="1:3" x14ac:dyDescent="0.25">
      <c r="A66" s="59" t="str">
        <f>VLOOKUP(B66, names!A$3:B$2401, 2,)</f>
        <v>Federated National Insurance Co.</v>
      </c>
      <c r="B66" s="59" t="s">
        <v>37</v>
      </c>
      <c r="C66" s="1">
        <v>265503</v>
      </c>
    </row>
    <row r="67" spans="1:3" x14ac:dyDescent="0.25">
      <c r="A67" s="59" t="str">
        <f>VLOOKUP(B67, names!A$3:B$2401, 2,)</f>
        <v>Fidelity And Deposit Co. Of Maryland</v>
      </c>
      <c r="B67" s="59" t="s">
        <v>199</v>
      </c>
      <c r="C67" s="59">
        <v>0</v>
      </c>
    </row>
    <row r="68" spans="1:3" x14ac:dyDescent="0.25">
      <c r="A68" s="59" t="str">
        <f>VLOOKUP(B68, names!A$3:B$2401, 2,)</f>
        <v>Fireman's Fund Insurance Co.</v>
      </c>
      <c r="B68" s="59" t="s">
        <v>104</v>
      </c>
      <c r="C68" s="1">
        <v>1349</v>
      </c>
    </row>
    <row r="69" spans="1:3" x14ac:dyDescent="0.25">
      <c r="A69" s="59" t="str">
        <f>VLOOKUP(B69, names!A$3:B$2401, 2,)</f>
        <v>First American Property &amp; Casualty Insurance Co.</v>
      </c>
      <c r="B69" s="59" t="s">
        <v>98</v>
      </c>
      <c r="C69" s="1">
        <v>14342</v>
      </c>
    </row>
    <row r="70" spans="1:3" x14ac:dyDescent="0.25">
      <c r="A70" s="59" t="str">
        <f>VLOOKUP(B70, names!A$3:B$2401, 2,)</f>
        <v>First Community Insurance Co.</v>
      </c>
      <c r="B70" s="59" t="s">
        <v>83</v>
      </c>
      <c r="C70" s="1">
        <v>25121</v>
      </c>
    </row>
    <row r="71" spans="1:3" x14ac:dyDescent="0.25">
      <c r="A71" s="59" t="str">
        <f>VLOOKUP(B71, names!A$3:B$2401, 2,)</f>
        <v>First Floridian Auto And Home Insurance Co.</v>
      </c>
      <c r="B71" s="59" t="s">
        <v>93</v>
      </c>
      <c r="C71" s="1">
        <v>16066</v>
      </c>
    </row>
    <row r="72" spans="1:3" x14ac:dyDescent="0.25">
      <c r="A72" s="59" t="str">
        <f>VLOOKUP(B72, names!A$3:B$2401, 2,)</f>
        <v>First Liberty Insurance Corp. (The)</v>
      </c>
      <c r="B72" s="59" t="s">
        <v>90</v>
      </c>
      <c r="C72" s="1">
        <v>23655</v>
      </c>
    </row>
    <row r="73" spans="1:3" x14ac:dyDescent="0.25">
      <c r="A73" s="59" t="str">
        <f>VLOOKUP(B73, names!A$3:B$2401, 2,)</f>
        <v>First National Insurance Co. Of America</v>
      </c>
      <c r="B73" s="59" t="s">
        <v>138</v>
      </c>
      <c r="C73" s="59">
        <v>388</v>
      </c>
    </row>
    <row r="74" spans="1:3" x14ac:dyDescent="0.25">
      <c r="A74" s="59" t="str">
        <f>VLOOKUP(B74, names!A$3:B$2401, 2,)</f>
        <v>First Protective Insurance Co.</v>
      </c>
      <c r="B74" s="59" t="s">
        <v>55</v>
      </c>
      <c r="C74" s="1">
        <v>92963</v>
      </c>
    </row>
    <row r="75" spans="1:3" x14ac:dyDescent="0.25">
      <c r="A75" s="59" t="str">
        <f>VLOOKUP(B75, names!A$3:B$2401, 2,)</f>
        <v>Florida Family Insurance Co.</v>
      </c>
      <c r="B75" s="59" t="s">
        <v>48</v>
      </c>
      <c r="C75" s="1">
        <v>102384</v>
      </c>
    </row>
    <row r="76" spans="1:3" x14ac:dyDescent="0.25">
      <c r="A76" s="59" t="str">
        <f>VLOOKUP(B76, names!A$3:B$2401, 2,)</f>
        <v>Florida Farm Bureau Casualty Insurance Co.</v>
      </c>
      <c r="B76" s="59" t="s">
        <v>75</v>
      </c>
      <c r="C76" s="1">
        <v>42042</v>
      </c>
    </row>
    <row r="77" spans="1:3" x14ac:dyDescent="0.25">
      <c r="A77" s="59" t="str">
        <f>VLOOKUP(B77, names!A$3:B$2401, 2,)</f>
        <v>Florida Farm Bureau General Insurance Co.</v>
      </c>
      <c r="B77" s="59" t="s">
        <v>76</v>
      </c>
      <c r="C77" s="1">
        <v>40734</v>
      </c>
    </row>
    <row r="78" spans="1:3" x14ac:dyDescent="0.25">
      <c r="A78" s="59" t="str">
        <f>VLOOKUP(B78, names!A$3:B$2401, 2,)</f>
        <v>Florida Peninsula Insurance Co.</v>
      </c>
      <c r="B78" s="59" t="s">
        <v>46</v>
      </c>
      <c r="C78" s="1">
        <v>117322</v>
      </c>
    </row>
    <row r="79" spans="1:3" x14ac:dyDescent="0.25">
      <c r="A79" s="59" t="str">
        <f>VLOOKUP(B79, names!A$3:B$2401, 2,)</f>
        <v>Florida Specialty Insurance Co.</v>
      </c>
      <c r="B79" s="59" t="s">
        <v>84</v>
      </c>
      <c r="C79" s="1">
        <v>28930</v>
      </c>
    </row>
    <row r="80" spans="1:3" x14ac:dyDescent="0.25">
      <c r="A80" s="59" t="str">
        <f>VLOOKUP(B80, names!A$3:B$2401, 2,)</f>
        <v>Foremost Insurance Co.</v>
      </c>
      <c r="B80" s="59" t="s">
        <v>79</v>
      </c>
      <c r="C80" s="1">
        <v>36993</v>
      </c>
    </row>
    <row r="81" spans="1:3" x14ac:dyDescent="0.25">
      <c r="A81" s="59" t="str">
        <f>VLOOKUP(B81, names!A$3:B$2401, 2,)</f>
        <v>Foremost Property And Casualty Insurance Co.</v>
      </c>
      <c r="B81" s="59" t="s">
        <v>92</v>
      </c>
      <c r="C81" s="1">
        <v>16288</v>
      </c>
    </row>
    <row r="82" spans="1:3" x14ac:dyDescent="0.25">
      <c r="A82" s="59" t="str">
        <f>VLOOKUP(B82, names!A$3:B$2401, 2,)</f>
        <v>General Insurance Co. Of America</v>
      </c>
      <c r="B82" s="59" t="s">
        <v>176</v>
      </c>
      <c r="C82" s="59">
        <v>7</v>
      </c>
    </row>
    <row r="83" spans="1:3" x14ac:dyDescent="0.25">
      <c r="A83" s="59" t="str">
        <f>VLOOKUP(B83, names!A$3:B$2401, 2,)</f>
        <v>Granada Insurance Co.</v>
      </c>
      <c r="B83" s="59" t="s">
        <v>161</v>
      </c>
      <c r="C83" s="59">
        <v>39</v>
      </c>
    </row>
    <row r="84" spans="1:3" x14ac:dyDescent="0.25">
      <c r="A84" s="59" t="str">
        <f>VLOOKUP(B84, names!A$3:B$2401, 2,)</f>
        <v>Granite State Insurance Co.</v>
      </c>
      <c r="B84" s="59" t="s">
        <v>1171</v>
      </c>
      <c r="C84" s="59">
        <v>10</v>
      </c>
    </row>
    <row r="85" spans="1:3" x14ac:dyDescent="0.25">
      <c r="A85" s="59" t="str">
        <f>VLOOKUP(B85, names!A$3:B$2401, 2,)</f>
        <v>Great American Alliance Insurance Co.</v>
      </c>
      <c r="B85" s="59" t="s">
        <v>167</v>
      </c>
      <c r="C85" s="59">
        <v>23</v>
      </c>
    </row>
    <row r="86" spans="1:3" x14ac:dyDescent="0.25">
      <c r="A86" s="59" t="str">
        <f>VLOOKUP(B86, names!A$3:B$2401, 2,)</f>
        <v>Great American Assurance Co.</v>
      </c>
      <c r="B86" s="59" t="s">
        <v>133</v>
      </c>
      <c r="C86" s="59">
        <v>557</v>
      </c>
    </row>
    <row r="87" spans="1:3" x14ac:dyDescent="0.25">
      <c r="A87" s="59" t="str">
        <f>VLOOKUP(B87, names!A$3:B$2401, 2,)</f>
        <v>Great American Insurance Co.</v>
      </c>
      <c r="B87" s="59" t="s">
        <v>131</v>
      </c>
      <c r="C87" s="59">
        <v>563</v>
      </c>
    </row>
    <row r="88" spans="1:3" x14ac:dyDescent="0.25">
      <c r="A88" s="59" t="str">
        <f>VLOOKUP(B88, names!A$3:B$2401, 2,)</f>
        <v>Great American Insurance Co. Of New York</v>
      </c>
      <c r="B88" s="59" t="s">
        <v>140</v>
      </c>
      <c r="C88" s="59">
        <v>354</v>
      </c>
    </row>
    <row r="89" spans="1:3" x14ac:dyDescent="0.25">
      <c r="A89" s="59" t="str">
        <f>VLOOKUP(B89, names!A$3:B$2401, 2,)</f>
        <v>Great Northern Insurance Co.</v>
      </c>
      <c r="B89" s="59" t="s">
        <v>125</v>
      </c>
      <c r="C89" s="59">
        <v>931</v>
      </c>
    </row>
    <row r="90" spans="1:3" x14ac:dyDescent="0.25">
      <c r="A90" s="59" t="str">
        <f>VLOOKUP(B90, names!A$3:B$2401, 2,)</f>
        <v>Guideone America Insurance Co.</v>
      </c>
      <c r="B90" s="59" t="s">
        <v>175</v>
      </c>
      <c r="C90" s="59">
        <v>13</v>
      </c>
    </row>
    <row r="91" spans="1:3" x14ac:dyDescent="0.25">
      <c r="A91" s="59" t="str">
        <f>VLOOKUP(B91, names!A$3:B$2401, 2,)</f>
        <v>Guideone Elite Insurance Co.</v>
      </c>
      <c r="B91" s="59" t="s">
        <v>134</v>
      </c>
      <c r="C91" s="59">
        <v>514</v>
      </c>
    </row>
    <row r="92" spans="1:3" x14ac:dyDescent="0.25">
      <c r="A92" s="59" t="str">
        <f>VLOOKUP(B92, names!A$3:B$2401, 2,)</f>
        <v>Guideone Mutual Insurance Co.</v>
      </c>
      <c r="B92" s="59" t="s">
        <v>151</v>
      </c>
      <c r="C92" s="59">
        <v>152</v>
      </c>
    </row>
    <row r="93" spans="1:3" x14ac:dyDescent="0.25">
      <c r="A93" s="59" t="str">
        <f>VLOOKUP(B93, names!A$3:B$2401, 2,)</f>
        <v>Guideone Specialty Mutual Insurance Co.</v>
      </c>
      <c r="B93" s="59" t="s">
        <v>162</v>
      </c>
      <c r="C93" s="59">
        <v>41</v>
      </c>
    </row>
    <row r="94" spans="1:3" x14ac:dyDescent="0.25">
      <c r="A94" s="59" t="str">
        <f>VLOOKUP(B94, names!A$3:B$2401, 2,)</f>
        <v>Gulfstream Property And Casualty Insurance Co.</v>
      </c>
      <c r="B94" s="59" t="s">
        <v>64</v>
      </c>
      <c r="C94" s="1">
        <v>59350</v>
      </c>
    </row>
    <row r="95" spans="1:3" x14ac:dyDescent="0.25">
      <c r="A95" s="59" t="str">
        <f>VLOOKUP(B95, names!A$3:B$2401, 2,)</f>
        <v>Hanover American Insurance Co. (The)</v>
      </c>
      <c r="B95" s="59" t="s">
        <v>181</v>
      </c>
      <c r="C95" s="59">
        <v>6</v>
      </c>
    </row>
    <row r="96" spans="1:3" x14ac:dyDescent="0.25">
      <c r="A96" s="59" t="str">
        <f>VLOOKUP(B96, names!A$3:B$2401, 2,)</f>
        <v>Hanover Insurance Co. (The)</v>
      </c>
      <c r="B96" s="59" t="s">
        <v>147</v>
      </c>
      <c r="C96" s="59">
        <v>81</v>
      </c>
    </row>
    <row r="97" spans="1:3" x14ac:dyDescent="0.25">
      <c r="A97" s="59" t="str">
        <f>VLOOKUP(B97, names!A$3:B$2401, 2,)</f>
        <v>Hartford Casualty Insurance Co.</v>
      </c>
      <c r="B97" s="59" t="s">
        <v>143</v>
      </c>
      <c r="C97" s="59">
        <v>195</v>
      </c>
    </row>
    <row r="98" spans="1:3" x14ac:dyDescent="0.25">
      <c r="A98" s="59" t="str">
        <f>VLOOKUP(B98, names!A$3:B$2401, 2,)</f>
        <v>Hartford Fire Insurance Co.</v>
      </c>
      <c r="B98" s="59" t="s">
        <v>163</v>
      </c>
      <c r="C98" s="59">
        <v>42</v>
      </c>
    </row>
    <row r="99" spans="1:3" x14ac:dyDescent="0.25">
      <c r="A99" s="59" t="str">
        <f>VLOOKUP(B99, names!A$3:B$2401, 2,)</f>
        <v>Hartford Insurance Co. Of The Midwest</v>
      </c>
      <c r="B99" s="59" t="s">
        <v>86</v>
      </c>
      <c r="C99" s="1">
        <v>23491</v>
      </c>
    </row>
    <row r="100" spans="1:3" x14ac:dyDescent="0.25">
      <c r="A100" s="59" t="str">
        <f>VLOOKUP(B100, names!A$3:B$2401, 2,)</f>
        <v>Hartford Underwriters Insurance Co.</v>
      </c>
      <c r="B100" s="59" t="s">
        <v>157</v>
      </c>
      <c r="C100" s="59">
        <v>65</v>
      </c>
    </row>
    <row r="101" spans="1:3" x14ac:dyDescent="0.25">
      <c r="A101" s="59" t="str">
        <f>VLOOKUP(B101, names!A$3:B$2401, 2,)</f>
        <v>Heritage Property &amp; Casualty Insurance Co.</v>
      </c>
      <c r="B101" s="59" t="s">
        <v>36</v>
      </c>
      <c r="C101" s="1">
        <v>254505</v>
      </c>
    </row>
    <row r="102" spans="1:3" x14ac:dyDescent="0.25">
      <c r="A102" s="59" t="str">
        <f>VLOOKUP(B102, names!A$3:B$2401, 2,)</f>
        <v>Homeowners Choice Property &amp; Casualty Insurance Co.</v>
      </c>
      <c r="B102" s="59" t="s">
        <v>41</v>
      </c>
      <c r="C102" s="1">
        <v>151450</v>
      </c>
    </row>
    <row r="103" spans="1:3" x14ac:dyDescent="0.25">
      <c r="A103" s="59" t="str">
        <f>VLOOKUP(B103, names!A$3:B$2401, 2,)</f>
        <v>Homesite Insurance Co.</v>
      </c>
      <c r="B103" s="59" t="s">
        <v>107</v>
      </c>
      <c r="C103" s="1">
        <v>14795</v>
      </c>
    </row>
    <row r="104" spans="1:3" x14ac:dyDescent="0.25">
      <c r="A104" s="59" t="str">
        <f>VLOOKUP(B104, names!A$3:B$2401, 2,)</f>
        <v>Horace Mann Insurance Co.</v>
      </c>
      <c r="B104" s="59" t="s">
        <v>202</v>
      </c>
      <c r="C104" s="59">
        <v>0</v>
      </c>
    </row>
    <row r="105" spans="1:3" x14ac:dyDescent="0.25">
      <c r="A105" s="59" t="str">
        <f>VLOOKUP(B105, names!A$3:B$2401, 2,)</f>
        <v>IDS Property Casualty Insurance Co.</v>
      </c>
      <c r="B105" s="59" t="s">
        <v>118</v>
      </c>
      <c r="C105" s="1">
        <v>1920</v>
      </c>
    </row>
    <row r="106" spans="1:3" x14ac:dyDescent="0.25">
      <c r="A106" s="59" t="str">
        <f>VLOOKUP(B106, names!A$3:B$2401, 2,)</f>
        <v>Illinois National Insurance Co.</v>
      </c>
      <c r="B106" s="59" t="s">
        <v>1269</v>
      </c>
      <c r="C106" s="59">
        <v>10</v>
      </c>
    </row>
    <row r="107" spans="1:3" x14ac:dyDescent="0.25">
      <c r="A107" s="59" t="str">
        <f>VLOOKUP(B107, names!A$3:B$2401, 2,)</f>
        <v>Indemnity Insurance Co. Of North America</v>
      </c>
      <c r="B107" s="59" t="s">
        <v>145</v>
      </c>
      <c r="C107" s="59">
        <v>172</v>
      </c>
    </row>
    <row r="108" spans="1:3" x14ac:dyDescent="0.25">
      <c r="A108" s="59" t="str">
        <f>VLOOKUP(B108, names!A$3:B$2401, 2,)</f>
        <v>Liberty Mutual Fire Insurance Co.</v>
      </c>
      <c r="B108" s="59" t="s">
        <v>77</v>
      </c>
      <c r="C108" s="1">
        <v>35167</v>
      </c>
    </row>
    <row r="109" spans="1:3" x14ac:dyDescent="0.25">
      <c r="A109" s="59" t="str">
        <f>VLOOKUP(B109, names!A$3:B$2401, 2,)</f>
        <v>MagMutual Insurance Co.</v>
      </c>
      <c r="B109" s="59" t="s">
        <v>1353</v>
      </c>
      <c r="C109" s="59">
        <v>0</v>
      </c>
    </row>
    <row r="110" spans="1:3" x14ac:dyDescent="0.25">
      <c r="A110" s="59" t="str">
        <f>VLOOKUP(B110, names!A$3:B$2401, 2,)</f>
        <v>Markel Insurance Co.</v>
      </c>
      <c r="B110" s="59" t="s">
        <v>164</v>
      </c>
      <c r="C110" s="59">
        <v>46</v>
      </c>
    </row>
    <row r="111" spans="1:3" x14ac:dyDescent="0.25">
      <c r="A111" s="59" t="str">
        <f>VLOOKUP(B111, names!A$3:B$2401, 2,)</f>
        <v>Massachusetts Bay Insurance Co.</v>
      </c>
      <c r="B111" s="59" t="s">
        <v>166</v>
      </c>
      <c r="C111" s="59">
        <v>60</v>
      </c>
    </row>
    <row r="112" spans="1:3" x14ac:dyDescent="0.25">
      <c r="A112" s="59" t="str">
        <f>VLOOKUP(B112, names!A$3:B$2401, 2,)</f>
        <v>Merastar Insurance Co.</v>
      </c>
      <c r="B112" s="59" t="s">
        <v>127</v>
      </c>
      <c r="C112" s="1">
        <v>2337</v>
      </c>
    </row>
    <row r="113" spans="1:3" x14ac:dyDescent="0.25">
      <c r="A113" s="59" t="str">
        <f>VLOOKUP(B113, names!A$3:B$2401, 2,)</f>
        <v>Metropolitan Casualty Insurance Co.</v>
      </c>
      <c r="B113" s="59" t="s">
        <v>99</v>
      </c>
      <c r="C113" s="1">
        <v>10353</v>
      </c>
    </row>
    <row r="114" spans="1:3" x14ac:dyDescent="0.25">
      <c r="A114" s="59" t="str">
        <f>VLOOKUP(B114, names!A$3:B$2401, 2,)</f>
        <v>Mitsui Sumitomo Insurance Co. Of America</v>
      </c>
      <c r="B114" s="59" t="s">
        <v>185</v>
      </c>
      <c r="C114" s="59">
        <v>1</v>
      </c>
    </row>
    <row r="115" spans="1:3" x14ac:dyDescent="0.25">
      <c r="A115" s="59" t="str">
        <f>VLOOKUP(B115, names!A$3:B$2401, 2,)</f>
        <v>Mitsui Sumitomo Insurance USA</v>
      </c>
      <c r="B115" s="59" t="s">
        <v>195</v>
      </c>
      <c r="C115" s="59">
        <v>1</v>
      </c>
    </row>
    <row r="116" spans="1:3" x14ac:dyDescent="0.25">
      <c r="A116" s="59" t="str">
        <f>VLOOKUP(B116, names!A$3:B$2401, 2,)</f>
        <v>Modern USA Insurance Co.</v>
      </c>
      <c r="B116" s="59" t="s">
        <v>73</v>
      </c>
      <c r="C116" s="1">
        <v>50174</v>
      </c>
    </row>
    <row r="117" spans="1:3" x14ac:dyDescent="0.25">
      <c r="A117" s="59" t="str">
        <f>VLOOKUP(B117, names!A$3:B$2401, 2,)</f>
        <v>Monarch National Insurance Co.</v>
      </c>
      <c r="B117" s="59" t="s">
        <v>150</v>
      </c>
      <c r="C117" s="1">
        <v>2406</v>
      </c>
    </row>
    <row r="118" spans="1:3" x14ac:dyDescent="0.25">
      <c r="A118" s="59" t="str">
        <f>VLOOKUP(B118, names!A$3:B$2401, 2,)</f>
        <v>Mount Beacon Insurance Co.</v>
      </c>
      <c r="B118" s="59" t="s">
        <v>69</v>
      </c>
      <c r="C118" s="1">
        <v>41473</v>
      </c>
    </row>
    <row r="119" spans="1:3" x14ac:dyDescent="0.25">
      <c r="A119" s="59" t="str">
        <f>VLOOKUP(B119, names!A$3:B$2401, 2,)</f>
        <v>National Fire Insurance Co. Of Hartford</v>
      </c>
      <c r="B119" s="59" t="s">
        <v>182</v>
      </c>
      <c r="C119" s="59">
        <v>3</v>
      </c>
    </row>
    <row r="120" spans="1:3" x14ac:dyDescent="0.25">
      <c r="A120" s="59" t="str">
        <f>VLOOKUP(B120, names!A$3:B$2401, 2,)</f>
        <v>National Speciality Insurance Co.</v>
      </c>
      <c r="B120" s="59" t="s">
        <v>1497</v>
      </c>
      <c r="C120" s="1">
        <v>7503</v>
      </c>
    </row>
    <row r="121" spans="1:3" x14ac:dyDescent="0.25">
      <c r="A121" s="59" t="str">
        <f>VLOOKUP(B121, names!A$3:B$2401, 2,)</f>
        <v>National Surety Corp.</v>
      </c>
      <c r="B121" s="59" t="s">
        <v>203</v>
      </c>
      <c r="C121" s="59">
        <v>0</v>
      </c>
    </row>
    <row r="122" spans="1:3" x14ac:dyDescent="0.25">
      <c r="A122" s="59" t="str">
        <f>VLOOKUP(B122, names!A$3:B$2401, 2,)</f>
        <v>National Trust Insurance Co.</v>
      </c>
      <c r="B122" s="59" t="s">
        <v>159</v>
      </c>
      <c r="C122" s="59">
        <v>59</v>
      </c>
    </row>
    <row r="123" spans="1:3" x14ac:dyDescent="0.25">
      <c r="A123" s="59" t="str">
        <f>VLOOKUP(B123, names!A$3:B$2401, 2,)</f>
        <v>National Union Fire Insurance Co. of Pittsburgh, PA</v>
      </c>
      <c r="B123" s="59" t="s">
        <v>1500</v>
      </c>
      <c r="C123" s="59">
        <v>24</v>
      </c>
    </row>
    <row r="124" spans="1:3" x14ac:dyDescent="0.25">
      <c r="A124" s="59" t="str">
        <f>VLOOKUP(B124, names!A$3:B$2401, 2,)</f>
        <v>Nationwide Insurance Co. Of Florida</v>
      </c>
      <c r="B124" s="59" t="s">
        <v>80</v>
      </c>
      <c r="C124" s="1">
        <v>31949</v>
      </c>
    </row>
    <row r="125" spans="1:3" x14ac:dyDescent="0.25">
      <c r="A125" s="59" t="str">
        <f>VLOOKUP(B125, names!A$3:B$2401, 2,)</f>
        <v>New Hampshire Insurance Co.</v>
      </c>
      <c r="B125" s="59" t="s">
        <v>110</v>
      </c>
      <c r="C125" s="1">
        <v>3547</v>
      </c>
    </row>
    <row r="126" spans="1:3" x14ac:dyDescent="0.25">
      <c r="A126" s="59" t="str">
        <f>VLOOKUP(B126, names!A$3:B$2401, 2,)</f>
        <v>Ohio Security Insurance Co.</v>
      </c>
      <c r="B126" s="59" t="s">
        <v>186</v>
      </c>
      <c r="C126" s="59">
        <v>4</v>
      </c>
    </row>
    <row r="127" spans="1:3" x14ac:dyDescent="0.25">
      <c r="A127" s="59" t="str">
        <f>VLOOKUP(B127, names!A$3:B$2401, 2,)</f>
        <v>Old Dominion Insurance Co.</v>
      </c>
      <c r="B127" s="59" t="s">
        <v>122</v>
      </c>
      <c r="C127" s="1">
        <v>1077</v>
      </c>
    </row>
    <row r="128" spans="1:3" x14ac:dyDescent="0.25">
      <c r="A128" s="59" t="str">
        <f>VLOOKUP(B128, names!A$3:B$2401, 2,)</f>
        <v>Olympus Insurance Co.</v>
      </c>
      <c r="B128" s="59" t="s">
        <v>52</v>
      </c>
      <c r="C128" s="1">
        <v>83550</v>
      </c>
    </row>
    <row r="129" spans="1:3" x14ac:dyDescent="0.25">
      <c r="A129" s="59" t="str">
        <f>VLOOKUP(B129, names!A$3:B$2401, 2,)</f>
        <v>Omega Insurance Co.</v>
      </c>
      <c r="B129" s="59" t="s">
        <v>72</v>
      </c>
      <c r="C129" s="1">
        <v>47198</v>
      </c>
    </row>
    <row r="130" spans="1:3" x14ac:dyDescent="0.25">
      <c r="A130" s="59" t="str">
        <f>VLOOKUP(B130, names!A$3:B$2401, 2,)</f>
        <v>Pacific Indemnity Co.</v>
      </c>
      <c r="B130" s="59" t="s">
        <v>148</v>
      </c>
      <c r="C130" s="59">
        <v>154</v>
      </c>
    </row>
    <row r="131" spans="1:3" x14ac:dyDescent="0.25">
      <c r="A131" s="59" t="str">
        <f>VLOOKUP(B131, names!A$3:B$2401, 2,)</f>
        <v>People's Trust Insurance Co.</v>
      </c>
      <c r="B131" s="59" t="s">
        <v>44</v>
      </c>
      <c r="C131" s="1">
        <v>152519</v>
      </c>
    </row>
    <row r="132" spans="1:3" x14ac:dyDescent="0.25">
      <c r="A132" s="59" t="str">
        <f>VLOOKUP(B132, names!A$3:B$2401, 2,)</f>
        <v>Philadelphia Indemnity Insurance Co.</v>
      </c>
      <c r="B132" s="59" t="s">
        <v>135</v>
      </c>
      <c r="C132" s="59">
        <v>385</v>
      </c>
    </row>
    <row r="133" spans="1:3" x14ac:dyDescent="0.25">
      <c r="A133" s="59" t="str">
        <f>VLOOKUP(B133, names!A$3:B$2401, 2,)</f>
        <v>Praetorian Insurance Co.</v>
      </c>
      <c r="B133" s="59" t="s">
        <v>96</v>
      </c>
      <c r="C133" s="1">
        <v>24673</v>
      </c>
    </row>
    <row r="134" spans="1:3" x14ac:dyDescent="0.25">
      <c r="A134" s="59" t="str">
        <f>VLOOKUP(B134, names!A$3:B$2401, 2,)</f>
        <v>Prepared Insurance Co.</v>
      </c>
      <c r="B134" s="59" t="s">
        <v>82</v>
      </c>
      <c r="C134" s="1">
        <v>34863</v>
      </c>
    </row>
    <row r="135" spans="1:3" x14ac:dyDescent="0.25">
      <c r="A135" s="59" t="str">
        <f>VLOOKUP(B135, names!A$3:B$2401, 2,)</f>
        <v>Privilege Underwriters Reciprocal Exchange</v>
      </c>
      <c r="B135" s="59" t="s">
        <v>103</v>
      </c>
      <c r="C135" s="1">
        <v>8156</v>
      </c>
    </row>
    <row r="136" spans="1:3" x14ac:dyDescent="0.25">
      <c r="A136" s="59" t="str">
        <f>VLOOKUP(B136, names!A$3:B$2401, 2,)</f>
        <v>QBE Insurance Corp.</v>
      </c>
      <c r="B136" s="59" t="s">
        <v>126</v>
      </c>
      <c r="C136" s="59">
        <v>738</v>
      </c>
    </row>
    <row r="137" spans="1:3" x14ac:dyDescent="0.25">
      <c r="A137" s="59" t="str">
        <f>VLOOKUP(B137, names!A$3:B$2401, 2,)</f>
        <v>Response Insurance Co.</v>
      </c>
      <c r="B137" s="59" t="s">
        <v>112</v>
      </c>
      <c r="C137" s="1">
        <v>1649</v>
      </c>
    </row>
    <row r="138" spans="1:3" x14ac:dyDescent="0.25">
      <c r="A138" s="59" t="str">
        <f>VLOOKUP(B138, names!A$3:B$2401, 2,)</f>
        <v>Safe Harbor Insurance Co.</v>
      </c>
      <c r="B138" s="59" t="s">
        <v>57</v>
      </c>
      <c r="C138" s="1">
        <v>77172</v>
      </c>
    </row>
    <row r="139" spans="1:3" x14ac:dyDescent="0.25">
      <c r="A139" s="59" t="str">
        <f>VLOOKUP(B139, names!A$3:B$2401, 2,)</f>
        <v>Safepoint Insurance Co.</v>
      </c>
      <c r="B139" s="59" t="s">
        <v>71</v>
      </c>
      <c r="C139" s="1">
        <v>61060</v>
      </c>
    </row>
    <row r="140" spans="1:3" x14ac:dyDescent="0.25">
      <c r="A140" s="59" t="str">
        <f>VLOOKUP(B140, names!A$3:B$2401, 2,)</f>
        <v>Sawgrass Mutual Insurance Co.</v>
      </c>
      <c r="B140" s="59" t="s">
        <v>85</v>
      </c>
      <c r="C140" s="1">
        <v>20960</v>
      </c>
    </row>
    <row r="141" spans="1:3" x14ac:dyDescent="0.25">
      <c r="A141" s="59" t="str">
        <f>VLOOKUP(B141, names!A$3:B$2401, 2,)</f>
        <v>Selective Insurance Co. Of The Southeast</v>
      </c>
      <c r="B141" s="59" t="s">
        <v>179</v>
      </c>
      <c r="C141" s="59">
        <v>5</v>
      </c>
    </row>
    <row r="142" spans="1:3" x14ac:dyDescent="0.25">
      <c r="A142" s="59" t="str">
        <f>VLOOKUP(B142, names!A$3:B$2401, 2,)</f>
        <v>Service Insurance Co.</v>
      </c>
      <c r="B142" s="59" t="s">
        <v>142</v>
      </c>
      <c r="C142" s="59">
        <v>232</v>
      </c>
    </row>
    <row r="143" spans="1:3" x14ac:dyDescent="0.25">
      <c r="A143" s="59" t="str">
        <f>VLOOKUP(B143, names!A$3:B$2401, 2,)</f>
        <v>Southern Fidelity Insurance Co.</v>
      </c>
      <c r="B143" s="59" t="s">
        <v>58</v>
      </c>
      <c r="C143" s="1">
        <v>62818</v>
      </c>
    </row>
    <row r="144" spans="1:3" x14ac:dyDescent="0.25">
      <c r="A144" s="59" t="str">
        <f>VLOOKUP(B144, names!A$3:B$2401, 2,)</f>
        <v>Southern Fidelity Property &amp; Casualty</v>
      </c>
      <c r="B144" s="59" t="s">
        <v>62</v>
      </c>
      <c r="C144" s="1">
        <v>60948</v>
      </c>
    </row>
    <row r="145" spans="1:3" x14ac:dyDescent="0.25">
      <c r="A145" s="59" t="str">
        <f>VLOOKUP(B145, names!A$3:B$2401, 2,)</f>
        <v>Southern Oak Insurance Co.</v>
      </c>
      <c r="B145" s="59" t="s">
        <v>65</v>
      </c>
      <c r="C145" s="1">
        <v>58362</v>
      </c>
    </row>
    <row r="146" spans="1:3" x14ac:dyDescent="0.25">
      <c r="A146" s="59" t="str">
        <f>VLOOKUP(B146, names!A$3:B$2401, 2,)</f>
        <v>Southern-Owners Insurance Co.</v>
      </c>
      <c r="B146" s="59" t="s">
        <v>101</v>
      </c>
      <c r="C146" s="1">
        <v>8657</v>
      </c>
    </row>
    <row r="147" spans="1:3" x14ac:dyDescent="0.25">
      <c r="A147" s="59" t="str">
        <f>VLOOKUP(B147, names!A$3:B$2401, 2,)</f>
        <v>St. Johns Insurance Co.</v>
      </c>
      <c r="B147" s="59" t="s">
        <v>40</v>
      </c>
      <c r="C147" s="1">
        <v>167531</v>
      </c>
    </row>
    <row r="148" spans="1:3" x14ac:dyDescent="0.25">
      <c r="A148" s="59" t="str">
        <f>VLOOKUP(B148, names!A$3:B$2401, 2,)</f>
        <v>St. Paul Fire &amp; Marine Insurance Co.</v>
      </c>
      <c r="B148" s="59" t="s">
        <v>170</v>
      </c>
      <c r="C148" s="59">
        <v>15</v>
      </c>
    </row>
    <row r="149" spans="1:3" x14ac:dyDescent="0.25">
      <c r="A149" s="59" t="str">
        <f>VLOOKUP(B149, names!A$3:B$2401, 2,)</f>
        <v>St. Paul Protective Insurance Co.</v>
      </c>
      <c r="B149" s="59" t="s">
        <v>196</v>
      </c>
      <c r="C149" s="59">
        <v>1</v>
      </c>
    </row>
    <row r="150" spans="1:3" x14ac:dyDescent="0.25">
      <c r="A150" s="59" t="str">
        <f>VLOOKUP(B150, names!A$3:B$2401, 2,)</f>
        <v>State National Insurance Co.</v>
      </c>
      <c r="B150" s="59" t="s">
        <v>171</v>
      </c>
      <c r="C150" s="59">
        <v>19</v>
      </c>
    </row>
    <row r="151" spans="1:3" x14ac:dyDescent="0.25">
      <c r="A151" s="59" t="str">
        <f>VLOOKUP(B151, names!A$3:B$2401, 2,)</f>
        <v>Stillwater Insurance Co.</v>
      </c>
      <c r="B151" s="59" t="s">
        <v>1826</v>
      </c>
      <c r="C151" s="59">
        <v>68</v>
      </c>
    </row>
    <row r="152" spans="1:3" x14ac:dyDescent="0.25">
      <c r="A152" s="59" t="str">
        <f>VLOOKUP(B152, names!A$3:B$2401, 2,)</f>
        <v>Stillwater Property And Casualty Insurance Co.</v>
      </c>
      <c r="B152" s="59" t="s">
        <v>100</v>
      </c>
      <c r="C152" s="1">
        <v>7926</v>
      </c>
    </row>
    <row r="153" spans="1:3" x14ac:dyDescent="0.25">
      <c r="A153" s="59" t="str">
        <f>VLOOKUP(B153, names!A$3:B$2401, 2,)</f>
        <v>Sussex Insurance Co.</v>
      </c>
      <c r="B153" s="59" t="s">
        <v>106</v>
      </c>
      <c r="C153" s="1">
        <v>4509</v>
      </c>
    </row>
    <row r="154" spans="1:3" x14ac:dyDescent="0.25">
      <c r="A154" s="59" t="str">
        <f>VLOOKUP(B154, names!A$3:B$2401, 2,)</f>
        <v>Teachers Insurance Co.</v>
      </c>
      <c r="B154" s="59" t="s">
        <v>137</v>
      </c>
      <c r="C154" s="59">
        <v>581</v>
      </c>
    </row>
    <row r="155" spans="1:3" x14ac:dyDescent="0.25">
      <c r="A155" s="59" t="str">
        <f>VLOOKUP(B155, names!A$3:B$2401, 2,)</f>
        <v>Charter Oak Fire Insurance Co.</v>
      </c>
      <c r="B155" s="59" t="s">
        <v>3405</v>
      </c>
      <c r="C155" s="59">
        <v>178</v>
      </c>
    </row>
    <row r="156" spans="1:3" x14ac:dyDescent="0.25">
      <c r="A156" s="59" t="str">
        <f>VLOOKUP(B156, names!A$3:B$2401, 2,)</f>
        <v>Phoenix Insurance Co.</v>
      </c>
      <c r="B156" s="59" t="s">
        <v>3406</v>
      </c>
      <c r="C156" s="59">
        <v>28</v>
      </c>
    </row>
    <row r="157" spans="1:3" x14ac:dyDescent="0.25">
      <c r="A157" s="59" t="str">
        <f>VLOOKUP(B157, names!A$3:B$2401, 2,)</f>
        <v>Travelers Indemnity Co.</v>
      </c>
      <c r="B157" s="59" t="s">
        <v>3407</v>
      </c>
      <c r="C157" s="59">
        <v>183</v>
      </c>
    </row>
    <row r="158" spans="1:3" x14ac:dyDescent="0.25">
      <c r="A158" s="59" t="str">
        <f>VLOOKUP(B158, names!A$3:B$2401, 2,)</f>
        <v>Travelers Indemnity Co. Of America</v>
      </c>
      <c r="B158" s="59" t="s">
        <v>3408</v>
      </c>
      <c r="C158" s="59">
        <v>336</v>
      </c>
    </row>
    <row r="159" spans="1:3" x14ac:dyDescent="0.25">
      <c r="A159" s="59" t="str">
        <f>VLOOKUP(B159, names!A$3:B$2401, 2,)</f>
        <v>Travelers Indemnity Co. Of Connecticut</v>
      </c>
      <c r="B159" s="59" t="s">
        <v>3409</v>
      </c>
      <c r="C159" s="59">
        <v>70</v>
      </c>
    </row>
    <row r="160" spans="1:3" x14ac:dyDescent="0.25">
      <c r="A160" s="59" t="str">
        <f>VLOOKUP(B160, names!A$3:B$2401, 2,)</f>
        <v xml:space="preserve">Tower Hill Preferred Insurance Co. </v>
      </c>
      <c r="B160" s="59" t="s">
        <v>54</v>
      </c>
      <c r="C160" s="1">
        <v>64254</v>
      </c>
    </row>
    <row r="161" spans="1:3" x14ac:dyDescent="0.25">
      <c r="A161" s="59" t="str">
        <f>VLOOKUP(B161, names!A$3:B$2401, 2,)</f>
        <v>Tower Hill Prime Insurance Co.</v>
      </c>
      <c r="B161" s="59" t="s">
        <v>43</v>
      </c>
      <c r="C161" s="1">
        <v>144141</v>
      </c>
    </row>
    <row r="162" spans="1:3" x14ac:dyDescent="0.25">
      <c r="A162" s="59" t="str">
        <f>VLOOKUP(B162, names!A$3:B$2401, 2,)</f>
        <v>Tower Hill Select Insurance Co.</v>
      </c>
      <c r="B162" s="59" t="s">
        <v>63</v>
      </c>
      <c r="C162" s="1">
        <v>52881</v>
      </c>
    </row>
    <row r="163" spans="1:3" x14ac:dyDescent="0.25">
      <c r="A163" s="59" t="str">
        <f>VLOOKUP(B163, names!A$3:B$2401, 2,)</f>
        <v>Tower Hill Signature Insurance Co.</v>
      </c>
      <c r="B163" s="59" t="s">
        <v>51</v>
      </c>
      <c r="C163" s="1">
        <v>87968</v>
      </c>
    </row>
    <row r="164" spans="1:3" x14ac:dyDescent="0.25">
      <c r="A164" s="59" t="str">
        <f>VLOOKUP(B164, names!A$3:B$2401, 2,)</f>
        <v>Transportation Insurance Co.</v>
      </c>
      <c r="B164" s="59" t="s">
        <v>183</v>
      </c>
      <c r="C164" s="59">
        <v>6</v>
      </c>
    </row>
    <row r="165" spans="1:3" x14ac:dyDescent="0.25">
      <c r="A165" s="59" t="str">
        <f>VLOOKUP(B165, names!A$3:B$2401, 2,)</f>
        <v>Travelers Property Casualty Co. Of America</v>
      </c>
      <c r="B165" s="59" t="s">
        <v>160</v>
      </c>
      <c r="C165" s="59">
        <v>61</v>
      </c>
    </row>
    <row r="166" spans="1:3" x14ac:dyDescent="0.25">
      <c r="A166" s="59" t="str">
        <f>VLOOKUP(B166, names!A$3:B$2401, 2,)</f>
        <v>Twin City Fire Insurance Co.</v>
      </c>
      <c r="B166" s="59" t="s">
        <v>184</v>
      </c>
      <c r="C166" s="59">
        <v>4</v>
      </c>
    </row>
    <row r="167" spans="1:3" x14ac:dyDescent="0.25">
      <c r="A167" s="59" t="str">
        <f>VLOOKUP(B167, names!A$3:B$2401, 2,)</f>
        <v>TypTap Insurance Co.</v>
      </c>
      <c r="B167" s="59" t="s">
        <v>3393</v>
      </c>
      <c r="C167" s="59">
        <v>370</v>
      </c>
    </row>
    <row r="168" spans="1:3" x14ac:dyDescent="0.25">
      <c r="A168" s="59" t="str">
        <f>VLOOKUP(B168, names!A$3:B$2401, 2,)</f>
        <v>United Casualty Insurance Co. Of America</v>
      </c>
      <c r="B168" s="59" t="s">
        <v>95</v>
      </c>
      <c r="C168" s="1">
        <v>15469</v>
      </c>
    </row>
    <row r="169" spans="1:3" x14ac:dyDescent="0.25">
      <c r="A169" s="59" t="str">
        <f>VLOOKUP(B169, names!A$3:B$2401, 2,)</f>
        <v>United Fire And Casualty Co.</v>
      </c>
      <c r="B169" s="59" t="s">
        <v>130</v>
      </c>
      <c r="C169" s="59">
        <v>649</v>
      </c>
    </row>
    <row r="170" spans="1:3" x14ac:dyDescent="0.25">
      <c r="A170" s="59" t="str">
        <f>VLOOKUP(B170, names!A$3:B$2401, 2,)</f>
        <v>United Property &amp; Casualty Insurance Co.</v>
      </c>
      <c r="B170" s="59" t="s">
        <v>39</v>
      </c>
      <c r="C170" s="1">
        <v>184650</v>
      </c>
    </row>
    <row r="171" spans="1:3" x14ac:dyDescent="0.25">
      <c r="A171" s="59" t="str">
        <f>VLOOKUP(B171, names!A$3:B$2401, 2,)</f>
        <v>United States Fire Insurance Co.</v>
      </c>
      <c r="B171" s="59" t="s">
        <v>168</v>
      </c>
      <c r="C171" s="59">
        <v>19</v>
      </c>
    </row>
    <row r="172" spans="1:3" x14ac:dyDescent="0.25">
      <c r="A172" s="59" t="str">
        <f>VLOOKUP(B172, names!A$3:B$2401, 2,)</f>
        <v>Universal Insurance Co. Of North America</v>
      </c>
      <c r="B172" s="59" t="s">
        <v>70</v>
      </c>
      <c r="C172" s="1">
        <v>56084</v>
      </c>
    </row>
    <row r="173" spans="1:3" x14ac:dyDescent="0.25">
      <c r="A173" s="59" t="str">
        <f>VLOOKUP(B173, names!A$3:B$2401, 2,)</f>
        <v>Universal Property &amp; Casualty Insurance Co.</v>
      </c>
      <c r="B173" s="59" t="s">
        <v>34</v>
      </c>
      <c r="C173" s="1">
        <v>564439</v>
      </c>
    </row>
    <row r="174" spans="1:3" x14ac:dyDescent="0.25">
      <c r="A174" s="59" t="str">
        <f>VLOOKUP(B174, names!A$3:B$2401, 2,)</f>
        <v>US Coastal Property &amp; Casualty Insurance Co.</v>
      </c>
      <c r="B174" s="59" t="s">
        <v>3394</v>
      </c>
      <c r="C174" s="59">
        <v>290</v>
      </c>
    </row>
    <row r="175" spans="1:3" x14ac:dyDescent="0.25">
      <c r="A175" s="59" t="str">
        <f>VLOOKUP(B175, names!A$3:B$2401, 2,)</f>
        <v>USAA General Indemnity Co.</v>
      </c>
      <c r="B175" s="59" t="s">
        <v>94</v>
      </c>
      <c r="C175" s="1">
        <v>23817</v>
      </c>
    </row>
    <row r="176" spans="1:3" x14ac:dyDescent="0.25">
      <c r="A176" s="59" t="str">
        <f>VLOOKUP(B176, names!A$3:B$2401, 2,)</f>
        <v>Valley Forge Insurance Co.</v>
      </c>
      <c r="B176" s="59" t="s">
        <v>191</v>
      </c>
      <c r="C176" s="59">
        <v>1</v>
      </c>
    </row>
    <row r="177" spans="1:3" x14ac:dyDescent="0.25">
      <c r="A177" s="59" t="str">
        <f>VLOOKUP(B177, names!A$3:B$2401, 2,)</f>
        <v>Vigilant Insurance Co.</v>
      </c>
      <c r="B177" s="59" t="s">
        <v>158</v>
      </c>
      <c r="C177" s="59">
        <v>56</v>
      </c>
    </row>
    <row r="178" spans="1:3" x14ac:dyDescent="0.25">
      <c r="A178" s="59" t="str">
        <f>VLOOKUP(B178, names!A$3:B$2401, 2,)</f>
        <v>Westfield Insurance Co.</v>
      </c>
      <c r="B178" s="59" t="s">
        <v>154</v>
      </c>
      <c r="C178" s="59">
        <v>107</v>
      </c>
    </row>
    <row r="179" spans="1:3" x14ac:dyDescent="0.25">
      <c r="A179" s="59" t="str">
        <f>VLOOKUP(B179, names!A$3:B$2401, 2,)</f>
        <v>Weston Insurance Co.</v>
      </c>
      <c r="B179" s="59" t="s">
        <v>87</v>
      </c>
      <c r="C179" s="1">
        <v>24274</v>
      </c>
    </row>
    <row r="180" spans="1:3" x14ac:dyDescent="0.25">
      <c r="A180" s="59" t="str">
        <f>VLOOKUP(B180, names!A$3:B$2401, 2,)</f>
        <v>Zurich American Insurance Co.</v>
      </c>
      <c r="B180" s="59" t="s">
        <v>192</v>
      </c>
      <c r="C180" s="5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0"/>
  <sheetViews>
    <sheetView topLeftCell="A10" workbookViewId="0">
      <selection activeCell="B31" sqref="B31"/>
    </sheetView>
  </sheetViews>
  <sheetFormatPr defaultRowHeight="15" x14ac:dyDescent="0.25"/>
  <sheetData>
    <row r="1" spans="2:2" s="59" customFormat="1" x14ac:dyDescent="0.25">
      <c r="B1" s="59" t="s">
        <v>3092</v>
      </c>
    </row>
    <row r="2" spans="2:2" ht="14.25" customHeight="1" x14ac:dyDescent="0.25"/>
    <row r="3" spans="2:2" x14ac:dyDescent="0.25">
      <c r="B3" t="s">
        <v>3079</v>
      </c>
    </row>
    <row r="4" spans="2:2" x14ac:dyDescent="0.25">
      <c r="B4" t="s">
        <v>3080</v>
      </c>
    </row>
    <row r="5" spans="2:2" x14ac:dyDescent="0.25">
      <c r="B5" t="s">
        <v>3081</v>
      </c>
    </row>
    <row r="6" spans="2:2" x14ac:dyDescent="0.25">
      <c r="B6" t="s">
        <v>3082</v>
      </c>
    </row>
    <row r="7" spans="2:2" x14ac:dyDescent="0.25">
      <c r="B7" t="s">
        <v>3083</v>
      </c>
    </row>
    <row r="8" spans="2:2" x14ac:dyDescent="0.25">
      <c r="B8" t="s">
        <v>3084</v>
      </c>
    </row>
    <row r="9" spans="2:2" x14ac:dyDescent="0.25">
      <c r="B9" t="s">
        <v>3085</v>
      </c>
    </row>
    <row r="10" spans="2:2" x14ac:dyDescent="0.25">
      <c r="B10" t="s">
        <v>3086</v>
      </c>
    </row>
    <row r="11" spans="2:2" x14ac:dyDescent="0.25">
      <c r="B11" t="s">
        <v>3087</v>
      </c>
    </row>
    <row r="12" spans="2:2" s="59" customFormat="1" x14ac:dyDescent="0.25">
      <c r="B12" s="59" t="s">
        <v>3091</v>
      </c>
    </row>
    <row r="13" spans="2:2" x14ac:dyDescent="0.25">
      <c r="B13" t="s">
        <v>3088</v>
      </c>
    </row>
    <row r="14" spans="2:2" x14ac:dyDescent="0.25">
      <c r="B14" t="s">
        <v>3089</v>
      </c>
    </row>
    <row r="15" spans="2:2" x14ac:dyDescent="0.25">
      <c r="B15" t="s">
        <v>3090</v>
      </c>
    </row>
    <row r="16" spans="2:2" x14ac:dyDescent="0.25">
      <c r="B16" t="s">
        <v>3093</v>
      </c>
    </row>
    <row r="17" spans="2:2" x14ac:dyDescent="0.25">
      <c r="B17" t="s">
        <v>3094</v>
      </c>
    </row>
    <row r="18" spans="2:2" x14ac:dyDescent="0.25">
      <c r="B18" t="s">
        <v>3095</v>
      </c>
    </row>
    <row r="19" spans="2:2" x14ac:dyDescent="0.25">
      <c r="B19" t="s">
        <v>3096</v>
      </c>
    </row>
    <row r="20" spans="2:2" x14ac:dyDescent="0.25">
      <c r="B20" t="s">
        <v>3097</v>
      </c>
    </row>
    <row r="21" spans="2:2" x14ac:dyDescent="0.25">
      <c r="B21" t="s">
        <v>3098</v>
      </c>
    </row>
    <row r="22" spans="2:2" x14ac:dyDescent="0.25">
      <c r="B22" t="s">
        <v>3099</v>
      </c>
    </row>
    <row r="23" spans="2:2" s="117" customFormat="1" x14ac:dyDescent="0.25">
      <c r="B23" s="117" t="s">
        <v>3666</v>
      </c>
    </row>
    <row r="24" spans="2:2" x14ac:dyDescent="0.25">
      <c r="B24" t="s">
        <v>3100</v>
      </c>
    </row>
    <row r="25" spans="2:2" x14ac:dyDescent="0.25">
      <c r="B25" t="s">
        <v>3101</v>
      </c>
    </row>
    <row r="26" spans="2:2" x14ac:dyDescent="0.25">
      <c r="B26" t="s">
        <v>3102</v>
      </c>
    </row>
    <row r="30" spans="2:2" x14ac:dyDescent="0.25">
      <c r="B30" t="s">
        <v>3386</v>
      </c>
    </row>
    <row r="31" spans="2:2" x14ac:dyDescent="0.25">
      <c r="B31" t="s">
        <v>3387</v>
      </c>
    </row>
    <row r="32" spans="2:2" x14ac:dyDescent="0.25">
      <c r="B32" t="s">
        <v>3388</v>
      </c>
    </row>
    <row r="33" spans="2:2" s="117" customFormat="1" x14ac:dyDescent="0.25"/>
    <row r="34" spans="2:2" s="117" customFormat="1" x14ac:dyDescent="0.25"/>
    <row r="35" spans="2:2" x14ac:dyDescent="0.25">
      <c r="B35" t="s">
        <v>3559</v>
      </c>
    </row>
    <row r="37" spans="2:2" x14ac:dyDescent="0.25">
      <c r="B37" s="3" t="s">
        <v>3467</v>
      </c>
    </row>
    <row r="38" spans="2:2" x14ac:dyDescent="0.25">
      <c r="B38" t="s">
        <v>3468</v>
      </c>
    </row>
    <row r="39" spans="2:2" x14ac:dyDescent="0.25">
      <c r="B39" t="s">
        <v>3469</v>
      </c>
    </row>
    <row r="40" spans="2:2" x14ac:dyDescent="0.25">
      <c r="B40" t="s">
        <v>3470</v>
      </c>
    </row>
  </sheetData>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80"/>
  <sheetViews>
    <sheetView topLeftCell="A88" workbookViewId="0">
      <selection activeCell="B55" sqref="B55"/>
    </sheetView>
  </sheetViews>
  <sheetFormatPr defaultRowHeight="15" x14ac:dyDescent="0.25"/>
  <cols>
    <col min="1" max="1" width="39.85546875" customWidth="1"/>
  </cols>
  <sheetData>
    <row r="1" spans="1:3" x14ac:dyDescent="0.25">
      <c r="A1" s="59" t="s">
        <v>3419</v>
      </c>
      <c r="B1" s="59" t="s">
        <v>31</v>
      </c>
      <c r="C1" s="59" t="s">
        <v>32</v>
      </c>
    </row>
    <row r="2" spans="1:3" x14ac:dyDescent="0.25">
      <c r="A2" s="59" t="str">
        <f>VLOOKUP(B2, names!A$3:B$2401, 2,)</f>
        <v>Ark Royal Insurance Co.</v>
      </c>
      <c r="B2" s="59" t="s">
        <v>50</v>
      </c>
      <c r="C2" s="1">
        <v>98660</v>
      </c>
    </row>
    <row r="3" spans="1:3" x14ac:dyDescent="0.25">
      <c r="A3" s="59" t="str">
        <f>VLOOKUP(B3, names!A$3:B$2401, 2,)</f>
        <v>AIG Property Casualty Co.</v>
      </c>
      <c r="B3" s="59" t="s">
        <v>97</v>
      </c>
      <c r="C3" s="1">
        <v>14677</v>
      </c>
    </row>
    <row r="4" spans="1:3" x14ac:dyDescent="0.25">
      <c r="A4" s="59" t="str">
        <f>VLOOKUP(B4, names!A$3:B$2401, 2,)</f>
        <v>ASI Assurance Corp.</v>
      </c>
      <c r="B4" s="59" t="s">
        <v>56</v>
      </c>
      <c r="C4" s="1">
        <v>64411</v>
      </c>
    </row>
    <row r="5" spans="1:3" x14ac:dyDescent="0.25">
      <c r="A5" s="59" t="str">
        <f>VLOOKUP(B5, names!A$3:B$2401, 2,)</f>
        <v>American Strategic Insurance Corp.</v>
      </c>
      <c r="B5" s="59" t="s">
        <v>61</v>
      </c>
      <c r="C5" s="1">
        <v>64719</v>
      </c>
    </row>
    <row r="6" spans="1:3" x14ac:dyDescent="0.25">
      <c r="A6" s="59" t="str">
        <f>VLOOKUP(B6, names!A$3:B$2401, 2,)</f>
        <v>ASI Preferred Insurance Corp.</v>
      </c>
      <c r="B6" s="59" t="s">
        <v>47</v>
      </c>
      <c r="C6" s="1">
        <v>118141</v>
      </c>
    </row>
    <row r="7" spans="1:3" x14ac:dyDescent="0.25">
      <c r="A7" s="59" t="str">
        <f>VLOOKUP(B7, names!A$3:B$2401, 2,)</f>
        <v>United Services Automobile Association</v>
      </c>
      <c r="B7" s="59" t="s">
        <v>45</v>
      </c>
      <c r="C7" s="1">
        <v>123565</v>
      </c>
    </row>
    <row r="8" spans="1:3" x14ac:dyDescent="0.25">
      <c r="A8" s="59" t="str">
        <f>VLOOKUP(B8, names!A$3:B$2401, 2,)</f>
        <v>Florida Specialty Insurance Co.</v>
      </c>
      <c r="B8" s="59" t="s">
        <v>84</v>
      </c>
      <c r="C8" s="1">
        <v>29139</v>
      </c>
    </row>
    <row r="9" spans="1:3" x14ac:dyDescent="0.25">
      <c r="A9" s="59" t="str">
        <f>VLOOKUP(B9, names!A$3:B$2401, 2,)</f>
        <v>ASI Home Insurance Corp.</v>
      </c>
      <c r="B9" s="59" t="s">
        <v>120</v>
      </c>
      <c r="C9" s="1">
        <v>1602</v>
      </c>
    </row>
    <row r="10" spans="1:3" x14ac:dyDescent="0.25">
      <c r="A10" s="59" t="str">
        <f>VLOOKUP(B10, names!A$3:B$2401, 2,)</f>
        <v>USAA Casualty Insurance Co.</v>
      </c>
      <c r="B10" s="59" t="s">
        <v>67</v>
      </c>
      <c r="C10" s="1">
        <v>59167</v>
      </c>
    </row>
    <row r="11" spans="1:3" x14ac:dyDescent="0.25">
      <c r="A11" s="59" t="str">
        <f>VLOOKUP(B11, names!A$3:B$2401, 2,)</f>
        <v>USAA General Indemnity Co.</v>
      </c>
      <c r="B11" s="59" t="s">
        <v>94</v>
      </c>
      <c r="C11" s="1">
        <v>22088</v>
      </c>
    </row>
    <row r="12" spans="1:3" x14ac:dyDescent="0.25">
      <c r="A12" s="59" t="str">
        <f>VLOOKUP(B12, names!A$3:B$2401, 2,)</f>
        <v>Ace American Insurance Co.</v>
      </c>
      <c r="B12" s="59" t="s">
        <v>180</v>
      </c>
      <c r="C12" s="59">
        <v>2</v>
      </c>
    </row>
    <row r="13" spans="1:3" x14ac:dyDescent="0.25">
      <c r="A13" s="59" t="str">
        <f>VLOOKUP(B13, names!A$3:B$2401, 2,)</f>
        <v>Ace Insurance Co. Of The Midwest</v>
      </c>
      <c r="B13" s="59" t="s">
        <v>114</v>
      </c>
      <c r="C13" s="1">
        <v>6119</v>
      </c>
    </row>
    <row r="14" spans="1:3" x14ac:dyDescent="0.25">
      <c r="A14" s="59" t="str">
        <f>VLOOKUP(B14, names!A$3:B$2401, 2,)</f>
        <v>Addison Insurance Co.</v>
      </c>
      <c r="B14" s="59" t="s">
        <v>136</v>
      </c>
      <c r="C14" s="59">
        <v>447</v>
      </c>
    </row>
    <row r="15" spans="1:3" x14ac:dyDescent="0.25">
      <c r="A15" s="59" t="str">
        <f>VLOOKUP(B15, names!A$3:B$2401, 2,)</f>
        <v>Aegis Security Insurance Co.</v>
      </c>
      <c r="B15" s="59" t="s">
        <v>129</v>
      </c>
      <c r="C15" s="59">
        <v>758</v>
      </c>
    </row>
    <row r="16" spans="1:3" x14ac:dyDescent="0.25">
      <c r="A16" s="59" t="str">
        <f>VLOOKUP(B16, names!A$3:B$2401, 2,)</f>
        <v>Affiliated FM Insurance Co.</v>
      </c>
      <c r="B16" s="59" t="s">
        <v>153</v>
      </c>
      <c r="C16" s="59">
        <v>130</v>
      </c>
    </row>
    <row r="17" spans="1:3" x14ac:dyDescent="0.25">
      <c r="A17" s="59" t="str">
        <f>VLOOKUP(B17, names!A$3:B$2401, 2,)</f>
        <v>Allianz Global Risks Us Insurance Co.</v>
      </c>
      <c r="B17" s="59" t="s">
        <v>193</v>
      </c>
      <c r="C17" s="59">
        <v>1</v>
      </c>
    </row>
    <row r="18" spans="1:3" x14ac:dyDescent="0.25">
      <c r="A18" s="59" t="str">
        <f>VLOOKUP(B18, names!A$3:B$2401, 2,)</f>
        <v>American Agri-Business Insurance Co.</v>
      </c>
      <c r="B18" s="59" t="s">
        <v>187</v>
      </c>
      <c r="C18" s="59">
        <v>2</v>
      </c>
    </row>
    <row r="19" spans="1:3" x14ac:dyDescent="0.25">
      <c r="A19" s="59" t="str">
        <f>VLOOKUP(B19, names!A$3:B$2401, 2,)</f>
        <v>American Alternative Insurance Corp.</v>
      </c>
      <c r="B19" s="59" t="s">
        <v>177</v>
      </c>
      <c r="C19" s="59">
        <v>3</v>
      </c>
    </row>
    <row r="20" spans="1:3" x14ac:dyDescent="0.25">
      <c r="A20" s="59" t="str">
        <f>VLOOKUP(B20, names!A$3:B$2401, 2,)</f>
        <v>American Automobile Insurance Co.</v>
      </c>
      <c r="B20" s="59" t="s">
        <v>113</v>
      </c>
      <c r="C20" s="1">
        <v>1387</v>
      </c>
    </row>
    <row r="21" spans="1:3" x14ac:dyDescent="0.25">
      <c r="A21" s="59" t="str">
        <f>VLOOKUP(B21, names!A$3:B$2401, 2,)</f>
        <v>American Bankers Insurance Co. Of Florida</v>
      </c>
      <c r="B21" s="59" t="s">
        <v>42</v>
      </c>
      <c r="C21" s="1">
        <v>173213</v>
      </c>
    </row>
    <row r="22" spans="1:3" x14ac:dyDescent="0.25">
      <c r="A22" s="59" t="str">
        <f>VLOOKUP(B22, names!A$3:B$2401, 2,)</f>
        <v>American Capital Assurance Corp</v>
      </c>
      <c r="B22" s="59" t="s">
        <v>117</v>
      </c>
      <c r="C22" s="1">
        <v>2093</v>
      </c>
    </row>
    <row r="23" spans="1:3" x14ac:dyDescent="0.25">
      <c r="A23" s="59" t="str">
        <f>VLOOKUP(B23, names!A$3:B$2401, 2,)</f>
        <v>American Casualty Co. Of Reading, Pennsylvania</v>
      </c>
      <c r="B23" s="59" t="s">
        <v>178</v>
      </c>
      <c r="C23" s="59">
        <v>6</v>
      </c>
    </row>
    <row r="24" spans="1:3" x14ac:dyDescent="0.25">
      <c r="A24" s="59" t="str">
        <f>VLOOKUP(B24, names!A$3:B$2401, 2,)</f>
        <v>American Coastal Insurance Co.</v>
      </c>
      <c r="B24" s="59" t="s">
        <v>108</v>
      </c>
      <c r="C24" s="1">
        <v>4629</v>
      </c>
    </row>
    <row r="25" spans="1:3" x14ac:dyDescent="0.25">
      <c r="A25" s="59" t="str">
        <f>VLOOKUP(B25, names!A$3:B$2401, 2,)</f>
        <v>American Colonial Insurance Co.</v>
      </c>
      <c r="B25" s="59" t="s">
        <v>109</v>
      </c>
      <c r="C25" s="1">
        <v>4489</v>
      </c>
    </row>
    <row r="26" spans="1:3" x14ac:dyDescent="0.25">
      <c r="A26" s="59" t="str">
        <f>VLOOKUP(B26, names!A$3:B$2401, 2,)</f>
        <v>American Economy Insurance Co.</v>
      </c>
      <c r="B26" s="59" t="s">
        <v>188</v>
      </c>
      <c r="C26" s="59">
        <v>2</v>
      </c>
    </row>
    <row r="27" spans="1:3" x14ac:dyDescent="0.25">
      <c r="A27" s="59" t="str">
        <f>VLOOKUP(B27, names!A$3:B$2401, 2,)</f>
        <v>American Home Assurance Co.</v>
      </c>
      <c r="B27" s="59" t="s">
        <v>128</v>
      </c>
      <c r="C27" s="59">
        <v>737</v>
      </c>
    </row>
    <row r="28" spans="1:3" x14ac:dyDescent="0.25">
      <c r="A28" s="59" t="str">
        <f>VLOOKUP(B28, names!A$3:B$2401, 2,)</f>
        <v>American Insurance Co. (The)</v>
      </c>
      <c r="B28" s="59" t="s">
        <v>197</v>
      </c>
      <c r="C28" s="59">
        <v>0</v>
      </c>
    </row>
    <row r="29" spans="1:3" x14ac:dyDescent="0.25">
      <c r="A29" s="59" t="str">
        <f>VLOOKUP(B29, names!A$3:B$2401, 2,)</f>
        <v>American Integrity Insurance Co. Of Florida</v>
      </c>
      <c r="B29" s="59" t="s">
        <v>38</v>
      </c>
      <c r="C29" s="1">
        <v>216310</v>
      </c>
    </row>
    <row r="30" spans="1:3" x14ac:dyDescent="0.25">
      <c r="A30" s="59" t="str">
        <f>VLOOKUP(B30, names!A$3:B$2401, 2,)</f>
        <v>American Modern Insurance Co. Of Florida</v>
      </c>
      <c r="B30" s="59" t="s">
        <v>66</v>
      </c>
      <c r="C30" s="1">
        <v>57405</v>
      </c>
    </row>
    <row r="31" spans="1:3" x14ac:dyDescent="0.25">
      <c r="A31" s="59" t="str">
        <f>VLOOKUP(B31, names!A$3:B$2401, 2,)</f>
        <v>American Platinum Property And Casualty Insurance Co.</v>
      </c>
      <c r="B31" s="59" t="s">
        <v>132</v>
      </c>
      <c r="C31" s="59">
        <v>524</v>
      </c>
    </row>
    <row r="32" spans="1:3" x14ac:dyDescent="0.25">
      <c r="A32" s="59" t="str">
        <f>VLOOKUP(B32, names!A$3:B$2401, 2,)</f>
        <v>American Reliable Insurance Co.</v>
      </c>
      <c r="B32" s="59" t="s">
        <v>102</v>
      </c>
      <c r="C32" s="1">
        <v>7106</v>
      </c>
    </row>
    <row r="33" spans="1:3" x14ac:dyDescent="0.25">
      <c r="A33" s="59" t="str">
        <f>VLOOKUP(B33, names!A$3:B$2401, 2,)</f>
        <v>American Security Insurance Co.</v>
      </c>
      <c r="B33" s="59" t="s">
        <v>172</v>
      </c>
      <c r="C33" s="59">
        <v>14</v>
      </c>
    </row>
    <row r="34" spans="1:3" x14ac:dyDescent="0.25">
      <c r="A34" s="59" t="str">
        <f>VLOOKUP(B34, names!A$3:B$2401, 2,)</f>
        <v>American Southern Home Insurance Co.</v>
      </c>
      <c r="B34" s="59" t="s">
        <v>105</v>
      </c>
      <c r="C34" s="1">
        <v>5784</v>
      </c>
    </row>
    <row r="35" spans="1:3" x14ac:dyDescent="0.25">
      <c r="A35" s="59" t="str">
        <f>VLOOKUP(B35, names!A$3:B$2401, 2,)</f>
        <v>American States Insurance Co.</v>
      </c>
      <c r="B35" s="59" t="s">
        <v>155</v>
      </c>
      <c r="C35" s="59">
        <v>77</v>
      </c>
    </row>
    <row r="36" spans="1:3" x14ac:dyDescent="0.25">
      <c r="A36" s="59" t="str">
        <f>VLOOKUP(B36, names!A$3:B$2401, 2,)</f>
        <v>American Traditions Insurance Co.</v>
      </c>
      <c r="B36" s="59" t="s">
        <v>68</v>
      </c>
      <c r="C36" s="1">
        <v>58244</v>
      </c>
    </row>
    <row r="37" spans="1:3" x14ac:dyDescent="0.25">
      <c r="A37" s="59" t="str">
        <f>VLOOKUP(B37, names!A$3:B$2401, 2,)</f>
        <v>Amica Mutual Insurance Co.</v>
      </c>
      <c r="B37" s="59" t="s">
        <v>89</v>
      </c>
      <c r="C37" s="1">
        <v>22421</v>
      </c>
    </row>
    <row r="38" spans="1:3" x14ac:dyDescent="0.25">
      <c r="A38" s="59" t="str">
        <f>VLOOKUP(B38, names!A$3:B$2401, 2,)</f>
        <v>Anchor Property And Casualty Insurance Co.</v>
      </c>
      <c r="B38" s="59" t="s">
        <v>88</v>
      </c>
      <c r="C38" s="1">
        <v>34350</v>
      </c>
    </row>
    <row r="39" spans="1:3" x14ac:dyDescent="0.25">
      <c r="A39" s="59" t="str">
        <f>VLOOKUP(B39, names!A$3:B$2401, 2,)</f>
        <v>Arch Insurance Co.</v>
      </c>
      <c r="B39" s="59" t="s">
        <v>173</v>
      </c>
      <c r="C39" s="59">
        <v>5</v>
      </c>
    </row>
    <row r="40" spans="1:3" x14ac:dyDescent="0.25">
      <c r="A40" s="59" t="str">
        <f>VLOOKUP(B40, names!A$3:B$2401, 2,)</f>
        <v>Armed Forces Insurance Exchange</v>
      </c>
      <c r="B40" s="59" t="s">
        <v>111</v>
      </c>
      <c r="C40" s="1">
        <v>3325</v>
      </c>
    </row>
    <row r="41" spans="1:3" x14ac:dyDescent="0.25">
      <c r="A41" s="59" t="str">
        <f>VLOOKUP(B41, names!A$3:B$2401, 2,)</f>
        <v>Associated Indemnity Corp.</v>
      </c>
      <c r="B41" s="59" t="s">
        <v>141</v>
      </c>
      <c r="C41" s="59">
        <v>114</v>
      </c>
    </row>
    <row r="42" spans="1:3" x14ac:dyDescent="0.25">
      <c r="A42" s="59" t="str">
        <f>VLOOKUP(B42, names!A$3:B$2401, 2,)</f>
        <v>Auto Club Insurance Co. Of Florida</v>
      </c>
      <c r="B42" s="59" t="s">
        <v>60</v>
      </c>
      <c r="C42" s="1">
        <v>65561</v>
      </c>
    </row>
    <row r="43" spans="1:3" x14ac:dyDescent="0.25">
      <c r="A43" s="59" t="str">
        <f>VLOOKUP(B43, names!A$3:B$2401, 2,)</f>
        <v>Auto-Owners Insurance Co.</v>
      </c>
      <c r="B43" s="59" t="s">
        <v>116</v>
      </c>
      <c r="C43" s="1">
        <v>2153</v>
      </c>
    </row>
    <row r="44" spans="1:3" x14ac:dyDescent="0.25">
      <c r="A44" s="59" t="str">
        <f>VLOOKUP(B44, names!A$3:B$2401, 2,)</f>
        <v>Avatar Property &amp; Casualty Insurance Co.</v>
      </c>
      <c r="B44" s="59" t="s">
        <v>91</v>
      </c>
      <c r="C44" s="1">
        <v>19380</v>
      </c>
    </row>
    <row r="45" spans="1:3" x14ac:dyDescent="0.25">
      <c r="A45" s="59" t="str">
        <f>VLOOKUP(B45, names!A$3:B$2401, 2,)</f>
        <v>Berkshire Hathaway Specialty Insurance Co.</v>
      </c>
      <c r="B45" s="59" t="s">
        <v>774</v>
      </c>
      <c r="C45" s="59">
        <v>2</v>
      </c>
    </row>
    <row r="46" spans="1:3" x14ac:dyDescent="0.25">
      <c r="A46" s="59" t="str">
        <f>VLOOKUP(B46, names!A$3:B$2401, 2,)</f>
        <v>Capitol Preferred Insurance Co.</v>
      </c>
      <c r="B46" s="59" t="s">
        <v>74</v>
      </c>
      <c r="C46" s="1">
        <v>44125</v>
      </c>
    </row>
    <row r="47" spans="1:3" x14ac:dyDescent="0.25">
      <c r="A47" s="59" t="str">
        <f>VLOOKUP(B47, names!A$3:B$2401, 2,)</f>
        <v>Castle Key Indemnity Co.</v>
      </c>
      <c r="B47" s="59" t="s">
        <v>49</v>
      </c>
      <c r="C47" s="1">
        <v>102217</v>
      </c>
    </row>
    <row r="48" spans="1:3" x14ac:dyDescent="0.25">
      <c r="A48" s="59" t="str">
        <f>VLOOKUP(B48, names!A$3:B$2401, 2,)</f>
        <v>Castle Key Insurance Co.</v>
      </c>
      <c r="B48" s="59" t="s">
        <v>53</v>
      </c>
      <c r="C48" s="1">
        <v>78073</v>
      </c>
    </row>
    <row r="49" spans="1:3" x14ac:dyDescent="0.25">
      <c r="A49" s="59" t="str">
        <f>VLOOKUP(B49, names!A$3:B$2401, 2,)</f>
        <v>Centauri Specialty Insurance Co.</v>
      </c>
      <c r="B49" s="59" t="s">
        <v>119</v>
      </c>
      <c r="C49" s="1">
        <v>6186</v>
      </c>
    </row>
    <row r="50" spans="1:3" x14ac:dyDescent="0.25">
      <c r="A50" s="59" t="str">
        <f>VLOOKUP(B50, names!A$3:B$2401, 2,)</f>
        <v>Century-National Insurance Co.</v>
      </c>
      <c r="B50" s="59" t="s">
        <v>189</v>
      </c>
      <c r="C50" s="59">
        <v>3</v>
      </c>
    </row>
    <row r="51" spans="1:3" x14ac:dyDescent="0.25">
      <c r="A51" s="59" t="str">
        <f>VLOOKUP(B51, names!A$3:B$2401, 2,)</f>
        <v>Church Mutual Insurance Co.</v>
      </c>
      <c r="B51" s="59" t="s">
        <v>139</v>
      </c>
      <c r="C51" s="59">
        <v>333</v>
      </c>
    </row>
    <row r="52" spans="1:3" x14ac:dyDescent="0.25">
      <c r="A52" s="59" t="str">
        <f>VLOOKUP(B52, names!A$3:B$2401, 2,)</f>
        <v>Cincinnati Indemnity Co.</v>
      </c>
      <c r="B52" s="59" t="s">
        <v>146</v>
      </c>
      <c r="C52" s="59">
        <v>188</v>
      </c>
    </row>
    <row r="53" spans="1:3" x14ac:dyDescent="0.25">
      <c r="A53" s="59" t="str">
        <f>VLOOKUP(B53, names!A$3:B$2401, 2,)</f>
        <v>Cincinnati Insurance Co.</v>
      </c>
      <c r="B53" s="59" t="s">
        <v>124</v>
      </c>
      <c r="C53" s="59">
        <v>885</v>
      </c>
    </row>
    <row r="54" spans="1:3" x14ac:dyDescent="0.25">
      <c r="A54" s="59" t="str">
        <f>VLOOKUP(B54, names!A$3:B$2401, 2,)</f>
        <v>Citizens Property Insurance Corp.</v>
      </c>
      <c r="B54" s="59" t="s">
        <v>33</v>
      </c>
      <c r="C54" s="1">
        <v>476278</v>
      </c>
    </row>
    <row r="55" spans="1:3" x14ac:dyDescent="0.25">
      <c r="A55" s="59" t="str">
        <f>VLOOKUP(B55, names!A$3:B$2401, 2,)</f>
        <v>Clarendon National Insurance Co.</v>
      </c>
      <c r="B55" s="59" t="s">
        <v>878</v>
      </c>
      <c r="C55" s="59">
        <v>0</v>
      </c>
    </row>
    <row r="56" spans="1:3" x14ac:dyDescent="0.25">
      <c r="A56" s="59" t="str">
        <f>VLOOKUP(B56, names!A$3:B$2401, 2,)</f>
        <v>Continental Casualty Co.</v>
      </c>
      <c r="B56" s="59" t="s">
        <v>174</v>
      </c>
      <c r="C56" s="59">
        <v>12</v>
      </c>
    </row>
    <row r="57" spans="1:3" x14ac:dyDescent="0.25">
      <c r="A57" s="59" t="str">
        <f>VLOOKUP(B57, names!A$3:B$2401, 2,)</f>
        <v>Continental Insurance Co.</v>
      </c>
      <c r="B57" s="59" t="s">
        <v>190</v>
      </c>
      <c r="C57" s="59">
        <v>2</v>
      </c>
    </row>
    <row r="58" spans="1:3" x14ac:dyDescent="0.25">
      <c r="A58" s="59" t="str">
        <f>VLOOKUP(B58, names!A$3:B$2401, 2,)</f>
        <v>Cypress Property &amp; Casualty Insurance Co.</v>
      </c>
      <c r="B58" s="59" t="s">
        <v>59</v>
      </c>
      <c r="C58" s="1">
        <v>61945</v>
      </c>
    </row>
    <row r="59" spans="1:3" x14ac:dyDescent="0.25">
      <c r="A59" s="59" t="str">
        <f>VLOOKUP(B59, names!A$3:B$2401, 2,)</f>
        <v>Edison Insurance Co.</v>
      </c>
      <c r="B59" s="59" t="s">
        <v>115</v>
      </c>
      <c r="C59" s="1">
        <v>9094</v>
      </c>
    </row>
    <row r="60" spans="1:3" x14ac:dyDescent="0.25">
      <c r="A60" s="59" t="str">
        <f>VLOOKUP(B60, names!A$3:B$2401, 2,)</f>
        <v>Electric Insurance Co.</v>
      </c>
      <c r="B60" s="59" t="s">
        <v>121</v>
      </c>
      <c r="C60" s="1">
        <v>1844</v>
      </c>
    </row>
    <row r="61" spans="1:3" x14ac:dyDescent="0.25">
      <c r="A61" s="59" t="str">
        <f>VLOOKUP(B61, names!A$3:B$2401, 2,)</f>
        <v>Elements Property Insurance Co.</v>
      </c>
      <c r="B61" s="59" t="s">
        <v>78</v>
      </c>
      <c r="C61" s="1">
        <v>39922</v>
      </c>
    </row>
    <row r="62" spans="1:3" x14ac:dyDescent="0.25">
      <c r="A62" s="59" t="str">
        <f>VLOOKUP(B62, names!A$3:B$2401, 2,)</f>
        <v>Employers Insurance Co. Of Wausau</v>
      </c>
      <c r="B62" s="59" t="s">
        <v>194</v>
      </c>
      <c r="C62" s="59">
        <v>0</v>
      </c>
    </row>
    <row r="63" spans="1:3" x14ac:dyDescent="0.25">
      <c r="A63" s="59" t="str">
        <f>VLOOKUP(B63, names!A$3:B$2401, 2,)</f>
        <v>Everest National Insurance Co.</v>
      </c>
      <c r="B63" s="59" t="s">
        <v>1010</v>
      </c>
      <c r="C63" s="59">
        <v>80</v>
      </c>
    </row>
    <row r="64" spans="1:3" x14ac:dyDescent="0.25">
      <c r="A64" s="59" t="str">
        <f>VLOOKUP(B64, names!A$3:B$2401, 2,)</f>
        <v>Factory Mutual Insurance Co.</v>
      </c>
      <c r="B64" s="59" t="s">
        <v>169</v>
      </c>
      <c r="C64" s="59">
        <v>17</v>
      </c>
    </row>
    <row r="65" spans="1:3" x14ac:dyDescent="0.25">
      <c r="A65" s="59" t="str">
        <f>VLOOKUP(B65, names!A$3:B$2401, 2,)</f>
        <v>Fair American Insurance And Reinsurance Co.</v>
      </c>
      <c r="B65" s="59" t="s">
        <v>198</v>
      </c>
      <c r="C65" s="59">
        <v>0</v>
      </c>
    </row>
    <row r="66" spans="1:3" x14ac:dyDescent="0.25">
      <c r="A66" s="59" t="str">
        <f>VLOOKUP(B66, names!A$3:B$2401, 2,)</f>
        <v>FCCI Insurance Co.</v>
      </c>
      <c r="B66" s="59" t="s">
        <v>144</v>
      </c>
      <c r="C66" s="59">
        <v>222</v>
      </c>
    </row>
    <row r="67" spans="1:3" x14ac:dyDescent="0.25">
      <c r="A67" s="59" t="str">
        <f>VLOOKUP(B67, names!A$3:B$2401, 2,)</f>
        <v>Federal Insurance Co.</v>
      </c>
      <c r="B67" s="59" t="s">
        <v>81</v>
      </c>
      <c r="C67" s="1">
        <v>32875</v>
      </c>
    </row>
    <row r="68" spans="1:3" x14ac:dyDescent="0.25">
      <c r="A68" s="59" t="str">
        <f>VLOOKUP(B68, names!A$3:B$2401, 2,)</f>
        <v>Federated National Insurance Co.</v>
      </c>
      <c r="B68" s="59" t="s">
        <v>37</v>
      </c>
      <c r="C68" s="1">
        <v>252975</v>
      </c>
    </row>
    <row r="69" spans="1:3" x14ac:dyDescent="0.25">
      <c r="A69" s="59" t="str">
        <f>VLOOKUP(B69, names!A$3:B$2401, 2,)</f>
        <v>Fidelity And Deposit Co. Of Maryland</v>
      </c>
      <c r="B69" s="59" t="s">
        <v>199</v>
      </c>
      <c r="C69" s="59">
        <v>0</v>
      </c>
    </row>
    <row r="70" spans="1:3" x14ac:dyDescent="0.25">
      <c r="A70" s="59" t="str">
        <f>VLOOKUP(B70, names!A$3:B$2401, 2,)</f>
        <v>Fireman's Fund Insurance Co.</v>
      </c>
      <c r="B70" s="59" t="s">
        <v>104</v>
      </c>
      <c r="C70" s="1">
        <v>3117</v>
      </c>
    </row>
    <row r="71" spans="1:3" x14ac:dyDescent="0.25">
      <c r="A71" s="59" t="str">
        <f>VLOOKUP(B71, names!A$3:B$2401, 2,)</f>
        <v>First American Property &amp; Casualty Insurance Co.</v>
      </c>
      <c r="B71" s="59" t="s">
        <v>98</v>
      </c>
      <c r="C71" s="1">
        <v>14081</v>
      </c>
    </row>
    <row r="72" spans="1:3" x14ac:dyDescent="0.25">
      <c r="A72" s="59" t="str">
        <f>VLOOKUP(B72, names!A$3:B$2401, 2,)</f>
        <v>First Community Insurance Co.</v>
      </c>
      <c r="B72" s="59" t="s">
        <v>83</v>
      </c>
      <c r="C72" s="1">
        <v>26399</v>
      </c>
    </row>
    <row r="73" spans="1:3" x14ac:dyDescent="0.25">
      <c r="A73" s="59" t="str">
        <f>VLOOKUP(B73, names!A$3:B$2401, 2,)</f>
        <v>First Floridian Auto And Home Insurance Co.</v>
      </c>
      <c r="B73" s="59" t="s">
        <v>93</v>
      </c>
      <c r="C73" s="1">
        <v>16400</v>
      </c>
    </row>
    <row r="74" spans="1:3" x14ac:dyDescent="0.25">
      <c r="A74" s="59" t="str">
        <f>VLOOKUP(B74, names!A$3:B$2401, 2,)</f>
        <v>First Liberty Insurance Corp. (The)</v>
      </c>
      <c r="B74" s="59" t="s">
        <v>90</v>
      </c>
      <c r="C74" s="1">
        <v>23118</v>
      </c>
    </row>
    <row r="75" spans="1:3" x14ac:dyDescent="0.25">
      <c r="A75" s="59" t="str">
        <f>VLOOKUP(B75, names!A$3:B$2401, 2,)</f>
        <v>First National Insurance Co. Of America</v>
      </c>
      <c r="B75" s="59" t="s">
        <v>138</v>
      </c>
      <c r="C75" s="59">
        <v>389</v>
      </c>
    </row>
    <row r="76" spans="1:3" x14ac:dyDescent="0.25">
      <c r="A76" s="59" t="str">
        <f>VLOOKUP(B76, names!A$3:B$2401, 2,)</f>
        <v>First Protective Insurance Co.</v>
      </c>
      <c r="B76" s="59" t="s">
        <v>55</v>
      </c>
      <c r="C76" s="1">
        <v>85918</v>
      </c>
    </row>
    <row r="77" spans="1:3" x14ac:dyDescent="0.25">
      <c r="A77" s="59" t="str">
        <f>VLOOKUP(B77, names!A$3:B$2401, 2,)</f>
        <v>Florida Family Insurance Co.</v>
      </c>
      <c r="B77" s="59" t="s">
        <v>48</v>
      </c>
      <c r="C77" s="1">
        <v>103803</v>
      </c>
    </row>
    <row r="78" spans="1:3" x14ac:dyDescent="0.25">
      <c r="A78" s="59" t="str">
        <f>VLOOKUP(B78, names!A$3:B$2401, 2,)</f>
        <v>Florida Farm Bureau Casualty Insurance Co.</v>
      </c>
      <c r="B78" s="59" t="s">
        <v>75</v>
      </c>
      <c r="C78" s="1">
        <v>42179</v>
      </c>
    </row>
    <row r="79" spans="1:3" x14ac:dyDescent="0.25">
      <c r="A79" s="59" t="str">
        <f>VLOOKUP(B79, names!A$3:B$2401, 2,)</f>
        <v>Florida Farm Bureau General Insurance Co.</v>
      </c>
      <c r="B79" s="59" t="s">
        <v>76</v>
      </c>
      <c r="C79" s="1">
        <v>40888</v>
      </c>
    </row>
    <row r="80" spans="1:3" x14ac:dyDescent="0.25">
      <c r="A80" s="59" t="str">
        <f>VLOOKUP(B80, names!A$3:B$2401, 2,)</f>
        <v>Florida Peninsula Insurance Co.</v>
      </c>
      <c r="B80" s="59" t="s">
        <v>46</v>
      </c>
      <c r="C80" s="1">
        <v>117522</v>
      </c>
    </row>
    <row r="81" spans="1:3" x14ac:dyDescent="0.25">
      <c r="A81" s="59" t="str">
        <f>VLOOKUP(B81, names!A$3:B$2401, 2,)</f>
        <v>Foremost Insurance Co.</v>
      </c>
      <c r="B81" s="59" t="s">
        <v>79</v>
      </c>
      <c r="C81" s="1">
        <v>35956</v>
      </c>
    </row>
    <row r="82" spans="1:3" x14ac:dyDescent="0.25">
      <c r="A82" s="59" t="str">
        <f>VLOOKUP(B82, names!A$3:B$2401, 2,)</f>
        <v>Foremost Property And Casualty Insurance Co.</v>
      </c>
      <c r="B82" s="59" t="s">
        <v>92</v>
      </c>
      <c r="C82" s="1">
        <v>16812</v>
      </c>
    </row>
    <row r="83" spans="1:3" x14ac:dyDescent="0.25">
      <c r="A83" s="59" t="str">
        <f>VLOOKUP(B83, names!A$3:B$2401, 2,)</f>
        <v>General Insurance Co. Of America</v>
      </c>
      <c r="B83" s="59" t="s">
        <v>176</v>
      </c>
      <c r="C83" s="59">
        <v>10</v>
      </c>
    </row>
    <row r="84" spans="1:3" x14ac:dyDescent="0.25">
      <c r="A84" s="59" t="str">
        <f>VLOOKUP(B84, names!A$3:B$2401, 2,)</f>
        <v>Granada Insurance Co.</v>
      </c>
      <c r="B84" s="59" t="s">
        <v>161</v>
      </c>
      <c r="C84" s="59">
        <v>43</v>
      </c>
    </row>
    <row r="85" spans="1:3" x14ac:dyDescent="0.25">
      <c r="A85" s="59" t="str">
        <f>VLOOKUP(B85, names!A$3:B$2401, 2,)</f>
        <v>Granite State Insurance Co.</v>
      </c>
      <c r="B85" s="59" t="s">
        <v>1171</v>
      </c>
      <c r="C85" s="59">
        <v>9</v>
      </c>
    </row>
    <row r="86" spans="1:3" x14ac:dyDescent="0.25">
      <c r="A86" s="59" t="str">
        <f>VLOOKUP(B86, names!A$3:B$2401, 2,)</f>
        <v>Great American Alliance Insurance Co.</v>
      </c>
      <c r="B86" s="59" t="s">
        <v>167</v>
      </c>
      <c r="C86" s="59">
        <v>23</v>
      </c>
    </row>
    <row r="87" spans="1:3" x14ac:dyDescent="0.25">
      <c r="A87" s="59" t="str">
        <f>VLOOKUP(B87, names!A$3:B$2401, 2,)</f>
        <v>Great American Assurance Co.</v>
      </c>
      <c r="B87" s="59" t="s">
        <v>133</v>
      </c>
      <c r="C87" s="59">
        <v>544</v>
      </c>
    </row>
    <row r="88" spans="1:3" x14ac:dyDescent="0.25">
      <c r="A88" s="59" t="str">
        <f>VLOOKUP(B88, names!A$3:B$2401, 2,)</f>
        <v>Great American Insurance Co.</v>
      </c>
      <c r="B88" s="59" t="s">
        <v>131</v>
      </c>
      <c r="C88" s="59">
        <v>594</v>
      </c>
    </row>
    <row r="89" spans="1:3" x14ac:dyDescent="0.25">
      <c r="A89" s="59" t="str">
        <f>VLOOKUP(B89, names!A$3:B$2401, 2,)</f>
        <v>Great American Insurance Co. Of New York</v>
      </c>
      <c r="B89" s="59" t="s">
        <v>140</v>
      </c>
      <c r="C89" s="59">
        <v>341</v>
      </c>
    </row>
    <row r="90" spans="1:3" x14ac:dyDescent="0.25">
      <c r="A90" s="59" t="str">
        <f>VLOOKUP(B90, names!A$3:B$2401, 2,)</f>
        <v>Great Northern Insurance Co.</v>
      </c>
      <c r="B90" s="59" t="s">
        <v>125</v>
      </c>
      <c r="C90" s="59">
        <v>946</v>
      </c>
    </row>
    <row r="91" spans="1:3" x14ac:dyDescent="0.25">
      <c r="A91" s="59" t="str">
        <f>VLOOKUP(B91, names!A$3:B$2401, 2,)</f>
        <v>Guideone America Insurance Co.</v>
      </c>
      <c r="B91" s="59" t="s">
        <v>175</v>
      </c>
      <c r="C91" s="59">
        <v>13</v>
      </c>
    </row>
    <row r="92" spans="1:3" x14ac:dyDescent="0.25">
      <c r="A92" s="59" t="str">
        <f>VLOOKUP(B92, names!A$3:B$2401, 2,)</f>
        <v>Guideone Elite Insurance Co.</v>
      </c>
      <c r="B92" s="59" t="s">
        <v>134</v>
      </c>
      <c r="C92" s="59">
        <v>518</v>
      </c>
    </row>
    <row r="93" spans="1:3" x14ac:dyDescent="0.25">
      <c r="A93" s="59" t="str">
        <f>VLOOKUP(B93, names!A$3:B$2401, 2,)</f>
        <v>Guideone Mutual Insurance Co.</v>
      </c>
      <c r="B93" s="59" t="s">
        <v>151</v>
      </c>
      <c r="C93" s="59">
        <v>153</v>
      </c>
    </row>
    <row r="94" spans="1:3" x14ac:dyDescent="0.25">
      <c r="A94" s="59" t="str">
        <f>VLOOKUP(B94, names!A$3:B$2401, 2,)</f>
        <v>Guideone Specialty Mutual Insurance Co.</v>
      </c>
      <c r="B94" s="59" t="s">
        <v>162</v>
      </c>
      <c r="C94" s="59">
        <v>42</v>
      </c>
    </row>
    <row r="95" spans="1:3" x14ac:dyDescent="0.25">
      <c r="A95" s="59" t="str">
        <f>VLOOKUP(B95, names!A$3:B$2401, 2,)</f>
        <v>Gulfstream Property And Casualty Insurance Co.</v>
      </c>
      <c r="B95" s="59" t="s">
        <v>64</v>
      </c>
      <c r="C95" s="1">
        <v>59361</v>
      </c>
    </row>
    <row r="96" spans="1:3" x14ac:dyDescent="0.25">
      <c r="A96" s="59" t="str">
        <f>VLOOKUP(B96, names!A$3:B$2401, 2,)</f>
        <v>Hanover American Insurance Co. (The)</v>
      </c>
      <c r="B96" s="59" t="s">
        <v>181</v>
      </c>
      <c r="C96" s="59">
        <v>7</v>
      </c>
    </row>
    <row r="97" spans="1:3" x14ac:dyDescent="0.25">
      <c r="A97" s="59" t="str">
        <f>VLOOKUP(B97, names!A$3:B$2401, 2,)</f>
        <v>Hanover Insurance Co. (The)</v>
      </c>
      <c r="B97" s="59" t="s">
        <v>147</v>
      </c>
      <c r="C97" s="59">
        <v>82</v>
      </c>
    </row>
    <row r="98" spans="1:3" x14ac:dyDescent="0.25">
      <c r="A98" s="59" t="str">
        <f>VLOOKUP(B98, names!A$3:B$2401, 2,)</f>
        <v>Hartford Casualty Insurance Co.</v>
      </c>
      <c r="B98" s="59" t="s">
        <v>143</v>
      </c>
      <c r="C98" s="59">
        <v>204</v>
      </c>
    </row>
    <row r="99" spans="1:3" x14ac:dyDescent="0.25">
      <c r="A99" s="59" t="str">
        <f>VLOOKUP(B99, names!A$3:B$2401, 2,)</f>
        <v>Hartford Fire Insurance Co.</v>
      </c>
      <c r="B99" s="59" t="s">
        <v>163</v>
      </c>
      <c r="C99" s="59">
        <v>43</v>
      </c>
    </row>
    <row r="100" spans="1:3" x14ac:dyDescent="0.25">
      <c r="A100" s="59" t="str">
        <f>VLOOKUP(B100, names!A$3:B$2401, 2,)</f>
        <v>Hartford Insurance Co. Of The Midwest</v>
      </c>
      <c r="B100" s="59" t="s">
        <v>86</v>
      </c>
      <c r="C100" s="1">
        <v>24310</v>
      </c>
    </row>
    <row r="101" spans="1:3" x14ac:dyDescent="0.25">
      <c r="A101" s="59" t="str">
        <f>VLOOKUP(B101, names!A$3:B$2401, 2,)</f>
        <v>Hartford Underwriters Insurance Co.</v>
      </c>
      <c r="B101" s="59" t="s">
        <v>157</v>
      </c>
      <c r="C101" s="59">
        <v>67</v>
      </c>
    </row>
    <row r="102" spans="1:3" x14ac:dyDescent="0.25">
      <c r="A102" s="59" t="str">
        <f>VLOOKUP(B102, names!A$3:B$2401, 2,)</f>
        <v>Heritage Property &amp; Casualty Insurance Co.</v>
      </c>
      <c r="B102" s="59" t="s">
        <v>36</v>
      </c>
      <c r="C102" s="1">
        <v>266846</v>
      </c>
    </row>
    <row r="103" spans="1:3" x14ac:dyDescent="0.25">
      <c r="A103" s="59" t="str">
        <f>VLOOKUP(B103, names!A$3:B$2401, 2,)</f>
        <v>Homeowners Choice Property &amp; Casualty Insurance Co.</v>
      </c>
      <c r="B103" s="59" t="s">
        <v>41</v>
      </c>
      <c r="C103" s="1">
        <v>157734</v>
      </c>
    </row>
    <row r="104" spans="1:3" x14ac:dyDescent="0.25">
      <c r="A104" s="59" t="str">
        <f>VLOOKUP(B104, names!A$3:B$2401, 2,)</f>
        <v>Homesite Insurance Co.</v>
      </c>
      <c r="B104" s="59" t="s">
        <v>107</v>
      </c>
      <c r="C104" s="1">
        <v>12546</v>
      </c>
    </row>
    <row r="105" spans="1:3" x14ac:dyDescent="0.25">
      <c r="A105" s="59" t="str">
        <f>VLOOKUP(B105, names!A$3:B$2401, 2,)</f>
        <v>Horace Mann Insurance Co.</v>
      </c>
      <c r="B105" s="59" t="s">
        <v>202</v>
      </c>
      <c r="C105" s="59">
        <v>0</v>
      </c>
    </row>
    <row r="106" spans="1:3" x14ac:dyDescent="0.25">
      <c r="A106" s="59" t="str">
        <f>VLOOKUP(B106, names!A$3:B$2401, 2,)</f>
        <v>IDS Property Casualty Insurance Co.</v>
      </c>
      <c r="B106" s="59" t="s">
        <v>118</v>
      </c>
      <c r="C106" s="1">
        <v>1964</v>
      </c>
    </row>
    <row r="107" spans="1:3" x14ac:dyDescent="0.25">
      <c r="A107" s="59" t="str">
        <f>VLOOKUP(B107, names!A$3:B$2401, 2,)</f>
        <v>Illinois National Insurance Co.</v>
      </c>
      <c r="B107" s="59" t="s">
        <v>1269</v>
      </c>
      <c r="C107" s="59">
        <v>9</v>
      </c>
    </row>
    <row r="108" spans="1:3" x14ac:dyDescent="0.25">
      <c r="A108" s="59" t="str">
        <f>VLOOKUP(B108, names!A$3:B$2401, 2,)</f>
        <v>Indemnity Insurance Co. Of North America</v>
      </c>
      <c r="B108" s="59" t="s">
        <v>145</v>
      </c>
      <c r="C108" s="59">
        <v>187</v>
      </c>
    </row>
    <row r="109" spans="1:3" x14ac:dyDescent="0.25">
      <c r="A109" s="59" t="str">
        <f>VLOOKUP(B109, names!A$3:B$2401, 2,)</f>
        <v>Liberty Mutual Fire Insurance Co.</v>
      </c>
      <c r="B109" s="59" t="s">
        <v>77</v>
      </c>
      <c r="C109" s="1">
        <v>35541</v>
      </c>
    </row>
    <row r="110" spans="1:3" x14ac:dyDescent="0.25">
      <c r="A110" s="59" t="str">
        <f>VLOOKUP(B110, names!A$3:B$2401, 2,)</f>
        <v>Markel Insurance Co.</v>
      </c>
      <c r="B110" s="59" t="s">
        <v>164</v>
      </c>
      <c r="C110" s="59">
        <v>46</v>
      </c>
    </row>
    <row r="111" spans="1:3" x14ac:dyDescent="0.25">
      <c r="A111" s="59" t="str">
        <f>VLOOKUP(B111, names!A$3:B$2401, 2,)</f>
        <v>Massachusetts Bay Insurance Co.</v>
      </c>
      <c r="B111" s="59" t="s">
        <v>166</v>
      </c>
      <c r="C111" s="59">
        <v>58</v>
      </c>
    </row>
    <row r="112" spans="1:3" x14ac:dyDescent="0.25">
      <c r="A112" s="59" t="str">
        <f>VLOOKUP(B112, names!A$3:B$2401, 2,)</f>
        <v>Merastar Insurance Co.</v>
      </c>
      <c r="B112" s="59" t="s">
        <v>127</v>
      </c>
      <c r="C112" s="1">
        <v>2397</v>
      </c>
    </row>
    <row r="113" spans="1:3" x14ac:dyDescent="0.25">
      <c r="A113" s="59" t="str">
        <f>VLOOKUP(B113, names!A$3:B$2401, 2,)</f>
        <v>Metropolitan Casualty Insurance Co.</v>
      </c>
      <c r="B113" s="59" t="s">
        <v>99</v>
      </c>
      <c r="C113" s="1">
        <v>10250</v>
      </c>
    </row>
    <row r="114" spans="1:3" x14ac:dyDescent="0.25">
      <c r="A114" s="59" t="str">
        <f>VLOOKUP(B114, names!A$3:B$2401, 2,)</f>
        <v>Mitsui Sumitomo Insurance Co. Of America</v>
      </c>
      <c r="B114" s="59" t="s">
        <v>185</v>
      </c>
      <c r="C114" s="59">
        <v>1</v>
      </c>
    </row>
    <row r="115" spans="1:3" x14ac:dyDescent="0.25">
      <c r="A115" s="59" t="str">
        <f>VLOOKUP(B115, names!A$3:B$2401, 2,)</f>
        <v>Mitsui Sumitomo Insurance USA</v>
      </c>
      <c r="B115" s="59" t="s">
        <v>195</v>
      </c>
      <c r="C115" s="59">
        <v>1</v>
      </c>
    </row>
    <row r="116" spans="1:3" x14ac:dyDescent="0.25">
      <c r="A116" s="59" t="str">
        <f>VLOOKUP(B116, names!A$3:B$2401, 2,)</f>
        <v>Modern USA Insurance Co.</v>
      </c>
      <c r="B116" s="59" t="s">
        <v>73</v>
      </c>
      <c r="C116" s="1">
        <v>48640</v>
      </c>
    </row>
    <row r="117" spans="1:3" x14ac:dyDescent="0.25">
      <c r="A117" s="59" t="str">
        <f>VLOOKUP(B117, names!A$3:B$2401, 2,)</f>
        <v>Monarch National Insurance Co.</v>
      </c>
      <c r="B117" s="59" t="s">
        <v>150</v>
      </c>
      <c r="C117" s="1">
        <v>1073</v>
      </c>
    </row>
    <row r="118" spans="1:3" x14ac:dyDescent="0.25">
      <c r="A118" s="59" t="str">
        <f>VLOOKUP(B118, names!A$3:B$2401, 2,)</f>
        <v>Mount Beacon Insurance Co.</v>
      </c>
      <c r="B118" s="59" t="s">
        <v>69</v>
      </c>
      <c r="C118" s="1">
        <v>46060</v>
      </c>
    </row>
    <row r="119" spans="1:3" x14ac:dyDescent="0.25">
      <c r="A119" s="59" t="str">
        <f>VLOOKUP(B119, names!A$3:B$2401, 2,)</f>
        <v>National Fire Insurance Co. Of Hartford</v>
      </c>
      <c r="B119" s="59" t="s">
        <v>182</v>
      </c>
      <c r="C119" s="59">
        <v>5</v>
      </c>
    </row>
    <row r="120" spans="1:3" x14ac:dyDescent="0.25">
      <c r="A120" s="59" t="str">
        <f>VLOOKUP(B120, names!A$3:B$2401, 2,)</f>
        <v>National Speciality Insurance Co.</v>
      </c>
      <c r="B120" s="59" t="s">
        <v>1497</v>
      </c>
      <c r="C120" s="1">
        <v>1483</v>
      </c>
    </row>
    <row r="121" spans="1:3" x14ac:dyDescent="0.25">
      <c r="A121" s="59" t="str">
        <f>VLOOKUP(B121, names!A$3:B$2401, 2,)</f>
        <v>National Surety Corp.</v>
      </c>
      <c r="B121" s="59" t="s">
        <v>203</v>
      </c>
      <c r="C121" s="59">
        <v>0</v>
      </c>
    </row>
    <row r="122" spans="1:3" x14ac:dyDescent="0.25">
      <c r="A122" s="59" t="str">
        <f>VLOOKUP(B122, names!A$3:B$2401, 2,)</f>
        <v>National Trust Insurance Co.</v>
      </c>
      <c r="B122" s="59" t="s">
        <v>159</v>
      </c>
      <c r="C122" s="59">
        <v>61</v>
      </c>
    </row>
    <row r="123" spans="1:3" x14ac:dyDescent="0.25">
      <c r="A123" s="59" t="str">
        <f>VLOOKUP(B123, names!A$3:B$2401, 2,)</f>
        <v>National Union Fire Insurance Co. of Pittsburgh, PA</v>
      </c>
      <c r="B123" s="59" t="s">
        <v>1500</v>
      </c>
      <c r="C123" s="59">
        <v>24</v>
      </c>
    </row>
    <row r="124" spans="1:3" x14ac:dyDescent="0.25">
      <c r="A124" s="59" t="str">
        <f>VLOOKUP(B124, names!A$3:B$2401, 2,)</f>
        <v>Nationwide Insurance Co. Of Florida</v>
      </c>
      <c r="B124" s="59" t="s">
        <v>80</v>
      </c>
      <c r="C124" s="1">
        <v>31976</v>
      </c>
    </row>
    <row r="125" spans="1:3" x14ac:dyDescent="0.25">
      <c r="A125" s="59" t="str">
        <f>VLOOKUP(B125, names!A$3:B$2401, 2,)</f>
        <v>New Hampshire Insurance Co.</v>
      </c>
      <c r="B125" s="59" t="s">
        <v>110</v>
      </c>
      <c r="C125" s="1">
        <v>3686</v>
      </c>
    </row>
    <row r="126" spans="1:3" x14ac:dyDescent="0.25">
      <c r="A126" s="59" t="str">
        <f>VLOOKUP(B126, names!A$3:B$2401, 2,)</f>
        <v>Odyssey Reinsurance Co.</v>
      </c>
      <c r="B126" s="59" t="s">
        <v>1549</v>
      </c>
      <c r="C126" s="59">
        <v>0</v>
      </c>
    </row>
    <row r="127" spans="1:3" x14ac:dyDescent="0.25">
      <c r="A127" s="59" t="str">
        <f>VLOOKUP(B127, names!A$3:B$2401, 2,)</f>
        <v>Ohio Security Insurance Co.</v>
      </c>
      <c r="B127" s="59" t="s">
        <v>186</v>
      </c>
      <c r="C127" s="59">
        <v>4</v>
      </c>
    </row>
    <row r="128" spans="1:3" x14ac:dyDescent="0.25">
      <c r="A128" s="59" t="str">
        <f>VLOOKUP(B128, names!A$3:B$2401, 2,)</f>
        <v>Old Dominion Insurance Co.</v>
      </c>
      <c r="B128" s="59" t="s">
        <v>122</v>
      </c>
      <c r="C128" s="1">
        <v>1117</v>
      </c>
    </row>
    <row r="129" spans="1:3" x14ac:dyDescent="0.25">
      <c r="A129" s="59" t="str">
        <f>VLOOKUP(B129, names!A$3:B$2401, 2,)</f>
        <v>Olympus Insurance Co.</v>
      </c>
      <c r="B129" s="59" t="s">
        <v>52</v>
      </c>
      <c r="C129" s="1">
        <v>84447</v>
      </c>
    </row>
    <row r="130" spans="1:3" x14ac:dyDescent="0.25">
      <c r="A130" s="59" t="str">
        <f>VLOOKUP(B130, names!A$3:B$2401, 2,)</f>
        <v>Omega Insurance Co.</v>
      </c>
      <c r="B130" s="59" t="s">
        <v>72</v>
      </c>
      <c r="C130" s="1">
        <v>48597</v>
      </c>
    </row>
    <row r="131" spans="1:3" x14ac:dyDescent="0.25">
      <c r="A131" s="59" t="str">
        <f>VLOOKUP(B131, names!A$3:B$2401, 2,)</f>
        <v>Pacific Indemnity Co.</v>
      </c>
      <c r="B131" s="59" t="s">
        <v>148</v>
      </c>
      <c r="C131" s="59">
        <v>158</v>
      </c>
    </row>
    <row r="132" spans="1:3" x14ac:dyDescent="0.25">
      <c r="A132" s="59" t="str">
        <f>VLOOKUP(B132, names!A$3:B$2401, 2,)</f>
        <v>People's Trust Insurance Co.</v>
      </c>
      <c r="B132" s="59" t="s">
        <v>44</v>
      </c>
      <c r="C132" s="1">
        <v>153752</v>
      </c>
    </row>
    <row r="133" spans="1:3" x14ac:dyDescent="0.25">
      <c r="A133" s="59" t="str">
        <f>VLOOKUP(B133, names!A$3:B$2401, 2,)</f>
        <v>Philadelphia Indemnity Insurance Co.</v>
      </c>
      <c r="B133" s="59" t="s">
        <v>135</v>
      </c>
      <c r="C133" s="59">
        <v>417</v>
      </c>
    </row>
    <row r="134" spans="1:3" x14ac:dyDescent="0.25">
      <c r="A134" s="59" t="str">
        <f>VLOOKUP(B134, names!A$3:B$2401, 2,)</f>
        <v>Praetorian Insurance Co.</v>
      </c>
      <c r="B134" s="59" t="s">
        <v>96</v>
      </c>
      <c r="C134" s="1">
        <v>24634</v>
      </c>
    </row>
    <row r="135" spans="1:3" x14ac:dyDescent="0.25">
      <c r="A135" s="59" t="str">
        <f>VLOOKUP(B135, names!A$3:B$2401, 2,)</f>
        <v>Prepared Insurance Co.</v>
      </c>
      <c r="B135" s="59" t="s">
        <v>82</v>
      </c>
      <c r="C135" s="1">
        <v>35219</v>
      </c>
    </row>
    <row r="136" spans="1:3" x14ac:dyDescent="0.25">
      <c r="A136" s="59" t="str">
        <f>VLOOKUP(B136, names!A$3:B$2401, 2,)</f>
        <v>Privilege Underwriters Reciprocal Exchange</v>
      </c>
      <c r="B136" s="59" t="s">
        <v>103</v>
      </c>
      <c r="C136" s="1">
        <v>7697</v>
      </c>
    </row>
    <row r="137" spans="1:3" x14ac:dyDescent="0.25">
      <c r="A137" s="59" t="str">
        <f>VLOOKUP(B137, names!A$3:B$2401, 2,)</f>
        <v>QBE Insurance Corp.</v>
      </c>
      <c r="B137" s="59" t="s">
        <v>126</v>
      </c>
      <c r="C137" s="59">
        <v>799</v>
      </c>
    </row>
    <row r="138" spans="1:3" x14ac:dyDescent="0.25">
      <c r="A138" s="59" t="str">
        <f>VLOOKUP(B138, names!A$3:B$2401, 2,)</f>
        <v>Response Insurance Co.</v>
      </c>
      <c r="B138" s="59" t="s">
        <v>112</v>
      </c>
      <c r="C138" s="1">
        <v>2260</v>
      </c>
    </row>
    <row r="139" spans="1:3" x14ac:dyDescent="0.25">
      <c r="A139" s="59" t="str">
        <f>VLOOKUP(B139, names!A$3:B$2401, 2,)</f>
        <v>Safe Harbor Insurance Co.</v>
      </c>
      <c r="B139" s="59" t="s">
        <v>57</v>
      </c>
      <c r="C139" s="1">
        <v>75762</v>
      </c>
    </row>
    <row r="140" spans="1:3" x14ac:dyDescent="0.25">
      <c r="A140" s="59" t="str">
        <f>VLOOKUP(B140, names!A$3:B$2401, 2,)</f>
        <v>Safepoint Insurance Co.</v>
      </c>
      <c r="B140" s="59" t="s">
        <v>71</v>
      </c>
      <c r="C140" s="1">
        <v>63338</v>
      </c>
    </row>
    <row r="141" spans="1:3" x14ac:dyDescent="0.25">
      <c r="A141" s="59" t="str">
        <f>VLOOKUP(B141, names!A$3:B$2401, 2,)</f>
        <v>Sawgrass Mutual Insurance Co.</v>
      </c>
      <c r="B141" s="59" t="s">
        <v>85</v>
      </c>
      <c r="C141" s="1">
        <v>22340</v>
      </c>
    </row>
    <row r="142" spans="1:3" x14ac:dyDescent="0.25">
      <c r="A142" s="59" t="str">
        <f>VLOOKUP(B142, names!A$3:B$2401, 2,)</f>
        <v>Security First Insurance Co.</v>
      </c>
      <c r="B142" s="59" t="s">
        <v>35</v>
      </c>
      <c r="C142" s="1">
        <v>297412</v>
      </c>
    </row>
    <row r="143" spans="1:3" x14ac:dyDescent="0.25">
      <c r="A143" s="59" t="str">
        <f>VLOOKUP(B143, names!A$3:B$2401, 2,)</f>
        <v>Selective Insurance Co. Of The Southeast</v>
      </c>
      <c r="B143" s="59" t="s">
        <v>179</v>
      </c>
      <c r="C143" s="59">
        <v>6</v>
      </c>
    </row>
    <row r="144" spans="1:3" x14ac:dyDescent="0.25">
      <c r="A144" s="59" t="str">
        <f>VLOOKUP(B144, names!A$3:B$2401, 2,)</f>
        <v>Service Insurance Co.</v>
      </c>
      <c r="B144" s="59" t="s">
        <v>142</v>
      </c>
      <c r="C144" s="59">
        <v>223</v>
      </c>
    </row>
    <row r="145" spans="1:3" x14ac:dyDescent="0.25">
      <c r="A145" s="59" t="str">
        <f>VLOOKUP(B145, names!A$3:B$2401, 2,)</f>
        <v>Southern Fidelity Insurance Co.</v>
      </c>
      <c r="B145" s="59" t="s">
        <v>58</v>
      </c>
      <c r="C145" s="1">
        <v>64263</v>
      </c>
    </row>
    <row r="146" spans="1:3" x14ac:dyDescent="0.25">
      <c r="A146" s="59" t="str">
        <f>VLOOKUP(B146, names!A$3:B$2401, 2,)</f>
        <v>Southern Fidelity Property &amp; Casualty</v>
      </c>
      <c r="B146" s="59" t="s">
        <v>62</v>
      </c>
      <c r="C146" s="1">
        <v>60728</v>
      </c>
    </row>
    <row r="147" spans="1:3" x14ac:dyDescent="0.25">
      <c r="A147" s="59" t="str">
        <f>VLOOKUP(B147, names!A$3:B$2401, 2,)</f>
        <v>Southern Oak Insurance Co.</v>
      </c>
      <c r="B147" s="59" t="s">
        <v>65</v>
      </c>
      <c r="C147" s="1">
        <v>59825</v>
      </c>
    </row>
    <row r="148" spans="1:3" x14ac:dyDescent="0.25">
      <c r="A148" s="59" t="str">
        <f>VLOOKUP(B148, names!A$3:B$2401, 2,)</f>
        <v>Southern-Owners Insurance Co.</v>
      </c>
      <c r="B148" s="59" t="s">
        <v>101</v>
      </c>
      <c r="C148" s="1">
        <v>8785</v>
      </c>
    </row>
    <row r="149" spans="1:3" x14ac:dyDescent="0.25">
      <c r="A149" s="59" t="str">
        <f>VLOOKUP(B149, names!A$3:B$2401, 2,)</f>
        <v>St. Johns Insurance Co.</v>
      </c>
      <c r="B149" s="59" t="s">
        <v>40</v>
      </c>
      <c r="C149" s="1">
        <v>167844</v>
      </c>
    </row>
    <row r="150" spans="1:3" x14ac:dyDescent="0.25">
      <c r="A150" s="59" t="str">
        <f>VLOOKUP(B150, names!A$3:B$2401, 2,)</f>
        <v>St. Paul Fire &amp; Marine Insurance Co.</v>
      </c>
      <c r="B150" s="59" t="s">
        <v>170</v>
      </c>
      <c r="C150" s="59">
        <v>14</v>
      </c>
    </row>
    <row r="151" spans="1:3" x14ac:dyDescent="0.25">
      <c r="A151" s="59" t="str">
        <f>VLOOKUP(B151, names!A$3:B$2401, 2,)</f>
        <v>St. Paul Protective Insurance Co.</v>
      </c>
      <c r="B151" s="59" t="s">
        <v>196</v>
      </c>
      <c r="C151" s="59">
        <v>1</v>
      </c>
    </row>
    <row r="152" spans="1:3" x14ac:dyDescent="0.25">
      <c r="A152" s="59" t="str">
        <f>VLOOKUP(B152, names!A$3:B$2401, 2,)</f>
        <v>State National Insurance Co.</v>
      </c>
      <c r="B152" s="59" t="s">
        <v>171</v>
      </c>
      <c r="C152" s="59">
        <v>18</v>
      </c>
    </row>
    <row r="153" spans="1:3" x14ac:dyDescent="0.25">
      <c r="A153" s="59" t="str">
        <f>VLOOKUP(B153, names!A$3:B$2401, 2,)</f>
        <v>Stillwater Insurance Co.</v>
      </c>
      <c r="B153" s="59" t="s">
        <v>1826</v>
      </c>
      <c r="C153" s="59">
        <v>25</v>
      </c>
    </row>
    <row r="154" spans="1:3" x14ac:dyDescent="0.25">
      <c r="A154" s="59" t="str">
        <f>VLOOKUP(B154, names!A$3:B$2401, 2,)</f>
        <v>Stillwater Property And Casualty Insurance Co.</v>
      </c>
      <c r="B154" s="59" t="s">
        <v>100</v>
      </c>
      <c r="C154" s="1">
        <v>8284</v>
      </c>
    </row>
    <row r="155" spans="1:3" x14ac:dyDescent="0.25">
      <c r="A155" s="59" t="str">
        <f>VLOOKUP(B155, names!A$3:B$2401, 2,)</f>
        <v>Sussex Insurance Co.</v>
      </c>
      <c r="B155" s="59" t="s">
        <v>106</v>
      </c>
      <c r="C155" s="1">
        <v>4853</v>
      </c>
    </row>
    <row r="156" spans="1:3" x14ac:dyDescent="0.25">
      <c r="A156" s="59" t="str">
        <f>VLOOKUP(B156, names!A$3:B$2401, 2,)</f>
        <v>Teachers Insurance Co.</v>
      </c>
      <c r="B156" s="59" t="s">
        <v>137</v>
      </c>
      <c r="C156" s="59">
        <v>544</v>
      </c>
    </row>
    <row r="157" spans="1:3" x14ac:dyDescent="0.25">
      <c r="A157" s="59" t="str">
        <f>VLOOKUP(B157, names!A$3:B$2401, 2,)</f>
        <v>Charter Oak Fire Insurance Co.</v>
      </c>
      <c r="B157" s="59" t="s">
        <v>3405</v>
      </c>
      <c r="C157" s="59">
        <v>176</v>
      </c>
    </row>
    <row r="158" spans="1:3" x14ac:dyDescent="0.25">
      <c r="A158" s="59" t="str">
        <f>VLOOKUP(B158, names!A$3:B$2401, 2,)</f>
        <v>Phoenix Insurance Co.</v>
      </c>
      <c r="B158" s="59" t="s">
        <v>3406</v>
      </c>
      <c r="C158" s="59">
        <v>29</v>
      </c>
    </row>
    <row r="159" spans="1:3" x14ac:dyDescent="0.25">
      <c r="A159" s="59" t="str">
        <f>VLOOKUP(B159, names!A$3:B$2401, 2,)</f>
        <v>Travelers Indemnity Co.</v>
      </c>
      <c r="B159" s="59" t="s">
        <v>3407</v>
      </c>
      <c r="C159" s="59">
        <v>161</v>
      </c>
    </row>
    <row r="160" spans="1:3" x14ac:dyDescent="0.25">
      <c r="A160" s="59" t="str">
        <f>VLOOKUP(B160, names!A$3:B$2401, 2,)</f>
        <v>Travelers Indemnity Co. Of America</v>
      </c>
      <c r="B160" s="59" t="s">
        <v>3408</v>
      </c>
      <c r="C160" s="59">
        <v>335</v>
      </c>
    </row>
    <row r="161" spans="1:3" x14ac:dyDescent="0.25">
      <c r="A161" s="59" t="str">
        <f>VLOOKUP(B161, names!A$3:B$2401, 2,)</f>
        <v>Travelers Indemnity Co. Of Connecticut</v>
      </c>
      <c r="B161" s="59" t="s">
        <v>3409</v>
      </c>
      <c r="C161" s="59">
        <v>73</v>
      </c>
    </row>
    <row r="162" spans="1:3" x14ac:dyDescent="0.25">
      <c r="A162" s="59" t="str">
        <f>VLOOKUP(B162, names!A$3:B$2401, 2,)</f>
        <v xml:space="preserve">Tower Hill Preferred Insurance Co. </v>
      </c>
      <c r="B162" s="59" t="s">
        <v>54</v>
      </c>
      <c r="C162" s="1">
        <v>67824</v>
      </c>
    </row>
    <row r="163" spans="1:3" x14ac:dyDescent="0.25">
      <c r="A163" s="59" t="str">
        <f>VLOOKUP(B163, names!A$3:B$2401, 2,)</f>
        <v>Tower Hill Prime Insurance Co.</v>
      </c>
      <c r="B163" s="59" t="s">
        <v>43</v>
      </c>
      <c r="C163" s="1">
        <v>145077</v>
      </c>
    </row>
    <row r="164" spans="1:3" x14ac:dyDescent="0.25">
      <c r="A164" s="59" t="str">
        <f>VLOOKUP(B164, names!A$3:B$2401, 2,)</f>
        <v>Tower Hill Select Insurance Co.</v>
      </c>
      <c r="B164" s="59" t="s">
        <v>63</v>
      </c>
      <c r="C164" s="1">
        <v>55502</v>
      </c>
    </row>
    <row r="165" spans="1:3" x14ac:dyDescent="0.25">
      <c r="A165" s="59" t="str">
        <f>VLOOKUP(B165, names!A$3:B$2401, 2,)</f>
        <v>Tower Hill Signature Insurance Co.</v>
      </c>
      <c r="B165" s="59" t="s">
        <v>51</v>
      </c>
      <c r="C165" s="1">
        <v>91340</v>
      </c>
    </row>
    <row r="166" spans="1:3" x14ac:dyDescent="0.25">
      <c r="A166" s="59" t="str">
        <f>VLOOKUP(B166, names!A$3:B$2401, 2,)</f>
        <v>Transportation Insurance Co.</v>
      </c>
      <c r="B166" s="59" t="s">
        <v>183</v>
      </c>
      <c r="C166" s="59">
        <v>5</v>
      </c>
    </row>
    <row r="167" spans="1:3" x14ac:dyDescent="0.25">
      <c r="A167" s="59" t="str">
        <f>VLOOKUP(B167, names!A$3:B$2401, 2,)</f>
        <v>Travelers Property Casualty Co. Of America</v>
      </c>
      <c r="B167" s="59" t="s">
        <v>160</v>
      </c>
      <c r="C167" s="59">
        <v>60</v>
      </c>
    </row>
    <row r="168" spans="1:3" x14ac:dyDescent="0.25">
      <c r="A168" s="59" t="str">
        <f>VLOOKUP(B168, names!A$3:B$2401, 2,)</f>
        <v>Twin City Fire Insurance Co.</v>
      </c>
      <c r="B168" s="59" t="s">
        <v>184</v>
      </c>
      <c r="C168" s="59">
        <v>4</v>
      </c>
    </row>
    <row r="169" spans="1:3" x14ac:dyDescent="0.25">
      <c r="A169" s="59" t="str">
        <f>VLOOKUP(B169, names!A$3:B$2401, 2,)</f>
        <v>TypTap Insurance Co.</v>
      </c>
      <c r="B169" s="59" t="s">
        <v>3393</v>
      </c>
      <c r="C169" s="59">
        <v>24</v>
      </c>
    </row>
    <row r="170" spans="1:3" x14ac:dyDescent="0.25">
      <c r="A170" s="59" t="str">
        <f>VLOOKUP(B170, names!A$3:B$2401, 2,)</f>
        <v>United Casualty Insurance Co. Of America</v>
      </c>
      <c r="B170" s="59" t="s">
        <v>95</v>
      </c>
      <c r="C170" s="1">
        <v>15347</v>
      </c>
    </row>
    <row r="171" spans="1:3" x14ac:dyDescent="0.25">
      <c r="A171" s="59" t="str">
        <f>VLOOKUP(B171, names!A$3:B$2401, 2,)</f>
        <v>United Fire And Casualty Co.</v>
      </c>
      <c r="B171" s="59" t="s">
        <v>130</v>
      </c>
      <c r="C171" s="59">
        <v>667</v>
      </c>
    </row>
    <row r="172" spans="1:3" x14ac:dyDescent="0.25">
      <c r="A172" s="59" t="str">
        <f>VLOOKUP(B172, names!A$3:B$2401, 2,)</f>
        <v>United Property &amp; Casualty Insurance Co.</v>
      </c>
      <c r="B172" s="59" t="s">
        <v>39</v>
      </c>
      <c r="C172" s="1">
        <v>185440</v>
      </c>
    </row>
    <row r="173" spans="1:3" x14ac:dyDescent="0.25">
      <c r="A173" s="59" t="str">
        <f>VLOOKUP(B173, names!A$3:B$2401, 2,)</f>
        <v>United States Fire Insurance Co.</v>
      </c>
      <c r="B173" s="59" t="s">
        <v>168</v>
      </c>
      <c r="C173" s="59">
        <v>18</v>
      </c>
    </row>
    <row r="174" spans="1:3" x14ac:dyDescent="0.25">
      <c r="A174" s="59" t="str">
        <f>VLOOKUP(B174, names!A$3:B$2401, 2,)</f>
        <v>Universal Insurance Co. Of North America</v>
      </c>
      <c r="B174" s="59" t="s">
        <v>70</v>
      </c>
      <c r="C174" s="1">
        <v>53731</v>
      </c>
    </row>
    <row r="175" spans="1:3" x14ac:dyDescent="0.25">
      <c r="A175" s="59" t="str">
        <f>VLOOKUP(B175, names!A$3:B$2401, 2,)</f>
        <v>Universal Property &amp; Casualty Insurance Co.</v>
      </c>
      <c r="B175" s="59" t="s">
        <v>34</v>
      </c>
      <c r="C175" s="1">
        <v>555866</v>
      </c>
    </row>
    <row r="176" spans="1:3" x14ac:dyDescent="0.25">
      <c r="A176" s="59" t="str">
        <f>VLOOKUP(B176, names!A$3:B$2401, 2,)</f>
        <v>Valley Forge Insurance Co.</v>
      </c>
      <c r="B176" s="59" t="s">
        <v>191</v>
      </c>
      <c r="C176" s="59">
        <v>0</v>
      </c>
    </row>
    <row r="177" spans="1:3" x14ac:dyDescent="0.25">
      <c r="A177" s="59" t="str">
        <f>VLOOKUP(B177, names!A$3:B$2401, 2,)</f>
        <v>Vigilant Insurance Co.</v>
      </c>
      <c r="B177" s="59" t="s">
        <v>158</v>
      </c>
      <c r="C177" s="59">
        <v>60</v>
      </c>
    </row>
    <row r="178" spans="1:3" x14ac:dyDescent="0.25">
      <c r="A178" s="59" t="str">
        <f>VLOOKUP(B178, names!A$3:B$2401, 2,)</f>
        <v>Westfield Insurance Co.</v>
      </c>
      <c r="B178" s="59" t="s">
        <v>154</v>
      </c>
      <c r="C178" s="59">
        <v>106</v>
      </c>
    </row>
    <row r="179" spans="1:3" x14ac:dyDescent="0.25">
      <c r="A179" s="59" t="str">
        <f>VLOOKUP(B179, names!A$3:B$2401, 2,)</f>
        <v>Weston Insurance Co.</v>
      </c>
      <c r="B179" s="59" t="s">
        <v>87</v>
      </c>
      <c r="C179" s="1">
        <v>25811</v>
      </c>
    </row>
    <row r="180" spans="1:3" x14ac:dyDescent="0.25">
      <c r="A180" s="59" t="str">
        <f>VLOOKUP(B180, names!A$3:B$2401, 2,)</f>
        <v>Zurich American Insurance Co.</v>
      </c>
      <c r="B180" s="59" t="s">
        <v>192</v>
      </c>
      <c r="C180" s="59">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75"/>
  <sheetViews>
    <sheetView workbookViewId="0">
      <selection activeCell="A2" sqref="A2"/>
    </sheetView>
  </sheetViews>
  <sheetFormatPr defaultRowHeight="15" x14ac:dyDescent="0.25"/>
  <cols>
    <col min="1" max="1" width="37.5703125" style="59" customWidth="1"/>
    <col min="2" max="2" width="42.28515625" customWidth="1"/>
  </cols>
  <sheetData>
    <row r="1" spans="1:4" x14ac:dyDescent="0.25">
      <c r="A1" s="59" t="s">
        <v>3377</v>
      </c>
      <c r="B1" s="59" t="s">
        <v>31</v>
      </c>
      <c r="C1" s="59" t="s">
        <v>32</v>
      </c>
    </row>
    <row r="2" spans="1:4" x14ac:dyDescent="0.25">
      <c r="A2" s="59" t="str">
        <f>VLOOKUP(B2, names!A$3:B$2401, 2,)</f>
        <v>Universal Property &amp; Casualty Insurance Co.</v>
      </c>
      <c r="B2" s="59" t="s">
        <v>34</v>
      </c>
      <c r="C2" s="1">
        <v>550203</v>
      </c>
    </row>
    <row r="3" spans="1:4" x14ac:dyDescent="0.25">
      <c r="A3" s="59" t="str">
        <f>VLOOKUP(B3, names!A$3:B$2401, 2,)</f>
        <v>Citizens Property Insurance Corp.</v>
      </c>
      <c r="B3" s="59" t="s">
        <v>33</v>
      </c>
      <c r="C3" s="1">
        <v>488476</v>
      </c>
    </row>
    <row r="4" spans="1:4" s="59" customFormat="1" x14ac:dyDescent="0.25">
      <c r="A4" s="59" t="str">
        <f>VLOOKUP(B4, names!A$3:B$2401, 2,)</f>
        <v>State Farm Florida Insurance Co.</v>
      </c>
      <c r="B4" s="59" t="s">
        <v>398</v>
      </c>
      <c r="C4" s="59">
        <v>344763</v>
      </c>
      <c r="D4" s="59" t="s">
        <v>3143</v>
      </c>
    </row>
    <row r="5" spans="1:4" x14ac:dyDescent="0.25">
      <c r="A5" s="59" t="str">
        <f>VLOOKUP(B5, names!A$3:B$2401, 2,)</f>
        <v>Security First Insurance Co.</v>
      </c>
      <c r="B5" s="59" t="s">
        <v>35</v>
      </c>
      <c r="C5" s="1">
        <v>280981</v>
      </c>
    </row>
    <row r="6" spans="1:4" x14ac:dyDescent="0.25">
      <c r="A6" s="59" t="str">
        <f>VLOOKUP(B6, names!A$3:B$2401, 2,)</f>
        <v>Heritage Property &amp; Casualty Insurance Co.</v>
      </c>
      <c r="B6" s="59" t="s">
        <v>36</v>
      </c>
      <c r="C6" s="1">
        <v>266831</v>
      </c>
    </row>
    <row r="7" spans="1:4" x14ac:dyDescent="0.25">
      <c r="A7" s="59" t="str">
        <f>VLOOKUP(B7, names!A$3:B$2401, 2,)</f>
        <v>Federated National Insurance Co.</v>
      </c>
      <c r="B7" s="59" t="s">
        <v>37</v>
      </c>
      <c r="C7" s="1">
        <v>242702</v>
      </c>
    </row>
    <row r="8" spans="1:4" x14ac:dyDescent="0.25">
      <c r="A8" s="59" t="str">
        <f>VLOOKUP(B8, names!A$3:B$2401, 2,)</f>
        <v>American Integrity Insurance Co. Of Florida</v>
      </c>
      <c r="B8" s="59" t="s">
        <v>38</v>
      </c>
      <c r="C8" s="1">
        <v>212202</v>
      </c>
    </row>
    <row r="9" spans="1:4" x14ac:dyDescent="0.25">
      <c r="A9" s="59" t="str">
        <f>VLOOKUP(B9, names!A$3:B$2401, 2,)</f>
        <v>United Property &amp; Casualty Insurance Co.</v>
      </c>
      <c r="B9" s="59" t="s">
        <v>39</v>
      </c>
      <c r="C9" s="1">
        <v>188428</v>
      </c>
    </row>
    <row r="10" spans="1:4" x14ac:dyDescent="0.25">
      <c r="A10" s="59" t="str">
        <f>VLOOKUP(B10, names!A$3:B$2401, 2,)</f>
        <v>St. Johns Insurance Co.</v>
      </c>
      <c r="B10" s="59" t="s">
        <v>40</v>
      </c>
      <c r="C10" s="1">
        <v>168647</v>
      </c>
    </row>
    <row r="11" spans="1:4" x14ac:dyDescent="0.25">
      <c r="A11" s="59" t="str">
        <f>VLOOKUP(B11, names!A$3:B$2401, 2,)</f>
        <v>American Bankers Insurance Co. Of Florida</v>
      </c>
      <c r="B11" s="59" t="s">
        <v>42</v>
      </c>
      <c r="C11" s="1">
        <v>167712</v>
      </c>
    </row>
    <row r="12" spans="1:4" x14ac:dyDescent="0.25">
      <c r="A12" s="59" t="str">
        <f>VLOOKUP(B12, names!A$3:B$2401, 2,)</f>
        <v>Homeowners Choice Property &amp; Casualty Insurance Co.</v>
      </c>
      <c r="B12" s="59" t="s">
        <v>41</v>
      </c>
      <c r="C12" s="1">
        <v>162082</v>
      </c>
    </row>
    <row r="13" spans="1:4" x14ac:dyDescent="0.25">
      <c r="A13" s="59" t="str">
        <f>VLOOKUP(B13, names!A$3:B$2401, 2,)</f>
        <v>People's Trust Insurance Co.</v>
      </c>
      <c r="B13" s="59" t="s">
        <v>44</v>
      </c>
      <c r="C13" s="1">
        <v>151893</v>
      </c>
    </row>
    <row r="14" spans="1:4" x14ac:dyDescent="0.25">
      <c r="A14" s="59" t="str">
        <f>VLOOKUP(B14, names!A$3:B$2401, 2,)</f>
        <v>Tower Hill Prime Insurance Co.</v>
      </c>
      <c r="B14" s="59" t="s">
        <v>43</v>
      </c>
      <c r="C14" s="1">
        <v>144576</v>
      </c>
    </row>
    <row r="15" spans="1:4" x14ac:dyDescent="0.25">
      <c r="A15" s="59" t="str">
        <f>VLOOKUP(B15, names!A$3:B$2401, 2,)</f>
        <v>United Services Automobile Association</v>
      </c>
      <c r="B15" s="59" t="s">
        <v>45</v>
      </c>
      <c r="C15" s="1">
        <v>123668</v>
      </c>
    </row>
    <row r="16" spans="1:4" x14ac:dyDescent="0.25">
      <c r="A16" s="59" t="str">
        <f>VLOOKUP(B16, names!A$3:B$2401, 2,)</f>
        <v>Florida Peninsula Insurance Co.</v>
      </c>
      <c r="B16" s="59" t="s">
        <v>46</v>
      </c>
      <c r="C16" s="1">
        <v>117577</v>
      </c>
    </row>
    <row r="17" spans="1:3" x14ac:dyDescent="0.25">
      <c r="A17" s="59" t="str">
        <f>VLOOKUP(B17, names!A$3:B$2401, 2,)</f>
        <v>ASI Preferred Insurance Corp.</v>
      </c>
      <c r="B17" s="59" t="s">
        <v>47</v>
      </c>
      <c r="C17" s="1">
        <v>116810</v>
      </c>
    </row>
    <row r="18" spans="1:3" x14ac:dyDescent="0.25">
      <c r="A18" s="59" t="str">
        <f>VLOOKUP(B18, names!A$3:B$2401, 2,)</f>
        <v>Florida Family Insurance Co.</v>
      </c>
      <c r="B18" s="59" t="s">
        <v>48</v>
      </c>
      <c r="C18" s="1">
        <v>104738</v>
      </c>
    </row>
    <row r="19" spans="1:3" x14ac:dyDescent="0.25">
      <c r="A19" s="59" t="str">
        <f>VLOOKUP(B19, names!A$3:B$2401, 2,)</f>
        <v>Castle Key Indemnity Co.</v>
      </c>
      <c r="B19" s="59" t="s">
        <v>49</v>
      </c>
      <c r="C19" s="1">
        <v>103295</v>
      </c>
    </row>
    <row r="20" spans="1:3" x14ac:dyDescent="0.25">
      <c r="A20" s="59" t="str">
        <f>VLOOKUP(B20, names!A$3:B$2401, 2,)</f>
        <v>Ark Royal Insurance Co.</v>
      </c>
      <c r="B20" s="59" t="s">
        <v>50</v>
      </c>
      <c r="C20" s="1">
        <v>99072</v>
      </c>
    </row>
    <row r="21" spans="1:3" x14ac:dyDescent="0.25">
      <c r="A21" s="59" t="str">
        <f>VLOOKUP(B21, names!A$3:B$2401, 2,)</f>
        <v>Tower Hill Signature Insurance Co.</v>
      </c>
      <c r="B21" s="59" t="s">
        <v>51</v>
      </c>
      <c r="C21" s="1">
        <v>93294</v>
      </c>
    </row>
    <row r="22" spans="1:3" x14ac:dyDescent="0.25">
      <c r="A22" s="59" t="str">
        <f>VLOOKUP(B22, names!A$3:B$2401, 2,)</f>
        <v>Olympus Insurance Co.</v>
      </c>
      <c r="B22" s="59" t="s">
        <v>52</v>
      </c>
      <c r="C22" s="1">
        <v>86260</v>
      </c>
    </row>
    <row r="23" spans="1:3" x14ac:dyDescent="0.25">
      <c r="A23" s="59" t="str">
        <f>VLOOKUP(B23, names!A$3:B$2401, 2,)</f>
        <v>First Protective Insurance Co.</v>
      </c>
      <c r="B23" s="59" t="s">
        <v>55</v>
      </c>
      <c r="C23" s="1">
        <v>81496</v>
      </c>
    </row>
    <row r="24" spans="1:3" x14ac:dyDescent="0.25">
      <c r="A24" s="59" t="str">
        <f>VLOOKUP(B24, names!A$3:B$2401, 2,)</f>
        <v>Castle Key Insurance Co.</v>
      </c>
      <c r="B24" s="59" t="s">
        <v>53</v>
      </c>
      <c r="C24" s="1">
        <v>80098</v>
      </c>
    </row>
    <row r="25" spans="1:3" x14ac:dyDescent="0.25">
      <c r="A25" s="59" t="str">
        <f>VLOOKUP(B25, names!A$3:B$2401, 2,)</f>
        <v>Safe Harbor Insurance Co.</v>
      </c>
      <c r="B25" s="59" t="s">
        <v>57</v>
      </c>
      <c r="C25" s="1">
        <v>73508</v>
      </c>
    </row>
    <row r="26" spans="1:3" x14ac:dyDescent="0.25">
      <c r="A26" s="59" t="str">
        <f>VLOOKUP(B26, names!A$3:B$2401, 2,)</f>
        <v xml:space="preserve">Tower Hill Preferred Insurance Co. </v>
      </c>
      <c r="B26" s="59" t="s">
        <v>54</v>
      </c>
      <c r="C26" s="1">
        <v>70705</v>
      </c>
    </row>
    <row r="27" spans="1:3" x14ac:dyDescent="0.25">
      <c r="A27" s="59" t="str">
        <f>VLOOKUP(B27, names!A$3:B$2401, 2,)</f>
        <v>American Modern Insurance Co. Of Florida</v>
      </c>
      <c r="B27" s="59" t="s">
        <v>66</v>
      </c>
      <c r="C27" s="1">
        <v>69999</v>
      </c>
    </row>
    <row r="28" spans="1:3" x14ac:dyDescent="0.25">
      <c r="A28" s="59" t="str">
        <f>VLOOKUP(B28, names!A$3:B$2401, 2,)</f>
        <v>ASI Assurance Corp.</v>
      </c>
      <c r="B28" s="59" t="s">
        <v>56</v>
      </c>
      <c r="C28" s="1">
        <v>66778</v>
      </c>
    </row>
    <row r="29" spans="1:3" x14ac:dyDescent="0.25">
      <c r="A29" s="59" t="str">
        <f>VLOOKUP(B29, names!A$3:B$2401, 2,)</f>
        <v>Southern Fidelity Insurance Co.</v>
      </c>
      <c r="B29" s="59" t="s">
        <v>58</v>
      </c>
      <c r="C29" s="1">
        <v>65675</v>
      </c>
    </row>
    <row r="30" spans="1:3" x14ac:dyDescent="0.25">
      <c r="A30" s="59" t="str">
        <f>VLOOKUP(B30, names!A$3:B$2401, 2,)</f>
        <v>Auto Club Insurance Co. Of Florida</v>
      </c>
      <c r="B30" s="59" t="s">
        <v>60</v>
      </c>
      <c r="C30" s="1">
        <v>64875</v>
      </c>
    </row>
    <row r="31" spans="1:3" x14ac:dyDescent="0.25">
      <c r="A31" s="59" t="str">
        <f>VLOOKUP(B31, names!A$3:B$2401, 2,)</f>
        <v>American Strategic Insurance Corp.</v>
      </c>
      <c r="B31" s="59" t="s">
        <v>61</v>
      </c>
      <c r="C31" s="1">
        <v>64195</v>
      </c>
    </row>
    <row r="32" spans="1:3" x14ac:dyDescent="0.25">
      <c r="A32" s="59" t="str">
        <f>VLOOKUP(B32, names!A$3:B$2401, 2,)</f>
        <v>Cypress Property &amp; Casualty Insurance Co.</v>
      </c>
      <c r="B32" s="59" t="s">
        <v>59</v>
      </c>
      <c r="C32" s="1">
        <v>63402</v>
      </c>
    </row>
    <row r="33" spans="1:3" x14ac:dyDescent="0.25">
      <c r="A33" s="59" t="str">
        <f>VLOOKUP(B33, names!A$3:B$2401, 2,)</f>
        <v>Safepoint Insurance Co.</v>
      </c>
      <c r="B33" s="59" t="s">
        <v>71</v>
      </c>
      <c r="C33" s="1">
        <v>61050</v>
      </c>
    </row>
    <row r="34" spans="1:3" x14ac:dyDescent="0.25">
      <c r="A34" s="59" t="str">
        <f>VLOOKUP(B34, names!A$3:B$2401, 2,)</f>
        <v>Southern Fidelity Property &amp; Casualty</v>
      </c>
      <c r="B34" s="59" t="s">
        <v>62</v>
      </c>
      <c r="C34" s="1">
        <v>60964</v>
      </c>
    </row>
    <row r="35" spans="1:3" x14ac:dyDescent="0.25">
      <c r="A35" s="59" t="str">
        <f>VLOOKUP(B35, names!A$3:B$2401, 2,)</f>
        <v>Gulfstream Property And Casualty Insurance Co.</v>
      </c>
      <c r="B35" s="59" t="s">
        <v>64</v>
      </c>
      <c r="C35" s="1">
        <v>59396</v>
      </c>
    </row>
    <row r="36" spans="1:3" x14ac:dyDescent="0.25">
      <c r="A36" s="59" t="str">
        <f>VLOOKUP(B36, names!A$3:B$2401, 2,)</f>
        <v>Southern Oak Insurance Co.</v>
      </c>
      <c r="B36" s="59" t="s">
        <v>65</v>
      </c>
      <c r="C36" s="1">
        <v>59212</v>
      </c>
    </row>
    <row r="37" spans="1:3" x14ac:dyDescent="0.25">
      <c r="A37" s="59" t="str">
        <f>VLOOKUP(B37, names!A$3:B$2401, 2,)</f>
        <v>Tower Hill Select Insurance Co.</v>
      </c>
      <c r="B37" s="59" t="s">
        <v>63</v>
      </c>
      <c r="C37" s="1">
        <v>58364</v>
      </c>
    </row>
    <row r="38" spans="1:3" x14ac:dyDescent="0.25">
      <c r="A38" s="59" t="str">
        <f>VLOOKUP(B38, names!A$3:B$2401, 2,)</f>
        <v>USAA Casualty Insurance Co.</v>
      </c>
      <c r="B38" s="59" t="s">
        <v>67</v>
      </c>
      <c r="C38" s="1">
        <v>58349</v>
      </c>
    </row>
    <row r="39" spans="1:3" x14ac:dyDescent="0.25">
      <c r="A39" s="59" t="str">
        <f>VLOOKUP(B39, names!A$3:B$2401, 2,)</f>
        <v>American Traditions Insurance Co.</v>
      </c>
      <c r="B39" s="59" t="s">
        <v>68</v>
      </c>
      <c r="C39" s="1">
        <v>56901</v>
      </c>
    </row>
    <row r="40" spans="1:3" x14ac:dyDescent="0.25">
      <c r="A40" s="59" t="str">
        <f>VLOOKUP(B40, names!A$3:B$2401, 2,)</f>
        <v>Universal Insurance Co. Of North America</v>
      </c>
      <c r="B40" s="59" t="s">
        <v>70</v>
      </c>
      <c r="C40" s="1">
        <v>52827</v>
      </c>
    </row>
    <row r="41" spans="1:3" x14ac:dyDescent="0.25">
      <c r="A41" s="59" t="str">
        <f>VLOOKUP(B41, names!A$3:B$2401, 2,)</f>
        <v>Omega Insurance Co.</v>
      </c>
      <c r="B41" s="59" t="s">
        <v>72</v>
      </c>
      <c r="C41" s="1">
        <v>50010</v>
      </c>
    </row>
    <row r="42" spans="1:3" x14ac:dyDescent="0.25">
      <c r="A42" s="59" t="str">
        <f>VLOOKUP(B42, names!A$3:B$2401, 2,)</f>
        <v>Mount Beacon Insurance Co.</v>
      </c>
      <c r="B42" s="59" t="s">
        <v>69</v>
      </c>
      <c r="C42" s="1">
        <v>47473</v>
      </c>
    </row>
    <row r="43" spans="1:3" x14ac:dyDescent="0.25">
      <c r="A43" s="59" t="str">
        <f>VLOOKUP(B43, names!A$3:B$2401, 2,)</f>
        <v>Modern USA Insurance Co.</v>
      </c>
      <c r="B43" s="59" t="s">
        <v>73</v>
      </c>
      <c r="C43" s="1">
        <v>47241</v>
      </c>
    </row>
    <row r="44" spans="1:3" x14ac:dyDescent="0.25">
      <c r="A44" s="59" t="str">
        <f>VLOOKUP(B44, names!A$3:B$2401, 2,)</f>
        <v>Capitol Preferred Insurance Co.</v>
      </c>
      <c r="B44" s="59" t="s">
        <v>74</v>
      </c>
      <c r="C44" s="1">
        <v>44040</v>
      </c>
    </row>
    <row r="45" spans="1:3" x14ac:dyDescent="0.25">
      <c r="A45" s="59" t="str">
        <f>VLOOKUP(B45, names!A$3:B$2401, 2,)</f>
        <v>Florida Farm Bureau Casualty Insurance Co.</v>
      </c>
      <c r="B45" s="59" t="s">
        <v>75</v>
      </c>
      <c r="C45" s="1">
        <v>42313</v>
      </c>
    </row>
    <row r="46" spans="1:3" x14ac:dyDescent="0.25">
      <c r="A46" s="59" t="str">
        <f>VLOOKUP(B46, names!A$3:B$2401, 2,)</f>
        <v>Florida Farm Bureau General Insurance Co.</v>
      </c>
      <c r="B46" s="59" t="s">
        <v>76</v>
      </c>
      <c r="C46" s="1">
        <v>41168</v>
      </c>
    </row>
    <row r="47" spans="1:3" x14ac:dyDescent="0.25">
      <c r="A47" s="59" t="str">
        <f>VLOOKUP(B47, names!A$3:B$2401, 2,)</f>
        <v>Elements Property Insurance Co.</v>
      </c>
      <c r="B47" s="59" t="s">
        <v>78</v>
      </c>
      <c r="C47" s="1">
        <v>38714</v>
      </c>
    </row>
    <row r="48" spans="1:3" x14ac:dyDescent="0.25">
      <c r="A48" s="59" t="str">
        <f>VLOOKUP(B48, names!A$3:B$2401, 2,)</f>
        <v>Liberty Mutual Fire Insurance Co.</v>
      </c>
      <c r="B48" s="59" t="s">
        <v>77</v>
      </c>
      <c r="C48" s="1">
        <v>35798</v>
      </c>
    </row>
    <row r="49" spans="1:3" x14ac:dyDescent="0.25">
      <c r="A49" s="59" t="str">
        <f>VLOOKUP(B49, names!A$3:B$2401, 2,)</f>
        <v>Foremost Insurance Co.</v>
      </c>
      <c r="B49" s="59" t="s">
        <v>79</v>
      </c>
      <c r="C49" s="1">
        <v>35714</v>
      </c>
    </row>
    <row r="50" spans="1:3" x14ac:dyDescent="0.25">
      <c r="A50" s="59" t="str">
        <f>VLOOKUP(B50, names!A$3:B$2401, 2,)</f>
        <v>Prepared Insurance Co.</v>
      </c>
      <c r="B50" s="59" t="s">
        <v>82</v>
      </c>
      <c r="C50" s="1">
        <v>34126</v>
      </c>
    </row>
    <row r="51" spans="1:3" x14ac:dyDescent="0.25">
      <c r="A51" s="59" t="str">
        <f>VLOOKUP(B51, names!A$3:B$2401, 2,)</f>
        <v>Anchor Property And Casualty Insurance Co.</v>
      </c>
      <c r="B51" s="59" t="s">
        <v>88</v>
      </c>
      <c r="C51" s="1">
        <v>33801</v>
      </c>
    </row>
    <row r="52" spans="1:3" x14ac:dyDescent="0.25">
      <c r="A52" s="59" t="str">
        <f>VLOOKUP(B52, names!A$3:B$2401, 2,)</f>
        <v>Federal Insurance Co.</v>
      </c>
      <c r="B52" s="59" t="s">
        <v>81</v>
      </c>
      <c r="C52" s="1">
        <v>32653</v>
      </c>
    </row>
    <row r="53" spans="1:3" x14ac:dyDescent="0.25">
      <c r="A53" s="59" t="str">
        <f>VLOOKUP(B53, names!A$3:B$2401, 2,)</f>
        <v>Nationwide Insurance Co. Of Florida</v>
      </c>
      <c r="B53" s="59" t="s">
        <v>80</v>
      </c>
      <c r="C53" s="1">
        <v>32042</v>
      </c>
    </row>
    <row r="54" spans="1:3" x14ac:dyDescent="0.25">
      <c r="A54" s="59" t="str">
        <f>VLOOKUP(B54, names!A$3:B$2401, 2,)</f>
        <v>Florida Specialty Insurance Co.</v>
      </c>
      <c r="B54" s="59" t="s">
        <v>84</v>
      </c>
      <c r="C54" s="1">
        <v>29365</v>
      </c>
    </row>
    <row r="55" spans="1:3" x14ac:dyDescent="0.25">
      <c r="A55" s="59" t="str">
        <f>VLOOKUP(B55, names!A$3:B$2401, 2,)</f>
        <v>First Community Insurance Co.</v>
      </c>
      <c r="B55" s="59" t="s">
        <v>83</v>
      </c>
      <c r="C55" s="1">
        <v>27483</v>
      </c>
    </row>
    <row r="56" spans="1:3" x14ac:dyDescent="0.25">
      <c r="A56" s="59" t="str">
        <f>VLOOKUP(B56, names!A$3:B$2401, 2,)</f>
        <v>Weston Insurance Co.</v>
      </c>
      <c r="B56" s="59" t="s">
        <v>87</v>
      </c>
      <c r="C56" s="1">
        <v>25942</v>
      </c>
    </row>
    <row r="57" spans="1:3" x14ac:dyDescent="0.25">
      <c r="A57" s="59" t="str">
        <f>VLOOKUP(B57, names!A$3:B$2401, 2,)</f>
        <v>Hartford Insurance Co. Of The Midwest</v>
      </c>
      <c r="B57" s="59" t="s">
        <v>86</v>
      </c>
      <c r="C57" s="1">
        <v>24991</v>
      </c>
    </row>
    <row r="58" spans="1:3" x14ac:dyDescent="0.25">
      <c r="A58" s="59" t="str">
        <f>VLOOKUP(B58, names!A$3:B$2401, 2,)</f>
        <v>Sawgrass Mutual Insurance Co.</v>
      </c>
      <c r="B58" s="59" t="s">
        <v>85</v>
      </c>
      <c r="C58" s="1">
        <v>23523</v>
      </c>
    </row>
    <row r="59" spans="1:3" x14ac:dyDescent="0.25">
      <c r="A59" s="59" t="str">
        <f>VLOOKUP(B59, names!A$3:B$2401, 2,)</f>
        <v>Praetorian Insurance Co.</v>
      </c>
      <c r="B59" s="59" t="s">
        <v>96</v>
      </c>
      <c r="C59" s="1">
        <v>23123</v>
      </c>
    </row>
    <row r="60" spans="1:3" x14ac:dyDescent="0.25">
      <c r="A60" s="59" t="str">
        <f>VLOOKUP(B60, names!A$3:B$2401, 2,)</f>
        <v>First Liberty Insurance Corp. (The)</v>
      </c>
      <c r="B60" s="59" t="s">
        <v>90</v>
      </c>
      <c r="C60" s="1">
        <v>22443</v>
      </c>
    </row>
    <row r="61" spans="1:3" x14ac:dyDescent="0.25">
      <c r="A61" s="59" t="str">
        <f>VLOOKUP(B61, names!A$3:B$2401, 2,)</f>
        <v>Amica Mutual Insurance Co.</v>
      </c>
      <c r="B61" s="59" t="s">
        <v>89</v>
      </c>
      <c r="C61" s="1">
        <v>22274</v>
      </c>
    </row>
    <row r="62" spans="1:3" x14ac:dyDescent="0.25">
      <c r="A62" s="59" t="str">
        <f>VLOOKUP(B62, names!A$3:B$2401, 2,)</f>
        <v>USAA General Indemnity Co.</v>
      </c>
      <c r="B62" s="59" t="s">
        <v>94</v>
      </c>
      <c r="C62" s="1">
        <v>20458</v>
      </c>
    </row>
    <row r="63" spans="1:3" x14ac:dyDescent="0.25">
      <c r="A63" s="59" t="str">
        <f>VLOOKUP(B63, names!A$3:B$2401, 2,)</f>
        <v>Avatar Property &amp; Casualty Insurance Co.</v>
      </c>
      <c r="B63" s="59" t="s">
        <v>91</v>
      </c>
      <c r="C63" s="1">
        <v>19245</v>
      </c>
    </row>
    <row r="64" spans="1:3" x14ac:dyDescent="0.25">
      <c r="A64" s="59" t="str">
        <f>VLOOKUP(B64, names!A$3:B$2401, 2,)</f>
        <v>Foremost Property And Casualty Insurance Co.</v>
      </c>
      <c r="B64" s="59" t="s">
        <v>92</v>
      </c>
      <c r="C64" s="1">
        <v>17491</v>
      </c>
    </row>
    <row r="65" spans="1:3" x14ac:dyDescent="0.25">
      <c r="A65" s="59" t="str">
        <f>VLOOKUP(B65, names!A$3:B$2401, 2,)</f>
        <v>First Floridian Auto And Home Insurance Co.</v>
      </c>
      <c r="B65" s="59" t="s">
        <v>93</v>
      </c>
      <c r="C65" s="1">
        <v>16476</v>
      </c>
    </row>
    <row r="66" spans="1:3" x14ac:dyDescent="0.25">
      <c r="A66" s="59" t="str">
        <f>VLOOKUP(B66, names!A$3:B$2401, 2,)</f>
        <v>United Casualty Insurance Co. Of America</v>
      </c>
      <c r="B66" s="59" t="s">
        <v>95</v>
      </c>
      <c r="C66" s="1">
        <v>15478</v>
      </c>
    </row>
    <row r="67" spans="1:3" x14ac:dyDescent="0.25">
      <c r="A67" s="59" t="str">
        <f>VLOOKUP(B67, names!A$3:B$2401, 2,)</f>
        <v>AIG Property Casualty Co.</v>
      </c>
      <c r="B67" s="59" t="s">
        <v>97</v>
      </c>
      <c r="C67" s="1">
        <v>14482</v>
      </c>
    </row>
    <row r="68" spans="1:3" x14ac:dyDescent="0.25">
      <c r="A68" s="59" t="str">
        <f>VLOOKUP(B68, names!A$3:B$2401, 2,)</f>
        <v>First American Property &amp; Casualty Insurance Co.</v>
      </c>
      <c r="B68" s="59" t="s">
        <v>98</v>
      </c>
      <c r="C68" s="1">
        <v>13635</v>
      </c>
    </row>
    <row r="69" spans="1:3" x14ac:dyDescent="0.25">
      <c r="A69" s="59" t="str">
        <f>VLOOKUP(B69, names!A$3:B$2401, 2,)</f>
        <v>Homesite Insurance Co.</v>
      </c>
      <c r="B69" s="59" t="s">
        <v>107</v>
      </c>
      <c r="C69" s="1">
        <v>10423</v>
      </c>
    </row>
    <row r="70" spans="1:3" x14ac:dyDescent="0.25">
      <c r="A70" s="59" t="str">
        <f>VLOOKUP(B70, names!A$3:B$2401, 2,)</f>
        <v>Metropolitan Casualty Insurance Co.</v>
      </c>
      <c r="B70" s="59" t="s">
        <v>99</v>
      </c>
      <c r="C70" s="1">
        <v>10100</v>
      </c>
    </row>
    <row r="71" spans="1:3" x14ac:dyDescent="0.25">
      <c r="A71" s="59" t="str">
        <f>VLOOKUP(B71, names!A$3:B$2401, 2,)</f>
        <v>Southern-Owners Insurance Co.</v>
      </c>
      <c r="B71" s="59" t="s">
        <v>101</v>
      </c>
      <c r="C71" s="1">
        <v>8889</v>
      </c>
    </row>
    <row r="72" spans="1:3" x14ac:dyDescent="0.25">
      <c r="A72" s="59" t="str">
        <f>VLOOKUP(B72, names!A$3:B$2401, 2,)</f>
        <v>Stillwater Property And Casualty Insurance Co.</v>
      </c>
      <c r="B72" s="59" t="s">
        <v>100</v>
      </c>
      <c r="C72" s="1">
        <v>8531</v>
      </c>
    </row>
    <row r="73" spans="1:3" x14ac:dyDescent="0.25">
      <c r="A73" s="59" t="str">
        <f>VLOOKUP(B73, names!A$3:B$2401, 2,)</f>
        <v>Privilege Underwriters Reciprocal Exchange</v>
      </c>
      <c r="B73" s="59" t="s">
        <v>103</v>
      </c>
      <c r="C73" s="1">
        <v>7708</v>
      </c>
    </row>
    <row r="74" spans="1:3" x14ac:dyDescent="0.25">
      <c r="A74" s="59" t="str">
        <f>VLOOKUP(B74, names!A$3:B$2401, 2,)</f>
        <v>American Reliable Insurance Co.</v>
      </c>
      <c r="B74" s="59" t="s">
        <v>102</v>
      </c>
      <c r="C74" s="1">
        <v>7211</v>
      </c>
    </row>
    <row r="75" spans="1:3" x14ac:dyDescent="0.25">
      <c r="A75" s="59" t="str">
        <f>VLOOKUP(B75, names!A$3:B$2401, 2,)</f>
        <v>Edison Insurance Co.</v>
      </c>
      <c r="B75" s="59" t="s">
        <v>115</v>
      </c>
      <c r="C75" s="1">
        <v>6400</v>
      </c>
    </row>
    <row r="76" spans="1:3" x14ac:dyDescent="0.25">
      <c r="A76" s="59" t="str">
        <f>VLOOKUP(B76, names!A$3:B$2401, 2,)</f>
        <v>American Southern Home Insurance Co.</v>
      </c>
      <c r="B76" s="59" t="s">
        <v>105</v>
      </c>
      <c r="C76" s="1">
        <v>5852</v>
      </c>
    </row>
    <row r="77" spans="1:3" x14ac:dyDescent="0.25">
      <c r="A77" s="59" t="str">
        <f>VLOOKUP(B77, names!A$3:B$2401, 2,)</f>
        <v>Sussex Insurance Co.</v>
      </c>
      <c r="B77" s="59" t="s">
        <v>106</v>
      </c>
      <c r="C77" s="1">
        <v>5237</v>
      </c>
    </row>
    <row r="78" spans="1:3" x14ac:dyDescent="0.25">
      <c r="A78" s="59" t="str">
        <f>VLOOKUP(B78, names!A$3:B$2401, 2,)</f>
        <v>Fireman's Fund Insurance Co.</v>
      </c>
      <c r="B78" s="59" t="s">
        <v>104</v>
      </c>
      <c r="C78" s="1">
        <v>4743</v>
      </c>
    </row>
    <row r="79" spans="1:3" x14ac:dyDescent="0.25">
      <c r="A79" s="59" t="str">
        <f>VLOOKUP(B79, names!A$3:B$2401, 2,)</f>
        <v>American Coastal Insurance Co.</v>
      </c>
      <c r="B79" s="59" t="s">
        <v>108</v>
      </c>
      <c r="C79" s="1">
        <v>4631</v>
      </c>
    </row>
    <row r="80" spans="1:3" x14ac:dyDescent="0.25">
      <c r="A80" s="59" t="str">
        <f>VLOOKUP(B80, names!A$3:B$2401, 2,)</f>
        <v>Ace Insurance Co. Of The Midwest</v>
      </c>
      <c r="B80" s="59" t="s">
        <v>114</v>
      </c>
      <c r="C80" s="1">
        <v>4553</v>
      </c>
    </row>
    <row r="81" spans="1:3" x14ac:dyDescent="0.25">
      <c r="A81" s="59" t="str">
        <f>VLOOKUP(B81, names!A$3:B$2401, 2,)</f>
        <v>American Colonial Insurance Co.</v>
      </c>
      <c r="B81" s="59" t="s">
        <v>109</v>
      </c>
      <c r="C81" s="1">
        <v>4338</v>
      </c>
    </row>
    <row r="82" spans="1:3" x14ac:dyDescent="0.25">
      <c r="A82" s="59" t="str">
        <f>VLOOKUP(B82, names!A$3:B$2401, 2,)</f>
        <v>Centauri Specialty Insurance Co.</v>
      </c>
      <c r="B82" s="59" t="s">
        <v>119</v>
      </c>
      <c r="C82" s="1">
        <v>4335</v>
      </c>
    </row>
    <row r="83" spans="1:3" x14ac:dyDescent="0.25">
      <c r="A83" s="59" t="str">
        <f>VLOOKUP(B83, names!A$3:B$2401, 2,)</f>
        <v>New Hampshire Insurance Co.</v>
      </c>
      <c r="B83" s="59" t="s">
        <v>110</v>
      </c>
      <c r="C83" s="1">
        <v>3876</v>
      </c>
    </row>
    <row r="84" spans="1:3" x14ac:dyDescent="0.25">
      <c r="A84" s="59" t="str">
        <f>VLOOKUP(B84, names!A$3:B$2401, 2,)</f>
        <v>Armed Forces Insurance Exchange</v>
      </c>
      <c r="B84" s="59" t="s">
        <v>111</v>
      </c>
      <c r="C84" s="1">
        <v>3395</v>
      </c>
    </row>
    <row r="85" spans="1:3" x14ac:dyDescent="0.25">
      <c r="A85" s="59" t="str">
        <f>VLOOKUP(B85, names!A$3:B$2401, 2,)</f>
        <v>Response Insurance Co.</v>
      </c>
      <c r="B85" s="59" t="s">
        <v>112</v>
      </c>
      <c r="C85" s="1">
        <v>2833</v>
      </c>
    </row>
    <row r="86" spans="1:3" x14ac:dyDescent="0.25">
      <c r="A86" s="59" t="str">
        <f>VLOOKUP(B86, names!A$3:B$2401, 2,)</f>
        <v>American Automobile Insurance Co.</v>
      </c>
      <c r="B86" s="59" t="s">
        <v>113</v>
      </c>
      <c r="C86" s="1">
        <v>2208</v>
      </c>
    </row>
    <row r="87" spans="1:3" x14ac:dyDescent="0.25">
      <c r="A87" s="59" t="str">
        <f>VLOOKUP(B87, names!A$3:B$2401, 2,)</f>
        <v>Auto-Owners Insurance Co.</v>
      </c>
      <c r="B87" s="59" t="s">
        <v>116</v>
      </c>
      <c r="C87" s="1">
        <v>2207</v>
      </c>
    </row>
    <row r="88" spans="1:3" x14ac:dyDescent="0.25">
      <c r="A88" s="59" t="str">
        <f>VLOOKUP(B88, names!A$3:B$2401, 2,)</f>
        <v>American Capital Assurance Corp</v>
      </c>
      <c r="B88" s="59" t="s">
        <v>117</v>
      </c>
      <c r="C88" s="1">
        <v>2091</v>
      </c>
    </row>
    <row r="89" spans="1:3" x14ac:dyDescent="0.25">
      <c r="A89" s="59" t="str">
        <f>VLOOKUP(B89, names!A$3:B$2401, 2,)</f>
        <v>IDS Property Casualty Insurance Co.</v>
      </c>
      <c r="B89" s="59" t="s">
        <v>118</v>
      </c>
      <c r="C89" s="1">
        <v>1998</v>
      </c>
    </row>
    <row r="90" spans="1:3" x14ac:dyDescent="0.25">
      <c r="A90" s="59" t="str">
        <f>VLOOKUP(B90, names!A$3:B$2401, 2,)</f>
        <v>Electric Insurance Co.</v>
      </c>
      <c r="B90" s="59" t="s">
        <v>121</v>
      </c>
      <c r="C90" s="1">
        <v>1865</v>
      </c>
    </row>
    <row r="91" spans="1:3" x14ac:dyDescent="0.25">
      <c r="A91" s="59" t="str">
        <f>VLOOKUP(B91, names!A$3:B$2401, 2,)</f>
        <v>ASI Home Insurance Corp.</v>
      </c>
      <c r="B91" s="59" t="s">
        <v>120</v>
      </c>
      <c r="C91" s="1">
        <v>1803</v>
      </c>
    </row>
    <row r="92" spans="1:3" x14ac:dyDescent="0.25">
      <c r="A92" s="59" t="str">
        <f>VLOOKUP(B92, names!A$3:B$2401, 2,)</f>
        <v>Old Dominion Insurance Co.</v>
      </c>
      <c r="B92" s="59" t="s">
        <v>122</v>
      </c>
      <c r="C92" s="1">
        <v>1146</v>
      </c>
    </row>
    <row r="93" spans="1:3" x14ac:dyDescent="0.25">
      <c r="A93" s="59" t="str">
        <f>VLOOKUP(B93, names!A$3:B$2401, 2,)</f>
        <v>Great Northern Insurance Co.</v>
      </c>
      <c r="B93" s="59" t="s">
        <v>125</v>
      </c>
      <c r="C93" s="59">
        <v>962</v>
      </c>
    </row>
    <row r="94" spans="1:3" x14ac:dyDescent="0.25">
      <c r="A94" s="59" t="str">
        <f>VLOOKUP(B94, names!A$3:B$2401, 2,)</f>
        <v>Cincinnati Insurance Co.</v>
      </c>
      <c r="B94" s="59" t="s">
        <v>124</v>
      </c>
      <c r="C94" s="59">
        <v>889</v>
      </c>
    </row>
    <row r="95" spans="1:3" x14ac:dyDescent="0.25">
      <c r="A95" s="59" t="str">
        <f>VLOOKUP(B95, names!A$3:B$2401, 2,)</f>
        <v>QBE Insurance Corp.</v>
      </c>
      <c r="B95" s="59" t="s">
        <v>126</v>
      </c>
      <c r="C95" s="59">
        <v>877</v>
      </c>
    </row>
    <row r="96" spans="1:3" x14ac:dyDescent="0.25">
      <c r="A96" s="59" t="str">
        <f>VLOOKUP(B96, names!A$3:B$2401, 2,)</f>
        <v>Aegis Security Insurance Co.</v>
      </c>
      <c r="B96" s="59" t="s">
        <v>129</v>
      </c>
      <c r="C96" s="59">
        <v>781</v>
      </c>
    </row>
    <row r="97" spans="1:3" x14ac:dyDescent="0.25">
      <c r="A97" s="59" t="str">
        <f>VLOOKUP(B97, names!A$3:B$2401, 2,)</f>
        <v>Monarch National Insurance Co.</v>
      </c>
      <c r="B97" s="59" t="s">
        <v>150</v>
      </c>
      <c r="C97" s="59">
        <v>779</v>
      </c>
    </row>
    <row r="98" spans="1:3" x14ac:dyDescent="0.25">
      <c r="A98" s="59" t="str">
        <f>VLOOKUP(B98, names!A$3:B$2401, 2,)</f>
        <v>American Home Assurance Co.</v>
      </c>
      <c r="B98" s="59" t="s">
        <v>128</v>
      </c>
      <c r="C98" s="59">
        <v>761</v>
      </c>
    </row>
    <row r="99" spans="1:3" x14ac:dyDescent="0.25">
      <c r="A99" s="59" t="str">
        <f>VLOOKUP(B99, names!A$3:B$2401, 2,)</f>
        <v>United Fire And Casualty Co.</v>
      </c>
      <c r="B99" s="59" t="s">
        <v>130</v>
      </c>
      <c r="C99" s="59">
        <v>676</v>
      </c>
    </row>
    <row r="100" spans="1:3" x14ac:dyDescent="0.25">
      <c r="A100" s="59" t="str">
        <f>VLOOKUP(B100, names!A$3:B$2401, 2,)</f>
        <v>Great American Insurance Co.</v>
      </c>
      <c r="B100" s="59" t="s">
        <v>131</v>
      </c>
      <c r="C100" s="59">
        <v>601</v>
      </c>
    </row>
    <row r="101" spans="1:3" x14ac:dyDescent="0.25">
      <c r="A101" s="59" t="str">
        <f>VLOOKUP(B101, names!A$3:B$2401, 2,)</f>
        <v>American Platinum Property And Casualty Insurance Co.</v>
      </c>
      <c r="B101" s="59" t="s">
        <v>132</v>
      </c>
      <c r="C101" s="59">
        <v>548</v>
      </c>
    </row>
    <row r="102" spans="1:3" x14ac:dyDescent="0.25">
      <c r="A102" s="59" t="str">
        <f>VLOOKUP(B102, names!A$3:B$2401, 2,)</f>
        <v>Great American Assurance Co.</v>
      </c>
      <c r="B102" s="59" t="s">
        <v>133</v>
      </c>
      <c r="C102" s="59">
        <v>546</v>
      </c>
    </row>
    <row r="103" spans="1:3" x14ac:dyDescent="0.25">
      <c r="A103" s="59" t="str">
        <f>VLOOKUP(B103, names!A$3:B$2401, 2,)</f>
        <v>Travelers Indemnity Co. Of America</v>
      </c>
      <c r="B103" s="59" t="s">
        <v>123</v>
      </c>
      <c r="C103" s="59">
        <v>538</v>
      </c>
    </row>
    <row r="104" spans="1:3" x14ac:dyDescent="0.25">
      <c r="A104" s="59" t="str">
        <f>VLOOKUP(B104, names!A$3:B$2401, 2,)</f>
        <v>Guideone Elite Insurance Co.</v>
      </c>
      <c r="B104" s="59" t="s">
        <v>134</v>
      </c>
      <c r="C104" s="59">
        <v>524</v>
      </c>
    </row>
    <row r="105" spans="1:3" x14ac:dyDescent="0.25">
      <c r="A105" s="59" t="str">
        <f>VLOOKUP(B105, names!A$3:B$2401, 2,)</f>
        <v>Teachers Insurance Co.</v>
      </c>
      <c r="B105" s="59" t="s">
        <v>137</v>
      </c>
      <c r="C105" s="59">
        <v>517</v>
      </c>
    </row>
    <row r="106" spans="1:3" x14ac:dyDescent="0.25">
      <c r="A106" s="59" t="str">
        <f>VLOOKUP(B106, names!A$3:B$2401, 2,)</f>
        <v>Merastar Insurance Co.</v>
      </c>
      <c r="B106" s="59" t="s">
        <v>127</v>
      </c>
      <c r="C106" s="59">
        <v>512</v>
      </c>
    </row>
    <row r="107" spans="1:3" x14ac:dyDescent="0.25">
      <c r="A107" s="59" t="str">
        <f>VLOOKUP(B107, names!A$3:B$2401, 2,)</f>
        <v>Philadelphia Indemnity Insurance Co.</v>
      </c>
      <c r="B107" s="59" t="s">
        <v>135</v>
      </c>
      <c r="C107" s="59">
        <v>460</v>
      </c>
    </row>
    <row r="108" spans="1:3" x14ac:dyDescent="0.25">
      <c r="A108" s="59" t="str">
        <f>VLOOKUP(B108, names!A$3:B$2401, 2,)</f>
        <v>Addison Insurance Co.</v>
      </c>
      <c r="B108" s="59" t="s">
        <v>136</v>
      </c>
      <c r="C108" s="59">
        <v>449</v>
      </c>
    </row>
    <row r="109" spans="1:3" x14ac:dyDescent="0.25">
      <c r="A109" s="59" t="str">
        <f>VLOOKUP(B109, names!A$3:B$2401, 2,)</f>
        <v>First National Insurance Co. Of America</v>
      </c>
      <c r="B109" s="59" t="s">
        <v>138</v>
      </c>
      <c r="C109" s="59">
        <v>398</v>
      </c>
    </row>
    <row r="110" spans="1:3" x14ac:dyDescent="0.25">
      <c r="A110" s="59" t="str">
        <f>VLOOKUP(B110, names!A$3:B$2401, 2,)</f>
        <v>Church Mutual Insurance Co.</v>
      </c>
      <c r="B110" s="59" t="s">
        <v>139</v>
      </c>
      <c r="C110" s="59">
        <v>339</v>
      </c>
    </row>
    <row r="111" spans="1:3" x14ac:dyDescent="0.25">
      <c r="A111" s="59" t="str">
        <f>VLOOKUP(B111, names!A$3:B$2401, 2,)</f>
        <v>Great American Insurance Co. Of New York</v>
      </c>
      <c r="B111" s="59" t="s">
        <v>140</v>
      </c>
      <c r="C111" s="59">
        <v>339</v>
      </c>
    </row>
    <row r="112" spans="1:3" x14ac:dyDescent="0.25">
      <c r="A112" s="59" t="str">
        <f>VLOOKUP(B112, names!A$3:B$2401, 2,)</f>
        <v>FCCI Insurance Co.</v>
      </c>
      <c r="B112" s="59" t="s">
        <v>144</v>
      </c>
      <c r="C112" s="59">
        <v>215</v>
      </c>
    </row>
    <row r="113" spans="1:3" x14ac:dyDescent="0.25">
      <c r="A113" s="59" t="str">
        <f>VLOOKUP(B113, names!A$3:B$2401, 2,)</f>
        <v>Service Insurance Co.</v>
      </c>
      <c r="B113" s="59" t="s">
        <v>142</v>
      </c>
      <c r="C113" s="59">
        <v>213</v>
      </c>
    </row>
    <row r="114" spans="1:3" x14ac:dyDescent="0.25">
      <c r="A114" s="59" t="str">
        <f>VLOOKUP(B114, names!A$3:B$2401, 2,)</f>
        <v>Hartford Casualty Insurance Co.</v>
      </c>
      <c r="B114" s="59" t="s">
        <v>143</v>
      </c>
      <c r="C114" s="59">
        <v>206</v>
      </c>
    </row>
    <row r="115" spans="1:3" x14ac:dyDescent="0.25">
      <c r="A115" s="59" t="str">
        <f>VLOOKUP(B115, names!A$3:B$2401, 2,)</f>
        <v>Indemnity Insurance Co. Of North America</v>
      </c>
      <c r="B115" s="59" t="s">
        <v>145</v>
      </c>
      <c r="C115" s="59">
        <v>193</v>
      </c>
    </row>
    <row r="116" spans="1:3" x14ac:dyDescent="0.25">
      <c r="A116" s="59" t="str">
        <f>VLOOKUP(B116, names!A$3:B$2401, 2,)</f>
        <v>Associated Indemnity Corp.</v>
      </c>
      <c r="B116" s="59" t="s">
        <v>141</v>
      </c>
      <c r="C116" s="59">
        <v>191</v>
      </c>
    </row>
    <row r="117" spans="1:3" x14ac:dyDescent="0.25">
      <c r="A117" s="59" t="str">
        <f>VLOOKUP(B117, names!A$3:B$2401, 2,)</f>
        <v>Cincinnati Indemnity Co.</v>
      </c>
      <c r="B117" s="59" t="s">
        <v>146</v>
      </c>
      <c r="C117" s="59">
        <v>186</v>
      </c>
    </row>
    <row r="118" spans="1:3" x14ac:dyDescent="0.25">
      <c r="A118" s="59" t="str">
        <f>VLOOKUP(B118, names!A$3:B$2401, 2,)</f>
        <v>Charter Oak Fire Insurance Co.</v>
      </c>
      <c r="B118" s="59" t="s">
        <v>149</v>
      </c>
      <c r="C118" s="59">
        <v>170</v>
      </c>
    </row>
    <row r="119" spans="1:3" x14ac:dyDescent="0.25">
      <c r="A119" s="59" t="str">
        <f>VLOOKUP(B119, names!A$3:B$2401, 2,)</f>
        <v>Pacific Indemnity Co.</v>
      </c>
      <c r="B119" s="59" t="s">
        <v>148</v>
      </c>
      <c r="C119" s="59">
        <v>165</v>
      </c>
    </row>
    <row r="120" spans="1:3" x14ac:dyDescent="0.25">
      <c r="A120" s="59" t="str">
        <f>VLOOKUP(B120, names!A$3:B$2401, 2,)</f>
        <v>Guideone Mutual Insurance Co.</v>
      </c>
      <c r="B120" s="59" t="s">
        <v>151</v>
      </c>
      <c r="C120" s="59">
        <v>154</v>
      </c>
    </row>
    <row r="121" spans="1:3" x14ac:dyDescent="0.25">
      <c r="A121" s="59" t="str">
        <f>VLOOKUP(B121, names!A$3:B$2401, 2,)</f>
        <v>Travelers Indemnity Co.</v>
      </c>
      <c r="B121" s="59" t="s">
        <v>152</v>
      </c>
      <c r="C121" s="59">
        <v>153</v>
      </c>
    </row>
    <row r="122" spans="1:3" x14ac:dyDescent="0.25">
      <c r="A122" s="59" t="str">
        <f>VLOOKUP(B122, names!A$3:B$2401, 2,)</f>
        <v>Hanover Insurance Co. (The)</v>
      </c>
      <c r="B122" s="59" t="s">
        <v>147</v>
      </c>
      <c r="C122" s="59">
        <v>148</v>
      </c>
    </row>
    <row r="123" spans="1:3" x14ac:dyDescent="0.25">
      <c r="A123" s="59" t="str">
        <f>VLOOKUP(B123, names!A$3:B$2401, 2,)</f>
        <v>Affiliated FM Insurance Co.</v>
      </c>
      <c r="B123" s="59" t="s">
        <v>153</v>
      </c>
      <c r="C123" s="59">
        <v>129</v>
      </c>
    </row>
    <row r="124" spans="1:3" x14ac:dyDescent="0.25">
      <c r="A124" s="59" t="str">
        <f>VLOOKUP(B124, names!A$3:B$2401, 2,)</f>
        <v>Westfield Insurance Co.</v>
      </c>
      <c r="B124" s="59" t="s">
        <v>154</v>
      </c>
      <c r="C124" s="59">
        <v>108</v>
      </c>
    </row>
    <row r="125" spans="1:3" x14ac:dyDescent="0.25">
      <c r="A125" s="59" t="str">
        <f>VLOOKUP(B125, names!A$3:B$2401, 2,)</f>
        <v>American States Insurance Co.</v>
      </c>
      <c r="B125" s="59" t="s">
        <v>155</v>
      </c>
      <c r="C125" s="59">
        <v>82</v>
      </c>
    </row>
    <row r="126" spans="1:3" x14ac:dyDescent="0.25">
      <c r="A126" s="59" t="str">
        <f>VLOOKUP(B126, names!A$3:B$2401, 2,)</f>
        <v>Travelers Indemnity Co. Of Connecticut</v>
      </c>
      <c r="B126" s="59" t="s">
        <v>156</v>
      </c>
      <c r="C126" s="59">
        <v>78</v>
      </c>
    </row>
    <row r="127" spans="1:3" x14ac:dyDescent="0.25">
      <c r="A127" s="59" t="str">
        <f>VLOOKUP(B127, names!A$3:B$2401, 2,)</f>
        <v>Hartford Underwriters Insurance Co.</v>
      </c>
      <c r="B127" s="59" t="s">
        <v>157</v>
      </c>
      <c r="C127" s="59">
        <v>68</v>
      </c>
    </row>
    <row r="128" spans="1:3" x14ac:dyDescent="0.25">
      <c r="A128" s="59" t="str">
        <f>VLOOKUP(B128, names!A$3:B$2401, 2,)</f>
        <v>Vigilant Insurance Co.</v>
      </c>
      <c r="B128" s="59" t="s">
        <v>158</v>
      </c>
      <c r="C128" s="59">
        <v>63</v>
      </c>
    </row>
    <row r="129" spans="1:3" x14ac:dyDescent="0.25">
      <c r="A129" s="59" t="str">
        <f>VLOOKUP(B129, names!A$3:B$2401, 2,)</f>
        <v>National Trust Insurance Co.</v>
      </c>
      <c r="B129" s="59" t="s">
        <v>159</v>
      </c>
      <c r="C129" s="59">
        <v>61</v>
      </c>
    </row>
    <row r="130" spans="1:3" x14ac:dyDescent="0.25">
      <c r="A130" s="59" t="str">
        <f>VLOOKUP(B130, names!A$3:B$2401, 2,)</f>
        <v>Travelers Property Casualty Co. Of America</v>
      </c>
      <c r="B130" s="59" t="s">
        <v>160</v>
      </c>
      <c r="C130" s="59">
        <v>60</v>
      </c>
    </row>
    <row r="131" spans="1:3" x14ac:dyDescent="0.25">
      <c r="A131" s="59" t="str">
        <f>VLOOKUP(B131, names!A$3:B$2401, 2,)</f>
        <v>Markel Insurance Co.</v>
      </c>
      <c r="B131" s="59" t="s">
        <v>164</v>
      </c>
      <c r="C131" s="59">
        <v>45</v>
      </c>
    </row>
    <row r="132" spans="1:3" x14ac:dyDescent="0.25">
      <c r="A132" s="59" t="str">
        <f>VLOOKUP(B132, names!A$3:B$2401, 2,)</f>
        <v>Hartford Fire Insurance Co.</v>
      </c>
      <c r="B132" s="59" t="s">
        <v>163</v>
      </c>
      <c r="C132" s="59">
        <v>44</v>
      </c>
    </row>
    <row r="133" spans="1:3" x14ac:dyDescent="0.25">
      <c r="A133" s="59" t="str">
        <f>VLOOKUP(B133, names!A$3:B$2401, 2,)</f>
        <v>Granada Insurance Co.</v>
      </c>
      <c r="B133" s="59" t="s">
        <v>161</v>
      </c>
      <c r="C133" s="59">
        <v>43</v>
      </c>
    </row>
    <row r="134" spans="1:3" x14ac:dyDescent="0.25">
      <c r="A134" s="59" t="str">
        <f>VLOOKUP(B134, names!A$3:B$2401, 2,)</f>
        <v>Guideone Specialty Mutual Insurance Co.</v>
      </c>
      <c r="B134" s="59" t="s">
        <v>162</v>
      </c>
      <c r="C134" s="59">
        <v>43</v>
      </c>
    </row>
    <row r="135" spans="1:3" x14ac:dyDescent="0.25">
      <c r="A135" s="59" t="str">
        <f>VLOOKUP(B135, names!A$3:B$2401, 2,)</f>
        <v>Phoenix Insurance Co.</v>
      </c>
      <c r="B135" s="59" t="s">
        <v>165</v>
      </c>
      <c r="C135" s="59">
        <v>32</v>
      </c>
    </row>
    <row r="136" spans="1:3" x14ac:dyDescent="0.25">
      <c r="A136" s="59" t="str">
        <f>VLOOKUP(B136, names!A$3:B$2401, 2,)</f>
        <v>Great American Alliance Insurance Co.</v>
      </c>
      <c r="B136" s="59" t="s">
        <v>167</v>
      </c>
      <c r="C136" s="59">
        <v>21</v>
      </c>
    </row>
    <row r="137" spans="1:3" x14ac:dyDescent="0.25">
      <c r="A137" s="59" t="str">
        <f>VLOOKUP(B137, names!A$3:B$2401, 2,)</f>
        <v>United States Fire Insurance Co.</v>
      </c>
      <c r="B137" s="59" t="s">
        <v>168</v>
      </c>
      <c r="C137" s="59">
        <v>19</v>
      </c>
    </row>
    <row r="138" spans="1:3" x14ac:dyDescent="0.25">
      <c r="A138" s="59" t="str">
        <f>VLOOKUP(B138, names!A$3:B$2401, 2,)</f>
        <v>National Union Fire Insurance Co. of Pittsburgh, PA</v>
      </c>
      <c r="B138" s="59" t="s">
        <v>1500</v>
      </c>
      <c r="C138" s="59">
        <v>18</v>
      </c>
    </row>
    <row r="139" spans="1:3" x14ac:dyDescent="0.25">
      <c r="A139" s="59" t="str">
        <f>VLOOKUP(B139, names!A$3:B$2401, 2,)</f>
        <v>Factory Mutual Insurance Co.</v>
      </c>
      <c r="B139" s="59" t="s">
        <v>169</v>
      </c>
      <c r="C139" s="59">
        <v>17</v>
      </c>
    </row>
    <row r="140" spans="1:3" x14ac:dyDescent="0.25">
      <c r="A140" s="59" t="str">
        <f>VLOOKUP(B140, names!A$3:B$2401, 2,)</f>
        <v>State National Insurance Co.</v>
      </c>
      <c r="B140" s="59" t="s">
        <v>171</v>
      </c>
      <c r="C140" s="59">
        <v>17</v>
      </c>
    </row>
    <row r="141" spans="1:3" x14ac:dyDescent="0.25">
      <c r="A141" s="59" t="str">
        <f>VLOOKUP(B141, names!A$3:B$2401, 2,)</f>
        <v>St. Paul Fire &amp; Marine Insurance Co.</v>
      </c>
      <c r="B141" s="59" t="s">
        <v>170</v>
      </c>
      <c r="C141" s="59">
        <v>15</v>
      </c>
    </row>
    <row r="142" spans="1:3" x14ac:dyDescent="0.25">
      <c r="A142" s="59" t="str">
        <f>VLOOKUP(B142, names!A$3:B$2401, 2,)</f>
        <v>American Security Insurance Co.</v>
      </c>
      <c r="B142" s="59" t="s">
        <v>172</v>
      </c>
      <c r="C142" s="59">
        <v>14</v>
      </c>
    </row>
    <row r="143" spans="1:3" x14ac:dyDescent="0.25">
      <c r="A143" s="59" t="str">
        <f>VLOOKUP(B143, names!A$3:B$2401, 2,)</f>
        <v>Guideone America Insurance Co.</v>
      </c>
      <c r="B143" s="59" t="s">
        <v>175</v>
      </c>
      <c r="C143" s="59">
        <v>13</v>
      </c>
    </row>
    <row r="144" spans="1:3" x14ac:dyDescent="0.25">
      <c r="A144" s="59" t="str">
        <f>VLOOKUP(B144, names!A$3:B$2401, 2,)</f>
        <v>Continental Casualty Co.</v>
      </c>
      <c r="B144" s="59" t="s">
        <v>174</v>
      </c>
      <c r="C144" s="59">
        <v>11</v>
      </c>
    </row>
    <row r="145" spans="1:3" x14ac:dyDescent="0.25">
      <c r="A145" s="59" t="str">
        <f>VLOOKUP(B145, names!A$3:B$2401, 2,)</f>
        <v>General Insurance Co. Of America</v>
      </c>
      <c r="B145" s="59" t="s">
        <v>176</v>
      </c>
      <c r="C145" s="59">
        <v>11</v>
      </c>
    </row>
    <row r="146" spans="1:3" x14ac:dyDescent="0.25">
      <c r="A146" s="59" t="str">
        <f>VLOOKUP(B146, names!A$3:B$2401, 2,)</f>
        <v>Granite State Insurance Co.</v>
      </c>
      <c r="B146" s="59" t="s">
        <v>1171</v>
      </c>
      <c r="C146" s="59">
        <v>11</v>
      </c>
    </row>
    <row r="147" spans="1:3" x14ac:dyDescent="0.25">
      <c r="A147" s="59" t="str">
        <f>VLOOKUP(B147, names!A$3:B$2401, 2,)</f>
        <v>Illinois National Insurance Co.</v>
      </c>
      <c r="B147" s="59" t="s">
        <v>1269</v>
      </c>
      <c r="C147" s="59">
        <v>8</v>
      </c>
    </row>
    <row r="148" spans="1:3" x14ac:dyDescent="0.25">
      <c r="A148" s="59" t="str">
        <f>VLOOKUP(B148, names!A$3:B$2401, 2,)</f>
        <v>Stillwater Insurance Co.</v>
      </c>
      <c r="B148" s="59" t="s">
        <v>1826</v>
      </c>
      <c r="C148" s="59">
        <v>7</v>
      </c>
    </row>
    <row r="149" spans="1:3" x14ac:dyDescent="0.25">
      <c r="A149" s="59" t="str">
        <f>VLOOKUP(B149, names!A$3:B$2401, 2,)</f>
        <v>American Casualty Co. Of Reading, Pennsylvania</v>
      </c>
      <c r="B149" s="59" t="s">
        <v>178</v>
      </c>
      <c r="C149" s="59">
        <v>6</v>
      </c>
    </row>
    <row r="150" spans="1:3" x14ac:dyDescent="0.25">
      <c r="A150" s="59" t="str">
        <f>VLOOKUP(B150, names!A$3:B$2401, 2,)</f>
        <v>Hanover American Insurance Co. (The)</v>
      </c>
      <c r="B150" s="59" t="s">
        <v>181</v>
      </c>
      <c r="C150" s="59">
        <v>6</v>
      </c>
    </row>
    <row r="151" spans="1:3" x14ac:dyDescent="0.25">
      <c r="A151" s="59" t="str">
        <f>VLOOKUP(B151, names!A$3:B$2401, 2,)</f>
        <v>National Fire Insurance Co. Of Hartford</v>
      </c>
      <c r="B151" s="59" t="s">
        <v>182</v>
      </c>
      <c r="C151" s="59">
        <v>5</v>
      </c>
    </row>
    <row r="152" spans="1:3" x14ac:dyDescent="0.25">
      <c r="A152" s="59" t="str">
        <f>VLOOKUP(B152, names!A$3:B$2401, 2,)</f>
        <v>Selective Insurance Co. Of The Southeast</v>
      </c>
      <c r="B152" s="59" t="s">
        <v>179</v>
      </c>
      <c r="C152" s="59">
        <v>5</v>
      </c>
    </row>
    <row r="153" spans="1:3" x14ac:dyDescent="0.25">
      <c r="A153" s="59" t="str">
        <f>VLOOKUP(B153, names!A$3:B$2401, 2,)</f>
        <v>Transportation Insurance Co.</v>
      </c>
      <c r="B153" s="59" t="s">
        <v>183</v>
      </c>
      <c r="C153" s="59">
        <v>5</v>
      </c>
    </row>
    <row r="154" spans="1:3" x14ac:dyDescent="0.25">
      <c r="A154" s="59" t="str">
        <f>VLOOKUP(B154, names!A$3:B$2401, 2,)</f>
        <v>Massachusetts Bay Insurance Co.</v>
      </c>
      <c r="B154" s="59" t="s">
        <v>166</v>
      </c>
      <c r="C154" s="59">
        <v>4</v>
      </c>
    </row>
    <row r="155" spans="1:3" x14ac:dyDescent="0.25">
      <c r="A155" s="59" t="str">
        <f>VLOOKUP(B155, names!A$3:B$2401, 2,)</f>
        <v>Ohio Security Insurance Co.</v>
      </c>
      <c r="B155" s="59" t="s">
        <v>186</v>
      </c>
      <c r="C155" s="59">
        <v>4</v>
      </c>
    </row>
    <row r="156" spans="1:3" x14ac:dyDescent="0.25">
      <c r="A156" s="59" t="str">
        <f>VLOOKUP(B156, names!A$3:B$2401, 2,)</f>
        <v>Twin City Fire Insurance Co.</v>
      </c>
      <c r="B156" s="59" t="s">
        <v>184</v>
      </c>
      <c r="C156" s="59">
        <v>4</v>
      </c>
    </row>
    <row r="157" spans="1:3" x14ac:dyDescent="0.25">
      <c r="A157" s="59" t="str">
        <f>VLOOKUP(B157, names!A$3:B$2401, 2,)</f>
        <v>Ace American Insurance Co.</v>
      </c>
      <c r="B157" s="59" t="s">
        <v>180</v>
      </c>
      <c r="C157" s="59">
        <v>3</v>
      </c>
    </row>
    <row r="158" spans="1:3" x14ac:dyDescent="0.25">
      <c r="A158" s="59" t="str">
        <f>VLOOKUP(B158, names!A$3:B$2401, 2,)</f>
        <v>American Alternative Insurance Corp.</v>
      </c>
      <c r="B158" s="59" t="s">
        <v>177</v>
      </c>
      <c r="C158" s="59">
        <v>3</v>
      </c>
    </row>
    <row r="159" spans="1:3" x14ac:dyDescent="0.25">
      <c r="A159" s="59" t="str">
        <f>VLOOKUP(B159, names!A$3:B$2401, 2,)</f>
        <v>Arch Insurance Co.</v>
      </c>
      <c r="B159" s="59" t="s">
        <v>173</v>
      </c>
      <c r="C159" s="59">
        <v>3</v>
      </c>
    </row>
    <row r="160" spans="1:3" x14ac:dyDescent="0.25">
      <c r="A160" s="59" t="str">
        <f>VLOOKUP(B160, names!A$3:B$2401, 2,)</f>
        <v>Continental Insurance Co.</v>
      </c>
      <c r="B160" s="59" t="s">
        <v>190</v>
      </c>
      <c r="C160" s="59">
        <v>3</v>
      </c>
    </row>
    <row r="161" spans="1:3" x14ac:dyDescent="0.25">
      <c r="A161" s="59" t="str">
        <f>VLOOKUP(B161, names!A$3:B$2401, 2,)</f>
        <v>American Agri-Business Insurance Co.</v>
      </c>
      <c r="B161" s="59" t="s">
        <v>187</v>
      </c>
      <c r="C161" s="59">
        <v>2</v>
      </c>
    </row>
    <row r="162" spans="1:3" x14ac:dyDescent="0.25">
      <c r="A162" s="59" t="str">
        <f>VLOOKUP(B162, names!A$3:B$2401, 2,)</f>
        <v>American Economy Insurance Co.</v>
      </c>
      <c r="B162" s="59" t="s">
        <v>188</v>
      </c>
      <c r="C162" s="59">
        <v>2</v>
      </c>
    </row>
    <row r="163" spans="1:3" x14ac:dyDescent="0.25">
      <c r="A163" s="59" t="str">
        <f>VLOOKUP(B163, names!A$3:B$2401, 2,)</f>
        <v>Century-National Insurance Co.</v>
      </c>
      <c r="B163" s="59" t="s">
        <v>189</v>
      </c>
      <c r="C163" s="59">
        <v>2</v>
      </c>
    </row>
    <row r="164" spans="1:3" x14ac:dyDescent="0.25">
      <c r="A164" s="59" t="str">
        <f>VLOOKUP(B164, names!A$3:B$2401, 2,)</f>
        <v>Allianz Global Risks Us Insurance Co.</v>
      </c>
      <c r="B164" s="59" t="s">
        <v>193</v>
      </c>
      <c r="C164" s="59">
        <v>1</v>
      </c>
    </row>
    <row r="165" spans="1:3" x14ac:dyDescent="0.25">
      <c r="A165" s="59" t="str">
        <f>VLOOKUP(B165, names!A$3:B$2401, 2,)</f>
        <v>Employers Insurance Co. Of Wausau</v>
      </c>
      <c r="B165" s="59" t="s">
        <v>194</v>
      </c>
      <c r="C165" s="59">
        <v>1</v>
      </c>
    </row>
    <row r="166" spans="1:3" x14ac:dyDescent="0.25">
      <c r="A166" s="59" t="str">
        <f>VLOOKUP(B166, names!A$3:B$2401, 2,)</f>
        <v>Mitsui Sumitomo Insurance Co. Of America</v>
      </c>
      <c r="B166" s="59" t="s">
        <v>185</v>
      </c>
      <c r="C166" s="59">
        <v>1</v>
      </c>
    </row>
    <row r="167" spans="1:3" x14ac:dyDescent="0.25">
      <c r="A167" s="59" t="str">
        <f>VLOOKUP(B167, names!A$3:B$2401, 2,)</f>
        <v>St. Paul Protective Insurance Co.</v>
      </c>
      <c r="B167" s="59" t="s">
        <v>196</v>
      </c>
      <c r="C167" s="59">
        <v>1</v>
      </c>
    </row>
    <row r="168" spans="1:3" x14ac:dyDescent="0.25">
      <c r="A168" s="59" t="str">
        <f>VLOOKUP(B168, names!A$3:B$2401, 2,)</f>
        <v>Valley Forge Insurance Co.</v>
      </c>
      <c r="B168" s="59" t="s">
        <v>191</v>
      </c>
      <c r="C168" s="59">
        <v>1</v>
      </c>
    </row>
    <row r="169" spans="1:3" x14ac:dyDescent="0.25">
      <c r="A169" s="59" t="str">
        <f>VLOOKUP(B169, names!A$3:B$2401, 2,)</f>
        <v>American Guarantee and Liability Insurance Co.</v>
      </c>
      <c r="B169" s="59" t="s">
        <v>564</v>
      </c>
      <c r="C169" s="59">
        <v>0</v>
      </c>
    </row>
    <row r="170" spans="1:3" x14ac:dyDescent="0.25">
      <c r="A170" s="59" t="str">
        <f>VLOOKUP(B170, names!A$3:B$2401, 2,)</f>
        <v>American Insurance Co. (The)</v>
      </c>
      <c r="B170" s="59" t="s">
        <v>197</v>
      </c>
      <c r="C170" s="59">
        <v>0</v>
      </c>
    </row>
    <row r="171" spans="1:3" x14ac:dyDescent="0.25">
      <c r="A171" s="59" t="str">
        <f>VLOOKUP(B171, names!A$3:B$2401, 2,)</f>
        <v>American Zurich Insurance Co.</v>
      </c>
      <c r="B171" s="59" t="s">
        <v>381</v>
      </c>
      <c r="C171" s="59">
        <v>0</v>
      </c>
    </row>
    <row r="172" spans="1:3" x14ac:dyDescent="0.25">
      <c r="A172" s="59" t="str">
        <f>VLOOKUP(B172, names!A$3:B$2401, 2,)</f>
        <v>Horace Mann Insurance Co.</v>
      </c>
      <c r="B172" s="59" t="s">
        <v>202</v>
      </c>
      <c r="C172" s="59">
        <v>0</v>
      </c>
    </row>
    <row r="173" spans="1:3" x14ac:dyDescent="0.25">
      <c r="A173" s="59" t="str">
        <f>VLOOKUP(B173, names!A$3:B$2401, 2,)</f>
        <v>Mitsui Sumitomo Insurance USA</v>
      </c>
      <c r="B173" s="59" t="s">
        <v>195</v>
      </c>
      <c r="C173" s="59">
        <v>0</v>
      </c>
    </row>
    <row r="174" spans="1:3" x14ac:dyDescent="0.25">
      <c r="A174" s="59" t="str">
        <f>VLOOKUP(B174, names!A$3:B$2401, 2,)</f>
        <v>National Surety Corp.</v>
      </c>
      <c r="B174" s="59" t="s">
        <v>203</v>
      </c>
      <c r="C174" s="59">
        <v>0</v>
      </c>
    </row>
    <row r="175" spans="1:3" x14ac:dyDescent="0.25">
      <c r="A175" s="59" t="str">
        <f>VLOOKUP(B175, names!A$3:B$2401, 2,)</f>
        <v>Zurich American Insurance Co.</v>
      </c>
      <c r="B175" s="59" t="s">
        <v>192</v>
      </c>
      <c r="C175" s="59">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75"/>
  <sheetViews>
    <sheetView workbookViewId="0">
      <selection activeCell="C4" sqref="A4:C4"/>
    </sheetView>
  </sheetViews>
  <sheetFormatPr defaultRowHeight="15" x14ac:dyDescent="0.25"/>
  <cols>
    <col min="1" max="1" width="44.28515625" customWidth="1"/>
    <col min="2" max="2" width="51.85546875" customWidth="1"/>
  </cols>
  <sheetData>
    <row r="1" spans="1:4" x14ac:dyDescent="0.25">
      <c r="A1" t="s">
        <v>3076</v>
      </c>
      <c r="B1" s="59" t="s">
        <v>31</v>
      </c>
      <c r="C1" s="59" t="s">
        <v>32</v>
      </c>
      <c r="D1" t="s">
        <v>3077</v>
      </c>
    </row>
    <row r="2" spans="1:4" x14ac:dyDescent="0.25">
      <c r="A2" t="str">
        <f>VLOOKUP(B2, names!A$3:B$2401, 2,)</f>
        <v>Universal Property &amp; Casualty Insurance Co.</v>
      </c>
      <c r="B2" s="59" t="s">
        <v>34</v>
      </c>
      <c r="C2" s="1">
        <v>544681</v>
      </c>
    </row>
    <row r="3" spans="1:4" x14ac:dyDescent="0.25">
      <c r="A3" s="59" t="str">
        <f>VLOOKUP(B3, names!A$3:B$2401, 2,)</f>
        <v>Citizens Property Insurance Corp.</v>
      </c>
      <c r="B3" s="59" t="s">
        <v>33</v>
      </c>
      <c r="C3" s="1">
        <v>484788</v>
      </c>
      <c r="D3" t="s">
        <v>3078</v>
      </c>
    </row>
    <row r="4" spans="1:4" s="59" customFormat="1" x14ac:dyDescent="0.25">
      <c r="A4" s="59" t="str">
        <f>VLOOKUP(B4, names!A$3:B$2401, 2,)</f>
        <v>State Farm Florida Insurance Co.</v>
      </c>
      <c r="B4" s="59" t="s">
        <v>398</v>
      </c>
      <c r="C4" s="59">
        <v>344763</v>
      </c>
      <c r="D4" s="59" t="s">
        <v>3143</v>
      </c>
    </row>
    <row r="5" spans="1:4" x14ac:dyDescent="0.25">
      <c r="A5" s="59" t="str">
        <f>VLOOKUP(B5, names!A$3:B$2401, 2,)</f>
        <v>Security First Insurance Co.</v>
      </c>
      <c r="B5" s="59" t="s">
        <v>35</v>
      </c>
      <c r="C5" s="1">
        <v>265132</v>
      </c>
    </row>
    <row r="6" spans="1:4" x14ac:dyDescent="0.25">
      <c r="A6" s="59" t="str">
        <f>VLOOKUP(B6, names!A$3:B$2401, 2,)</f>
        <v>Heritage Property &amp; Casualty Insurance Co.</v>
      </c>
      <c r="B6" s="59" t="s">
        <v>36</v>
      </c>
      <c r="C6" s="1">
        <v>247221</v>
      </c>
    </row>
    <row r="7" spans="1:4" x14ac:dyDescent="0.25">
      <c r="A7" s="59" t="str">
        <f>VLOOKUP(B7, names!A$3:B$2401, 2,)</f>
        <v>Federated National Insurance Co.</v>
      </c>
      <c r="B7" s="59" t="s">
        <v>37</v>
      </c>
      <c r="C7" s="1">
        <v>231828</v>
      </c>
    </row>
    <row r="8" spans="1:4" x14ac:dyDescent="0.25">
      <c r="A8" s="59" t="str">
        <f>VLOOKUP(B8, names!A$3:B$2401, 2,)</f>
        <v>American Integrity Insurance Co. Of Florida</v>
      </c>
      <c r="B8" s="59" t="s">
        <v>38</v>
      </c>
      <c r="C8" s="1">
        <v>209581</v>
      </c>
    </row>
    <row r="9" spans="1:4" x14ac:dyDescent="0.25">
      <c r="A9" s="59" t="str">
        <f>VLOOKUP(B9, names!A$3:B$2401, 2,)</f>
        <v>United Property &amp; Casualty Insurance Co.</v>
      </c>
      <c r="B9" s="59" t="s">
        <v>39</v>
      </c>
      <c r="C9" s="1">
        <v>172422</v>
      </c>
    </row>
    <row r="10" spans="1:4" x14ac:dyDescent="0.25">
      <c r="A10" s="59" t="str">
        <f>VLOOKUP(B10, names!A$3:B$2401, 2,)</f>
        <v>St. Johns Insurance Co.</v>
      </c>
      <c r="B10" s="59" t="s">
        <v>40</v>
      </c>
      <c r="C10" s="1">
        <v>169266</v>
      </c>
    </row>
    <row r="11" spans="1:4" x14ac:dyDescent="0.25">
      <c r="A11" s="59" t="str">
        <f>VLOOKUP(B11, names!A$3:B$2401, 2,)</f>
        <v>American Bankers Insurance Co. Of Florida</v>
      </c>
      <c r="B11" s="59" t="s">
        <v>42</v>
      </c>
      <c r="C11" s="1">
        <v>167279</v>
      </c>
    </row>
    <row r="12" spans="1:4" x14ac:dyDescent="0.25">
      <c r="A12" s="59" t="str">
        <f>VLOOKUP(B12, names!A$3:B$2401, 2,)</f>
        <v>Homeowners Choice Property &amp; Casualty Insurance Co.</v>
      </c>
      <c r="B12" s="59" t="s">
        <v>41</v>
      </c>
      <c r="C12" s="1">
        <v>163808</v>
      </c>
    </row>
    <row r="13" spans="1:4" x14ac:dyDescent="0.25">
      <c r="A13" s="59" t="str">
        <f>VLOOKUP(B13, names!A$3:B$2401, 2,)</f>
        <v>People's Trust Insurance Co.</v>
      </c>
      <c r="B13" s="59" t="s">
        <v>44</v>
      </c>
      <c r="C13" s="1">
        <v>146128</v>
      </c>
    </row>
    <row r="14" spans="1:4" x14ac:dyDescent="0.25">
      <c r="A14" s="59" t="str">
        <f>VLOOKUP(B14, names!A$3:B$2401, 2,)</f>
        <v>Tower Hill Prime Insurance Co.</v>
      </c>
      <c r="B14" s="59" t="s">
        <v>43</v>
      </c>
      <c r="C14" s="1">
        <v>144845</v>
      </c>
    </row>
    <row r="15" spans="1:4" x14ac:dyDescent="0.25">
      <c r="A15" s="59" t="str">
        <f>VLOOKUP(B15, names!A$3:B$2401, 2,)</f>
        <v>United Services Automobile Association</v>
      </c>
      <c r="B15" s="59" t="s">
        <v>45</v>
      </c>
      <c r="C15" s="1">
        <v>123922</v>
      </c>
    </row>
    <row r="16" spans="1:4" x14ac:dyDescent="0.25">
      <c r="A16" s="59" t="str">
        <f>VLOOKUP(B16, names!A$3:B$2401, 2,)</f>
        <v>Florida Peninsula Insurance Co.</v>
      </c>
      <c r="B16" s="59" t="s">
        <v>46</v>
      </c>
      <c r="C16" s="1">
        <v>119370</v>
      </c>
    </row>
    <row r="17" spans="1:3" x14ac:dyDescent="0.25">
      <c r="A17" s="59" t="str">
        <f>VLOOKUP(B17, names!A$3:B$2401, 2,)</f>
        <v>ASI Preferred Insurance Corp.</v>
      </c>
      <c r="B17" s="59" t="s">
        <v>47</v>
      </c>
      <c r="C17" s="1">
        <v>115159</v>
      </c>
    </row>
    <row r="18" spans="1:3" x14ac:dyDescent="0.25">
      <c r="A18" s="59" t="str">
        <f>VLOOKUP(B18, names!A$3:B$2401, 2,)</f>
        <v>Florida Family Insurance Co.</v>
      </c>
      <c r="B18" s="59" t="s">
        <v>48</v>
      </c>
      <c r="C18" s="1">
        <v>105606</v>
      </c>
    </row>
    <row r="19" spans="1:3" x14ac:dyDescent="0.25">
      <c r="A19" s="59" t="str">
        <f>VLOOKUP(B19, names!A$3:B$2401, 2,)</f>
        <v>Castle Key Indemnity Co.</v>
      </c>
      <c r="B19" s="59" t="s">
        <v>49</v>
      </c>
      <c r="C19" s="1">
        <v>105405</v>
      </c>
    </row>
    <row r="20" spans="1:3" x14ac:dyDescent="0.25">
      <c r="A20" s="59" t="str">
        <f>VLOOKUP(B20, names!A$3:B$2401, 2,)</f>
        <v>Ark Royal Insurance Co.</v>
      </c>
      <c r="B20" s="59" t="s">
        <v>50</v>
      </c>
      <c r="C20" s="1">
        <v>98972</v>
      </c>
    </row>
    <row r="21" spans="1:3" x14ac:dyDescent="0.25">
      <c r="A21" s="59" t="str">
        <f>VLOOKUP(B21, names!A$3:B$2401, 2,)</f>
        <v>Tower Hill Signature Insurance Co.</v>
      </c>
      <c r="B21" s="59" t="s">
        <v>51</v>
      </c>
      <c r="C21" s="1">
        <v>93696</v>
      </c>
    </row>
    <row r="22" spans="1:3" x14ac:dyDescent="0.25">
      <c r="A22" s="59" t="str">
        <f>VLOOKUP(B22, names!A$3:B$2401, 2,)</f>
        <v>Olympus Insurance Co.</v>
      </c>
      <c r="B22" s="59" t="s">
        <v>52</v>
      </c>
      <c r="C22" s="1">
        <v>85406</v>
      </c>
    </row>
    <row r="23" spans="1:3" x14ac:dyDescent="0.25">
      <c r="A23" s="59" t="str">
        <f>VLOOKUP(B23, names!A$3:B$2401, 2,)</f>
        <v>Castle Key Insurance Co.</v>
      </c>
      <c r="B23" s="59" t="s">
        <v>53</v>
      </c>
      <c r="C23" s="1">
        <v>82328</v>
      </c>
    </row>
    <row r="24" spans="1:3" x14ac:dyDescent="0.25">
      <c r="A24" s="59" t="str">
        <f>VLOOKUP(B24, names!A$3:B$2401, 2,)</f>
        <v>First Protective Insurance Co.</v>
      </c>
      <c r="B24" s="59" t="s">
        <v>55</v>
      </c>
      <c r="C24" s="1">
        <v>76973</v>
      </c>
    </row>
    <row r="25" spans="1:3" x14ac:dyDescent="0.25">
      <c r="A25" s="59" t="str">
        <f>VLOOKUP(B25, names!A$3:B$2401, 2,)</f>
        <v xml:space="preserve">Tower Hill Preferred Insurance Co. </v>
      </c>
      <c r="B25" s="59" t="s">
        <v>54</v>
      </c>
      <c r="C25" s="1">
        <v>72667</v>
      </c>
    </row>
    <row r="26" spans="1:3" x14ac:dyDescent="0.25">
      <c r="A26" s="59" t="str">
        <f>VLOOKUP(B26, names!A$3:B$2401, 2,)</f>
        <v>Safe Harbor Insurance Co.</v>
      </c>
      <c r="B26" s="59" t="s">
        <v>57</v>
      </c>
      <c r="C26" s="1">
        <v>71311</v>
      </c>
    </row>
    <row r="27" spans="1:3" x14ac:dyDescent="0.25">
      <c r="A27" s="59" t="str">
        <f>VLOOKUP(B27, names!A$3:B$2401, 2,)</f>
        <v>ASI Assurance Corp.</v>
      </c>
      <c r="B27" s="59" t="s">
        <v>56</v>
      </c>
      <c r="C27" s="1">
        <v>69000</v>
      </c>
    </row>
    <row r="28" spans="1:3" x14ac:dyDescent="0.25">
      <c r="A28" s="59" t="str">
        <f>VLOOKUP(B28, names!A$3:B$2401, 2,)</f>
        <v>Southern Fidelity Insurance Co.</v>
      </c>
      <c r="B28" s="59" t="s">
        <v>58</v>
      </c>
      <c r="C28" s="1">
        <v>66585</v>
      </c>
    </row>
    <row r="29" spans="1:3" x14ac:dyDescent="0.25">
      <c r="A29" s="59" t="str">
        <f>VLOOKUP(B29, names!A$3:B$2401, 2,)</f>
        <v>American Modern Insurance Co. Of Florida</v>
      </c>
      <c r="B29" s="59" t="s">
        <v>66</v>
      </c>
      <c r="C29" s="1">
        <v>65228</v>
      </c>
    </row>
    <row r="30" spans="1:3" x14ac:dyDescent="0.25">
      <c r="A30" s="59" t="str">
        <f>VLOOKUP(B30, names!A$3:B$2401, 2,)</f>
        <v>Cypress Property &amp; Casualty Insurance Co.</v>
      </c>
      <c r="B30" s="59" t="s">
        <v>59</v>
      </c>
      <c r="C30" s="1">
        <v>64483</v>
      </c>
    </row>
    <row r="31" spans="1:3" x14ac:dyDescent="0.25">
      <c r="A31" s="59" t="str">
        <f>VLOOKUP(B31, names!A$3:B$2401, 2,)</f>
        <v>Auto Club Insurance Co. Of Florida</v>
      </c>
      <c r="B31" s="59" t="s">
        <v>60</v>
      </c>
      <c r="C31" s="1">
        <v>64465</v>
      </c>
    </row>
    <row r="32" spans="1:3" x14ac:dyDescent="0.25">
      <c r="A32" s="59" t="str">
        <f>VLOOKUP(B32, names!A$3:B$2401, 2,)</f>
        <v>American Strategic Insurance Corp.</v>
      </c>
      <c r="B32" s="59" t="s">
        <v>61</v>
      </c>
      <c r="C32" s="1">
        <v>63030</v>
      </c>
    </row>
    <row r="33" spans="1:3" x14ac:dyDescent="0.25">
      <c r="A33" s="59" t="str">
        <f>VLOOKUP(B33, names!A$3:B$2401, 2,)</f>
        <v>Southern Fidelity Property &amp; Casualty</v>
      </c>
      <c r="B33" s="59" t="s">
        <v>62</v>
      </c>
      <c r="C33" s="1">
        <v>61175</v>
      </c>
    </row>
    <row r="34" spans="1:3" x14ac:dyDescent="0.25">
      <c r="A34" s="59" t="str">
        <f>VLOOKUP(B34, names!A$3:B$2401, 2,)</f>
        <v>Tower Hill Select Insurance Co.</v>
      </c>
      <c r="B34" s="59" t="s">
        <v>63</v>
      </c>
      <c r="C34" s="1">
        <v>60072</v>
      </c>
    </row>
    <row r="35" spans="1:3" x14ac:dyDescent="0.25">
      <c r="A35" s="59" t="str">
        <f>VLOOKUP(B35, names!A$3:B$2401, 2,)</f>
        <v>Southern Oak Insurance Co.</v>
      </c>
      <c r="B35" s="59" t="s">
        <v>65</v>
      </c>
      <c r="C35" s="1">
        <v>59890</v>
      </c>
    </row>
    <row r="36" spans="1:3" x14ac:dyDescent="0.25">
      <c r="A36" s="59" t="str">
        <f>VLOOKUP(B36, names!A$3:B$2401, 2,)</f>
        <v>Gulfstream Property And Casualty Insurance Co.</v>
      </c>
      <c r="B36" s="59" t="s">
        <v>64</v>
      </c>
      <c r="C36" s="1">
        <v>59512</v>
      </c>
    </row>
    <row r="37" spans="1:3" x14ac:dyDescent="0.25">
      <c r="A37" s="59" t="str">
        <f>VLOOKUP(B37, names!A$3:B$2401, 2,)</f>
        <v>USAA Casualty Insurance Co.</v>
      </c>
      <c r="B37" s="59" t="s">
        <v>67</v>
      </c>
      <c r="C37" s="1">
        <v>57770</v>
      </c>
    </row>
    <row r="38" spans="1:3" x14ac:dyDescent="0.25">
      <c r="A38" s="59" t="str">
        <f>VLOOKUP(B38, names!A$3:B$2401, 2,)</f>
        <v>American Traditions Insurance Co.</v>
      </c>
      <c r="B38" s="59" t="s">
        <v>68</v>
      </c>
      <c r="C38" s="1">
        <v>55968</v>
      </c>
    </row>
    <row r="39" spans="1:3" x14ac:dyDescent="0.25">
      <c r="A39" s="59" t="str">
        <f>VLOOKUP(B39, names!A$3:B$2401, 2,)</f>
        <v>Universal Insurance Co. Of North America</v>
      </c>
      <c r="B39" s="59" t="s">
        <v>70</v>
      </c>
      <c r="C39" s="1">
        <v>52879</v>
      </c>
    </row>
    <row r="40" spans="1:3" x14ac:dyDescent="0.25">
      <c r="A40" s="59" t="str">
        <f>VLOOKUP(B40, names!A$3:B$2401, 2,)</f>
        <v>Mount Beacon Insurance Co.</v>
      </c>
      <c r="B40" s="59" t="s">
        <v>69</v>
      </c>
      <c r="C40" s="1">
        <v>50251</v>
      </c>
    </row>
    <row r="41" spans="1:3" x14ac:dyDescent="0.25">
      <c r="A41" s="59" t="str">
        <f>VLOOKUP(B41, names!A$3:B$2401, 2,)</f>
        <v>Omega Insurance Co.</v>
      </c>
      <c r="B41" s="59" t="s">
        <v>72</v>
      </c>
      <c r="C41" s="1">
        <v>50234</v>
      </c>
    </row>
    <row r="42" spans="1:3" x14ac:dyDescent="0.25">
      <c r="A42" s="59" t="str">
        <f>VLOOKUP(B42, names!A$3:B$2401, 2,)</f>
        <v>Safepoint Insurance Co.</v>
      </c>
      <c r="B42" s="59" t="s">
        <v>71</v>
      </c>
      <c r="C42" s="1">
        <v>48482</v>
      </c>
    </row>
    <row r="43" spans="1:3" x14ac:dyDescent="0.25">
      <c r="A43" s="59" t="str">
        <f>VLOOKUP(B43, names!A$3:B$2401, 2,)</f>
        <v>Modern USA Insurance Co.</v>
      </c>
      <c r="B43" s="59" t="s">
        <v>73</v>
      </c>
      <c r="C43" s="1">
        <v>46109</v>
      </c>
    </row>
    <row r="44" spans="1:3" x14ac:dyDescent="0.25">
      <c r="A44" s="59" t="str">
        <f>VLOOKUP(B44, names!A$3:B$2401, 2,)</f>
        <v>Capitol Preferred Insurance Co.</v>
      </c>
      <c r="B44" s="59" t="s">
        <v>74</v>
      </c>
      <c r="C44" s="1">
        <v>44120</v>
      </c>
    </row>
    <row r="45" spans="1:3" x14ac:dyDescent="0.25">
      <c r="A45" s="59" t="str">
        <f>VLOOKUP(B45, names!A$3:B$2401, 2,)</f>
        <v>Florida Farm Bureau Casualty Insurance Co.</v>
      </c>
      <c r="B45" s="59" t="s">
        <v>75</v>
      </c>
      <c r="C45" s="1">
        <v>42526</v>
      </c>
    </row>
    <row r="46" spans="1:3" x14ac:dyDescent="0.25">
      <c r="A46" s="59" t="str">
        <f>VLOOKUP(B46, names!A$3:B$2401, 2,)</f>
        <v>Florida Farm Bureau General Insurance Co.</v>
      </c>
      <c r="B46" s="59" t="s">
        <v>76</v>
      </c>
      <c r="C46" s="1">
        <v>41399</v>
      </c>
    </row>
    <row r="47" spans="1:3" x14ac:dyDescent="0.25">
      <c r="A47" s="59" t="str">
        <f>VLOOKUP(B47, names!A$3:B$2401, 2,)</f>
        <v>Elements Property Insurance Co.</v>
      </c>
      <c r="B47" s="59" t="s">
        <v>78</v>
      </c>
      <c r="C47" s="1">
        <v>37761</v>
      </c>
    </row>
    <row r="48" spans="1:3" x14ac:dyDescent="0.25">
      <c r="A48" s="59" t="str">
        <f>VLOOKUP(B48, names!A$3:B$2401, 2,)</f>
        <v>Liberty Mutual Fire Insurance Co.</v>
      </c>
      <c r="B48" s="59" t="s">
        <v>77</v>
      </c>
      <c r="C48" s="1">
        <v>36289</v>
      </c>
    </row>
    <row r="49" spans="1:3" x14ac:dyDescent="0.25">
      <c r="A49" s="59" t="str">
        <f>VLOOKUP(B49, names!A$3:B$2401, 2,)</f>
        <v>Foremost Insurance Co.</v>
      </c>
      <c r="B49" s="59" t="s">
        <v>79</v>
      </c>
      <c r="C49" s="1">
        <v>35632</v>
      </c>
    </row>
    <row r="50" spans="1:3" x14ac:dyDescent="0.25">
      <c r="A50" s="59" t="str">
        <f>VLOOKUP(B50, names!A$3:B$2401, 2,)</f>
        <v>Prepared Insurance Co.</v>
      </c>
      <c r="B50" s="59" t="s">
        <v>82</v>
      </c>
      <c r="C50" s="1">
        <v>32935</v>
      </c>
    </row>
    <row r="51" spans="1:3" x14ac:dyDescent="0.25">
      <c r="A51" s="59" t="str">
        <f>VLOOKUP(B51, names!A$3:B$2401, 2,)</f>
        <v>Federal Insurance Co.</v>
      </c>
      <c r="B51" s="59" t="s">
        <v>81</v>
      </c>
      <c r="C51" s="1">
        <v>32456</v>
      </c>
    </row>
    <row r="52" spans="1:3" x14ac:dyDescent="0.25">
      <c r="A52" s="59" t="str">
        <f>VLOOKUP(B52, names!A$3:B$2401, 2,)</f>
        <v>Nationwide Insurance Co. Of Florida</v>
      </c>
      <c r="B52" s="59" t="s">
        <v>80</v>
      </c>
      <c r="C52" s="1">
        <v>32382</v>
      </c>
    </row>
    <row r="53" spans="1:3" x14ac:dyDescent="0.25">
      <c r="A53" s="59" t="str">
        <f>VLOOKUP(B53, names!A$3:B$2401, 2,)</f>
        <v>Florida Specialty Insurance Co.</v>
      </c>
      <c r="B53" s="59" t="s">
        <v>84</v>
      </c>
      <c r="C53" s="1">
        <v>29748</v>
      </c>
    </row>
    <row r="54" spans="1:3" x14ac:dyDescent="0.25">
      <c r="A54" s="59" t="str">
        <f>VLOOKUP(B54, names!A$3:B$2401, 2,)</f>
        <v>First Community Insurance Co.</v>
      </c>
      <c r="B54" s="59" t="s">
        <v>83</v>
      </c>
      <c r="C54" s="1">
        <v>29005</v>
      </c>
    </row>
    <row r="55" spans="1:3" x14ac:dyDescent="0.25">
      <c r="A55" s="59" t="str">
        <f>VLOOKUP(B55, names!A$3:B$2401, 2,)</f>
        <v>Hartford Insurance Co. Of The Midwest</v>
      </c>
      <c r="B55" s="59" t="s">
        <v>86</v>
      </c>
      <c r="C55" s="1">
        <v>25798</v>
      </c>
    </row>
    <row r="56" spans="1:3" x14ac:dyDescent="0.25">
      <c r="A56" s="59" t="str">
        <f>VLOOKUP(B56, names!A$3:B$2401, 2,)</f>
        <v>Sawgrass Mutual Insurance Co.</v>
      </c>
      <c r="B56" s="59" t="s">
        <v>85</v>
      </c>
      <c r="C56" s="1">
        <v>25208</v>
      </c>
    </row>
    <row r="57" spans="1:3" x14ac:dyDescent="0.25">
      <c r="A57" s="59" t="str">
        <f>VLOOKUP(B57, names!A$3:B$2401, 2,)</f>
        <v>Weston Insurance Co.</v>
      </c>
      <c r="B57" s="59" t="s">
        <v>87</v>
      </c>
      <c r="C57" s="1">
        <v>24517</v>
      </c>
    </row>
    <row r="58" spans="1:3" x14ac:dyDescent="0.25">
      <c r="A58" s="59" t="str">
        <f>VLOOKUP(B58, names!A$3:B$2401, 2,)</f>
        <v>Anchor Property And Casualty Insurance Co.</v>
      </c>
      <c r="B58" s="59" t="s">
        <v>88</v>
      </c>
      <c r="C58" s="1">
        <v>22268</v>
      </c>
    </row>
    <row r="59" spans="1:3" x14ac:dyDescent="0.25">
      <c r="A59" s="59" t="str">
        <f>VLOOKUP(B59, names!A$3:B$2401, 2,)</f>
        <v>Amica Mutual Insurance Co.</v>
      </c>
      <c r="B59" s="59" t="s">
        <v>89</v>
      </c>
      <c r="C59" s="1">
        <v>22216</v>
      </c>
    </row>
    <row r="60" spans="1:3" x14ac:dyDescent="0.25">
      <c r="A60" s="59" t="str">
        <f>VLOOKUP(B60, names!A$3:B$2401, 2,)</f>
        <v>First Liberty Insurance Corp. (The)</v>
      </c>
      <c r="B60" s="59" t="s">
        <v>90</v>
      </c>
      <c r="C60" s="1">
        <v>22197</v>
      </c>
    </row>
    <row r="61" spans="1:3" x14ac:dyDescent="0.25">
      <c r="A61" s="59" t="str">
        <f>VLOOKUP(B61, names!A$3:B$2401, 2,)</f>
        <v>Praetorian Insurance Co.</v>
      </c>
      <c r="B61" s="59" t="s">
        <v>96</v>
      </c>
      <c r="C61" s="1">
        <v>19595</v>
      </c>
    </row>
    <row r="62" spans="1:3" x14ac:dyDescent="0.25">
      <c r="A62" s="59" t="str">
        <f>VLOOKUP(B62, names!A$3:B$2401, 2,)</f>
        <v>Avatar Property &amp; Casualty Insurance Co.</v>
      </c>
      <c r="B62" s="59" t="s">
        <v>91</v>
      </c>
      <c r="C62" s="1">
        <v>18977</v>
      </c>
    </row>
    <row r="63" spans="1:3" x14ac:dyDescent="0.25">
      <c r="A63" s="59" t="str">
        <f>VLOOKUP(B63, names!A$3:B$2401, 2,)</f>
        <v>USAA General Indemnity Co.</v>
      </c>
      <c r="B63" s="59" t="s">
        <v>94</v>
      </c>
      <c r="C63" s="1">
        <v>18639</v>
      </c>
    </row>
    <row r="64" spans="1:3" x14ac:dyDescent="0.25">
      <c r="A64" s="59" t="str">
        <f>VLOOKUP(B64, names!A$3:B$2401, 2,)</f>
        <v>Foremost Property And Casualty Insurance Co.</v>
      </c>
      <c r="B64" s="59" t="s">
        <v>92</v>
      </c>
      <c r="C64" s="1">
        <v>17985</v>
      </c>
    </row>
    <row r="65" spans="1:3" x14ac:dyDescent="0.25">
      <c r="A65" s="59" t="str">
        <f>VLOOKUP(B65, names!A$3:B$2401, 2,)</f>
        <v>First Floridian Auto And Home Insurance Co.</v>
      </c>
      <c r="B65" s="59" t="s">
        <v>93</v>
      </c>
      <c r="C65" s="1">
        <v>16584</v>
      </c>
    </row>
    <row r="66" spans="1:3" x14ac:dyDescent="0.25">
      <c r="A66" s="59" t="str">
        <f>VLOOKUP(B66, names!A$3:B$2401, 2,)</f>
        <v>United Casualty Insurance Co. Of America</v>
      </c>
      <c r="B66" s="59" t="s">
        <v>95</v>
      </c>
      <c r="C66" s="1">
        <v>15707</v>
      </c>
    </row>
    <row r="67" spans="1:3" x14ac:dyDescent="0.25">
      <c r="A67" s="59" t="str">
        <f>VLOOKUP(B67, names!A$3:B$2401, 2,)</f>
        <v>AIG Property Casualty Co.</v>
      </c>
      <c r="B67" s="59" t="s">
        <v>97</v>
      </c>
      <c r="C67" s="1">
        <v>14177</v>
      </c>
    </row>
    <row r="68" spans="1:3" x14ac:dyDescent="0.25">
      <c r="A68" s="59" t="str">
        <f>VLOOKUP(B68, names!A$3:B$2401, 2,)</f>
        <v>First American Property &amp; Casualty Insurance Co.</v>
      </c>
      <c r="B68" s="59" t="s">
        <v>98</v>
      </c>
      <c r="C68" s="1">
        <v>13674</v>
      </c>
    </row>
    <row r="69" spans="1:3" x14ac:dyDescent="0.25">
      <c r="A69" s="59" t="str">
        <f>VLOOKUP(B69, names!A$3:B$2401, 2,)</f>
        <v>Metropolitan Casualty Insurance Co.</v>
      </c>
      <c r="B69" s="59" t="s">
        <v>99</v>
      </c>
      <c r="C69" s="1">
        <v>9970</v>
      </c>
    </row>
    <row r="70" spans="1:3" x14ac:dyDescent="0.25">
      <c r="A70" s="59" t="str">
        <f>VLOOKUP(B70, names!A$3:B$2401, 2,)</f>
        <v>Homesite Insurance Co.</v>
      </c>
      <c r="B70" s="59" t="s">
        <v>107</v>
      </c>
      <c r="C70" s="1">
        <v>8961</v>
      </c>
    </row>
    <row r="71" spans="1:3" x14ac:dyDescent="0.25">
      <c r="A71" s="59" t="str">
        <f>VLOOKUP(B71, names!A$3:B$2401, 2,)</f>
        <v>Southern-Owners Insurance Co.</v>
      </c>
      <c r="B71" s="59" t="s">
        <v>101</v>
      </c>
      <c r="C71" s="1">
        <v>8932</v>
      </c>
    </row>
    <row r="72" spans="1:3" x14ac:dyDescent="0.25">
      <c r="A72" s="59" t="str">
        <f>VLOOKUP(B72, names!A$3:B$2401, 2,)</f>
        <v>Stillwater Property And Casualty Insurance Co.</v>
      </c>
      <c r="B72" s="59" t="s">
        <v>100</v>
      </c>
      <c r="C72" s="1">
        <v>8760</v>
      </c>
    </row>
    <row r="73" spans="1:3" x14ac:dyDescent="0.25">
      <c r="A73" s="59" t="str">
        <f>VLOOKUP(B73, names!A$3:B$2401, 2,)</f>
        <v>Privilege Underwriters Reciprocal Exchange</v>
      </c>
      <c r="B73" s="59" t="s">
        <v>103</v>
      </c>
      <c r="C73" s="1">
        <v>7336</v>
      </c>
    </row>
    <row r="74" spans="1:3" x14ac:dyDescent="0.25">
      <c r="A74" s="59" t="str">
        <f>VLOOKUP(B74, names!A$3:B$2401, 2,)</f>
        <v>American Reliable Insurance Co.</v>
      </c>
      <c r="B74" s="59" t="s">
        <v>102</v>
      </c>
      <c r="C74" s="1">
        <v>7167</v>
      </c>
    </row>
    <row r="75" spans="1:3" x14ac:dyDescent="0.25">
      <c r="A75" s="59" t="str">
        <f>VLOOKUP(B75, names!A$3:B$2401, 2,)</f>
        <v>Fireman's Fund Insurance Co.</v>
      </c>
      <c r="B75" s="59" t="s">
        <v>104</v>
      </c>
      <c r="C75" s="1">
        <v>6181</v>
      </c>
    </row>
    <row r="76" spans="1:3" x14ac:dyDescent="0.25">
      <c r="A76" s="59" t="str">
        <f>VLOOKUP(B76, names!A$3:B$2401, 2,)</f>
        <v>American Southern Home Insurance Co.</v>
      </c>
      <c r="B76" s="59" t="s">
        <v>105</v>
      </c>
      <c r="C76" s="1">
        <v>5955</v>
      </c>
    </row>
    <row r="77" spans="1:3" x14ac:dyDescent="0.25">
      <c r="A77" s="59" t="str">
        <f>VLOOKUP(B77, names!A$3:B$2401, 2,)</f>
        <v>Sussex Insurance Co.</v>
      </c>
      <c r="B77" s="59" t="s">
        <v>106</v>
      </c>
      <c r="C77" s="1">
        <v>5341</v>
      </c>
    </row>
    <row r="78" spans="1:3" x14ac:dyDescent="0.25">
      <c r="A78" s="59" t="str">
        <f>VLOOKUP(B78, names!A$3:B$2401, 2,)</f>
        <v>Edison Insurance Co.</v>
      </c>
      <c r="B78" s="59" t="s">
        <v>115</v>
      </c>
      <c r="C78" s="1">
        <v>4742</v>
      </c>
    </row>
    <row r="79" spans="1:3" x14ac:dyDescent="0.25">
      <c r="A79" s="59" t="str">
        <f>VLOOKUP(B79, names!A$3:B$2401, 2,)</f>
        <v>American Coastal Insurance Co.</v>
      </c>
      <c r="B79" s="59" t="s">
        <v>108</v>
      </c>
      <c r="C79" s="1">
        <v>4653</v>
      </c>
    </row>
    <row r="80" spans="1:3" x14ac:dyDescent="0.25">
      <c r="A80" s="59" t="str">
        <f>VLOOKUP(B80, names!A$3:B$2401, 2,)</f>
        <v>American Colonial Insurance Co.</v>
      </c>
      <c r="B80" s="59" t="s">
        <v>109</v>
      </c>
      <c r="C80" s="1">
        <v>4472</v>
      </c>
    </row>
    <row r="81" spans="1:3" x14ac:dyDescent="0.25">
      <c r="A81" s="59" t="str">
        <f>VLOOKUP(B81, names!A$3:B$2401, 2,)</f>
        <v>New Hampshire Insurance Co.</v>
      </c>
      <c r="B81" s="59" t="s">
        <v>110</v>
      </c>
      <c r="C81" s="1">
        <v>3935</v>
      </c>
    </row>
    <row r="82" spans="1:3" x14ac:dyDescent="0.25">
      <c r="A82" s="59" t="str">
        <f>VLOOKUP(B82, names!A$3:B$2401, 2,)</f>
        <v>Armed Forces Insurance Exchange</v>
      </c>
      <c r="B82" s="59" t="s">
        <v>111</v>
      </c>
      <c r="C82" s="1">
        <v>3481</v>
      </c>
    </row>
    <row r="83" spans="1:3" x14ac:dyDescent="0.25">
      <c r="A83" s="59" t="str">
        <f>VLOOKUP(B83, names!A$3:B$2401, 2,)</f>
        <v>Response Insurance Co.</v>
      </c>
      <c r="B83" s="59" t="s">
        <v>112</v>
      </c>
      <c r="C83" s="1">
        <v>3453</v>
      </c>
    </row>
    <row r="84" spans="1:3" x14ac:dyDescent="0.25">
      <c r="A84" s="59" t="str">
        <f>VLOOKUP(B84, names!A$3:B$2401, 2,)</f>
        <v>Centauri Specialty Insurance Co.</v>
      </c>
      <c r="B84" s="59" t="s">
        <v>119</v>
      </c>
      <c r="C84" s="1">
        <v>2959</v>
      </c>
    </row>
    <row r="85" spans="1:3" x14ac:dyDescent="0.25">
      <c r="A85" s="59" t="str">
        <f>VLOOKUP(B85, names!A$3:B$2401, 2,)</f>
        <v>American Automobile Insurance Co.</v>
      </c>
      <c r="B85" s="59" t="s">
        <v>113</v>
      </c>
      <c r="C85" s="1">
        <v>2867</v>
      </c>
    </row>
    <row r="86" spans="1:3" x14ac:dyDescent="0.25">
      <c r="A86" s="59" t="str">
        <f>VLOOKUP(B86, names!A$3:B$2401, 2,)</f>
        <v>Ace Insurance Co. Of The Midwest</v>
      </c>
      <c r="B86" s="59" t="s">
        <v>114</v>
      </c>
      <c r="C86" s="1">
        <v>2765</v>
      </c>
    </row>
    <row r="87" spans="1:3" x14ac:dyDescent="0.25">
      <c r="A87" s="59" t="str">
        <f>VLOOKUP(B87, names!A$3:B$2401, 2,)</f>
        <v>Auto-Owners Insurance Co.</v>
      </c>
      <c r="B87" s="59" t="s">
        <v>116</v>
      </c>
      <c r="C87" s="1">
        <v>2242</v>
      </c>
    </row>
    <row r="88" spans="1:3" x14ac:dyDescent="0.25">
      <c r="A88" s="59" t="str">
        <f>VLOOKUP(B88, names!A$3:B$2401, 2,)</f>
        <v>American Capital Assurance Corp</v>
      </c>
      <c r="B88" s="59" t="s">
        <v>117</v>
      </c>
      <c r="C88" s="1">
        <v>2082</v>
      </c>
    </row>
    <row r="89" spans="1:3" x14ac:dyDescent="0.25">
      <c r="A89" s="59" t="str">
        <f>VLOOKUP(B89, names!A$3:B$2401, 2,)</f>
        <v>IDS Property Casualty Insurance Co.</v>
      </c>
      <c r="B89" s="59" t="s">
        <v>118</v>
      </c>
      <c r="C89" s="1">
        <v>2041</v>
      </c>
    </row>
    <row r="90" spans="1:3" x14ac:dyDescent="0.25">
      <c r="A90" s="59" t="str">
        <f>VLOOKUP(B90, names!A$3:B$2401, 2,)</f>
        <v>Electric Insurance Co.</v>
      </c>
      <c r="B90" s="59" t="s">
        <v>121</v>
      </c>
      <c r="C90" s="1">
        <v>1887</v>
      </c>
    </row>
    <row r="91" spans="1:3" x14ac:dyDescent="0.25">
      <c r="A91" s="59" t="str">
        <f>VLOOKUP(B91, names!A$3:B$2401, 2,)</f>
        <v>ASI Home Insurance Corp.</v>
      </c>
      <c r="B91" s="59" t="s">
        <v>120</v>
      </c>
      <c r="C91" s="1">
        <v>1872</v>
      </c>
    </row>
    <row r="92" spans="1:3" x14ac:dyDescent="0.25">
      <c r="A92" s="59" t="str">
        <f>VLOOKUP(B92, names!A$3:B$2401, 2,)</f>
        <v>Old Dominion Insurance Co.</v>
      </c>
      <c r="B92" s="59" t="s">
        <v>122</v>
      </c>
      <c r="C92" s="1">
        <v>1172</v>
      </c>
    </row>
    <row r="93" spans="1:3" x14ac:dyDescent="0.25">
      <c r="A93" s="59" t="str">
        <f>VLOOKUP(B93, names!A$3:B$2401, 2,)</f>
        <v>Great Northern Insurance Co.</v>
      </c>
      <c r="B93" s="59" t="s">
        <v>125</v>
      </c>
      <c r="C93" s="59">
        <v>976</v>
      </c>
    </row>
    <row r="94" spans="1:3" x14ac:dyDescent="0.25">
      <c r="A94" s="59" t="str">
        <f>VLOOKUP(B94, names!A$3:B$2401, 2,)</f>
        <v>QBE Insurance Corp.</v>
      </c>
      <c r="B94" s="59" t="s">
        <v>126</v>
      </c>
      <c r="C94" s="59">
        <v>921</v>
      </c>
    </row>
    <row r="95" spans="1:3" x14ac:dyDescent="0.25">
      <c r="A95" s="59" t="str">
        <f>VLOOKUP(B95, names!A$3:B$2401, 2,)</f>
        <v>Cincinnati Insurance Co.</v>
      </c>
      <c r="B95" s="59" t="s">
        <v>124</v>
      </c>
      <c r="C95" s="59">
        <v>886</v>
      </c>
    </row>
    <row r="96" spans="1:3" x14ac:dyDescent="0.25">
      <c r="A96" s="59" t="str">
        <f>VLOOKUP(B96, names!A$3:B$2401, 2,)</f>
        <v>American Home Assurance Co.</v>
      </c>
      <c r="B96" s="59" t="s">
        <v>128</v>
      </c>
      <c r="C96" s="59">
        <v>818</v>
      </c>
    </row>
    <row r="97" spans="1:3" x14ac:dyDescent="0.25">
      <c r="A97" s="59" t="str">
        <f>VLOOKUP(B97, names!A$3:B$2401, 2,)</f>
        <v>Aegis Security Insurance Co.</v>
      </c>
      <c r="B97" s="59" t="s">
        <v>129</v>
      </c>
      <c r="C97" s="59">
        <v>797</v>
      </c>
    </row>
    <row r="98" spans="1:3" x14ac:dyDescent="0.25">
      <c r="A98" s="59" t="str">
        <f>VLOOKUP(B98, names!A$3:B$2401, 2,)</f>
        <v>Travelers Indemnity Co. Of America</v>
      </c>
      <c r="B98" s="59" t="s">
        <v>123</v>
      </c>
      <c r="C98" s="59">
        <v>789</v>
      </c>
    </row>
    <row r="99" spans="1:3" x14ac:dyDescent="0.25">
      <c r="A99" s="59" t="str">
        <f>VLOOKUP(B99, names!A$3:B$2401, 2,)</f>
        <v>Merastar Insurance Co.</v>
      </c>
      <c r="B99" s="59" t="s">
        <v>127</v>
      </c>
      <c r="C99" s="59">
        <v>754</v>
      </c>
    </row>
    <row r="100" spans="1:3" x14ac:dyDescent="0.25">
      <c r="A100" s="59" t="str">
        <f>VLOOKUP(B100, names!A$3:B$2401, 2,)</f>
        <v>United Fire And Casualty Co.</v>
      </c>
      <c r="B100" s="59" t="s">
        <v>130</v>
      </c>
      <c r="C100" s="59">
        <v>706</v>
      </c>
    </row>
    <row r="101" spans="1:3" x14ac:dyDescent="0.25">
      <c r="A101" s="59" t="str">
        <f>VLOOKUP(B101, names!A$3:B$2401, 2,)</f>
        <v>Great American Insurance Co.</v>
      </c>
      <c r="B101" s="59" t="s">
        <v>131</v>
      </c>
      <c r="C101" s="59">
        <v>616</v>
      </c>
    </row>
    <row r="102" spans="1:3" x14ac:dyDescent="0.25">
      <c r="A102" s="59" t="str">
        <f>VLOOKUP(B102, names!A$3:B$2401, 2,)</f>
        <v>American Platinum Property And Casualty Insurance Co.</v>
      </c>
      <c r="B102" s="59" t="s">
        <v>132</v>
      </c>
      <c r="C102" s="59">
        <v>569</v>
      </c>
    </row>
    <row r="103" spans="1:3" x14ac:dyDescent="0.25">
      <c r="A103" s="59" t="str">
        <f>VLOOKUP(B103, names!A$3:B$2401, 2,)</f>
        <v>Great American Assurance Co.</v>
      </c>
      <c r="B103" s="59" t="s">
        <v>133</v>
      </c>
      <c r="C103" s="59">
        <v>538</v>
      </c>
    </row>
    <row r="104" spans="1:3" x14ac:dyDescent="0.25">
      <c r="A104" s="59" t="str">
        <f>VLOOKUP(B104, names!A$3:B$2401, 2,)</f>
        <v>Guideone Elite Insurance Co.</v>
      </c>
      <c r="B104" s="59" t="s">
        <v>134</v>
      </c>
      <c r="C104" s="59">
        <v>525</v>
      </c>
    </row>
    <row r="105" spans="1:3" x14ac:dyDescent="0.25">
      <c r="A105" s="59" t="str">
        <f>VLOOKUP(B105, names!A$3:B$2401, 2,)</f>
        <v>Philadelphia Indemnity Insurance Co.</v>
      </c>
      <c r="B105" s="59" t="s">
        <v>135</v>
      </c>
      <c r="C105" s="59">
        <v>492</v>
      </c>
    </row>
    <row r="106" spans="1:3" x14ac:dyDescent="0.25">
      <c r="A106" s="59" t="str">
        <f>VLOOKUP(B106, names!A$3:B$2401, 2,)</f>
        <v>Monarch National Insurance Co.</v>
      </c>
      <c r="B106" s="59" t="s">
        <v>150</v>
      </c>
      <c r="C106" s="59">
        <v>475</v>
      </c>
    </row>
    <row r="107" spans="1:3" x14ac:dyDescent="0.25">
      <c r="A107" s="59" t="str">
        <f>VLOOKUP(B107, names!A$3:B$2401, 2,)</f>
        <v>Addison Insurance Co.</v>
      </c>
      <c r="B107" s="59" t="s">
        <v>136</v>
      </c>
      <c r="C107" s="59">
        <v>466</v>
      </c>
    </row>
    <row r="108" spans="1:3" x14ac:dyDescent="0.25">
      <c r="A108" s="59" t="str">
        <f>VLOOKUP(B108, names!A$3:B$2401, 2,)</f>
        <v>Teachers Insurance Co.</v>
      </c>
      <c r="B108" s="59" t="s">
        <v>137</v>
      </c>
      <c r="C108" s="59">
        <v>463</v>
      </c>
    </row>
    <row r="109" spans="1:3" x14ac:dyDescent="0.25">
      <c r="A109" s="59" t="str">
        <f>VLOOKUP(B109, names!A$3:B$2401, 2,)</f>
        <v>First National Insurance Co. Of America</v>
      </c>
      <c r="B109" s="59" t="s">
        <v>138</v>
      </c>
      <c r="C109" s="59">
        <v>410</v>
      </c>
    </row>
    <row r="110" spans="1:3" x14ac:dyDescent="0.25">
      <c r="A110" s="59" t="str">
        <f>VLOOKUP(B110, names!A$3:B$2401, 2,)</f>
        <v>Church Mutual Insurance Co.</v>
      </c>
      <c r="B110" s="59" t="s">
        <v>139</v>
      </c>
      <c r="C110" s="59">
        <v>340</v>
      </c>
    </row>
    <row r="111" spans="1:3" x14ac:dyDescent="0.25">
      <c r="A111" s="59" t="str">
        <f>VLOOKUP(B111, names!A$3:B$2401, 2,)</f>
        <v>Great American Insurance Co. Of New York</v>
      </c>
      <c r="B111" s="59" t="s">
        <v>140</v>
      </c>
      <c r="C111" s="59">
        <v>336</v>
      </c>
    </row>
    <row r="112" spans="1:3" x14ac:dyDescent="0.25">
      <c r="A112" s="59" t="str">
        <f>VLOOKUP(B112, names!A$3:B$2401, 2,)</f>
        <v>Associated Indemnity Corp.</v>
      </c>
      <c r="B112" s="59" t="s">
        <v>141</v>
      </c>
      <c r="C112" s="59">
        <v>236</v>
      </c>
    </row>
    <row r="113" spans="1:3" x14ac:dyDescent="0.25">
      <c r="A113" s="59" t="str">
        <f>VLOOKUP(B113, names!A$3:B$2401, 2,)</f>
        <v>Service Insurance Co.</v>
      </c>
      <c r="B113" s="59" t="s">
        <v>142</v>
      </c>
      <c r="C113" s="59">
        <v>223</v>
      </c>
    </row>
    <row r="114" spans="1:3" x14ac:dyDescent="0.25">
      <c r="A114" s="59" t="str">
        <f>VLOOKUP(B114, names!A$3:B$2401, 2,)</f>
        <v>FCCI Insurance Co.</v>
      </c>
      <c r="B114" s="59" t="s">
        <v>144</v>
      </c>
      <c r="C114" s="59">
        <v>215</v>
      </c>
    </row>
    <row r="115" spans="1:3" x14ac:dyDescent="0.25">
      <c r="A115" s="59" t="str">
        <f>VLOOKUP(B115, names!A$3:B$2401, 2,)</f>
        <v>Hartford Casualty Insurance Co.</v>
      </c>
      <c r="B115" s="59" t="s">
        <v>143</v>
      </c>
      <c r="C115" s="59">
        <v>207</v>
      </c>
    </row>
    <row r="116" spans="1:3" x14ac:dyDescent="0.25">
      <c r="A116" s="59" t="str">
        <f>VLOOKUP(B116, names!A$3:B$2401, 2,)</f>
        <v>Indemnity Insurance Co. Of North America</v>
      </c>
      <c r="B116" s="59" t="s">
        <v>145</v>
      </c>
      <c r="C116" s="59">
        <v>197</v>
      </c>
    </row>
    <row r="117" spans="1:3" x14ac:dyDescent="0.25">
      <c r="A117" s="59" t="str">
        <f>VLOOKUP(B117, names!A$3:B$2401, 2,)</f>
        <v>Cincinnati Indemnity Co.</v>
      </c>
      <c r="B117" s="59" t="s">
        <v>146</v>
      </c>
      <c r="C117" s="59">
        <v>187</v>
      </c>
    </row>
    <row r="118" spans="1:3" x14ac:dyDescent="0.25">
      <c r="A118" s="59" t="str">
        <f>VLOOKUP(B118, names!A$3:B$2401, 2,)</f>
        <v>Charter Oak Fire Insurance Co.</v>
      </c>
      <c r="B118" s="59" t="s">
        <v>149</v>
      </c>
      <c r="C118" s="59">
        <v>168</v>
      </c>
    </row>
    <row r="119" spans="1:3" x14ac:dyDescent="0.25">
      <c r="A119" s="59" t="str">
        <f>VLOOKUP(B119, names!A$3:B$2401, 2,)</f>
        <v>Pacific Indemnity Co.</v>
      </c>
      <c r="B119" s="59" t="s">
        <v>148</v>
      </c>
      <c r="C119" s="59">
        <v>167</v>
      </c>
    </row>
    <row r="120" spans="1:3" x14ac:dyDescent="0.25">
      <c r="A120" s="59" t="str">
        <f>VLOOKUP(B120, names!A$3:B$2401, 2,)</f>
        <v>Guideone Mutual Insurance Co.</v>
      </c>
      <c r="B120" s="59" t="s">
        <v>151</v>
      </c>
      <c r="C120" s="59">
        <v>159</v>
      </c>
    </row>
    <row r="121" spans="1:3" x14ac:dyDescent="0.25">
      <c r="A121" s="59" t="str">
        <f>VLOOKUP(B121, names!A$3:B$2401, 2,)</f>
        <v>Hanover Insurance Co. (The)</v>
      </c>
      <c r="B121" s="59" t="s">
        <v>147</v>
      </c>
      <c r="C121" s="59">
        <v>147</v>
      </c>
    </row>
    <row r="122" spans="1:3" x14ac:dyDescent="0.25">
      <c r="A122" s="59" t="str">
        <f>VLOOKUP(B122, names!A$3:B$2401, 2,)</f>
        <v>Travelers Indemnity Co.</v>
      </c>
      <c r="B122" s="59" t="s">
        <v>152</v>
      </c>
      <c r="C122" s="59">
        <v>142</v>
      </c>
    </row>
    <row r="123" spans="1:3" x14ac:dyDescent="0.25">
      <c r="A123" s="59" t="str">
        <f>VLOOKUP(B123, names!A$3:B$2401, 2,)</f>
        <v>Affiliated FM Insurance Co.</v>
      </c>
      <c r="B123" s="59" t="s">
        <v>153</v>
      </c>
      <c r="C123" s="59">
        <v>127</v>
      </c>
    </row>
    <row r="124" spans="1:3" x14ac:dyDescent="0.25">
      <c r="A124" s="59" t="str">
        <f>VLOOKUP(B124, names!A$3:B$2401, 2,)</f>
        <v>Westfield Insurance Co.</v>
      </c>
      <c r="B124" s="59" t="s">
        <v>154</v>
      </c>
      <c r="C124" s="59">
        <v>109</v>
      </c>
    </row>
    <row r="125" spans="1:3" x14ac:dyDescent="0.25">
      <c r="A125" s="59" t="str">
        <f>VLOOKUP(B125, names!A$3:B$2401, 2,)</f>
        <v>American States Insurance Co.</v>
      </c>
      <c r="B125" s="59" t="s">
        <v>155</v>
      </c>
      <c r="C125" s="59">
        <v>85</v>
      </c>
    </row>
    <row r="126" spans="1:3" x14ac:dyDescent="0.25">
      <c r="A126" s="59" t="str">
        <f>VLOOKUP(B126, names!A$3:B$2401, 2,)</f>
        <v>Travelers Indemnity Co. Of Connecticut</v>
      </c>
      <c r="B126" s="59" t="s">
        <v>156</v>
      </c>
      <c r="C126" s="59">
        <v>83</v>
      </c>
    </row>
    <row r="127" spans="1:3" x14ac:dyDescent="0.25">
      <c r="A127" s="59" t="str">
        <f>VLOOKUP(B127, names!A$3:B$2401, 2,)</f>
        <v>Hartford Underwriters Insurance Co.</v>
      </c>
      <c r="B127" s="59" t="s">
        <v>157</v>
      </c>
      <c r="C127" s="59">
        <v>70</v>
      </c>
    </row>
    <row r="128" spans="1:3" x14ac:dyDescent="0.25">
      <c r="A128" s="59" t="str">
        <f>VLOOKUP(B128, names!A$3:B$2401, 2,)</f>
        <v>Vigilant Insurance Co.</v>
      </c>
      <c r="B128" s="59" t="s">
        <v>158</v>
      </c>
      <c r="C128" s="59">
        <v>66</v>
      </c>
    </row>
    <row r="129" spans="1:3" x14ac:dyDescent="0.25">
      <c r="A129" s="59" t="str">
        <f>VLOOKUP(B129, names!A$3:B$2401, 2,)</f>
        <v>Travelers Property Casualty Co. Of America</v>
      </c>
      <c r="B129" s="59" t="s">
        <v>160</v>
      </c>
      <c r="C129" s="59">
        <v>63</v>
      </c>
    </row>
    <row r="130" spans="1:3" x14ac:dyDescent="0.25">
      <c r="A130" s="59" t="str">
        <f>VLOOKUP(B130, names!A$3:B$2401, 2,)</f>
        <v>National Trust Insurance Co.</v>
      </c>
      <c r="B130" s="59" t="s">
        <v>159</v>
      </c>
      <c r="C130" s="59">
        <v>62</v>
      </c>
    </row>
    <row r="131" spans="1:3" x14ac:dyDescent="0.25">
      <c r="A131" s="59" t="str">
        <f>VLOOKUP(B131, names!A$3:B$2401, 2,)</f>
        <v>Granada Insurance Co.</v>
      </c>
      <c r="B131" s="59" t="s">
        <v>161</v>
      </c>
      <c r="C131" s="59">
        <v>47</v>
      </c>
    </row>
    <row r="132" spans="1:3" x14ac:dyDescent="0.25">
      <c r="A132" s="59" t="str">
        <f>VLOOKUP(B132, names!A$3:B$2401, 2,)</f>
        <v>Markel Insurance Co.</v>
      </c>
      <c r="B132" s="59" t="s">
        <v>164</v>
      </c>
      <c r="C132" s="59">
        <v>44</v>
      </c>
    </row>
    <row r="133" spans="1:3" x14ac:dyDescent="0.25">
      <c r="A133" s="59" t="str">
        <f>VLOOKUP(B133, names!A$3:B$2401, 2,)</f>
        <v>Guideone Specialty Mutual Insurance Co.</v>
      </c>
      <c r="B133" s="59" t="s">
        <v>162</v>
      </c>
      <c r="C133" s="59">
        <v>43</v>
      </c>
    </row>
    <row r="134" spans="1:3" x14ac:dyDescent="0.25">
      <c r="A134" s="59" t="str">
        <f>VLOOKUP(B134, names!A$3:B$2401, 2,)</f>
        <v>Hartford Fire Insurance Co.</v>
      </c>
      <c r="B134" s="59" t="s">
        <v>163</v>
      </c>
      <c r="C134" s="59">
        <v>42</v>
      </c>
    </row>
    <row r="135" spans="1:3" x14ac:dyDescent="0.25">
      <c r="A135" s="59" t="str">
        <f>VLOOKUP(B135, names!A$3:B$2401, 2,)</f>
        <v>Phoenix Insurance Co.</v>
      </c>
      <c r="B135" s="59" t="s">
        <v>165</v>
      </c>
      <c r="C135" s="59">
        <v>32</v>
      </c>
    </row>
    <row r="136" spans="1:3" x14ac:dyDescent="0.25">
      <c r="A136" s="59" t="str">
        <f>VLOOKUP(B136, names!A$3:B$2401, 2,)</f>
        <v>Arch Insurance Co.</v>
      </c>
      <c r="B136" s="59" t="s">
        <v>173</v>
      </c>
      <c r="C136" s="59">
        <v>27</v>
      </c>
    </row>
    <row r="137" spans="1:3" x14ac:dyDescent="0.25">
      <c r="A137" s="59" t="str">
        <f>VLOOKUP(B137, names!A$3:B$2401, 2,)</f>
        <v>Massachusetts Bay Insurance Co.</v>
      </c>
      <c r="B137" s="59" t="s">
        <v>166</v>
      </c>
      <c r="C137" s="59">
        <v>18</v>
      </c>
    </row>
    <row r="138" spans="1:3" x14ac:dyDescent="0.25">
      <c r="A138" s="59" t="str">
        <f>VLOOKUP(B138, names!A$3:B$2401, 2,)</f>
        <v>United States Fire Insurance Co.</v>
      </c>
      <c r="B138" s="59" t="s">
        <v>168</v>
      </c>
      <c r="C138" s="59">
        <v>18</v>
      </c>
    </row>
    <row r="139" spans="1:3" x14ac:dyDescent="0.25">
      <c r="A139" s="59" t="str">
        <f>VLOOKUP(B139, names!A$3:B$2401, 2,)</f>
        <v>Great American Alliance Insurance Co.</v>
      </c>
      <c r="B139" s="59" t="s">
        <v>167</v>
      </c>
      <c r="C139" s="59">
        <v>17</v>
      </c>
    </row>
    <row r="140" spans="1:3" x14ac:dyDescent="0.25">
      <c r="A140" s="59" t="str">
        <f>VLOOKUP(B140, names!A$3:B$2401, 2,)</f>
        <v>St. Paul Fire &amp; Marine Insurance Co.</v>
      </c>
      <c r="B140" s="59" t="s">
        <v>170</v>
      </c>
      <c r="C140" s="59">
        <v>16</v>
      </c>
    </row>
    <row r="141" spans="1:3" x14ac:dyDescent="0.25">
      <c r="A141" s="59" t="str">
        <f>VLOOKUP(B141, names!A$3:B$2401, 2,)</f>
        <v>State National Insurance Co.</v>
      </c>
      <c r="B141" s="59" t="s">
        <v>171</v>
      </c>
      <c r="C141" s="59">
        <v>16</v>
      </c>
    </row>
    <row r="142" spans="1:3" x14ac:dyDescent="0.25">
      <c r="A142" s="59" t="str">
        <f>VLOOKUP(B142, names!A$3:B$2401, 2,)</f>
        <v>Factory Mutual Insurance Co.</v>
      </c>
      <c r="B142" s="59" t="s">
        <v>169</v>
      </c>
      <c r="C142" s="59">
        <v>15</v>
      </c>
    </row>
    <row r="143" spans="1:3" x14ac:dyDescent="0.25">
      <c r="A143" s="59" t="str">
        <f>VLOOKUP(B143, names!A$3:B$2401, 2,)</f>
        <v>American Security Insurance Co.</v>
      </c>
      <c r="B143" s="59" t="s">
        <v>172</v>
      </c>
      <c r="C143" s="59">
        <v>14</v>
      </c>
    </row>
    <row r="144" spans="1:3" x14ac:dyDescent="0.25">
      <c r="A144" s="59" t="str">
        <f>VLOOKUP(B144, names!A$3:B$2401, 2,)</f>
        <v>Guideone America Insurance Co.</v>
      </c>
      <c r="B144" s="59" t="s">
        <v>175</v>
      </c>
      <c r="C144" s="59">
        <v>13</v>
      </c>
    </row>
    <row r="145" spans="1:3" x14ac:dyDescent="0.25">
      <c r="A145" s="59" t="str">
        <f>VLOOKUP(B145, names!A$3:B$2401, 2,)</f>
        <v>Continental Casualty Co.</v>
      </c>
      <c r="B145" s="59" t="s">
        <v>174</v>
      </c>
      <c r="C145" s="59">
        <v>12</v>
      </c>
    </row>
    <row r="146" spans="1:3" x14ac:dyDescent="0.25">
      <c r="A146" s="59" t="str">
        <f>VLOOKUP(B146, names!A$3:B$2401, 2,)</f>
        <v>General Insurance Co. Of America</v>
      </c>
      <c r="B146" s="59" t="s">
        <v>176</v>
      </c>
      <c r="C146" s="59">
        <v>11</v>
      </c>
    </row>
    <row r="147" spans="1:3" x14ac:dyDescent="0.25">
      <c r="A147" s="59" t="str">
        <f>VLOOKUP(B147, names!A$3:B$2401, 2,)</f>
        <v>American Casualty Co. Of Reading, Pennsylvania</v>
      </c>
      <c r="B147" s="59" t="s">
        <v>178</v>
      </c>
      <c r="C147" s="59">
        <v>6</v>
      </c>
    </row>
    <row r="148" spans="1:3" x14ac:dyDescent="0.25">
      <c r="A148" s="59" t="str">
        <f>VLOOKUP(B148, names!A$3:B$2401, 2,)</f>
        <v>Hanover American Insurance Co. (The)</v>
      </c>
      <c r="B148" s="59" t="s">
        <v>181</v>
      </c>
      <c r="C148" s="59">
        <v>6</v>
      </c>
    </row>
    <row r="149" spans="1:3" x14ac:dyDescent="0.25">
      <c r="A149" s="59" t="str">
        <f>VLOOKUP(B149, names!A$3:B$2401, 2,)</f>
        <v>Selective Insurance Co. Of The Southeast</v>
      </c>
      <c r="B149" s="59" t="s">
        <v>179</v>
      </c>
      <c r="C149" s="59">
        <v>5</v>
      </c>
    </row>
    <row r="150" spans="1:3" x14ac:dyDescent="0.25">
      <c r="A150" s="59" t="str">
        <f>VLOOKUP(B150, names!A$3:B$2401, 2,)</f>
        <v>Transportation Insurance Co.</v>
      </c>
      <c r="B150" s="59" t="s">
        <v>183</v>
      </c>
      <c r="C150" s="59">
        <v>5</v>
      </c>
    </row>
    <row r="151" spans="1:3" x14ac:dyDescent="0.25">
      <c r="A151" s="59" t="str">
        <f>VLOOKUP(B151, names!A$3:B$2401, 2,)</f>
        <v>National Fire Insurance Co. Of Hartford</v>
      </c>
      <c r="B151" s="59" t="s">
        <v>182</v>
      </c>
      <c r="C151" s="59">
        <v>4</v>
      </c>
    </row>
    <row r="152" spans="1:3" x14ac:dyDescent="0.25">
      <c r="A152" s="59" t="str">
        <f>VLOOKUP(B152, names!A$3:B$2401, 2,)</f>
        <v>Twin City Fire Insurance Co.</v>
      </c>
      <c r="B152" s="59" t="s">
        <v>184</v>
      </c>
      <c r="C152" s="59">
        <v>4</v>
      </c>
    </row>
    <row r="153" spans="1:3" x14ac:dyDescent="0.25">
      <c r="A153" s="59" t="str">
        <f>VLOOKUP(B153, names!A$3:B$2401, 2,)</f>
        <v>Ace American Insurance Co.</v>
      </c>
      <c r="B153" s="59" t="s">
        <v>180</v>
      </c>
      <c r="C153" s="59">
        <v>3</v>
      </c>
    </row>
    <row r="154" spans="1:3" x14ac:dyDescent="0.25">
      <c r="A154" s="59" t="str">
        <f>VLOOKUP(B154, names!A$3:B$2401, 2,)</f>
        <v>American Alternative Insurance Corp.</v>
      </c>
      <c r="B154" s="59" t="s">
        <v>177</v>
      </c>
      <c r="C154" s="59">
        <v>3</v>
      </c>
    </row>
    <row r="155" spans="1:3" x14ac:dyDescent="0.25">
      <c r="A155" s="59" t="str">
        <f>VLOOKUP(B155, names!A$3:B$2401, 2,)</f>
        <v>Continental Insurance Co.</v>
      </c>
      <c r="B155" s="59" t="s">
        <v>190</v>
      </c>
      <c r="C155" s="59">
        <v>3</v>
      </c>
    </row>
    <row r="156" spans="1:3" x14ac:dyDescent="0.25">
      <c r="A156" s="59" t="str">
        <f>VLOOKUP(B156, names!A$3:B$2401, 2,)</f>
        <v>Mitsui Sumitomo Insurance Co. Of America</v>
      </c>
      <c r="B156" s="59" t="s">
        <v>185</v>
      </c>
      <c r="C156" s="59">
        <v>3</v>
      </c>
    </row>
    <row r="157" spans="1:3" x14ac:dyDescent="0.25">
      <c r="A157" s="59" t="str">
        <f>VLOOKUP(B157, names!A$3:B$2401, 2,)</f>
        <v>Ohio Security Insurance Co.</v>
      </c>
      <c r="B157" s="59" t="s">
        <v>186</v>
      </c>
      <c r="C157" s="59">
        <v>3</v>
      </c>
    </row>
    <row r="158" spans="1:3" x14ac:dyDescent="0.25">
      <c r="A158" s="59" t="str">
        <f>VLOOKUP(B158, names!A$3:B$2401, 2,)</f>
        <v>Stillwater Insurance Co.</v>
      </c>
      <c r="B158" s="59" t="s">
        <v>1826</v>
      </c>
      <c r="C158" s="59">
        <v>3</v>
      </c>
    </row>
    <row r="159" spans="1:3" x14ac:dyDescent="0.25">
      <c r="A159" s="59" t="str">
        <f>VLOOKUP(B159, names!A$3:B$2401, 2,)</f>
        <v>American Agri-Business Insurance Co.</v>
      </c>
      <c r="B159" s="59" t="s">
        <v>187</v>
      </c>
      <c r="C159" s="59">
        <v>2</v>
      </c>
    </row>
    <row r="160" spans="1:3" x14ac:dyDescent="0.25">
      <c r="A160" s="59" t="str">
        <f>VLOOKUP(B160, names!A$3:B$2401, 2,)</f>
        <v>American Economy Insurance Co.</v>
      </c>
      <c r="B160" s="59" t="s">
        <v>188</v>
      </c>
      <c r="C160" s="59">
        <v>2</v>
      </c>
    </row>
    <row r="161" spans="1:3" x14ac:dyDescent="0.25">
      <c r="A161" s="59" t="str">
        <f>VLOOKUP(B161, names!A$3:B$2401, 2,)</f>
        <v>Century-National Insurance Co.</v>
      </c>
      <c r="B161" s="59" t="s">
        <v>189</v>
      </c>
      <c r="C161" s="59">
        <v>2</v>
      </c>
    </row>
    <row r="162" spans="1:3" x14ac:dyDescent="0.25">
      <c r="A162" s="59" t="str">
        <f>VLOOKUP(B162, names!A$3:B$2401, 2,)</f>
        <v>Allianz Global Risks Us Insurance Co.</v>
      </c>
      <c r="B162" s="59" t="s">
        <v>193</v>
      </c>
      <c r="C162" s="59">
        <v>1</v>
      </c>
    </row>
    <row r="163" spans="1:3" x14ac:dyDescent="0.25">
      <c r="A163" s="59" t="str">
        <f>VLOOKUP(B163, names!A$3:B$2401, 2,)</f>
        <v>Employers Insurance Co. Of Wausau</v>
      </c>
      <c r="B163" s="59" t="s">
        <v>194</v>
      </c>
      <c r="C163" s="59">
        <v>1</v>
      </c>
    </row>
    <row r="164" spans="1:3" x14ac:dyDescent="0.25">
      <c r="A164" s="59" t="str">
        <f>VLOOKUP(B164, names!A$3:B$2401, 2,)</f>
        <v>Mitsui Sumitomo Insurance USA</v>
      </c>
      <c r="B164" s="59" t="s">
        <v>195</v>
      </c>
      <c r="C164" s="59">
        <v>1</v>
      </c>
    </row>
    <row r="165" spans="1:3" x14ac:dyDescent="0.25">
      <c r="A165" s="59" t="str">
        <f>VLOOKUP(B165, names!A$3:B$2401, 2,)</f>
        <v>St. Paul Protective Insurance Co.</v>
      </c>
      <c r="B165" s="59" t="s">
        <v>196</v>
      </c>
      <c r="C165" s="59">
        <v>1</v>
      </c>
    </row>
    <row r="166" spans="1:3" x14ac:dyDescent="0.25">
      <c r="A166" s="59" t="str">
        <f>VLOOKUP(B166, names!A$3:B$2401, 2,)</f>
        <v>Valley Forge Insurance Co.</v>
      </c>
      <c r="B166" s="59" t="s">
        <v>191</v>
      </c>
      <c r="C166" s="59">
        <v>1</v>
      </c>
    </row>
    <row r="167" spans="1:3" x14ac:dyDescent="0.25">
      <c r="A167" s="59" t="str">
        <f>VLOOKUP(B167, names!A$3:B$2401, 2,)</f>
        <v>American Insurance Co. (The)</v>
      </c>
      <c r="B167" s="59" t="s">
        <v>197</v>
      </c>
      <c r="C167" s="59">
        <v>0</v>
      </c>
    </row>
    <row r="168" spans="1:3" x14ac:dyDescent="0.25">
      <c r="A168" s="59" t="str">
        <f>VLOOKUP(B168, names!A$3:B$2401, 2,)</f>
        <v>American Zurich Insurance Co.</v>
      </c>
      <c r="B168" s="59" t="s">
        <v>381</v>
      </c>
      <c r="C168" s="59">
        <v>0</v>
      </c>
    </row>
    <row r="169" spans="1:3" x14ac:dyDescent="0.25">
      <c r="A169" s="59" t="str">
        <f>VLOOKUP(B169, names!A$3:B$2401, 2,)</f>
        <v>Fair American Insurance And Reinsurance Co.</v>
      </c>
      <c r="B169" s="59" t="s">
        <v>198</v>
      </c>
      <c r="C169" s="59">
        <v>0</v>
      </c>
    </row>
    <row r="170" spans="1:3" x14ac:dyDescent="0.25">
      <c r="A170" s="59" t="str">
        <f>VLOOKUP(B170, names!A$3:B$2401, 2,)</f>
        <v>Fidelity And Deposit Co. Of Maryland</v>
      </c>
      <c r="B170" s="59" t="s">
        <v>199</v>
      </c>
      <c r="C170" s="59">
        <v>0</v>
      </c>
    </row>
    <row r="171" spans="1:3" x14ac:dyDescent="0.25">
      <c r="A171" s="59" t="str">
        <f>VLOOKUP(B171, names!A$3:B$2401, 2,)</f>
        <v>Horace Mann Insurance Co.</v>
      </c>
      <c r="B171" s="59" t="s">
        <v>202</v>
      </c>
      <c r="C171" s="59">
        <v>0</v>
      </c>
    </row>
    <row r="172" spans="1:3" x14ac:dyDescent="0.25">
      <c r="A172" s="59" t="str">
        <f>VLOOKUP(B172, names!A$3:B$2401, 2,)</f>
        <v>National Surety Corp.</v>
      </c>
      <c r="B172" s="59" t="s">
        <v>203</v>
      </c>
      <c r="C172" s="59">
        <v>0</v>
      </c>
    </row>
    <row r="173" spans="1:3" x14ac:dyDescent="0.25">
      <c r="A173" s="59" t="str">
        <f>VLOOKUP(B173, names!A$3:B$2401, 2,)</f>
        <v>St. Paul Mercury Insurance Co.</v>
      </c>
      <c r="B173" s="59" t="s">
        <v>394</v>
      </c>
      <c r="C173" s="59">
        <v>0</v>
      </c>
    </row>
    <row r="174" spans="1:3" x14ac:dyDescent="0.25">
      <c r="A174" s="59" t="str">
        <f>VLOOKUP(B174, names!A$3:B$2401, 2,)</f>
        <v>Zurich American Insurance Co.</v>
      </c>
      <c r="B174" s="59" t="s">
        <v>192</v>
      </c>
      <c r="C174" s="59">
        <v>0</v>
      </c>
    </row>
    <row r="175" spans="1:3" x14ac:dyDescent="0.25">
      <c r="A175" s="59" t="str">
        <f>VLOOKUP(B175, names!A$3:B$2401, 2,)</f>
        <v>Zurich American Insurance Co. of Illinois</v>
      </c>
      <c r="B175" s="59" t="s">
        <v>384</v>
      </c>
      <c r="C175" s="59">
        <v>0</v>
      </c>
    </row>
  </sheetData>
  <sortState ref="A2:D174">
    <sortCondition descending="1" ref="C3"/>
  </sortState>
  <pageMargins left="0.7" right="0.7" top="0.75" bottom="0.75" header="0.3" footer="0.3"/>
  <pageSetup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names!A$3:B$2401, 2,)</f>
        <v>Citizens Property Insurance Corp.</v>
      </c>
      <c r="B2" t="s">
        <v>33</v>
      </c>
      <c r="C2" s="1">
        <v>581556</v>
      </c>
    </row>
    <row r="3" spans="1:3" x14ac:dyDescent="0.25">
      <c r="A3" t="str">
        <f>VLOOKUP(B3, names!A$3:B$2401, 2,)</f>
        <v>Universal Property &amp; Casualty Insurance Co.</v>
      </c>
      <c r="B3" t="s">
        <v>34</v>
      </c>
      <c r="C3" s="1">
        <v>531619</v>
      </c>
    </row>
    <row r="4" spans="1:3" x14ac:dyDescent="0.25">
      <c r="A4" t="str">
        <f>VLOOKUP(B4, names!A$3:B$2401, 2,)</f>
        <v>Security First Insurance Co.</v>
      </c>
      <c r="B4" t="s">
        <v>35</v>
      </c>
      <c r="C4" s="1">
        <v>246327</v>
      </c>
    </row>
    <row r="5" spans="1:3" x14ac:dyDescent="0.25">
      <c r="A5" t="str">
        <f>VLOOKUP(B5, names!A$3:B$2401, 2,)</f>
        <v>Heritage Property &amp; Casualty Insurance Co.</v>
      </c>
      <c r="B5" t="s">
        <v>36</v>
      </c>
      <c r="C5" s="1">
        <v>223417</v>
      </c>
    </row>
    <row r="6" spans="1:3" x14ac:dyDescent="0.25">
      <c r="A6" t="str">
        <f>VLOOKUP(B6, names!A$3:B$2401, 2,)</f>
        <v>Federated National Insurance Co.</v>
      </c>
      <c r="B6" t="s">
        <v>37</v>
      </c>
      <c r="C6" s="1">
        <v>212490</v>
      </c>
    </row>
    <row r="7" spans="1:3" x14ac:dyDescent="0.25">
      <c r="A7" t="str">
        <f>VLOOKUP(B7, names!A$3:B$2401, 2,)</f>
        <v>American Integrity Insurance Co. Of Florida</v>
      </c>
      <c r="B7" t="s">
        <v>38</v>
      </c>
      <c r="C7" s="1">
        <v>206795</v>
      </c>
    </row>
    <row r="8" spans="1:3" x14ac:dyDescent="0.25">
      <c r="A8" t="str">
        <f>VLOOKUP(B8, names!A$3:B$2401, 2,)</f>
        <v>United Property &amp; Casualty Insurance Co.</v>
      </c>
      <c r="B8" t="s">
        <v>39</v>
      </c>
      <c r="C8" s="1">
        <v>170006</v>
      </c>
    </row>
    <row r="9" spans="1:3" x14ac:dyDescent="0.25">
      <c r="A9" t="str">
        <f>VLOOKUP(B9, names!A$3:B$2401, 2,)</f>
        <v>St. Johns Insurance Co.</v>
      </c>
      <c r="B9" t="s">
        <v>40</v>
      </c>
      <c r="C9" s="1">
        <v>169700</v>
      </c>
    </row>
    <row r="10" spans="1:3" x14ac:dyDescent="0.25">
      <c r="A10" t="str">
        <f>VLOOKUP(B10, names!A$3:B$2401, 2,)</f>
        <v>Homeowners Choice Property &amp; Casualty Insurance Co.</v>
      </c>
      <c r="B10" t="s">
        <v>41</v>
      </c>
      <c r="C10" s="1">
        <v>169286</v>
      </c>
    </row>
    <row r="11" spans="1:3" x14ac:dyDescent="0.25">
      <c r="A11" t="str">
        <f>VLOOKUP(B11, names!A$3:B$2401, 2,)</f>
        <v>American Bankers Insurance Co. Of Florida</v>
      </c>
      <c r="B11" t="s">
        <v>42</v>
      </c>
      <c r="C11" s="1">
        <v>158241</v>
      </c>
    </row>
    <row r="12" spans="1:3" x14ac:dyDescent="0.25">
      <c r="A12" t="str">
        <f>VLOOKUP(B12, names!A$3:B$2401, 2,)</f>
        <v>Tower Hill Prime Insurance Co.</v>
      </c>
      <c r="B12" t="s">
        <v>43</v>
      </c>
      <c r="C12" s="1">
        <v>145186</v>
      </c>
    </row>
    <row r="13" spans="1:3" x14ac:dyDescent="0.25">
      <c r="A13" t="str">
        <f>VLOOKUP(B13, names!A$3:B$2401, 2,)</f>
        <v>People's Trust Insurance Co.</v>
      </c>
      <c r="B13" t="s">
        <v>44</v>
      </c>
      <c r="C13" s="1">
        <v>141705</v>
      </c>
    </row>
    <row r="14" spans="1:3" x14ac:dyDescent="0.25">
      <c r="A14" t="str">
        <f>VLOOKUP(B14, names!A$3:B$2401, 2,)</f>
        <v>United Services Automobile Association</v>
      </c>
      <c r="B14" t="s">
        <v>45</v>
      </c>
      <c r="C14" s="1">
        <v>123837</v>
      </c>
    </row>
    <row r="15" spans="1:3" x14ac:dyDescent="0.25">
      <c r="A15" t="str">
        <f>VLOOKUP(B15, names!A$3:B$2401, 2,)</f>
        <v>Florida Peninsula Insurance Co.</v>
      </c>
      <c r="B15" t="s">
        <v>46</v>
      </c>
      <c r="C15" s="1">
        <v>123314</v>
      </c>
    </row>
    <row r="16" spans="1:3" x14ac:dyDescent="0.25">
      <c r="A16" t="str">
        <f>VLOOKUP(B16, names!A$3:B$2401, 2,)</f>
        <v>ASI Preferred Insurance Corp.</v>
      </c>
      <c r="B16" t="s">
        <v>47</v>
      </c>
      <c r="C16" s="1">
        <v>113562</v>
      </c>
    </row>
    <row r="17" spans="1:3" x14ac:dyDescent="0.25">
      <c r="A17" t="str">
        <f>VLOOKUP(B17, names!A$3:B$2401, 2,)</f>
        <v>Florida Family Insurance Co.</v>
      </c>
      <c r="B17" t="s">
        <v>48</v>
      </c>
      <c r="C17" s="1">
        <v>106767</v>
      </c>
    </row>
    <row r="18" spans="1:3" x14ac:dyDescent="0.25">
      <c r="A18" t="str">
        <f>VLOOKUP(B18, names!A$3:B$2401, 2,)</f>
        <v>Castle Key Indemnity Co.</v>
      </c>
      <c r="B18" t="s">
        <v>49</v>
      </c>
      <c r="C18" s="1">
        <v>105274</v>
      </c>
    </row>
    <row r="19" spans="1:3" x14ac:dyDescent="0.25">
      <c r="A19" t="str">
        <f>VLOOKUP(B19, names!A$3:B$2401, 2,)</f>
        <v>Ark Royal Insurance Co.</v>
      </c>
      <c r="B19" t="s">
        <v>50</v>
      </c>
      <c r="C19" s="1">
        <v>98127</v>
      </c>
    </row>
    <row r="20" spans="1:3" x14ac:dyDescent="0.25">
      <c r="A20" t="str">
        <f>VLOOKUP(B20, names!A$3:B$2401, 2,)</f>
        <v>Tower Hill Signature Insurance Co.</v>
      </c>
      <c r="B20" t="s">
        <v>51</v>
      </c>
      <c r="C20" s="1">
        <v>95716</v>
      </c>
    </row>
    <row r="21" spans="1:3" x14ac:dyDescent="0.25">
      <c r="A21" t="str">
        <f>VLOOKUP(B21, names!A$3:B$2401, 2,)</f>
        <v>Olympus Insurance Co.</v>
      </c>
      <c r="B21" t="s">
        <v>52</v>
      </c>
      <c r="C21" s="1">
        <v>89087</v>
      </c>
    </row>
    <row r="22" spans="1:3" x14ac:dyDescent="0.25">
      <c r="A22" t="str">
        <f>VLOOKUP(B22, names!A$3:B$2401, 2,)</f>
        <v>Castle Key Insurance Co.</v>
      </c>
      <c r="B22" t="s">
        <v>53</v>
      </c>
      <c r="C22" s="1">
        <v>84748</v>
      </c>
    </row>
    <row r="23" spans="1:3" x14ac:dyDescent="0.25">
      <c r="A23" t="str">
        <f>VLOOKUP(B23, names!A$3:B$2401, 2,)</f>
        <v xml:space="preserve">Tower Hill Preferred Insurance Co. </v>
      </c>
      <c r="B23" t="s">
        <v>54</v>
      </c>
      <c r="C23" s="1">
        <v>74783</v>
      </c>
    </row>
    <row r="24" spans="1:3" x14ac:dyDescent="0.25">
      <c r="A24" t="str">
        <f>VLOOKUP(B24, names!A$3:B$2401, 2,)</f>
        <v>First Protective Insurance Co.</v>
      </c>
      <c r="B24" t="s">
        <v>55</v>
      </c>
      <c r="C24" s="1">
        <v>73826</v>
      </c>
    </row>
    <row r="25" spans="1:3" x14ac:dyDescent="0.25">
      <c r="A25" t="str">
        <f>VLOOKUP(B25, names!A$3:B$2401, 2,)</f>
        <v>ASI Assurance Corp.</v>
      </c>
      <c r="B25" t="s">
        <v>56</v>
      </c>
      <c r="C25" s="1">
        <v>71221</v>
      </c>
    </row>
    <row r="26" spans="1:3" x14ac:dyDescent="0.25">
      <c r="A26" t="str">
        <f>VLOOKUP(B26, names!A$3:B$2401, 2,)</f>
        <v>Safe Harbor Insurance Co.</v>
      </c>
      <c r="B26" t="s">
        <v>57</v>
      </c>
      <c r="C26" s="1">
        <v>69979</v>
      </c>
    </row>
    <row r="27" spans="1:3" x14ac:dyDescent="0.25">
      <c r="A27" t="str">
        <f>VLOOKUP(B27, names!A$3:B$2401, 2,)</f>
        <v>Southern Fidelity Insurance Co.</v>
      </c>
      <c r="B27" t="s">
        <v>58</v>
      </c>
      <c r="C27" s="1">
        <v>67912</v>
      </c>
    </row>
    <row r="28" spans="1:3" x14ac:dyDescent="0.25">
      <c r="A28" t="str">
        <f>VLOOKUP(B28, names!A$3:B$2401, 2,)</f>
        <v>Cypress Property &amp; Casualty Insurance Co.</v>
      </c>
      <c r="B28" t="s">
        <v>59</v>
      </c>
      <c r="C28" s="1">
        <v>65888</v>
      </c>
    </row>
    <row r="29" spans="1:3" x14ac:dyDescent="0.25">
      <c r="A29" t="str">
        <f>VLOOKUP(B29, names!A$3:B$2401, 2,)</f>
        <v>Auto Club Insurance Co. Of Florida</v>
      </c>
      <c r="B29" t="s">
        <v>60</v>
      </c>
      <c r="C29" s="1">
        <v>63805</v>
      </c>
    </row>
    <row r="30" spans="1:3" x14ac:dyDescent="0.25">
      <c r="A30" t="str">
        <f>VLOOKUP(B30, names!A$3:B$2401, 2,)</f>
        <v>American Strategic Insurance Corp.</v>
      </c>
      <c r="B30" t="s">
        <v>61</v>
      </c>
      <c r="C30" s="1">
        <v>62791</v>
      </c>
    </row>
    <row r="31" spans="1:3" x14ac:dyDescent="0.25">
      <c r="A31" t="str">
        <f>VLOOKUP(B31, names!A$3:B$2401, 2,)</f>
        <v>Southern Fidelity Property &amp; Casualty</v>
      </c>
      <c r="B31" t="s">
        <v>62</v>
      </c>
      <c r="C31" s="1">
        <v>62370</v>
      </c>
    </row>
    <row r="32" spans="1:3" x14ac:dyDescent="0.25">
      <c r="A32" t="str">
        <f>VLOOKUP(B32, names!A$3:B$2401, 2,)</f>
        <v>Tower Hill Select Insurance Co.</v>
      </c>
      <c r="B32" t="s">
        <v>63</v>
      </c>
      <c r="C32" s="1">
        <v>61437</v>
      </c>
    </row>
    <row r="33" spans="1:3" x14ac:dyDescent="0.25">
      <c r="A33" t="str">
        <f>VLOOKUP(B33, names!A$3:B$2401, 2,)</f>
        <v>Gulfstream Property And Casualty Insurance Co.</v>
      </c>
      <c r="B33" t="s">
        <v>64</v>
      </c>
      <c r="C33" s="1">
        <v>59188</v>
      </c>
    </row>
    <row r="34" spans="1:3" x14ac:dyDescent="0.25">
      <c r="A34" t="str">
        <f>VLOOKUP(B34, names!A$3:B$2401, 2,)</f>
        <v>Southern Oak Insurance Co.</v>
      </c>
      <c r="B34" t="s">
        <v>65</v>
      </c>
      <c r="C34" s="1">
        <v>58639</v>
      </c>
    </row>
    <row r="35" spans="1:3" x14ac:dyDescent="0.25">
      <c r="A35" t="str">
        <f>VLOOKUP(B35, names!A$3:B$2401, 2,)</f>
        <v>American Modern Insurance Co. Of Florida</v>
      </c>
      <c r="B35" t="s">
        <v>66</v>
      </c>
      <c r="C35" s="1">
        <v>58414</v>
      </c>
    </row>
    <row r="36" spans="1:3" x14ac:dyDescent="0.25">
      <c r="A36" t="str">
        <f>VLOOKUP(B36, names!A$3:B$2401, 2,)</f>
        <v>USAA Casualty Insurance Co.</v>
      </c>
      <c r="B36" t="s">
        <v>67</v>
      </c>
      <c r="C36" s="1">
        <v>56278</v>
      </c>
    </row>
    <row r="37" spans="1:3" x14ac:dyDescent="0.25">
      <c r="A37" t="str">
        <f>VLOOKUP(B37, names!A$3:B$2401, 2,)</f>
        <v>American Traditions Insurance Co.</v>
      </c>
      <c r="B37" t="s">
        <v>68</v>
      </c>
      <c r="C37" s="1">
        <v>55326</v>
      </c>
    </row>
    <row r="38" spans="1:3" x14ac:dyDescent="0.25">
      <c r="A38" t="str">
        <f>VLOOKUP(B38, names!A$3:B$2401, 2,)</f>
        <v>Mount Beacon Insurance Co.</v>
      </c>
      <c r="B38" t="s">
        <v>69</v>
      </c>
      <c r="C38" s="1">
        <v>52955</v>
      </c>
    </row>
    <row r="39" spans="1:3" x14ac:dyDescent="0.25">
      <c r="A39" t="str">
        <f>VLOOKUP(B39, names!A$3:B$2401, 2,)</f>
        <v>Universal Insurance Co. Of North America</v>
      </c>
      <c r="B39" t="s">
        <v>70</v>
      </c>
      <c r="C39" s="1">
        <v>52689</v>
      </c>
    </row>
    <row r="40" spans="1:3" x14ac:dyDescent="0.25">
      <c r="A40" t="str">
        <f>VLOOKUP(B40, names!A$3:B$2401, 2,)</f>
        <v>Safepoint Insurance Co.</v>
      </c>
      <c r="B40" t="s">
        <v>71</v>
      </c>
      <c r="C40" s="1">
        <v>50691</v>
      </c>
    </row>
    <row r="41" spans="1:3" x14ac:dyDescent="0.25">
      <c r="A41" t="str">
        <f>VLOOKUP(B41, names!A$3:B$2401, 2,)</f>
        <v>Omega Insurance Co.</v>
      </c>
      <c r="B41" t="s">
        <v>72</v>
      </c>
      <c r="C41" s="1">
        <v>49441</v>
      </c>
    </row>
    <row r="42" spans="1:3" x14ac:dyDescent="0.25">
      <c r="A42" t="str">
        <f>VLOOKUP(B42, names!A$3:B$2401, 2,)</f>
        <v>Modern USA Insurance Co.</v>
      </c>
      <c r="B42" t="s">
        <v>73</v>
      </c>
      <c r="C42" s="1">
        <v>45058</v>
      </c>
    </row>
    <row r="43" spans="1:3" x14ac:dyDescent="0.25">
      <c r="A43" t="str">
        <f>VLOOKUP(B43, names!A$3:B$2401, 2,)</f>
        <v>Capitol Preferred Insurance Co.</v>
      </c>
      <c r="B43" t="s">
        <v>74</v>
      </c>
      <c r="C43" s="1">
        <v>44281</v>
      </c>
    </row>
    <row r="44" spans="1:3" x14ac:dyDescent="0.25">
      <c r="A44" t="str">
        <f>VLOOKUP(B44, names!A$3:B$2401, 2,)</f>
        <v>Florida Farm Bureau Casualty Insurance Co.</v>
      </c>
      <c r="B44" t="s">
        <v>75</v>
      </c>
      <c r="C44" s="1">
        <v>42889</v>
      </c>
    </row>
    <row r="45" spans="1:3" x14ac:dyDescent="0.25">
      <c r="A45" t="str">
        <f>VLOOKUP(B45, names!A$3:B$2401, 2,)</f>
        <v>Florida Farm Bureau General Insurance Co.</v>
      </c>
      <c r="B45" t="s">
        <v>76</v>
      </c>
      <c r="C45" s="1">
        <v>41628</v>
      </c>
    </row>
    <row r="46" spans="1:3" x14ac:dyDescent="0.25">
      <c r="A46" t="str">
        <f>VLOOKUP(B46, names!A$3:B$2401, 2,)</f>
        <v>Liberty Mutual Fire Insurance Co.</v>
      </c>
      <c r="B46" t="s">
        <v>77</v>
      </c>
      <c r="C46" s="1">
        <v>36727</v>
      </c>
    </row>
    <row r="47" spans="1:3" x14ac:dyDescent="0.25">
      <c r="A47" t="str">
        <f>VLOOKUP(B47, names!A$3:B$2401, 2,)</f>
        <v>Elements Property Insurance Co.</v>
      </c>
      <c r="B47" t="s">
        <v>78</v>
      </c>
      <c r="C47" s="1">
        <v>36641</v>
      </c>
    </row>
    <row r="48" spans="1:3" x14ac:dyDescent="0.25">
      <c r="A48" t="str">
        <f>VLOOKUP(B48, names!A$3:B$2401, 2,)</f>
        <v>Foremost Insurance Co.</v>
      </c>
      <c r="B48" t="s">
        <v>79</v>
      </c>
      <c r="C48" s="1">
        <v>35388</v>
      </c>
    </row>
    <row r="49" spans="1:3" x14ac:dyDescent="0.25">
      <c r="A49" t="str">
        <f>VLOOKUP(B49, names!A$3:B$2401, 2,)</f>
        <v>Nationwide Insurance Co. Of Florida</v>
      </c>
      <c r="B49" t="s">
        <v>80</v>
      </c>
      <c r="C49" s="1">
        <v>32690</v>
      </c>
    </row>
    <row r="50" spans="1:3" x14ac:dyDescent="0.25">
      <c r="A50" t="str">
        <f>VLOOKUP(B50, names!A$3:B$2401, 2,)</f>
        <v>Federal Insurance Co.</v>
      </c>
      <c r="B50" t="s">
        <v>81</v>
      </c>
      <c r="C50" s="1">
        <v>32380</v>
      </c>
    </row>
    <row r="51" spans="1:3" x14ac:dyDescent="0.25">
      <c r="A51" t="str">
        <f>VLOOKUP(B51, names!A$3:B$2401, 2,)</f>
        <v>Prepared Insurance Co.</v>
      </c>
      <c r="B51" t="s">
        <v>82</v>
      </c>
      <c r="C51" s="1">
        <v>31432</v>
      </c>
    </row>
    <row r="52" spans="1:3" x14ac:dyDescent="0.25">
      <c r="A52" t="str">
        <f>VLOOKUP(B52, names!A$3:B$2401, 2,)</f>
        <v>First Community Insurance Co.</v>
      </c>
      <c r="B52" t="s">
        <v>83</v>
      </c>
      <c r="C52" s="1">
        <v>30383</v>
      </c>
    </row>
    <row r="53" spans="1:3" x14ac:dyDescent="0.25">
      <c r="A53" t="str">
        <f>VLOOKUP(B53, names!A$3:B$2401, 2,)</f>
        <v>Florida Specialty Insurance Co.</v>
      </c>
      <c r="B53" t="s">
        <v>84</v>
      </c>
      <c r="C53" s="1">
        <v>30128</v>
      </c>
    </row>
    <row r="54" spans="1:3" x14ac:dyDescent="0.25">
      <c r="A54" t="str">
        <f>VLOOKUP(B54, names!A$3:B$2401, 2,)</f>
        <v>Sawgrass Mutual Insurance Co.</v>
      </c>
      <c r="B54" t="s">
        <v>85</v>
      </c>
      <c r="C54" s="1">
        <v>26809</v>
      </c>
    </row>
    <row r="55" spans="1:3" x14ac:dyDescent="0.25">
      <c r="A55" t="str">
        <f>VLOOKUP(B55, names!A$3:B$2401, 2,)</f>
        <v>Hartford Insurance Co. Of The Midwest</v>
      </c>
      <c r="B55" t="s">
        <v>86</v>
      </c>
      <c r="C55" s="1">
        <v>26675</v>
      </c>
    </row>
    <row r="56" spans="1:3" x14ac:dyDescent="0.25">
      <c r="A56" t="str">
        <f>VLOOKUP(B56, names!A$3:B$2401, 2,)</f>
        <v>Weston Insurance Co.</v>
      </c>
      <c r="B56" t="s">
        <v>87</v>
      </c>
      <c r="C56" s="1">
        <v>25726</v>
      </c>
    </row>
    <row r="57" spans="1:3" x14ac:dyDescent="0.25">
      <c r="A57" t="str">
        <f>VLOOKUP(B57, names!A$3:B$2401, 2,)</f>
        <v>Anchor Property And Casualty Insurance Co.</v>
      </c>
      <c r="B57" t="s">
        <v>88</v>
      </c>
      <c r="C57" s="1">
        <v>22348</v>
      </c>
    </row>
    <row r="58" spans="1:3" x14ac:dyDescent="0.25">
      <c r="A58" t="str">
        <f>VLOOKUP(B58, names!A$3:B$2401, 2,)</f>
        <v>Amica Mutual Insurance Co.</v>
      </c>
      <c r="B58" t="s">
        <v>89</v>
      </c>
      <c r="C58" s="1">
        <v>22131</v>
      </c>
    </row>
    <row r="59" spans="1:3" x14ac:dyDescent="0.25">
      <c r="A59" t="str">
        <f>VLOOKUP(B59, names!A$3:B$2401, 2,)</f>
        <v>First Liberty Insurance Corp. (The)</v>
      </c>
      <c r="B59" t="s">
        <v>90</v>
      </c>
      <c r="C59" s="1">
        <v>21685</v>
      </c>
    </row>
    <row r="60" spans="1:3" x14ac:dyDescent="0.25">
      <c r="A60" t="str">
        <f>VLOOKUP(B60, names!A$3:B$2401, 2,)</f>
        <v>Avatar Property &amp; Casualty Insurance Co.</v>
      </c>
      <c r="B60" t="s">
        <v>91</v>
      </c>
      <c r="C60" s="1">
        <v>18736</v>
      </c>
    </row>
    <row r="61" spans="1:3" x14ac:dyDescent="0.25">
      <c r="A61" t="str">
        <f>VLOOKUP(B61, names!A$3:B$2401, 2,)</f>
        <v>Foremost Property And Casualty Insurance Co.</v>
      </c>
      <c r="B61" t="s">
        <v>92</v>
      </c>
      <c r="C61" s="1">
        <v>18367</v>
      </c>
    </row>
    <row r="62" spans="1:3" x14ac:dyDescent="0.25">
      <c r="A62" t="str">
        <f>VLOOKUP(B62, names!A$3:B$2401, 2,)</f>
        <v>First Floridian Auto And Home Insurance Co.</v>
      </c>
      <c r="B62" t="s">
        <v>93</v>
      </c>
      <c r="C62" s="1">
        <v>16699</v>
      </c>
    </row>
    <row r="63" spans="1:3" x14ac:dyDescent="0.25">
      <c r="A63" t="str">
        <f>VLOOKUP(B63, names!A$3:B$2401, 2,)</f>
        <v>USAA General Indemnity Co.</v>
      </c>
      <c r="B63" t="s">
        <v>94</v>
      </c>
      <c r="C63" s="1">
        <v>16151</v>
      </c>
    </row>
    <row r="64" spans="1:3" x14ac:dyDescent="0.25">
      <c r="A64" t="str">
        <f>VLOOKUP(B64, names!A$3:B$2401, 2,)</f>
        <v>United Casualty Insurance Co. Of America</v>
      </c>
      <c r="B64" t="s">
        <v>95</v>
      </c>
      <c r="C64" s="1">
        <v>15640</v>
      </c>
    </row>
    <row r="65" spans="1:3" x14ac:dyDescent="0.25">
      <c r="A65" t="str">
        <f>VLOOKUP(B65, names!A$3:B$2401, 2,)</f>
        <v>Praetorian Insurance Co.</v>
      </c>
      <c r="B65" t="s">
        <v>96</v>
      </c>
      <c r="C65" s="1">
        <v>14653</v>
      </c>
    </row>
    <row r="66" spans="1:3" x14ac:dyDescent="0.25">
      <c r="A66" t="str">
        <f>VLOOKUP(B66, names!A$3:B$2401, 2,)</f>
        <v>AIG Property Casualty Co.</v>
      </c>
      <c r="B66" t="s">
        <v>97</v>
      </c>
      <c r="C66" s="1">
        <v>14056</v>
      </c>
    </row>
    <row r="67" spans="1:3" x14ac:dyDescent="0.25">
      <c r="A67" t="str">
        <f>VLOOKUP(B67, names!A$3:B$2401, 2,)</f>
        <v>First American Property &amp; Casualty Insurance Co.</v>
      </c>
      <c r="B67" t="s">
        <v>98</v>
      </c>
      <c r="C67" s="1">
        <v>13580</v>
      </c>
    </row>
    <row r="68" spans="1:3" x14ac:dyDescent="0.25">
      <c r="A68" t="str">
        <f>VLOOKUP(B68, names!A$3:B$2401, 2,)</f>
        <v>Metropolitan Casualty Insurance Co.</v>
      </c>
      <c r="B68" t="s">
        <v>99</v>
      </c>
      <c r="C68" s="1">
        <v>9882</v>
      </c>
    </row>
    <row r="69" spans="1:3" x14ac:dyDescent="0.25">
      <c r="A69" t="str">
        <f>VLOOKUP(B69, names!A$3:B$2401, 2,)</f>
        <v>Stillwater Property And Casualty Insurance Co.</v>
      </c>
      <c r="B69" t="s">
        <v>100</v>
      </c>
      <c r="C69" s="1">
        <v>8986</v>
      </c>
    </row>
    <row r="70" spans="1:3" x14ac:dyDescent="0.25">
      <c r="A70" t="str">
        <f>VLOOKUP(B70, names!A$3:B$2401, 2,)</f>
        <v>Southern-Owners Insurance Co.</v>
      </c>
      <c r="B70" t="s">
        <v>101</v>
      </c>
      <c r="C70" s="1">
        <v>8863</v>
      </c>
    </row>
    <row r="71" spans="1:3" x14ac:dyDescent="0.25">
      <c r="A71" t="str">
        <f>VLOOKUP(B71, names!A$3:B$2401, 2,)</f>
        <v>American Reliable Insurance Co.</v>
      </c>
      <c r="B71" t="s">
        <v>102</v>
      </c>
      <c r="C71" s="1">
        <v>7099</v>
      </c>
    </row>
    <row r="72" spans="1:3" x14ac:dyDescent="0.25">
      <c r="A72" t="str">
        <f>VLOOKUP(B72, names!A$3:B$2401, 2,)</f>
        <v>Privilege Underwriters Reciprocal Exchange</v>
      </c>
      <c r="B72" t="s">
        <v>103</v>
      </c>
      <c r="C72" s="1">
        <v>7074</v>
      </c>
    </row>
    <row r="73" spans="1:3" x14ac:dyDescent="0.25">
      <c r="A73" t="str">
        <f>VLOOKUP(B73, names!A$3:B$2401, 2,)</f>
        <v>Fireman's Fund Insurance Co.</v>
      </c>
      <c r="B73" t="s">
        <v>104</v>
      </c>
      <c r="C73" s="1">
        <v>6457</v>
      </c>
    </row>
    <row r="74" spans="1:3" x14ac:dyDescent="0.25">
      <c r="A74" t="str">
        <f>VLOOKUP(B74, names!A$3:B$2401, 2,)</f>
        <v>American Southern Home Insurance Co.</v>
      </c>
      <c r="B74" t="s">
        <v>105</v>
      </c>
      <c r="C74" s="1">
        <v>6045</v>
      </c>
    </row>
    <row r="75" spans="1:3" x14ac:dyDescent="0.25">
      <c r="A75" t="str">
        <f>VLOOKUP(B75, names!A$3:B$2401, 2,)</f>
        <v>Sussex Insurance Co.</v>
      </c>
      <c r="B75" t="s">
        <v>106</v>
      </c>
      <c r="C75" s="1">
        <v>5530</v>
      </c>
    </row>
    <row r="76" spans="1:3" x14ac:dyDescent="0.25">
      <c r="A76" t="str">
        <f>VLOOKUP(B76, names!A$3:B$2401, 2,)</f>
        <v>Homesite Insurance Co.</v>
      </c>
      <c r="B76" t="s">
        <v>107</v>
      </c>
      <c r="C76" s="1">
        <v>5353</v>
      </c>
    </row>
    <row r="77" spans="1:3" x14ac:dyDescent="0.25">
      <c r="A77" t="str">
        <f>VLOOKUP(B77, names!A$3:B$2401, 2,)</f>
        <v>American Coastal Insurance Co.</v>
      </c>
      <c r="B77" t="s">
        <v>108</v>
      </c>
      <c r="C77" s="1">
        <v>4591</v>
      </c>
    </row>
    <row r="78" spans="1:3" x14ac:dyDescent="0.25">
      <c r="A78" t="str">
        <f>VLOOKUP(B78, names!A$3:B$2401, 2,)</f>
        <v>American Colonial Insurance Co.</v>
      </c>
      <c r="B78" t="s">
        <v>109</v>
      </c>
      <c r="C78" s="1">
        <v>4513</v>
      </c>
    </row>
    <row r="79" spans="1:3" x14ac:dyDescent="0.25">
      <c r="A79" t="str">
        <f>VLOOKUP(B79, names!A$3:B$2401, 2,)</f>
        <v>New Hampshire Insurance Co.</v>
      </c>
      <c r="B79" t="s">
        <v>110</v>
      </c>
      <c r="C79" s="1">
        <v>3930</v>
      </c>
    </row>
    <row r="80" spans="1:3" x14ac:dyDescent="0.25">
      <c r="A80" t="str">
        <f>VLOOKUP(B80, names!A$3:B$2401, 2,)</f>
        <v>Armed Forces Insurance Exchange</v>
      </c>
      <c r="B80" t="s">
        <v>111</v>
      </c>
      <c r="C80" s="1">
        <v>3592</v>
      </c>
    </row>
    <row r="81" spans="1:3" x14ac:dyDescent="0.25">
      <c r="A81" t="str">
        <f>VLOOKUP(B81, names!A$3:B$2401, 2,)</f>
        <v>Response Insurance Co.</v>
      </c>
      <c r="B81" t="s">
        <v>112</v>
      </c>
      <c r="C81" s="1">
        <v>3520</v>
      </c>
    </row>
    <row r="82" spans="1:3" x14ac:dyDescent="0.25">
      <c r="A82" t="str">
        <f>VLOOKUP(B82, names!A$3:B$2401, 2,)</f>
        <v>American Automobile Insurance Co.</v>
      </c>
      <c r="B82" t="s">
        <v>113</v>
      </c>
      <c r="C82" s="1">
        <v>2949</v>
      </c>
    </row>
    <row r="83" spans="1:3" x14ac:dyDescent="0.25">
      <c r="A83" t="str">
        <f>VLOOKUP(B83, names!A$3:B$2401, 2,)</f>
        <v>Ace Insurance Co. Of The Midwest</v>
      </c>
      <c r="B83" t="s">
        <v>114</v>
      </c>
      <c r="C83" s="1">
        <v>2596</v>
      </c>
    </row>
    <row r="84" spans="1:3" x14ac:dyDescent="0.25">
      <c r="A84" t="str">
        <f>VLOOKUP(B84, names!A$3:B$2401, 2,)</f>
        <v>Edison Insurance Co.</v>
      </c>
      <c r="B84" t="s">
        <v>115</v>
      </c>
      <c r="C84" s="1">
        <v>2324</v>
      </c>
    </row>
    <row r="85" spans="1:3" x14ac:dyDescent="0.25">
      <c r="A85" t="str">
        <f>VLOOKUP(B85, names!A$3:B$2401, 2,)</f>
        <v>Auto-Owners Insurance Co.</v>
      </c>
      <c r="B85" t="s">
        <v>116</v>
      </c>
      <c r="C85" s="1">
        <v>2287</v>
      </c>
    </row>
    <row r="86" spans="1:3" x14ac:dyDescent="0.25">
      <c r="A86" t="str">
        <f>VLOOKUP(B86, names!A$3:B$2401, 2,)</f>
        <v>American Capital Assurance Corp</v>
      </c>
      <c r="B86" t="s">
        <v>117</v>
      </c>
      <c r="C86" s="1">
        <v>2092</v>
      </c>
    </row>
    <row r="87" spans="1:3" x14ac:dyDescent="0.25">
      <c r="A87" t="str">
        <f>VLOOKUP(B87, names!A$3:B$2401, 2,)</f>
        <v>IDS Property Casualty Insurance Co.</v>
      </c>
      <c r="B87" t="s">
        <v>118</v>
      </c>
      <c r="C87" s="1">
        <v>2075</v>
      </c>
    </row>
    <row r="88" spans="1:3" x14ac:dyDescent="0.25">
      <c r="A88" t="str">
        <f>VLOOKUP(B88, names!A$3:B$2401, 2,)</f>
        <v>Centauri Specialty Insurance Co.</v>
      </c>
      <c r="B88" t="s">
        <v>119</v>
      </c>
      <c r="C88" s="1">
        <v>1998</v>
      </c>
    </row>
    <row r="89" spans="1:3" x14ac:dyDescent="0.25">
      <c r="A89" t="str">
        <f>VLOOKUP(B89, names!A$3:B$2401, 2,)</f>
        <v>ASI Home Insurance Corp.</v>
      </c>
      <c r="B89" t="s">
        <v>120</v>
      </c>
      <c r="C89" s="1">
        <v>1929</v>
      </c>
    </row>
    <row r="90" spans="1:3" x14ac:dyDescent="0.25">
      <c r="A90" t="str">
        <f>VLOOKUP(B90, names!A$3:B$2401, 2,)</f>
        <v>Electric Insurance Co.</v>
      </c>
      <c r="B90" t="s">
        <v>121</v>
      </c>
      <c r="C90" s="1">
        <v>1916</v>
      </c>
    </row>
    <row r="91" spans="1:3" x14ac:dyDescent="0.25">
      <c r="A91" t="str">
        <f>VLOOKUP(B91, names!A$3:B$2401, 2,)</f>
        <v>Old Dominion Insurance Co.</v>
      </c>
      <c r="B91" t="s">
        <v>122</v>
      </c>
      <c r="C91" s="1">
        <v>1221</v>
      </c>
    </row>
    <row r="92" spans="1:3" x14ac:dyDescent="0.25">
      <c r="A92" t="str">
        <f>VLOOKUP(B92, names!A$3:B$2401, 2,)</f>
        <v>Travelers Indemnity Co. Of America</v>
      </c>
      <c r="B92" t="s">
        <v>123</v>
      </c>
      <c r="C92" s="1">
        <v>1090</v>
      </c>
    </row>
    <row r="93" spans="1:3" x14ac:dyDescent="0.25">
      <c r="A93" t="str">
        <f>VLOOKUP(B93, names!A$3:B$2401, 2,)</f>
        <v>Cincinnati Insurance Co.</v>
      </c>
      <c r="B93" t="s">
        <v>124</v>
      </c>
      <c r="C93">
        <v>989</v>
      </c>
    </row>
    <row r="94" spans="1:3" x14ac:dyDescent="0.25">
      <c r="A94" t="str">
        <f>VLOOKUP(B94, names!A$3:B$2401, 2,)</f>
        <v>Great Northern Insurance Co.</v>
      </c>
      <c r="B94" t="s">
        <v>125</v>
      </c>
      <c r="C94">
        <v>986</v>
      </c>
    </row>
    <row r="95" spans="1:3" x14ac:dyDescent="0.25">
      <c r="A95" t="str">
        <f>VLOOKUP(B95, names!A$3:B$2401, 2,)</f>
        <v>QBE Insurance Corp.</v>
      </c>
      <c r="B95" t="s">
        <v>126</v>
      </c>
      <c r="C95">
        <v>964</v>
      </c>
    </row>
    <row r="96" spans="1:3" x14ac:dyDescent="0.25">
      <c r="A96" t="str">
        <f>VLOOKUP(B96, names!A$3:B$2401, 2,)</f>
        <v>Merastar Insurance Co.</v>
      </c>
      <c r="B96" t="s">
        <v>127</v>
      </c>
      <c r="C96">
        <v>886</v>
      </c>
    </row>
    <row r="97" spans="1:3" x14ac:dyDescent="0.25">
      <c r="A97" t="str">
        <f>VLOOKUP(B97, names!A$3:B$2401, 2,)</f>
        <v>American Home Assurance Co.</v>
      </c>
      <c r="B97" t="s">
        <v>128</v>
      </c>
      <c r="C97">
        <v>857</v>
      </c>
    </row>
    <row r="98" spans="1:3" x14ac:dyDescent="0.25">
      <c r="A98" t="str">
        <f>VLOOKUP(B98, names!A$3:B$2401, 2,)</f>
        <v>Aegis Security Insurance Co.</v>
      </c>
      <c r="B98" t="s">
        <v>129</v>
      </c>
      <c r="C98">
        <v>796</v>
      </c>
    </row>
    <row r="99" spans="1:3" x14ac:dyDescent="0.25">
      <c r="A99" t="str">
        <f>VLOOKUP(B99, names!A$3:B$2401, 2,)</f>
        <v>United Fire And Casualty Co.</v>
      </c>
      <c r="B99" t="s">
        <v>130</v>
      </c>
      <c r="C99">
        <v>736</v>
      </c>
    </row>
    <row r="100" spans="1:3" x14ac:dyDescent="0.25">
      <c r="A100" t="str">
        <f>VLOOKUP(B100, names!A$3:B$2401, 2,)</f>
        <v>Great American Insurance Co.</v>
      </c>
      <c r="B100" t="s">
        <v>131</v>
      </c>
      <c r="C100">
        <v>606</v>
      </c>
    </row>
    <row r="101" spans="1:3" x14ac:dyDescent="0.25">
      <c r="A101" t="str">
        <f>VLOOKUP(B101, names!A$3:B$2401, 2,)</f>
        <v>American Platinum Property And Casualty Insurance Co.</v>
      </c>
      <c r="B101" t="s">
        <v>132</v>
      </c>
      <c r="C101">
        <v>583</v>
      </c>
    </row>
    <row r="102" spans="1:3" x14ac:dyDescent="0.25">
      <c r="A102" t="str">
        <f>VLOOKUP(B102, names!A$3:B$2401, 2,)</f>
        <v>Great American Assurance Co.</v>
      </c>
      <c r="B102" t="s">
        <v>133</v>
      </c>
      <c r="C102">
        <v>550</v>
      </c>
    </row>
    <row r="103" spans="1:3" x14ac:dyDescent="0.25">
      <c r="A103" t="str">
        <f>VLOOKUP(B103, names!A$3:B$2401, 2,)</f>
        <v>Guideone Elite Insurance Co.</v>
      </c>
      <c r="B103" t="s">
        <v>134</v>
      </c>
      <c r="C103">
        <v>524</v>
      </c>
    </row>
    <row r="104" spans="1:3" x14ac:dyDescent="0.25">
      <c r="A104" t="str">
        <f>VLOOKUP(B104, names!A$3:B$2401, 2,)</f>
        <v>Philadelphia Indemnity Insurance Co.</v>
      </c>
      <c r="B104" t="s">
        <v>135</v>
      </c>
      <c r="C104">
        <v>515</v>
      </c>
    </row>
    <row r="105" spans="1:3" x14ac:dyDescent="0.25">
      <c r="A105" t="str">
        <f>VLOOKUP(B105, names!A$3:B$2401, 2,)</f>
        <v>Addison Insurance Co.</v>
      </c>
      <c r="B105" t="s">
        <v>136</v>
      </c>
      <c r="C105">
        <v>480</v>
      </c>
    </row>
    <row r="106" spans="1:3" x14ac:dyDescent="0.25">
      <c r="A106" t="str">
        <f>VLOOKUP(B106, names!A$3:B$2401, 2,)</f>
        <v>Teachers Insurance Co.</v>
      </c>
      <c r="B106" t="s">
        <v>137</v>
      </c>
      <c r="C106">
        <v>438</v>
      </c>
    </row>
    <row r="107" spans="1:3" x14ac:dyDescent="0.25">
      <c r="A107" t="str">
        <f>VLOOKUP(B107, names!A$3:B$2401, 2,)</f>
        <v>First National Insurance Co. Of America</v>
      </c>
      <c r="B107" t="s">
        <v>138</v>
      </c>
      <c r="C107">
        <v>421</v>
      </c>
    </row>
    <row r="108" spans="1:3" x14ac:dyDescent="0.25">
      <c r="A108" t="str">
        <f>VLOOKUP(B108, names!A$3:B$2401, 2,)</f>
        <v>Church Mutual Insurance Co.</v>
      </c>
      <c r="B108" t="s">
        <v>139</v>
      </c>
      <c r="C108">
        <v>344</v>
      </c>
    </row>
    <row r="109" spans="1:3" x14ac:dyDescent="0.25">
      <c r="A109" t="str">
        <f>VLOOKUP(B109, names!A$3:B$2401, 2,)</f>
        <v>Great American Insurance Co. Of New York</v>
      </c>
      <c r="B109" t="s">
        <v>140</v>
      </c>
      <c r="C109">
        <v>320</v>
      </c>
    </row>
    <row r="110" spans="1:3" x14ac:dyDescent="0.25">
      <c r="A110" t="str">
        <f>VLOOKUP(B110, names!A$3:B$2401, 2,)</f>
        <v>Associated Indemnity Corp.</v>
      </c>
      <c r="B110" t="s">
        <v>141</v>
      </c>
      <c r="C110">
        <v>244</v>
      </c>
    </row>
    <row r="111" spans="1:3" x14ac:dyDescent="0.25">
      <c r="A111" t="str">
        <f>VLOOKUP(B111, names!A$3:B$2401, 2,)</f>
        <v>Service Insurance Co.</v>
      </c>
      <c r="B111" t="s">
        <v>142</v>
      </c>
      <c r="C111">
        <v>229</v>
      </c>
    </row>
    <row r="112" spans="1:3" x14ac:dyDescent="0.25">
      <c r="A112" t="str">
        <f>VLOOKUP(B112, names!A$3:B$2401, 2,)</f>
        <v>Hartford Casualty Insurance Co.</v>
      </c>
      <c r="B112" t="s">
        <v>143</v>
      </c>
      <c r="C112">
        <v>215</v>
      </c>
    </row>
    <row r="113" spans="1:3" x14ac:dyDescent="0.25">
      <c r="A113" t="str">
        <f>VLOOKUP(B113, names!A$3:B$2401, 2,)</f>
        <v>FCCI Insurance Co.</v>
      </c>
      <c r="B113" t="s">
        <v>144</v>
      </c>
      <c r="C113">
        <v>207</v>
      </c>
    </row>
    <row r="114" spans="1:3" x14ac:dyDescent="0.25">
      <c r="A114" t="str">
        <f>VLOOKUP(B114, names!A$3:B$2401, 2,)</f>
        <v>Indemnity Insurance Co. Of North America</v>
      </c>
      <c r="B114" t="s">
        <v>145</v>
      </c>
      <c r="C114">
        <v>207</v>
      </c>
    </row>
    <row r="115" spans="1:3" x14ac:dyDescent="0.25">
      <c r="A115" t="str">
        <f>VLOOKUP(B115, names!A$3:B$2401, 2,)</f>
        <v>Cincinnati Indemnity Co.</v>
      </c>
      <c r="B115" t="s">
        <v>146</v>
      </c>
      <c r="C115">
        <v>186</v>
      </c>
    </row>
    <row r="116" spans="1:3" x14ac:dyDescent="0.25">
      <c r="A116" t="str">
        <f>VLOOKUP(B116, names!A$3:B$2401, 2,)</f>
        <v>Hanover Insurance Co. (The)</v>
      </c>
      <c r="B116" t="s">
        <v>147</v>
      </c>
      <c r="C116">
        <v>176</v>
      </c>
    </row>
    <row r="117" spans="1:3" x14ac:dyDescent="0.25">
      <c r="A117" t="str">
        <f>VLOOKUP(B117, names!A$3:B$2401, 2,)</f>
        <v>Pacific Indemnity Co.</v>
      </c>
      <c r="B117" t="s">
        <v>148</v>
      </c>
      <c r="C117">
        <v>173</v>
      </c>
    </row>
    <row r="118" spans="1:3" x14ac:dyDescent="0.25">
      <c r="A118" t="str">
        <f>VLOOKUP(B118, names!A$3:B$2401, 2,)</f>
        <v>Charter Oak Fire Insurance Co.</v>
      </c>
      <c r="B118" t="s">
        <v>149</v>
      </c>
      <c r="C118">
        <v>165</v>
      </c>
    </row>
    <row r="119" spans="1:3" x14ac:dyDescent="0.25">
      <c r="A119" t="str">
        <f>VLOOKUP(B119, names!A$3:B$2401, 2,)</f>
        <v>Monarch National Insurance Co.</v>
      </c>
      <c r="B119" t="s">
        <v>150</v>
      </c>
      <c r="C119">
        <v>163</v>
      </c>
    </row>
    <row r="120" spans="1:3" x14ac:dyDescent="0.25">
      <c r="A120" t="str">
        <f>VLOOKUP(B120, names!A$3:B$2401, 2,)</f>
        <v>Guideone Mutual Insurance Co.</v>
      </c>
      <c r="B120" t="s">
        <v>151</v>
      </c>
      <c r="C120">
        <v>161</v>
      </c>
    </row>
    <row r="121" spans="1:3" x14ac:dyDescent="0.25">
      <c r="A121" t="str">
        <f>VLOOKUP(B121, names!A$3:B$2401, 2,)</f>
        <v>Travelers Indemnity Co.</v>
      </c>
      <c r="B121" t="s">
        <v>152</v>
      </c>
      <c r="C121">
        <v>133</v>
      </c>
    </row>
    <row r="122" spans="1:3" x14ac:dyDescent="0.25">
      <c r="A122" t="str">
        <f>VLOOKUP(B122, names!A$3:B$2401, 2,)</f>
        <v>Affiliated FM Insurance Co.</v>
      </c>
      <c r="B122" t="s">
        <v>153</v>
      </c>
      <c r="C122">
        <v>131</v>
      </c>
    </row>
    <row r="123" spans="1:3" x14ac:dyDescent="0.25">
      <c r="A123" t="str">
        <f>VLOOKUP(B123, names!A$3:B$2401, 2,)</f>
        <v>Westfield Insurance Co.</v>
      </c>
      <c r="B123" t="s">
        <v>154</v>
      </c>
      <c r="C123">
        <v>111</v>
      </c>
    </row>
    <row r="124" spans="1:3" x14ac:dyDescent="0.25">
      <c r="A124" t="str">
        <f>VLOOKUP(B124, names!A$3:B$2401, 2,)</f>
        <v>American States Insurance Co.</v>
      </c>
      <c r="B124" t="s">
        <v>155</v>
      </c>
      <c r="C124">
        <v>85</v>
      </c>
    </row>
    <row r="125" spans="1:3" x14ac:dyDescent="0.25">
      <c r="A125" t="str">
        <f>VLOOKUP(B125, names!A$3:B$2401, 2,)</f>
        <v>Travelers Indemnity Co. Of Connecticut</v>
      </c>
      <c r="B125" t="s">
        <v>156</v>
      </c>
      <c r="C125">
        <v>82</v>
      </c>
    </row>
    <row r="126" spans="1:3" x14ac:dyDescent="0.25">
      <c r="A126" t="str">
        <f>VLOOKUP(B126, names!A$3:B$2401, 2,)</f>
        <v>Hartford Underwriters Insurance Co.</v>
      </c>
      <c r="B126" t="s">
        <v>157</v>
      </c>
      <c r="C126">
        <v>73</v>
      </c>
    </row>
    <row r="127" spans="1:3" x14ac:dyDescent="0.25">
      <c r="A127" t="str">
        <f>VLOOKUP(B127, names!A$3:B$2401, 2,)</f>
        <v>Vigilant Insurance Co.</v>
      </c>
      <c r="B127" t="s">
        <v>158</v>
      </c>
      <c r="C127">
        <v>68</v>
      </c>
    </row>
    <row r="128" spans="1:3" x14ac:dyDescent="0.25">
      <c r="A128" t="str">
        <f>VLOOKUP(B128, names!A$3:B$2401, 2,)</f>
        <v>National Trust Insurance Co.</v>
      </c>
      <c r="B128" t="s">
        <v>159</v>
      </c>
      <c r="C128">
        <v>63</v>
      </c>
    </row>
    <row r="129" spans="1:3" x14ac:dyDescent="0.25">
      <c r="A129" t="str">
        <f>VLOOKUP(B129, names!A$3:B$2401, 2,)</f>
        <v>Travelers Property Casualty Co. Of America</v>
      </c>
      <c r="B129" t="s">
        <v>160</v>
      </c>
      <c r="C129">
        <v>59</v>
      </c>
    </row>
    <row r="130" spans="1:3" x14ac:dyDescent="0.25">
      <c r="A130" t="str">
        <f>VLOOKUP(B130, names!A$3:B$2401, 2,)</f>
        <v>Granada Insurance Co.</v>
      </c>
      <c r="B130" t="s">
        <v>161</v>
      </c>
      <c r="C130">
        <v>52</v>
      </c>
    </row>
    <row r="131" spans="1:3" x14ac:dyDescent="0.25">
      <c r="A131" t="str">
        <f>VLOOKUP(B131, names!A$3:B$2401, 2,)</f>
        <v>Guideone Specialty Mutual Insurance Co.</v>
      </c>
      <c r="B131" t="s">
        <v>162</v>
      </c>
      <c r="C131">
        <v>44</v>
      </c>
    </row>
    <row r="132" spans="1:3" x14ac:dyDescent="0.25">
      <c r="A132" t="str">
        <f>VLOOKUP(B132, names!A$3:B$2401, 2,)</f>
        <v>Hartford Fire Insurance Co.</v>
      </c>
      <c r="B132" t="s">
        <v>163</v>
      </c>
      <c r="C132">
        <v>42</v>
      </c>
    </row>
    <row r="133" spans="1:3" x14ac:dyDescent="0.25">
      <c r="A133" t="str">
        <f>VLOOKUP(B133, names!A$3:B$2401, 2,)</f>
        <v>Markel Insurance Co.</v>
      </c>
      <c r="B133" t="s">
        <v>164</v>
      </c>
      <c r="C133">
        <v>40</v>
      </c>
    </row>
    <row r="134" spans="1:3" x14ac:dyDescent="0.25">
      <c r="A134" t="str">
        <f>VLOOKUP(B134, names!A$3:B$2401, 2,)</f>
        <v>Phoenix Insurance Co.</v>
      </c>
      <c r="B134" t="s">
        <v>165</v>
      </c>
      <c r="C134">
        <v>37</v>
      </c>
    </row>
    <row r="135" spans="1:3" x14ac:dyDescent="0.25">
      <c r="A135" t="str">
        <f>VLOOKUP(B135, names!A$3:B$2401, 2,)</f>
        <v>Massachusetts Bay Insurance Co.</v>
      </c>
      <c r="B135" t="s">
        <v>166</v>
      </c>
      <c r="C135">
        <v>20</v>
      </c>
    </row>
    <row r="136" spans="1:3" x14ac:dyDescent="0.25">
      <c r="A136" t="str">
        <f>VLOOKUP(B136, names!A$3:B$2401, 2,)</f>
        <v>Great American Alliance Insurance Co.</v>
      </c>
      <c r="B136" t="s">
        <v>167</v>
      </c>
      <c r="C136">
        <v>19</v>
      </c>
    </row>
    <row r="137" spans="1:3" x14ac:dyDescent="0.25">
      <c r="A137" t="str">
        <f>VLOOKUP(B137, names!A$3:B$2401, 2,)</f>
        <v>United States Fire Insurance Co.</v>
      </c>
      <c r="B137" t="s">
        <v>168</v>
      </c>
      <c r="C137">
        <v>18</v>
      </c>
    </row>
    <row r="138" spans="1:3" x14ac:dyDescent="0.25">
      <c r="A138" t="str">
        <f>VLOOKUP(B138, names!A$3:B$2401, 2,)</f>
        <v>Factory Mutual Insurance Co.</v>
      </c>
      <c r="B138" t="s">
        <v>169</v>
      </c>
      <c r="C138">
        <v>15</v>
      </c>
    </row>
    <row r="139" spans="1:3" x14ac:dyDescent="0.25">
      <c r="A139" t="str">
        <f>VLOOKUP(B139, names!A$3:B$2401, 2,)</f>
        <v>St. Paul Fire &amp; Marine Insurance Co.</v>
      </c>
      <c r="B139" t="s">
        <v>170</v>
      </c>
      <c r="C139">
        <v>15</v>
      </c>
    </row>
    <row r="140" spans="1:3" x14ac:dyDescent="0.25">
      <c r="A140" t="str">
        <f>VLOOKUP(B140, names!A$3:B$2401, 2,)</f>
        <v>State National Insurance Co.</v>
      </c>
      <c r="B140" t="s">
        <v>171</v>
      </c>
      <c r="C140">
        <v>15</v>
      </c>
    </row>
    <row r="141" spans="1:3" x14ac:dyDescent="0.25">
      <c r="A141" t="str">
        <f>VLOOKUP(B141, names!A$3:B$2401, 2,)</f>
        <v>American Security Insurance Co.</v>
      </c>
      <c r="B141" t="s">
        <v>172</v>
      </c>
      <c r="C141">
        <v>14</v>
      </c>
    </row>
    <row r="142" spans="1:3" x14ac:dyDescent="0.25">
      <c r="A142" t="str">
        <f>VLOOKUP(B142, names!A$3:B$2401, 2,)</f>
        <v>Arch Insurance Co.</v>
      </c>
      <c r="B142" t="s">
        <v>173</v>
      </c>
      <c r="C142">
        <v>14</v>
      </c>
    </row>
    <row r="143" spans="1:3" x14ac:dyDescent="0.25">
      <c r="A143" t="str">
        <f>VLOOKUP(B143, names!A$3:B$2401, 2,)</f>
        <v>Continental Casualty Co.</v>
      </c>
      <c r="B143" t="s">
        <v>174</v>
      </c>
      <c r="C143">
        <v>14</v>
      </c>
    </row>
    <row r="144" spans="1:3" x14ac:dyDescent="0.25">
      <c r="A144" t="str">
        <f>VLOOKUP(B144, names!A$3:B$2401, 2,)</f>
        <v>Guideone America Insurance Co.</v>
      </c>
      <c r="B144" t="s">
        <v>175</v>
      </c>
      <c r="C144">
        <v>13</v>
      </c>
    </row>
    <row r="145" spans="1:3" x14ac:dyDescent="0.25">
      <c r="A145" t="str">
        <f>VLOOKUP(B145, names!A$3:B$2401, 2,)</f>
        <v>General Insurance Co. Of America</v>
      </c>
      <c r="B145" t="s">
        <v>176</v>
      </c>
      <c r="C145">
        <v>9</v>
      </c>
    </row>
    <row r="146" spans="1:3" x14ac:dyDescent="0.25">
      <c r="A146" t="str">
        <f>VLOOKUP(B146, names!A$3:B$2401, 2,)</f>
        <v>American Alternative Insurance Corp.</v>
      </c>
      <c r="B146" t="s">
        <v>177</v>
      </c>
      <c r="C146">
        <v>7</v>
      </c>
    </row>
    <row r="147" spans="1:3" x14ac:dyDescent="0.25">
      <c r="A147" t="str">
        <f>VLOOKUP(B147, names!A$3:B$2401, 2,)</f>
        <v>American Casualty Co. Of Reading, Pennsylvania</v>
      </c>
      <c r="B147" t="s">
        <v>178</v>
      </c>
      <c r="C147">
        <v>6</v>
      </c>
    </row>
    <row r="148" spans="1:3" x14ac:dyDescent="0.25">
      <c r="A148" t="str">
        <f>VLOOKUP(B148, names!A$3:B$2401, 2,)</f>
        <v>Selective Insurance Co. Of The Southeast</v>
      </c>
      <c r="B148" t="s">
        <v>179</v>
      </c>
      <c r="C148">
        <v>5</v>
      </c>
    </row>
    <row r="149" spans="1:3" x14ac:dyDescent="0.25">
      <c r="A149" t="str">
        <f>VLOOKUP(B149, names!A$3:B$2401, 2,)</f>
        <v>Ace American Insurance Co.</v>
      </c>
      <c r="B149" t="s">
        <v>180</v>
      </c>
      <c r="C149">
        <v>4</v>
      </c>
    </row>
    <row r="150" spans="1:3" x14ac:dyDescent="0.25">
      <c r="A150" t="str">
        <f>VLOOKUP(B150, names!A$3:B$2401, 2,)</f>
        <v>Hanover American Insurance Co. (The)</v>
      </c>
      <c r="B150" t="s">
        <v>181</v>
      </c>
      <c r="C150">
        <v>4</v>
      </c>
    </row>
    <row r="151" spans="1:3" x14ac:dyDescent="0.25">
      <c r="A151" t="str">
        <f>VLOOKUP(B151, names!A$3:B$2401, 2,)</f>
        <v>National Fire Insurance Co. Of Hartford</v>
      </c>
      <c r="B151" t="s">
        <v>182</v>
      </c>
      <c r="C151">
        <v>4</v>
      </c>
    </row>
    <row r="152" spans="1:3" x14ac:dyDescent="0.25">
      <c r="A152" t="str">
        <f>VLOOKUP(B152, names!A$3:B$2401, 2,)</f>
        <v>Transportation Insurance Co.</v>
      </c>
      <c r="B152" t="s">
        <v>183</v>
      </c>
      <c r="C152">
        <v>4</v>
      </c>
    </row>
    <row r="153" spans="1:3" x14ac:dyDescent="0.25">
      <c r="A153" t="str">
        <f>VLOOKUP(B153, names!A$3:B$2401, 2,)</f>
        <v>Twin City Fire Insurance Co.</v>
      </c>
      <c r="B153" t="s">
        <v>184</v>
      </c>
      <c r="C153">
        <v>4</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American Agri-Business Insurance Co.</v>
      </c>
      <c r="B156" t="s">
        <v>187</v>
      </c>
      <c r="C156">
        <v>2</v>
      </c>
    </row>
    <row r="157" spans="1:3" x14ac:dyDescent="0.25">
      <c r="A157" t="str">
        <f>VLOOKUP(B157, names!A$3:B$2401, 2,)</f>
        <v>American Economy Insurance Co.</v>
      </c>
      <c r="B157" t="s">
        <v>188</v>
      </c>
      <c r="C157">
        <v>2</v>
      </c>
    </row>
    <row r="158" spans="1:3" x14ac:dyDescent="0.25">
      <c r="A158" t="str">
        <f>VLOOKUP(B158, names!A$3:B$2401, 2,)</f>
        <v>Century-National Insurance Co.</v>
      </c>
      <c r="B158" t="s">
        <v>189</v>
      </c>
      <c r="C158">
        <v>2</v>
      </c>
    </row>
    <row r="159" spans="1:3" x14ac:dyDescent="0.25">
      <c r="A159" t="str">
        <f>VLOOKUP(B159, names!A$3:B$2401, 2,)</f>
        <v>Continental Insurance Co.</v>
      </c>
      <c r="B159" t="s">
        <v>190</v>
      </c>
      <c r="C159">
        <v>2</v>
      </c>
    </row>
    <row r="160" spans="1:3" x14ac:dyDescent="0.25">
      <c r="A160" t="str">
        <f>VLOOKUP(B160, names!A$3:B$2401, 2,)</f>
        <v>Valley Forge Insurance Co.</v>
      </c>
      <c r="B160" t="s">
        <v>191</v>
      </c>
      <c r="C160">
        <v>2</v>
      </c>
    </row>
    <row r="161" spans="1:3" x14ac:dyDescent="0.25">
      <c r="A161" t="str">
        <f>VLOOKUP(B161, names!A$3:B$2401, 2,)</f>
        <v>Zurich American Insurance Co.</v>
      </c>
      <c r="B161" t="s">
        <v>192</v>
      </c>
      <c r="C161">
        <v>2</v>
      </c>
    </row>
    <row r="162" spans="1:3" x14ac:dyDescent="0.25">
      <c r="A162" t="str">
        <f>VLOOKUP(B162, names!A$3:B$2401, 2,)</f>
        <v>Allianz Global Risks Us Insurance Co.</v>
      </c>
      <c r="B162" t="s">
        <v>193</v>
      </c>
      <c r="C162">
        <v>1</v>
      </c>
    </row>
    <row r="163" spans="1:3" x14ac:dyDescent="0.25">
      <c r="A163" t="str">
        <f>VLOOKUP(B163, names!A$3:B$2401, 2,)</f>
        <v>Employers Insurance Co. Of Wausau</v>
      </c>
      <c r="B163" t="s">
        <v>194</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str">
        <f>VLOOKUP(B166, names!A$3:B$2401, 2,)</f>
        <v>American Insurance Co. (The)</v>
      </c>
      <c r="B166" t="s">
        <v>197</v>
      </c>
      <c r="C166">
        <v>0</v>
      </c>
    </row>
    <row r="167" spans="1:3" x14ac:dyDescent="0.25">
      <c r="A167" t="str">
        <f>VLOOKUP(B167, names!A$3:B$2401, 2,)</f>
        <v>Fair American Insurance And Reinsurance Co.</v>
      </c>
      <c r="B167" t="s">
        <v>198</v>
      </c>
      <c r="C167">
        <v>0</v>
      </c>
    </row>
    <row r="168" spans="1:3" x14ac:dyDescent="0.25">
      <c r="A168" t="str">
        <f>VLOOKUP(B168, names!A$3:B$2401, 2,)</f>
        <v>Fidelity And Deposit Co. Of Maryland</v>
      </c>
      <c r="B168" t="s">
        <v>199</v>
      </c>
      <c r="C168">
        <v>0</v>
      </c>
    </row>
    <row r="169" spans="1:3" x14ac:dyDescent="0.25">
      <c r="A169" t="str">
        <f>VLOOKUP(B169, names!A$3:B$2401, 2,)</f>
        <v>Fidelity Fire &amp; Casualty Co.</v>
      </c>
      <c r="B169" t="s">
        <v>200</v>
      </c>
      <c r="C169">
        <v>0</v>
      </c>
    </row>
    <row r="170" spans="1:3" x14ac:dyDescent="0.25">
      <c r="A170" t="str">
        <f>VLOOKUP(B170, names!A$3:B$2401, 2,)</f>
        <v>Greenwich Insurance Co.</v>
      </c>
      <c r="B170" t="s">
        <v>201</v>
      </c>
      <c r="C170">
        <v>0</v>
      </c>
    </row>
    <row r="171" spans="1:3" x14ac:dyDescent="0.25">
      <c r="A171" t="str">
        <f>VLOOKUP(B171, names!A$3:B$2401, 2,)</f>
        <v>Horace Mann Insurance Co.</v>
      </c>
      <c r="B171" t="s">
        <v>202</v>
      </c>
      <c r="C171">
        <v>0</v>
      </c>
    </row>
    <row r="172" spans="1:3" x14ac:dyDescent="0.25">
      <c r="A172" t="str">
        <f>VLOOKUP(B172, names!A$3:B$2401, 2,)</f>
        <v>National Surety Corp.</v>
      </c>
      <c r="B172" t="s">
        <v>203</v>
      </c>
      <c r="C172">
        <v>0</v>
      </c>
    </row>
    <row r="173" spans="1:3" x14ac:dyDescent="0.25">
      <c r="A173" t="str">
        <f>VLOOKUP(B173, names!A$3:B$2401, 2,)</f>
        <v>XL Insurance America</v>
      </c>
      <c r="B173" t="s">
        <v>204</v>
      </c>
      <c r="C173">
        <v>0</v>
      </c>
    </row>
    <row r="174" spans="1:3" x14ac:dyDescent="0.25">
      <c r="A174" t="str">
        <f>VLOOKUP(B174, names!A$3:B$2401, 2,)</f>
        <v>XL Reinsurance America</v>
      </c>
      <c r="B174" t="s">
        <v>205</v>
      </c>
      <c r="C174">
        <v>0</v>
      </c>
    </row>
    <row r="175" spans="1:3" x14ac:dyDescent="0.25">
      <c r="A175" t="str">
        <f>VLOOKUP(B175, names!A$3:B$2401, 2,)</f>
        <v>XL Specialty Insurance Co.</v>
      </c>
      <c r="B175" t="s">
        <v>206</v>
      </c>
      <c r="C175">
        <v>0</v>
      </c>
    </row>
    <row r="176" spans="1:3" x14ac:dyDescent="0.25">
      <c r="A176" t="str">
        <f>VLOOKUP(B176, names!A$3:B$2401, 2,)</f>
        <v>State Farm Florida Insurance Co.</v>
      </c>
      <c r="B176" t="s">
        <v>398</v>
      </c>
      <c r="C176">
        <v>344915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C177"/>
  <sheetViews>
    <sheetView workbookViewId="0">
      <selection activeCell="A2" sqref="A2"/>
    </sheetView>
  </sheetViews>
  <sheetFormatPr defaultRowHeight="15" x14ac:dyDescent="0.25"/>
  <sheetData>
    <row r="2" spans="1:3" x14ac:dyDescent="0.25">
      <c r="A2" t="str">
        <f>VLOOKUP(B2, names!A$3:B$2401, 2,)</f>
        <v>Citizens Property Insurance Corp.</v>
      </c>
      <c r="B2" t="s">
        <v>33</v>
      </c>
      <c r="C2" s="1">
        <v>581674</v>
      </c>
    </row>
    <row r="3" spans="1:3" x14ac:dyDescent="0.25">
      <c r="A3" t="str">
        <f>VLOOKUP(B3, names!A$3:B$2401, 2,)</f>
        <v>Universal Property &amp; Casualty Insurance Co.</v>
      </c>
      <c r="B3" t="s">
        <v>34</v>
      </c>
      <c r="C3" s="1">
        <v>516748</v>
      </c>
    </row>
    <row r="4" spans="1:3" x14ac:dyDescent="0.25">
      <c r="A4" t="str">
        <f>VLOOKUP(B4, names!A$3:B$2401, 2,)</f>
        <v>Security First Insurance Co.</v>
      </c>
      <c r="B4" t="s">
        <v>35</v>
      </c>
      <c r="C4" s="1">
        <v>227510</v>
      </c>
    </row>
    <row r="5" spans="1:3" x14ac:dyDescent="0.25">
      <c r="A5" t="str">
        <f>VLOOKUP(B5, names!A$3:B$2401, 2,)</f>
        <v>Heritage Property &amp; Casualty Insurance Co.</v>
      </c>
      <c r="B5" t="s">
        <v>36</v>
      </c>
      <c r="C5" s="1">
        <v>224917</v>
      </c>
    </row>
    <row r="6" spans="1:3" x14ac:dyDescent="0.25">
      <c r="A6" t="str">
        <f>VLOOKUP(B6, names!A$3:B$2401, 2,)</f>
        <v>American Integrity Insurance Co. Of Florida</v>
      </c>
      <c r="B6" t="s">
        <v>38</v>
      </c>
      <c r="C6" s="1">
        <v>202921</v>
      </c>
    </row>
    <row r="7" spans="1:3" x14ac:dyDescent="0.25">
      <c r="A7" t="str">
        <f>VLOOKUP(B7, names!A$3:B$2401, 2,)</f>
        <v>Federated National Insurance Co.</v>
      </c>
      <c r="B7" t="s">
        <v>37</v>
      </c>
      <c r="C7" s="1">
        <v>196923</v>
      </c>
    </row>
    <row r="8" spans="1:3" x14ac:dyDescent="0.25">
      <c r="A8" t="str">
        <f>VLOOKUP(B8, names!A$3:B$2401, 2,)</f>
        <v>Homeowners Choice Property &amp; Casualty Insurance Co.</v>
      </c>
      <c r="B8" t="s">
        <v>41</v>
      </c>
      <c r="C8" s="1">
        <v>176257</v>
      </c>
    </row>
    <row r="9" spans="1:3" x14ac:dyDescent="0.25">
      <c r="A9" t="str">
        <f>VLOOKUP(B9, names!A$3:B$2401, 2,)</f>
        <v>United Property &amp; Casualty Insurance Co.</v>
      </c>
      <c r="B9" t="s">
        <v>39</v>
      </c>
      <c r="C9" s="1">
        <v>171739</v>
      </c>
    </row>
    <row r="10" spans="1:3" x14ac:dyDescent="0.25">
      <c r="A10" t="str">
        <f>VLOOKUP(B10, names!A$3:B$2401, 2,)</f>
        <v>St. Johns Insurance Co.</v>
      </c>
      <c r="B10" t="s">
        <v>40</v>
      </c>
      <c r="C10" s="1">
        <v>170975</v>
      </c>
    </row>
    <row r="11" spans="1:3" x14ac:dyDescent="0.25">
      <c r="A11" t="str">
        <f>VLOOKUP(B11, names!A$3:B$2401, 2,)</f>
        <v>American Bankers Insurance Co. Of Florida</v>
      </c>
      <c r="B11" t="s">
        <v>42</v>
      </c>
      <c r="C11" s="1">
        <v>151829</v>
      </c>
    </row>
    <row r="12" spans="1:3" x14ac:dyDescent="0.25">
      <c r="A12" t="str">
        <f>VLOOKUP(B12, names!A$3:B$2401, 2,)</f>
        <v>Tower Hill Prime Insurance Co.</v>
      </c>
      <c r="B12" t="s">
        <v>43</v>
      </c>
      <c r="C12" s="1">
        <v>144005</v>
      </c>
    </row>
    <row r="13" spans="1:3" x14ac:dyDescent="0.25">
      <c r="A13" t="str">
        <f>VLOOKUP(B13, names!A$3:B$2401, 2,)</f>
        <v>People's Trust Insurance Co.</v>
      </c>
      <c r="B13" t="s">
        <v>44</v>
      </c>
      <c r="C13" s="1">
        <v>137046</v>
      </c>
    </row>
    <row r="14" spans="1:3" x14ac:dyDescent="0.25">
      <c r="A14" t="str">
        <f>VLOOKUP(B14, names!A$3:B$2401, 2,)</f>
        <v>Florida Peninsula Insurance Co.</v>
      </c>
      <c r="B14" t="s">
        <v>46</v>
      </c>
      <c r="C14" s="1">
        <v>128965</v>
      </c>
    </row>
    <row r="15" spans="1:3" x14ac:dyDescent="0.25">
      <c r="A15" t="str">
        <f>VLOOKUP(B15, names!A$3:B$2401, 2,)</f>
        <v>United Services Automobile Association</v>
      </c>
      <c r="B15" t="s">
        <v>45</v>
      </c>
      <c r="C15" s="1">
        <v>124247</v>
      </c>
    </row>
    <row r="16" spans="1:3" x14ac:dyDescent="0.25">
      <c r="A16" t="str">
        <f>VLOOKUP(B16, names!A$3:B$2401, 2,)</f>
        <v>ASI Preferred Insurance Corp.</v>
      </c>
      <c r="B16" t="s">
        <v>47</v>
      </c>
      <c r="C16" s="1">
        <v>111467</v>
      </c>
    </row>
    <row r="17" spans="1:3" x14ac:dyDescent="0.25">
      <c r="A17" t="str">
        <f>VLOOKUP(B17, names!A$3:B$2401, 2,)</f>
        <v>Florida Family Insurance Co.</v>
      </c>
      <c r="B17" t="s">
        <v>48</v>
      </c>
      <c r="C17" s="1">
        <v>106956</v>
      </c>
    </row>
    <row r="18" spans="1:3" x14ac:dyDescent="0.25">
      <c r="A18" t="str">
        <f>VLOOKUP(B18, names!A$3:B$2401, 2,)</f>
        <v>Castle Key Indemnity Co.</v>
      </c>
      <c r="B18" t="s">
        <v>49</v>
      </c>
      <c r="C18" s="1">
        <v>105854</v>
      </c>
    </row>
    <row r="19" spans="1:3" x14ac:dyDescent="0.25">
      <c r="A19" t="str">
        <f>VLOOKUP(B19, names!A$3:B$2401, 2,)</f>
        <v>Ark Royal Insurance Co.</v>
      </c>
      <c r="B19" t="s">
        <v>50</v>
      </c>
      <c r="C19" s="1">
        <v>97608</v>
      </c>
    </row>
    <row r="20" spans="1:3" x14ac:dyDescent="0.25">
      <c r="A20" t="str">
        <f>VLOOKUP(B20, names!A$3:B$2401, 2,)</f>
        <v>Tower Hill Signature Insurance Co.</v>
      </c>
      <c r="B20" t="s">
        <v>51</v>
      </c>
      <c r="C20" s="1">
        <v>97521</v>
      </c>
    </row>
    <row r="21" spans="1:3" x14ac:dyDescent="0.25">
      <c r="A21" t="str">
        <f>VLOOKUP(B21, names!A$3:B$2401, 2,)</f>
        <v>Olympus Insurance Co.</v>
      </c>
      <c r="B21" t="s">
        <v>52</v>
      </c>
      <c r="C21" s="1">
        <v>92115</v>
      </c>
    </row>
    <row r="22" spans="1:3" x14ac:dyDescent="0.25">
      <c r="A22" t="str">
        <f>VLOOKUP(B22, names!A$3:B$2401, 2,)</f>
        <v>Castle Key Insurance Co.</v>
      </c>
      <c r="B22" t="s">
        <v>53</v>
      </c>
      <c r="C22" s="1">
        <v>87331</v>
      </c>
    </row>
    <row r="23" spans="1:3" x14ac:dyDescent="0.25">
      <c r="A23" t="str">
        <f>VLOOKUP(B23, names!A$3:B$2401, 2,)</f>
        <v xml:space="preserve">Tower Hill Preferred Insurance Co. </v>
      </c>
      <c r="B23" t="s">
        <v>54</v>
      </c>
      <c r="C23" s="1">
        <v>77275</v>
      </c>
    </row>
    <row r="24" spans="1:3" x14ac:dyDescent="0.25">
      <c r="A24" t="str">
        <f>VLOOKUP(B24, names!A$3:B$2401, 2,)</f>
        <v>ASI Assurance Corp.</v>
      </c>
      <c r="B24" t="s">
        <v>56</v>
      </c>
      <c r="C24" s="1">
        <v>73681</v>
      </c>
    </row>
    <row r="25" spans="1:3" x14ac:dyDescent="0.25">
      <c r="A25" t="str">
        <f>VLOOKUP(B25, names!A$3:B$2401, 2,)</f>
        <v>Southern Fidelity Insurance Co.</v>
      </c>
      <c r="B25" t="s">
        <v>58</v>
      </c>
      <c r="C25" s="1">
        <v>69725</v>
      </c>
    </row>
    <row r="26" spans="1:3" x14ac:dyDescent="0.25">
      <c r="A26" t="str">
        <f>VLOOKUP(B26, names!A$3:B$2401, 2,)</f>
        <v>Cypress Property &amp; Casualty Insurance Co.</v>
      </c>
      <c r="B26" t="s">
        <v>59</v>
      </c>
      <c r="C26" s="1">
        <v>67798</v>
      </c>
    </row>
    <row r="27" spans="1:3" x14ac:dyDescent="0.25">
      <c r="A27" t="str">
        <f>VLOOKUP(B27, names!A$3:B$2401, 2,)</f>
        <v>Safe Harbor Insurance Co.</v>
      </c>
      <c r="B27" t="s">
        <v>57</v>
      </c>
      <c r="C27" s="1">
        <v>67530</v>
      </c>
    </row>
    <row r="28" spans="1:3" x14ac:dyDescent="0.25">
      <c r="A28" t="str">
        <f>VLOOKUP(B28, names!A$3:B$2401, 2,)</f>
        <v>Southern Fidelity Property &amp; Casualty</v>
      </c>
      <c r="B28" t="s">
        <v>62</v>
      </c>
      <c r="C28" s="1">
        <v>65011</v>
      </c>
    </row>
    <row r="29" spans="1:3" x14ac:dyDescent="0.25">
      <c r="A29" t="str">
        <f>VLOOKUP(B29, names!A$3:B$2401, 2,)</f>
        <v>Auto Club Insurance Co. Of Florida</v>
      </c>
      <c r="B29" t="s">
        <v>60</v>
      </c>
      <c r="C29" s="1">
        <v>63044</v>
      </c>
    </row>
    <row r="30" spans="1:3" x14ac:dyDescent="0.25">
      <c r="A30" t="str">
        <f>VLOOKUP(B30, names!A$3:B$2401, 2,)</f>
        <v>American Strategic Insurance Corp.</v>
      </c>
      <c r="B30" t="s">
        <v>61</v>
      </c>
      <c r="C30" s="1">
        <v>62707</v>
      </c>
    </row>
    <row r="31" spans="1:3" x14ac:dyDescent="0.25">
      <c r="A31" t="str">
        <f>VLOOKUP(B31, names!A$3:B$2401, 2,)</f>
        <v>Tower Hill Select Insurance Co.</v>
      </c>
      <c r="B31" t="s">
        <v>63</v>
      </c>
      <c r="C31" s="1">
        <v>62530</v>
      </c>
    </row>
    <row r="32" spans="1:3" x14ac:dyDescent="0.25">
      <c r="A32" t="str">
        <f>VLOOKUP(B32, names!A$3:B$2401, 2,)</f>
        <v>Mount Beacon Insurance Co.</v>
      </c>
      <c r="B32" t="s">
        <v>69</v>
      </c>
      <c r="C32" s="1">
        <v>62124</v>
      </c>
    </row>
    <row r="33" spans="1:3" x14ac:dyDescent="0.25">
      <c r="A33" t="str">
        <f>VLOOKUP(B33, names!A$3:B$2401, 2,)</f>
        <v>Southern Oak Insurance Co.</v>
      </c>
      <c r="B33" t="s">
        <v>65</v>
      </c>
      <c r="C33" s="1">
        <v>61138</v>
      </c>
    </row>
    <row r="34" spans="1:3" x14ac:dyDescent="0.25">
      <c r="A34" t="str">
        <f>VLOOKUP(B34, names!A$3:B$2401, 2,)</f>
        <v>Gulfstream Property And Casualty Insurance Co.</v>
      </c>
      <c r="B34" t="s">
        <v>64</v>
      </c>
      <c r="C34" s="1">
        <v>58274</v>
      </c>
    </row>
    <row r="35" spans="1:3" x14ac:dyDescent="0.25">
      <c r="A35" t="str">
        <f>VLOOKUP(B35, names!A$3:B$2401, 2,)</f>
        <v>USAA Casualty Insurance Co.</v>
      </c>
      <c r="B35" t="s">
        <v>67</v>
      </c>
      <c r="C35" s="1">
        <v>55324</v>
      </c>
    </row>
    <row r="36" spans="1:3" x14ac:dyDescent="0.25">
      <c r="A36" t="str">
        <f>VLOOKUP(B36, names!A$3:B$2401, 2,)</f>
        <v>American Traditions Insurance Co.</v>
      </c>
      <c r="B36" t="s">
        <v>68</v>
      </c>
      <c r="C36" s="1">
        <v>54549</v>
      </c>
    </row>
    <row r="37" spans="1:3" x14ac:dyDescent="0.25">
      <c r="A37" t="str">
        <f>VLOOKUP(B37, names!A$3:B$2401, 2,)</f>
        <v>American Modern Insurance Co. Of Florida</v>
      </c>
      <c r="B37" t="s">
        <v>66</v>
      </c>
      <c r="C37" s="1">
        <v>53978</v>
      </c>
    </row>
    <row r="38" spans="1:3" x14ac:dyDescent="0.25">
      <c r="A38" t="str">
        <f>VLOOKUP(B38, names!A$3:B$2401, 2,)</f>
        <v>Universal Insurance Co. Of North America</v>
      </c>
      <c r="B38" t="s">
        <v>70</v>
      </c>
      <c r="C38" s="1">
        <v>52583</v>
      </c>
    </row>
    <row r="39" spans="1:3" x14ac:dyDescent="0.25">
      <c r="A39" t="str">
        <f>VLOOKUP(B39, names!A$3:B$2401, 2,)</f>
        <v>Safepoint Insurance Co.</v>
      </c>
      <c r="B39" t="s">
        <v>71</v>
      </c>
      <c r="C39" s="1">
        <v>52512</v>
      </c>
    </row>
    <row r="40" spans="1:3" x14ac:dyDescent="0.25">
      <c r="A40" t="str">
        <f>VLOOKUP(B40, names!A$3:B$2401, 2,)</f>
        <v>Omega Insurance Co.</v>
      </c>
      <c r="B40" t="s">
        <v>72</v>
      </c>
      <c r="C40" s="1">
        <v>47425</v>
      </c>
    </row>
    <row r="41" spans="1:3" x14ac:dyDescent="0.25">
      <c r="A41" t="str">
        <f>VLOOKUP(B41, names!A$3:B$2401, 2,)</f>
        <v>Capitol Preferred Insurance Co.</v>
      </c>
      <c r="B41" t="s">
        <v>74</v>
      </c>
      <c r="C41" s="1">
        <v>44292</v>
      </c>
    </row>
    <row r="42" spans="1:3" x14ac:dyDescent="0.25">
      <c r="A42" t="str">
        <f>VLOOKUP(B42, names!A$3:B$2401, 2,)</f>
        <v>Modern USA Insurance Co.</v>
      </c>
      <c r="B42" t="s">
        <v>73</v>
      </c>
      <c r="C42" s="1">
        <v>44110</v>
      </c>
    </row>
    <row r="43" spans="1:3" x14ac:dyDescent="0.25">
      <c r="A43" t="str">
        <f>VLOOKUP(B43, names!A$3:B$2401, 2,)</f>
        <v>Florida Farm Bureau Casualty Insurance Co.</v>
      </c>
      <c r="B43" t="s">
        <v>75</v>
      </c>
      <c r="C43" s="1">
        <v>43289</v>
      </c>
    </row>
    <row r="44" spans="1:3" x14ac:dyDescent="0.25">
      <c r="A44" t="str">
        <f>VLOOKUP(B44, names!A$3:B$2401, 2,)</f>
        <v>Florida Farm Bureau General Insurance Co.</v>
      </c>
      <c r="B44" t="s">
        <v>76</v>
      </c>
      <c r="C44" s="1">
        <v>41785</v>
      </c>
    </row>
    <row r="45" spans="1:3" x14ac:dyDescent="0.25">
      <c r="A45" t="str">
        <f>VLOOKUP(B45, names!A$3:B$2401, 2,)</f>
        <v>First Protective Insurance Co.</v>
      </c>
      <c r="B45" t="s">
        <v>55</v>
      </c>
      <c r="C45" s="1">
        <v>39289</v>
      </c>
    </row>
    <row r="46" spans="1:3" x14ac:dyDescent="0.25">
      <c r="A46" t="str">
        <f>VLOOKUP(B46, names!A$3:B$2401, 2,)</f>
        <v>Liberty Mutual Fire Insurance Co.</v>
      </c>
      <c r="B46" t="s">
        <v>77</v>
      </c>
      <c r="C46" s="1">
        <v>37134</v>
      </c>
    </row>
    <row r="47" spans="1:3" x14ac:dyDescent="0.25">
      <c r="A47" t="str">
        <f>VLOOKUP(B47, names!A$3:B$2401, 2,)</f>
        <v>Elements Property Insurance Co.</v>
      </c>
      <c r="B47" t="s">
        <v>78</v>
      </c>
      <c r="C47" s="1">
        <v>35079</v>
      </c>
    </row>
    <row r="48" spans="1:3" x14ac:dyDescent="0.25">
      <c r="A48" t="str">
        <f>VLOOKUP(B48, names!A$3:B$2401, 2,)</f>
        <v>Foremost Insurance Co.</v>
      </c>
      <c r="B48" t="s">
        <v>79</v>
      </c>
      <c r="C48" s="1">
        <v>34928</v>
      </c>
    </row>
    <row r="49" spans="1:3" x14ac:dyDescent="0.25">
      <c r="A49" t="str">
        <f>VLOOKUP(B49, names!A$3:B$2401, 2,)</f>
        <v>Nationwide Insurance Co. Of Florida</v>
      </c>
      <c r="B49" t="s">
        <v>80</v>
      </c>
      <c r="C49" s="1">
        <v>33294</v>
      </c>
    </row>
    <row r="50" spans="1:3" x14ac:dyDescent="0.25">
      <c r="A50" t="str">
        <f>VLOOKUP(B50, names!A$3:B$2401, 2,)</f>
        <v>Federal Insurance Co.</v>
      </c>
      <c r="B50" t="s">
        <v>81</v>
      </c>
      <c r="C50" s="1">
        <v>32198</v>
      </c>
    </row>
    <row r="51" spans="1:3" x14ac:dyDescent="0.25">
      <c r="A51" t="str">
        <f>VLOOKUP(B51, names!A$3:B$2401, 2,)</f>
        <v>First Community Insurance Co.</v>
      </c>
      <c r="B51" t="s">
        <v>83</v>
      </c>
      <c r="C51" s="1">
        <v>31018</v>
      </c>
    </row>
    <row r="52" spans="1:3" x14ac:dyDescent="0.25">
      <c r="A52" t="str">
        <f>VLOOKUP(B52, names!A$3:B$2401, 2,)</f>
        <v>Florida Specialty Insurance Co.</v>
      </c>
      <c r="B52" t="s">
        <v>84</v>
      </c>
      <c r="C52" s="1">
        <v>30621</v>
      </c>
    </row>
    <row r="53" spans="1:3" x14ac:dyDescent="0.25">
      <c r="A53" t="str">
        <f>VLOOKUP(B53, names!A$3:B$2401, 2,)</f>
        <v>Fidelity Fire &amp; Casualty Co.</v>
      </c>
      <c r="B53" t="s">
        <v>200</v>
      </c>
      <c r="C53" s="1">
        <v>29686</v>
      </c>
    </row>
    <row r="54" spans="1:3" x14ac:dyDescent="0.25">
      <c r="A54" t="str">
        <f>VLOOKUP(B54, names!A$3:B$2401, 2,)</f>
        <v>Prepared Insurance Co.</v>
      </c>
      <c r="B54" t="s">
        <v>82</v>
      </c>
      <c r="C54" s="1">
        <v>27784</v>
      </c>
    </row>
    <row r="55" spans="1:3" x14ac:dyDescent="0.25">
      <c r="A55" t="str">
        <f>VLOOKUP(B55, names!A$3:B$2401, 2,)</f>
        <v>Hartford Insurance Co. Of The Midwest</v>
      </c>
      <c r="B55" t="s">
        <v>86</v>
      </c>
      <c r="C55" s="1">
        <v>27666</v>
      </c>
    </row>
    <row r="56" spans="1:3" x14ac:dyDescent="0.25">
      <c r="A56" t="str">
        <f>VLOOKUP(B56, names!A$3:B$2401, 2,)</f>
        <v>Sawgrass Mutual Insurance Co.</v>
      </c>
      <c r="B56" t="s">
        <v>85</v>
      </c>
      <c r="C56" s="1">
        <v>27503</v>
      </c>
    </row>
    <row r="57" spans="1:3" x14ac:dyDescent="0.25">
      <c r="A57" t="str">
        <f>VLOOKUP(B57, names!A$3:B$2401, 2,)</f>
        <v>Weston Insurance Co.</v>
      </c>
      <c r="B57" t="s">
        <v>87</v>
      </c>
      <c r="C57" s="1">
        <v>27201</v>
      </c>
    </row>
    <row r="58" spans="1:3" x14ac:dyDescent="0.25">
      <c r="A58" t="str">
        <f>VLOOKUP(B58, names!A$3:B$2401, 2,)</f>
        <v>Anchor Property And Casualty Insurance Co.</v>
      </c>
      <c r="B58" t="s">
        <v>88</v>
      </c>
      <c r="C58" s="1">
        <v>23856</v>
      </c>
    </row>
    <row r="59" spans="1:3" x14ac:dyDescent="0.25">
      <c r="A59" t="str">
        <f>VLOOKUP(B59, names!A$3:B$2401, 2,)</f>
        <v>Amica Mutual Insurance Co.</v>
      </c>
      <c r="B59" t="s">
        <v>89</v>
      </c>
      <c r="C59" s="1">
        <v>22139</v>
      </c>
    </row>
    <row r="60" spans="1:3" x14ac:dyDescent="0.25">
      <c r="A60" t="str">
        <f>VLOOKUP(B60, names!A$3:B$2401, 2,)</f>
        <v>First Liberty Insurance Corp. (The)</v>
      </c>
      <c r="B60" t="s">
        <v>90</v>
      </c>
      <c r="C60" s="1">
        <v>21261</v>
      </c>
    </row>
    <row r="61" spans="1:3" x14ac:dyDescent="0.25">
      <c r="A61" t="str">
        <f>VLOOKUP(B61, names!A$3:B$2401, 2,)</f>
        <v>Foremost Property And Casualty Insurance Co.</v>
      </c>
      <c r="B61" t="s">
        <v>92</v>
      </c>
      <c r="C61" s="1">
        <v>18971</v>
      </c>
    </row>
    <row r="62" spans="1:3" x14ac:dyDescent="0.25">
      <c r="A62" t="str">
        <f>VLOOKUP(B62, names!A$3:B$2401, 2,)</f>
        <v>Avatar Property &amp; Casualty Insurance Co.</v>
      </c>
      <c r="B62" t="s">
        <v>91</v>
      </c>
      <c r="C62" s="1">
        <v>17963</v>
      </c>
    </row>
    <row r="63" spans="1:3" x14ac:dyDescent="0.25">
      <c r="A63" t="str">
        <f>VLOOKUP(B63, names!A$3:B$2401, 2,)</f>
        <v>First Floridian Auto And Home Insurance Co.</v>
      </c>
      <c r="B63" t="s">
        <v>93</v>
      </c>
      <c r="C63" s="1">
        <v>16713</v>
      </c>
    </row>
    <row r="64" spans="1:3" x14ac:dyDescent="0.25">
      <c r="A64" t="str">
        <f>VLOOKUP(B64, names!A$3:B$2401, 2,)</f>
        <v>United Casualty Insurance Co. Of America</v>
      </c>
      <c r="B64" t="s">
        <v>95</v>
      </c>
      <c r="C64" s="1">
        <v>15536</v>
      </c>
    </row>
    <row r="65" spans="1:3" x14ac:dyDescent="0.25">
      <c r="A65" t="str">
        <f>VLOOKUP(B65, names!A$3:B$2401, 2,)</f>
        <v>AIG Property Casualty Co.</v>
      </c>
      <c r="B65" t="s">
        <v>97</v>
      </c>
      <c r="C65" s="1">
        <v>13996</v>
      </c>
    </row>
    <row r="66" spans="1:3" x14ac:dyDescent="0.25">
      <c r="A66" t="str">
        <f>VLOOKUP(B66, names!A$3:B$2401, 2,)</f>
        <v>USAA General Indemnity Co.</v>
      </c>
      <c r="B66" t="s">
        <v>94</v>
      </c>
      <c r="C66" s="1">
        <v>13978</v>
      </c>
    </row>
    <row r="67" spans="1:3" x14ac:dyDescent="0.25">
      <c r="A67" t="str">
        <f>VLOOKUP(B67, names!A$3:B$2401, 2,)</f>
        <v>First American Property &amp; Casualty Insurance Co.</v>
      </c>
      <c r="B67" t="s">
        <v>98</v>
      </c>
      <c r="C67" s="1">
        <v>13936</v>
      </c>
    </row>
    <row r="68" spans="1:3" x14ac:dyDescent="0.25">
      <c r="A68" t="str">
        <f>VLOOKUP(B68, names!A$3:B$2401, 2,)</f>
        <v>Praetorian Insurance Co.</v>
      </c>
      <c r="B68" t="s">
        <v>96</v>
      </c>
      <c r="C68" s="1">
        <v>11534</v>
      </c>
    </row>
    <row r="69" spans="1:3" x14ac:dyDescent="0.25">
      <c r="A69" t="str">
        <f>VLOOKUP(B69, names!A$3:B$2401, 2,)</f>
        <v>Metropolitan Casualty Insurance Co.</v>
      </c>
      <c r="B69" t="s">
        <v>99</v>
      </c>
      <c r="C69" s="1">
        <v>10006</v>
      </c>
    </row>
    <row r="70" spans="1:3" x14ac:dyDescent="0.25">
      <c r="A70" t="str">
        <f>VLOOKUP(B70, names!A$3:B$2401, 2,)</f>
        <v>Stillwater Property And Casualty Insurance Co.</v>
      </c>
      <c r="B70" t="s">
        <v>100</v>
      </c>
      <c r="C70" s="1">
        <v>9314</v>
      </c>
    </row>
    <row r="71" spans="1:3" x14ac:dyDescent="0.25">
      <c r="A71" t="str">
        <f>VLOOKUP(B71, names!A$3:B$2401, 2,)</f>
        <v>Southern-Owners Insurance Co.</v>
      </c>
      <c r="B71" t="s">
        <v>101</v>
      </c>
      <c r="C71" s="1">
        <v>8797</v>
      </c>
    </row>
    <row r="72" spans="1:3" x14ac:dyDescent="0.25">
      <c r="A72" t="str">
        <f>VLOOKUP(B72, names!A$3:B$2401, 2,)</f>
        <v>American Reliable Insurance Co.</v>
      </c>
      <c r="B72" t="s">
        <v>102</v>
      </c>
      <c r="C72" s="1">
        <v>7095</v>
      </c>
    </row>
    <row r="73" spans="1:3" x14ac:dyDescent="0.25">
      <c r="A73" t="str">
        <f>VLOOKUP(B73, names!A$3:B$2401, 2,)</f>
        <v>Fireman's Fund Insurance Co.</v>
      </c>
      <c r="B73" t="s">
        <v>104</v>
      </c>
      <c r="C73" s="1">
        <v>6800</v>
      </c>
    </row>
    <row r="74" spans="1:3" x14ac:dyDescent="0.25">
      <c r="A74" t="str">
        <f>VLOOKUP(B74, names!A$3:B$2401, 2,)</f>
        <v>Privilege Underwriters Reciprocal Exchange</v>
      </c>
      <c r="B74" t="s">
        <v>103</v>
      </c>
      <c r="C74" s="1">
        <v>6672</v>
      </c>
    </row>
    <row r="75" spans="1:3" x14ac:dyDescent="0.25">
      <c r="A75" t="str">
        <f>VLOOKUP(B75, names!A$3:B$2401, 2,)</f>
        <v>American Southern Home Insurance Co.</v>
      </c>
      <c r="B75" t="s">
        <v>105</v>
      </c>
      <c r="C75" s="1">
        <v>6151</v>
      </c>
    </row>
    <row r="76" spans="1:3" x14ac:dyDescent="0.25">
      <c r="A76" t="str">
        <f>VLOOKUP(B76, names!A$3:B$2401, 2,)</f>
        <v>Sussex Insurance Co.</v>
      </c>
      <c r="B76" t="s">
        <v>106</v>
      </c>
      <c r="C76" s="1">
        <v>5704</v>
      </c>
    </row>
    <row r="77" spans="1:3" x14ac:dyDescent="0.25">
      <c r="A77" t="str">
        <f>VLOOKUP(B77, names!A$3:B$2401, 2,)</f>
        <v>American Colonial Insurance Co.</v>
      </c>
      <c r="B77" t="s">
        <v>109</v>
      </c>
      <c r="C77" s="1">
        <v>4493</v>
      </c>
    </row>
    <row r="78" spans="1:3" x14ac:dyDescent="0.25">
      <c r="A78" t="str">
        <f>VLOOKUP(B78, names!A$3:B$2401, 2,)</f>
        <v>American Coastal Insurance Co.</v>
      </c>
      <c r="B78" t="s">
        <v>108</v>
      </c>
      <c r="C78" s="1">
        <v>4341</v>
      </c>
    </row>
    <row r="79" spans="1:3" x14ac:dyDescent="0.25">
      <c r="A79" t="str">
        <f>VLOOKUP(B79, names!A$3:B$2401, 2,)</f>
        <v>New Hampshire Insurance Co.</v>
      </c>
      <c r="B79" t="s">
        <v>110</v>
      </c>
      <c r="C79" s="1">
        <v>4142</v>
      </c>
    </row>
    <row r="80" spans="1:3" x14ac:dyDescent="0.25">
      <c r="A80" t="str">
        <f>VLOOKUP(B80, names!A$3:B$2401, 2,)</f>
        <v>Armed Forces Insurance Exchange</v>
      </c>
      <c r="B80" t="s">
        <v>111</v>
      </c>
      <c r="C80" s="1">
        <v>3695</v>
      </c>
    </row>
    <row r="81" spans="1:3" x14ac:dyDescent="0.25">
      <c r="A81" t="str">
        <f>VLOOKUP(B81, names!A$3:B$2401, 2,)</f>
        <v>Response Insurance Co.</v>
      </c>
      <c r="B81" t="s">
        <v>112</v>
      </c>
      <c r="C81" s="1">
        <v>3202</v>
      </c>
    </row>
    <row r="82" spans="1:3" x14ac:dyDescent="0.25">
      <c r="A82" t="str">
        <f>VLOOKUP(B82, names!A$3:B$2401, 2,)</f>
        <v>American Automobile Insurance Co.</v>
      </c>
      <c r="B82" t="s">
        <v>113</v>
      </c>
      <c r="C82" s="1">
        <v>3007</v>
      </c>
    </row>
    <row r="83" spans="1:3" x14ac:dyDescent="0.25">
      <c r="A83" t="str">
        <f>VLOOKUP(B83, names!A$3:B$2401, 2,)</f>
        <v>Homesite Insurance Co.</v>
      </c>
      <c r="B83" t="s">
        <v>107</v>
      </c>
      <c r="C83" s="1">
        <v>2641</v>
      </c>
    </row>
    <row r="84" spans="1:3" x14ac:dyDescent="0.25">
      <c r="A84" t="str">
        <f>VLOOKUP(B84, names!A$3:B$2401, 2,)</f>
        <v>Ace Insurance Co. Of The Midwest</v>
      </c>
      <c r="B84" t="s">
        <v>114</v>
      </c>
      <c r="C84" s="1">
        <v>2460</v>
      </c>
    </row>
    <row r="85" spans="1:3" x14ac:dyDescent="0.25">
      <c r="A85" t="str">
        <f>VLOOKUP(B85, names!A$3:B$2401, 2,)</f>
        <v>Auto-Owners Insurance Co.</v>
      </c>
      <c r="B85" t="s">
        <v>116</v>
      </c>
      <c r="C85" s="1">
        <v>2333</v>
      </c>
    </row>
    <row r="86" spans="1:3" x14ac:dyDescent="0.25">
      <c r="A86" t="str">
        <f>VLOOKUP(B86, names!A$3:B$2401, 2,)</f>
        <v>American Capital Assurance Corp</v>
      </c>
      <c r="B86" t="s">
        <v>117</v>
      </c>
      <c r="C86" s="1">
        <v>2149</v>
      </c>
    </row>
    <row r="87" spans="1:3" x14ac:dyDescent="0.25">
      <c r="A87" t="str">
        <f>VLOOKUP(B87, names!A$3:B$2401, 2,)</f>
        <v>IDS Property Casualty Insurance Co.</v>
      </c>
      <c r="B87" t="s">
        <v>118</v>
      </c>
      <c r="C87" s="1">
        <v>2118</v>
      </c>
    </row>
    <row r="88" spans="1:3" x14ac:dyDescent="0.25">
      <c r="A88" t="str">
        <f>VLOOKUP(B88, names!A$3:B$2401, 2,)</f>
        <v>ASI Home Insurance Corp.</v>
      </c>
      <c r="B88" t="s">
        <v>120</v>
      </c>
      <c r="C88" s="1">
        <v>2037</v>
      </c>
    </row>
    <row r="89" spans="1:3" x14ac:dyDescent="0.25">
      <c r="A89" t="str">
        <f>VLOOKUP(B89, names!A$3:B$2401, 2,)</f>
        <v>Electric Insurance Co.</v>
      </c>
      <c r="B89" t="s">
        <v>121</v>
      </c>
      <c r="C89" s="1">
        <v>1951</v>
      </c>
    </row>
    <row r="90" spans="1:3" x14ac:dyDescent="0.25">
      <c r="A90" t="str">
        <f>VLOOKUP(B90, names!A$3:B$2401, 2,)</f>
        <v>Cincinnati Insurance Co.</v>
      </c>
      <c r="B90" t="s">
        <v>124</v>
      </c>
      <c r="C90" s="1">
        <v>1929</v>
      </c>
    </row>
    <row r="91" spans="1:3" x14ac:dyDescent="0.25">
      <c r="A91" t="str">
        <f>VLOOKUP(B91, names!A$3:B$2401, 2,)</f>
        <v>Travelers Indemnity Co. Of America</v>
      </c>
      <c r="B91" t="s">
        <v>123</v>
      </c>
      <c r="C91" s="1">
        <v>1446</v>
      </c>
    </row>
    <row r="92" spans="1:3" x14ac:dyDescent="0.25">
      <c r="A92" t="str">
        <f>VLOOKUP(B92, names!A$3:B$2401, 2,)</f>
        <v>Old Dominion Insurance Co.</v>
      </c>
      <c r="B92" t="s">
        <v>122</v>
      </c>
      <c r="C92" s="1">
        <v>1262</v>
      </c>
    </row>
    <row r="93" spans="1:3" x14ac:dyDescent="0.25">
      <c r="A93" t="str">
        <f>VLOOKUP(B93, names!A$3:B$2401, 2,)</f>
        <v>Teachers Insurance Co.</v>
      </c>
      <c r="B93" t="s">
        <v>137</v>
      </c>
      <c r="C93" s="1">
        <v>1128</v>
      </c>
    </row>
    <row r="94" spans="1:3" x14ac:dyDescent="0.25">
      <c r="A94" t="str">
        <f>VLOOKUP(B94, names!A$3:B$2401, 2,)</f>
        <v>Merastar Insurance Co.</v>
      </c>
      <c r="B94" t="s">
        <v>127</v>
      </c>
      <c r="C94" s="1">
        <v>1060</v>
      </c>
    </row>
    <row r="95" spans="1:3" x14ac:dyDescent="0.25">
      <c r="A95" t="str">
        <f>VLOOKUP(B95, names!A$3:B$2401, 2,)</f>
        <v>QBE Insurance Corp.</v>
      </c>
      <c r="B95" t="s">
        <v>126</v>
      </c>
      <c r="C95" s="1">
        <v>1024</v>
      </c>
    </row>
    <row r="96" spans="1:3" x14ac:dyDescent="0.25">
      <c r="A96" t="str">
        <f>VLOOKUP(B96, names!A$3:B$2401, 2,)</f>
        <v>Great Northern Insurance Co.</v>
      </c>
      <c r="B96" t="s">
        <v>125</v>
      </c>
      <c r="C96" s="1">
        <v>1000</v>
      </c>
    </row>
    <row r="97" spans="1:3" x14ac:dyDescent="0.25">
      <c r="A97" t="str">
        <f>VLOOKUP(B97, names!A$3:B$2401, 2,)</f>
        <v>Centauri Specialty Insurance Co.</v>
      </c>
      <c r="B97" t="s">
        <v>119</v>
      </c>
      <c r="C97">
        <v>911</v>
      </c>
    </row>
    <row r="98" spans="1:3" x14ac:dyDescent="0.25">
      <c r="A98" t="str">
        <f>VLOOKUP(B98, names!A$3:B$2401, 2,)</f>
        <v>American Home Assurance Co.</v>
      </c>
      <c r="B98" t="s">
        <v>128</v>
      </c>
      <c r="C98">
        <v>882</v>
      </c>
    </row>
    <row r="99" spans="1:3" x14ac:dyDescent="0.25">
      <c r="A99" t="str">
        <f>VLOOKUP(B99, names!A$3:B$2401, 2,)</f>
        <v>Aegis Security Insurance Co.</v>
      </c>
      <c r="B99" t="s">
        <v>129</v>
      </c>
      <c r="C99">
        <v>804</v>
      </c>
    </row>
    <row r="100" spans="1:3" x14ac:dyDescent="0.25">
      <c r="A100" t="str">
        <f>VLOOKUP(B100, names!A$3:B$2401, 2,)</f>
        <v>United Fire And Casualty Co.</v>
      </c>
      <c r="B100" t="s">
        <v>130</v>
      </c>
      <c r="C100">
        <v>771</v>
      </c>
    </row>
    <row r="101" spans="1:3" x14ac:dyDescent="0.25">
      <c r="A101" t="str">
        <f>VLOOKUP(B101, names!A$3:B$2401, 2,)</f>
        <v>Great American Insurance Co.</v>
      </c>
      <c r="B101" t="s">
        <v>131</v>
      </c>
      <c r="C101">
        <v>607</v>
      </c>
    </row>
    <row r="102" spans="1:3" x14ac:dyDescent="0.25">
      <c r="A102" t="str">
        <f>VLOOKUP(B102, names!A$3:B$2401, 2,)</f>
        <v>American Platinum Property And Casualty Insurance Co.</v>
      </c>
      <c r="B102" t="s">
        <v>132</v>
      </c>
      <c r="C102">
        <v>606</v>
      </c>
    </row>
    <row r="103" spans="1:3" x14ac:dyDescent="0.25">
      <c r="A103" t="str">
        <f>VLOOKUP(B103, names!A$3:B$2401, 2,)</f>
        <v>Great American Assurance Co.</v>
      </c>
      <c r="B103" t="s">
        <v>133</v>
      </c>
      <c r="C103">
        <v>561</v>
      </c>
    </row>
    <row r="104" spans="1:3" x14ac:dyDescent="0.25">
      <c r="A104" t="str">
        <f>VLOOKUP(B104, names!A$3:B$2401, 2,)</f>
        <v>Philadelphia Indemnity Insurance Co.</v>
      </c>
      <c r="B104" t="s">
        <v>135</v>
      </c>
      <c r="C104">
        <v>548</v>
      </c>
    </row>
    <row r="105" spans="1:3" x14ac:dyDescent="0.25">
      <c r="A105" t="str">
        <f>VLOOKUP(B105, names!A$3:B$2401, 2,)</f>
        <v>Edison Insurance Co.</v>
      </c>
      <c r="B105" t="s">
        <v>115</v>
      </c>
      <c r="C105">
        <v>531</v>
      </c>
    </row>
    <row r="106" spans="1:3" x14ac:dyDescent="0.25">
      <c r="A106" t="str">
        <f>VLOOKUP(B106, names!A$3:B$2401, 2,)</f>
        <v>Guideone Elite Insurance Co.</v>
      </c>
      <c r="B106" t="s">
        <v>134</v>
      </c>
      <c r="C106">
        <v>520</v>
      </c>
    </row>
    <row r="107" spans="1:3" x14ac:dyDescent="0.25">
      <c r="A107" t="str">
        <f>VLOOKUP(B107, names!A$3:B$2401, 2,)</f>
        <v>Addison Insurance Co.</v>
      </c>
      <c r="B107" t="s">
        <v>136</v>
      </c>
      <c r="C107">
        <v>496</v>
      </c>
    </row>
    <row r="108" spans="1:3" x14ac:dyDescent="0.25">
      <c r="A108" t="str">
        <f>VLOOKUP(B108, names!A$3:B$2401, 2,)</f>
        <v>First National Insurance Co. Of America</v>
      </c>
      <c r="B108" t="s">
        <v>138</v>
      </c>
      <c r="C108">
        <v>426</v>
      </c>
    </row>
    <row r="109" spans="1:3" x14ac:dyDescent="0.25">
      <c r="A109" t="str">
        <f>VLOOKUP(B109, names!A$3:B$2401, 2,)</f>
        <v>Church Mutual Insurance Co.</v>
      </c>
      <c r="B109" t="s">
        <v>139</v>
      </c>
      <c r="C109">
        <v>345</v>
      </c>
    </row>
    <row r="110" spans="1:3" x14ac:dyDescent="0.25">
      <c r="A110" t="str">
        <f>VLOOKUP(B110, names!A$3:B$2401, 2,)</f>
        <v>Great American Insurance Co. Of New York</v>
      </c>
      <c r="B110" t="s">
        <v>140</v>
      </c>
      <c r="C110">
        <v>298</v>
      </c>
    </row>
    <row r="111" spans="1:3" x14ac:dyDescent="0.25">
      <c r="A111" t="str">
        <f>VLOOKUP(B111, names!A$3:B$2401, 2,)</f>
        <v>Associated Indemnity Corp.</v>
      </c>
      <c r="B111" t="s">
        <v>141</v>
      </c>
      <c r="C111">
        <v>243</v>
      </c>
    </row>
    <row r="112" spans="1:3" x14ac:dyDescent="0.25">
      <c r="A112" t="str">
        <f>VLOOKUP(B112, names!A$3:B$2401, 2,)</f>
        <v>Service Insurance Co.</v>
      </c>
      <c r="B112" t="s">
        <v>142</v>
      </c>
      <c r="C112">
        <v>228</v>
      </c>
    </row>
    <row r="113" spans="1:3" x14ac:dyDescent="0.25">
      <c r="A113" t="str">
        <f>VLOOKUP(B113, names!A$3:B$2401, 2,)</f>
        <v>Hartford Casualty Insurance Co.</v>
      </c>
      <c r="B113" t="s">
        <v>143</v>
      </c>
      <c r="C113">
        <v>222</v>
      </c>
    </row>
    <row r="114" spans="1:3" x14ac:dyDescent="0.25">
      <c r="A114" t="str">
        <f>VLOOKUP(B114, names!A$3:B$2401, 2,)</f>
        <v>Indemnity Insurance Co. Of North America</v>
      </c>
      <c r="B114" t="s">
        <v>145</v>
      </c>
      <c r="C114">
        <v>217</v>
      </c>
    </row>
    <row r="115" spans="1:3" x14ac:dyDescent="0.25">
      <c r="A115" t="str">
        <f>VLOOKUP(B115, names!A$3:B$2401, 2,)</f>
        <v>FCCI Insurance Co.</v>
      </c>
      <c r="B115" t="s">
        <v>144</v>
      </c>
      <c r="C115">
        <v>208</v>
      </c>
    </row>
    <row r="116" spans="1:3" x14ac:dyDescent="0.25">
      <c r="A116" t="str">
        <f>VLOOKUP(B116, names!A$3:B$2401, 2,)</f>
        <v>Cincinnati Indemnity Co.</v>
      </c>
      <c r="B116" t="s">
        <v>146</v>
      </c>
      <c r="C116">
        <v>180</v>
      </c>
    </row>
    <row r="117" spans="1:3" x14ac:dyDescent="0.25">
      <c r="A117" t="str">
        <f>VLOOKUP(B117, names!A$3:B$2401, 2,)</f>
        <v>Hanover Insurance Co. (The)</v>
      </c>
      <c r="B117" t="s">
        <v>147</v>
      </c>
      <c r="C117">
        <v>176</v>
      </c>
    </row>
    <row r="118" spans="1:3" x14ac:dyDescent="0.25">
      <c r="A118" t="str">
        <f>VLOOKUP(B118, names!A$3:B$2401, 2,)</f>
        <v>Pacific Indemnity Co.</v>
      </c>
      <c r="B118" t="s">
        <v>148</v>
      </c>
      <c r="C118">
        <v>173</v>
      </c>
    </row>
    <row r="119" spans="1:3" x14ac:dyDescent="0.25">
      <c r="A119" t="str">
        <f>VLOOKUP(B119, names!A$3:B$2401, 2,)</f>
        <v>Charter Oak Fire Insurance Co.</v>
      </c>
      <c r="B119" t="s">
        <v>149</v>
      </c>
      <c r="C119">
        <v>163</v>
      </c>
    </row>
    <row r="120" spans="1:3" x14ac:dyDescent="0.25">
      <c r="A120" t="str">
        <f>VLOOKUP(B120, names!A$3:B$2401, 2,)</f>
        <v>Guideone Mutual Insurance Co.</v>
      </c>
      <c r="B120" t="s">
        <v>151</v>
      </c>
      <c r="C120">
        <v>158</v>
      </c>
    </row>
    <row r="121" spans="1:3" x14ac:dyDescent="0.25">
      <c r="A121" t="str">
        <f>VLOOKUP(B121, names!A$3:B$2401, 2,)</f>
        <v>Travelers Indemnity Co.</v>
      </c>
      <c r="B121" t="s">
        <v>152</v>
      </c>
      <c r="C121">
        <v>139</v>
      </c>
    </row>
    <row r="122" spans="1:3" x14ac:dyDescent="0.25">
      <c r="A122" t="str">
        <f>VLOOKUP(B122, names!A$3:B$2401, 2,)</f>
        <v>Affiliated FM Insurance Co.</v>
      </c>
      <c r="B122" t="s">
        <v>153</v>
      </c>
      <c r="C122">
        <v>132</v>
      </c>
    </row>
    <row r="123" spans="1:3" x14ac:dyDescent="0.25">
      <c r="A123" t="str">
        <f>VLOOKUP(B123, names!A$3:B$2401, 2,)</f>
        <v>Westfield Insurance Co.</v>
      </c>
      <c r="B123" t="s">
        <v>154</v>
      </c>
      <c r="C123">
        <v>114</v>
      </c>
    </row>
    <row r="124" spans="1:3" x14ac:dyDescent="0.25">
      <c r="A124" t="str">
        <f>VLOOKUP(B124, names!A$3:B$2401, 2,)</f>
        <v>Travelers Indemnity Co. Of Connecticut</v>
      </c>
      <c r="B124" t="s">
        <v>156</v>
      </c>
      <c r="C124">
        <v>89</v>
      </c>
    </row>
    <row r="125" spans="1:3" x14ac:dyDescent="0.25">
      <c r="A125" t="str">
        <f>VLOOKUP(B125, names!A$3:B$2401, 2,)</f>
        <v>American States Insurance Co.</v>
      </c>
      <c r="B125" t="s">
        <v>155</v>
      </c>
      <c r="C125">
        <v>86</v>
      </c>
    </row>
    <row r="126" spans="1:3" x14ac:dyDescent="0.25">
      <c r="A126" t="str">
        <f>VLOOKUP(B126, names!A$3:B$2401, 2,)</f>
        <v>Hartford Underwriters Insurance Co.</v>
      </c>
      <c r="B126" t="s">
        <v>157</v>
      </c>
      <c r="C126">
        <v>74</v>
      </c>
    </row>
    <row r="127" spans="1:3" x14ac:dyDescent="0.25">
      <c r="A127" t="str">
        <f>VLOOKUP(B127, names!A$3:B$2401, 2,)</f>
        <v>Vigilant Insurance Co.</v>
      </c>
      <c r="B127" t="s">
        <v>158</v>
      </c>
      <c r="C127">
        <v>73</v>
      </c>
    </row>
    <row r="128" spans="1:3" x14ac:dyDescent="0.25">
      <c r="A128" t="str">
        <f>VLOOKUP(B128, names!A$3:B$2401, 2,)</f>
        <v>Travelers Property Casualty Co. Of America</v>
      </c>
      <c r="B128" t="s">
        <v>160</v>
      </c>
      <c r="C128">
        <v>63</v>
      </c>
    </row>
    <row r="129" spans="1:3" x14ac:dyDescent="0.25">
      <c r="A129" t="str">
        <f>VLOOKUP(B129, names!A$3:B$2401, 2,)</f>
        <v>National Trust Insurance Co.</v>
      </c>
      <c r="B129" t="s">
        <v>159</v>
      </c>
      <c r="C129">
        <v>62</v>
      </c>
    </row>
    <row r="130" spans="1:3" x14ac:dyDescent="0.25">
      <c r="A130" t="str">
        <f>VLOOKUP(B130, names!A$3:B$2401, 2,)</f>
        <v>Granada Insurance Co.</v>
      </c>
      <c r="B130" t="s">
        <v>161</v>
      </c>
      <c r="C130">
        <v>58</v>
      </c>
    </row>
    <row r="131" spans="1:3" x14ac:dyDescent="0.25">
      <c r="A131" t="str">
        <f>VLOOKUP(B131, names!A$3:B$2401, 2,)</f>
        <v>Guideone Specialty Mutual Insurance Co.</v>
      </c>
      <c r="B131" t="s">
        <v>162</v>
      </c>
      <c r="C131">
        <v>45</v>
      </c>
    </row>
    <row r="132" spans="1:3" x14ac:dyDescent="0.25">
      <c r="A132" t="str">
        <f>VLOOKUP(B132, names!A$3:B$2401, 2,)</f>
        <v>Markel Insurance Co.</v>
      </c>
      <c r="B132" t="s">
        <v>164</v>
      </c>
      <c r="C132">
        <v>41</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19</v>
      </c>
    </row>
    <row r="136" spans="1:3" x14ac:dyDescent="0.25">
      <c r="A136" t="str">
        <f>VLOOKUP(B136, names!A$3:B$2401, 2,)</f>
        <v>Massachusetts Bay Insurance Co.</v>
      </c>
      <c r="B136" t="s">
        <v>166</v>
      </c>
      <c r="C136">
        <v>18</v>
      </c>
    </row>
    <row r="137" spans="1:3" x14ac:dyDescent="0.25">
      <c r="A137" t="str">
        <f>VLOOKUP(B137, names!A$3:B$2401, 2,)</f>
        <v>Great American Alliance Insurance Co.</v>
      </c>
      <c r="B137" t="s">
        <v>167</v>
      </c>
      <c r="C137">
        <v>16</v>
      </c>
    </row>
    <row r="138" spans="1:3" x14ac:dyDescent="0.25">
      <c r="A138" t="str">
        <f>VLOOKUP(B138, names!A$3:B$2401, 2,)</f>
        <v>State National Insurance Co.</v>
      </c>
      <c r="B138" t="s">
        <v>171</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St. Paul Fire &amp; Marine Insurance Co.</v>
      </c>
      <c r="B141" t="s">
        <v>170</v>
      </c>
      <c r="C141">
        <v>14</v>
      </c>
    </row>
    <row r="142" spans="1:3" x14ac:dyDescent="0.25">
      <c r="A142" t="str">
        <f>VLOOKUP(B142, names!A$3:B$2401, 2,)</f>
        <v>Guideone America Insurance Co.</v>
      </c>
      <c r="B142" t="s">
        <v>175</v>
      </c>
      <c r="C142">
        <v>13</v>
      </c>
    </row>
    <row r="143" spans="1:3" x14ac:dyDescent="0.25">
      <c r="A143" t="str">
        <f>VLOOKUP(B143, names!A$3:B$2401, 2,)</f>
        <v>General Insurance Co. Of America</v>
      </c>
      <c r="B143" t="s">
        <v>176</v>
      </c>
      <c r="C143">
        <v>11</v>
      </c>
    </row>
    <row r="144" spans="1:3" x14ac:dyDescent="0.25">
      <c r="A144" t="str">
        <f>VLOOKUP(B144, names!A$3:B$2401, 2,)</f>
        <v>United States Fire Insurance Co.</v>
      </c>
      <c r="B144" t="s">
        <v>168</v>
      </c>
      <c r="C144">
        <v>8</v>
      </c>
    </row>
    <row r="145" spans="1:3" x14ac:dyDescent="0.25">
      <c r="A145" t="str">
        <f>VLOOKUP(B145, names!A$3:B$2401, 2,)</f>
        <v>American Alternative Insurance Corp.</v>
      </c>
      <c r="B145" t="s">
        <v>177</v>
      </c>
      <c r="C145">
        <v>7</v>
      </c>
    </row>
    <row r="146" spans="1:3" x14ac:dyDescent="0.25">
      <c r="A146" t="str">
        <f>VLOOKUP(B146, names!A$3:B$2401, 2,)</f>
        <v>American Casualty Co. Of Reading, Pennsylvania</v>
      </c>
      <c r="B146" t="s">
        <v>178</v>
      </c>
      <c r="C146">
        <v>7</v>
      </c>
    </row>
    <row r="147" spans="1:3" x14ac:dyDescent="0.25">
      <c r="A147" t="str">
        <f>VLOOKUP(B147, names!A$3:B$2401, 2,)</f>
        <v>Hanover American Insurance Co. (The)</v>
      </c>
      <c r="B147" t="s">
        <v>181</v>
      </c>
      <c r="C147">
        <v>6</v>
      </c>
    </row>
    <row r="148" spans="1:3" x14ac:dyDescent="0.25">
      <c r="A148" t="str">
        <f>VLOOKUP(B148, names!A$3:B$2401, 2,)</f>
        <v>Selective Insurance Co. Of The Southeast</v>
      </c>
      <c r="B148" t="s">
        <v>179</v>
      </c>
      <c r="C148">
        <v>6</v>
      </c>
    </row>
    <row r="149" spans="1:3" x14ac:dyDescent="0.25">
      <c r="A149" t="str">
        <f>VLOOKUP(B149, names!A$3:B$2401, 2,)</f>
        <v>Ace American Insurance Co.</v>
      </c>
      <c r="B149" t="s">
        <v>180</v>
      </c>
      <c r="C149">
        <v>4</v>
      </c>
    </row>
    <row r="150" spans="1:3" x14ac:dyDescent="0.25">
      <c r="A150" t="str">
        <f>VLOOKUP(B150, names!A$3:B$2401, 2,)</f>
        <v>National Fire Insurance Co. Of Hartford</v>
      </c>
      <c r="B150" t="s">
        <v>182</v>
      </c>
      <c r="C150">
        <v>4</v>
      </c>
    </row>
    <row r="151" spans="1:3" x14ac:dyDescent="0.25">
      <c r="A151" t="str">
        <f>VLOOKUP(B151, names!A$3:B$2401, 2,)</f>
        <v>Twin City Fire Insurance Co.</v>
      </c>
      <c r="B151" t="s">
        <v>184</v>
      </c>
      <c r="C151">
        <v>4</v>
      </c>
    </row>
    <row r="152" spans="1:3" x14ac:dyDescent="0.25">
      <c r="A152" t="str">
        <f>VLOOKUP(B152, names!A$3:B$2401, 2,)</f>
        <v>American Economy Insurance Co.</v>
      </c>
      <c r="B152" t="s">
        <v>188</v>
      </c>
      <c r="C152">
        <v>3</v>
      </c>
    </row>
    <row r="153" spans="1:3" x14ac:dyDescent="0.25">
      <c r="A153" t="str">
        <f>VLOOKUP(B153, names!A$3:B$2401, 2,)</f>
        <v>Continental Insurance Co.</v>
      </c>
      <c r="B153" t="s">
        <v>190</v>
      </c>
      <c r="C153">
        <v>3</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Transportation Insurance Co.</v>
      </c>
      <c r="B156" t="s">
        <v>183</v>
      </c>
      <c r="C156">
        <v>3</v>
      </c>
    </row>
    <row r="157" spans="1:3" x14ac:dyDescent="0.25">
      <c r="A157" t="str">
        <f>VLOOKUP(B157, names!A$3:B$2401, 2,)</f>
        <v>Zurich American Insurance Co.</v>
      </c>
      <c r="B157" t="s">
        <v>192</v>
      </c>
      <c r="C157">
        <v>3</v>
      </c>
    </row>
    <row r="158" spans="1:3" x14ac:dyDescent="0.25">
      <c r="A158" t="str">
        <f>VLOOKUP(B158, names!A$3:B$2401, 2,)</f>
        <v>Arch Insurance Co.</v>
      </c>
      <c r="B158" t="s">
        <v>173</v>
      </c>
      <c r="C158">
        <v>2</v>
      </c>
    </row>
    <row r="159" spans="1:3" x14ac:dyDescent="0.25">
      <c r="A159" t="str">
        <f>VLOOKUP(B159, names!A$3:B$2401, 2,)</f>
        <v>Century-National Insurance Co.</v>
      </c>
      <c r="B159" t="s">
        <v>189</v>
      </c>
      <c r="C159">
        <v>2</v>
      </c>
    </row>
    <row r="160" spans="1:3" x14ac:dyDescent="0.25">
      <c r="A160" t="str">
        <f>VLOOKUP(B160, names!A$3:B$2401, 2,)</f>
        <v>Valley Forge Insurance Co.</v>
      </c>
      <c r="B160" t="s">
        <v>191</v>
      </c>
      <c r="C160">
        <v>2</v>
      </c>
    </row>
    <row r="161" spans="1:3" x14ac:dyDescent="0.25">
      <c r="A161" t="str">
        <f>VLOOKUP(B161, names!A$3:B$2401, 2,)</f>
        <v>Allianz Global Risks Us Insurance Co.</v>
      </c>
      <c r="B161" t="s">
        <v>193</v>
      </c>
      <c r="C161">
        <v>1</v>
      </c>
    </row>
    <row r="162" spans="1:3" x14ac:dyDescent="0.25">
      <c r="A162" t="str">
        <f>VLOOKUP(B162, names!A$3:B$2401, 2,)</f>
        <v>Employers Insurance Co. Of Wausau</v>
      </c>
      <c r="B162" t="s">
        <v>194</v>
      </c>
      <c r="C162">
        <v>1</v>
      </c>
    </row>
    <row r="163" spans="1:3" x14ac:dyDescent="0.25">
      <c r="A163" t="str">
        <f>VLOOKUP(B163, names!A$3:B$2401, 2,)</f>
        <v>Horace Mann Insurance Co.</v>
      </c>
      <c r="B163" t="s">
        <v>202</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e">
        <f>VLOOKUP(B166, names!A$3:B$2401, 2,)</f>
        <v>#N/A</v>
      </c>
      <c r="B166" t="s">
        <v>380</v>
      </c>
      <c r="C166">
        <v>0</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f>VLOOKUP(B169, names!A$3:B$2401, 2,)</f>
        <v>0</v>
      </c>
      <c r="B169" t="s">
        <v>382</v>
      </c>
      <c r="C169">
        <v>0</v>
      </c>
    </row>
    <row r="170" spans="1:3" x14ac:dyDescent="0.25">
      <c r="A170" t="str">
        <f>VLOOKUP(B170, names!A$3:B$2401, 2,)</f>
        <v>Fidelity And Deposit Co. Of Maryland</v>
      </c>
      <c r="B170" t="s">
        <v>199</v>
      </c>
      <c r="C170">
        <v>0</v>
      </c>
    </row>
    <row r="171" spans="1:3" x14ac:dyDescent="0.25">
      <c r="A171" t="str">
        <f>VLOOKUP(B171, names!A$3:B$2401, 2,)</f>
        <v>Greenwich Insurance Co.</v>
      </c>
      <c r="B171" t="s">
        <v>201</v>
      </c>
      <c r="C171">
        <v>0</v>
      </c>
    </row>
    <row r="172" spans="1:3" x14ac:dyDescent="0.25">
      <c r="A172" t="str">
        <f>VLOOKUP(B172, names!A$3:B$2401, 2,)</f>
        <v>National Surety Corp.</v>
      </c>
      <c r="B172" t="s">
        <v>203</v>
      </c>
      <c r="C172">
        <v>0</v>
      </c>
    </row>
    <row r="173" spans="1:3" x14ac:dyDescent="0.25">
      <c r="A173">
        <f>VLOOKUP(B173, names!A$3:B$2401, 2,)</f>
        <v>0</v>
      </c>
      <c r="B173" t="s">
        <v>383</v>
      </c>
      <c r="C173">
        <v>0</v>
      </c>
    </row>
    <row r="174" spans="1:3" x14ac:dyDescent="0.25">
      <c r="A174" t="str">
        <f>VLOOKUP(B174, names!A$3:B$2401, 2,)</f>
        <v>XL Insurance America</v>
      </c>
      <c r="B174" t="s">
        <v>204</v>
      </c>
      <c r="C174">
        <v>0</v>
      </c>
    </row>
    <row r="175" spans="1:3" x14ac:dyDescent="0.25">
      <c r="A175" t="str">
        <f>VLOOKUP(B175, names!A$3:B$2401, 2,)</f>
        <v>XL Reinsurance America</v>
      </c>
      <c r="B175" t="s">
        <v>205</v>
      </c>
      <c r="C175">
        <v>0</v>
      </c>
    </row>
    <row r="176" spans="1:3" x14ac:dyDescent="0.25">
      <c r="A176" t="str">
        <f>VLOOKUP(B176, names!A$3:B$2401, 2,)</f>
        <v>XL Specialty Insurance Co.</v>
      </c>
      <c r="B176" t="s">
        <v>206</v>
      </c>
      <c r="C176">
        <v>0</v>
      </c>
    </row>
    <row r="177" spans="1:3" x14ac:dyDescent="0.25">
      <c r="A177" t="str">
        <f>VLOOKUP(B177, names!A$3:B$2401, 2,)</f>
        <v>Zurich American Insurance Co. of Illinois</v>
      </c>
      <c r="B177" t="s">
        <v>384</v>
      </c>
      <c r="C17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643004</v>
      </c>
    </row>
    <row r="3" spans="1:3" x14ac:dyDescent="0.25">
      <c r="A3" t="str">
        <f>VLOOKUP(B3, names!A$3:B$2401, 2,)</f>
        <v>Universal Property &amp; Casualty Insurance Co.</v>
      </c>
      <c r="B3" t="s">
        <v>34</v>
      </c>
      <c r="C3" s="1">
        <v>506227</v>
      </c>
    </row>
    <row r="4" spans="1:3" x14ac:dyDescent="0.25">
      <c r="A4" t="str">
        <f>VLOOKUP(B4, names!A$3:B$2401, 2,)</f>
        <v>Heritage Property &amp; Casualty Insurance Co.</v>
      </c>
      <c r="B4" t="s">
        <v>36</v>
      </c>
      <c r="C4" s="1">
        <v>217469</v>
      </c>
    </row>
    <row r="5" spans="1:3" x14ac:dyDescent="0.25">
      <c r="A5" t="str">
        <f>VLOOKUP(B5, names!A$3:B$2401, 2,)</f>
        <v>Security First Insurance Co.</v>
      </c>
      <c r="B5" t="s">
        <v>35</v>
      </c>
      <c r="C5" s="1">
        <v>208871</v>
      </c>
    </row>
    <row r="6" spans="1:3" x14ac:dyDescent="0.25">
      <c r="A6" t="str">
        <f>VLOOKUP(B6, names!A$3:B$2401, 2,)</f>
        <v>American Integrity Insurance Co. Of Florida</v>
      </c>
      <c r="B6" t="s">
        <v>38</v>
      </c>
      <c r="C6" s="1">
        <v>197627</v>
      </c>
    </row>
    <row r="7" spans="1:3" x14ac:dyDescent="0.25">
      <c r="A7" t="str">
        <f>VLOOKUP(B7, names!A$3:B$2401, 2,)</f>
        <v>Federated National Insurance Co.</v>
      </c>
      <c r="B7" t="s">
        <v>37</v>
      </c>
      <c r="C7" s="1">
        <v>182557</v>
      </c>
    </row>
    <row r="8" spans="1:3" x14ac:dyDescent="0.25">
      <c r="A8" t="str">
        <f>VLOOKUP(B8, names!A$3:B$2401, 2,)</f>
        <v>Homeowners Choice Property &amp; Casualty Insurance Co.</v>
      </c>
      <c r="B8" t="s">
        <v>41</v>
      </c>
      <c r="C8" s="1">
        <v>177360</v>
      </c>
    </row>
    <row r="9" spans="1:3" x14ac:dyDescent="0.25">
      <c r="A9" t="str">
        <f>VLOOKUP(B9, names!A$3:B$2401, 2,)</f>
        <v>United Property &amp; Casualty Insurance Co.</v>
      </c>
      <c r="B9" t="s">
        <v>39</v>
      </c>
      <c r="C9" s="1">
        <v>173627</v>
      </c>
    </row>
    <row r="10" spans="1:3" x14ac:dyDescent="0.25">
      <c r="A10" t="str">
        <f>VLOOKUP(B10, names!A$3:B$2401, 2,)</f>
        <v>St. Johns Insurance Co.</v>
      </c>
      <c r="B10" t="s">
        <v>40</v>
      </c>
      <c r="C10" s="1">
        <v>172349</v>
      </c>
    </row>
    <row r="11" spans="1:3" x14ac:dyDescent="0.25">
      <c r="A11" t="str">
        <f>VLOOKUP(B11, names!A$3:B$2401, 2,)</f>
        <v>American Bankers Insurance Co. Of Florida</v>
      </c>
      <c r="B11" t="s">
        <v>42</v>
      </c>
      <c r="C11" s="1">
        <v>145492</v>
      </c>
    </row>
    <row r="12" spans="1:3" x14ac:dyDescent="0.25">
      <c r="A12" t="str">
        <f>VLOOKUP(B12, names!A$3:B$2401, 2,)</f>
        <v>Tower Hill Prime Insurance Co.</v>
      </c>
      <c r="B12" t="s">
        <v>43</v>
      </c>
      <c r="C12" s="1">
        <v>140728</v>
      </c>
    </row>
    <row r="13" spans="1:3" x14ac:dyDescent="0.25">
      <c r="A13" t="str">
        <f>VLOOKUP(B13, names!A$3:B$2401, 2,)</f>
        <v>People's Trust Insurance Co.</v>
      </c>
      <c r="B13" t="s">
        <v>44</v>
      </c>
      <c r="C13" s="1">
        <v>135322</v>
      </c>
    </row>
    <row r="14" spans="1:3" x14ac:dyDescent="0.25">
      <c r="A14" t="str">
        <f>VLOOKUP(B14, names!A$3:B$2401, 2,)</f>
        <v>Florida Peninsula Insurance Co.</v>
      </c>
      <c r="B14" t="s">
        <v>46</v>
      </c>
      <c r="C14" s="1">
        <v>132647</v>
      </c>
    </row>
    <row r="15" spans="1:3" x14ac:dyDescent="0.25">
      <c r="A15" t="str">
        <f>VLOOKUP(B15, names!A$3:B$2401, 2,)</f>
        <v>United Services Automobile Association</v>
      </c>
      <c r="B15" t="s">
        <v>45</v>
      </c>
      <c r="C15" s="1">
        <v>124466</v>
      </c>
    </row>
    <row r="16" spans="1:3" x14ac:dyDescent="0.25">
      <c r="A16" t="str">
        <f>VLOOKUP(B16, names!A$3:B$2401, 2,)</f>
        <v>ASI Preferred Insurance Corp.</v>
      </c>
      <c r="B16" t="s">
        <v>47</v>
      </c>
      <c r="C16" s="1">
        <v>109307</v>
      </c>
    </row>
    <row r="17" spans="1:3" x14ac:dyDescent="0.25">
      <c r="A17" t="str">
        <f>VLOOKUP(B17, names!A$3:B$2401, 2,)</f>
        <v>Castle Key Indemnity Co.</v>
      </c>
      <c r="B17" t="s">
        <v>49</v>
      </c>
      <c r="C17" s="1">
        <v>106737</v>
      </c>
    </row>
    <row r="18" spans="1:3" x14ac:dyDescent="0.25">
      <c r="A18" t="str">
        <f>VLOOKUP(B18, names!A$3:B$2401, 2,)</f>
        <v>Florida Family Insurance Co.</v>
      </c>
      <c r="B18" t="s">
        <v>48</v>
      </c>
      <c r="C18" s="1">
        <v>106694</v>
      </c>
    </row>
    <row r="19" spans="1:3" x14ac:dyDescent="0.25">
      <c r="A19" t="str">
        <f>VLOOKUP(B19, names!A$3:B$2401, 2,)</f>
        <v>Tower Hill Signature Insurance Co.</v>
      </c>
      <c r="B19" t="s">
        <v>51</v>
      </c>
      <c r="C19" s="1">
        <v>99081</v>
      </c>
    </row>
    <row r="20" spans="1:3" x14ac:dyDescent="0.25">
      <c r="A20" t="str">
        <f>VLOOKUP(B20, names!A$3:B$2401, 2,)</f>
        <v>Ark Royal Insurance Co.</v>
      </c>
      <c r="B20" t="s">
        <v>50</v>
      </c>
      <c r="C20" s="1">
        <v>97121</v>
      </c>
    </row>
    <row r="21" spans="1:3" x14ac:dyDescent="0.25">
      <c r="A21" t="str">
        <f>VLOOKUP(B21, names!A$3:B$2401, 2,)</f>
        <v>Olympus Insurance Co.</v>
      </c>
      <c r="B21" t="s">
        <v>52</v>
      </c>
      <c r="C21" s="1">
        <v>95249</v>
      </c>
    </row>
    <row r="22" spans="1:3" x14ac:dyDescent="0.25">
      <c r="A22" t="str">
        <f>VLOOKUP(B22, names!A$3:B$2401, 2,)</f>
        <v>Castle Key Insurance Co.</v>
      </c>
      <c r="B22" t="s">
        <v>53</v>
      </c>
      <c r="C22" s="1">
        <v>89165</v>
      </c>
    </row>
    <row r="23" spans="1:3" x14ac:dyDescent="0.25">
      <c r="A23" t="str">
        <f>VLOOKUP(B23, names!A$3:B$2401, 2,)</f>
        <v xml:space="preserve">Tower Hill Preferred Insurance Co. </v>
      </c>
      <c r="B23" t="s">
        <v>54</v>
      </c>
      <c r="C23" s="1">
        <v>79509</v>
      </c>
    </row>
    <row r="24" spans="1:3" x14ac:dyDescent="0.25">
      <c r="A24" t="str">
        <f>VLOOKUP(B24, names!A$3:B$2401, 2,)</f>
        <v>ASI Assurance Corp.</v>
      </c>
      <c r="B24" t="s">
        <v>56</v>
      </c>
      <c r="C24" s="1">
        <v>76206</v>
      </c>
    </row>
    <row r="25" spans="1:3" x14ac:dyDescent="0.25">
      <c r="A25" t="str">
        <f>VLOOKUP(B25, names!A$3:B$2401, 2,)</f>
        <v>Southern Fidelity Insurance Co.</v>
      </c>
      <c r="B25" t="s">
        <v>58</v>
      </c>
      <c r="C25" s="1">
        <v>71657</v>
      </c>
    </row>
    <row r="26" spans="1:3" x14ac:dyDescent="0.25">
      <c r="A26" t="str">
        <f>VLOOKUP(B26, names!A$3:B$2401, 2,)</f>
        <v>Cypress Property &amp; Casualty Insurance Co.</v>
      </c>
      <c r="B26" t="s">
        <v>59</v>
      </c>
      <c r="C26" s="1">
        <v>69448</v>
      </c>
    </row>
    <row r="27" spans="1:3" x14ac:dyDescent="0.25">
      <c r="A27" t="str">
        <f>VLOOKUP(B27, names!A$3:B$2401, 2,)</f>
        <v>Southern Fidelity Property &amp; Casualty</v>
      </c>
      <c r="B27" t="s">
        <v>62</v>
      </c>
      <c r="C27" s="1">
        <v>67964</v>
      </c>
    </row>
    <row r="28" spans="1:3" x14ac:dyDescent="0.25">
      <c r="A28" t="str">
        <f>VLOOKUP(B28, names!A$3:B$2401, 2,)</f>
        <v>Safe Harbor Insurance Co.</v>
      </c>
      <c r="B28" t="s">
        <v>57</v>
      </c>
      <c r="C28" s="1">
        <v>65753</v>
      </c>
    </row>
    <row r="29" spans="1:3" x14ac:dyDescent="0.25">
      <c r="A29" t="str">
        <f>VLOOKUP(B29, names!A$3:B$2401, 2,)</f>
        <v>Tower Hill Select Insurance Co.</v>
      </c>
      <c r="B29" t="s">
        <v>63</v>
      </c>
      <c r="C29" s="1">
        <v>63502</v>
      </c>
    </row>
    <row r="30" spans="1:3" x14ac:dyDescent="0.25">
      <c r="A30" t="str">
        <f>VLOOKUP(B30, names!A$3:B$2401, 2,)</f>
        <v>American Strategic Insurance Corp.</v>
      </c>
      <c r="B30" t="s">
        <v>61</v>
      </c>
      <c r="C30" s="1">
        <v>62378</v>
      </c>
    </row>
    <row r="31" spans="1:3" x14ac:dyDescent="0.25">
      <c r="A31" t="str">
        <f>VLOOKUP(B31, names!A$3:B$2401, 2,)</f>
        <v>Auto Club Insurance Co. Of Florida</v>
      </c>
      <c r="B31" t="s">
        <v>60</v>
      </c>
      <c r="C31" s="1">
        <v>62282</v>
      </c>
    </row>
    <row r="32" spans="1:3" x14ac:dyDescent="0.25">
      <c r="A32" t="str">
        <f>VLOOKUP(B32, names!A$3:B$2401, 2,)</f>
        <v>Southern Oak Insurance Co.</v>
      </c>
      <c r="B32" t="s">
        <v>65</v>
      </c>
      <c r="C32" s="1">
        <v>60368</v>
      </c>
    </row>
    <row r="33" spans="1:3" x14ac:dyDescent="0.25">
      <c r="A33" t="str">
        <f>VLOOKUP(B33, names!A$3:B$2401, 2,)</f>
        <v>Gulfstream Property And Casualty Insurance Co.</v>
      </c>
      <c r="B33" t="s">
        <v>64</v>
      </c>
      <c r="C33" s="1">
        <v>57881</v>
      </c>
    </row>
    <row r="34" spans="1:3" x14ac:dyDescent="0.25">
      <c r="A34" t="str">
        <f>VLOOKUP(B34, names!A$3:B$2401, 2,)</f>
        <v>USAA Casualty Insurance Co.</v>
      </c>
      <c r="B34" t="s">
        <v>67</v>
      </c>
      <c r="C34" s="1">
        <v>54574</v>
      </c>
    </row>
    <row r="35" spans="1:3" x14ac:dyDescent="0.25">
      <c r="A35" t="str">
        <f>VLOOKUP(B35, names!A$3:B$2401, 2,)</f>
        <v>Safepoint Insurance Co.</v>
      </c>
      <c r="B35" t="s">
        <v>71</v>
      </c>
      <c r="C35" s="1">
        <v>54436</v>
      </c>
    </row>
    <row r="36" spans="1:3" x14ac:dyDescent="0.25">
      <c r="A36" t="str">
        <f>VLOOKUP(B36, names!A$3:B$2401, 2,)</f>
        <v>American Traditions Insurance Co.</v>
      </c>
      <c r="B36" t="s">
        <v>68</v>
      </c>
      <c r="C36" s="1">
        <v>53737</v>
      </c>
    </row>
    <row r="37" spans="1:3" x14ac:dyDescent="0.25">
      <c r="A37" t="str">
        <f>VLOOKUP(B37, names!A$3:B$2401, 2,)</f>
        <v>Universal Insurance Co. Of North America</v>
      </c>
      <c r="B37" t="s">
        <v>70</v>
      </c>
      <c r="C37" s="1">
        <v>53052</v>
      </c>
    </row>
    <row r="38" spans="1:3" x14ac:dyDescent="0.25">
      <c r="A38" t="str">
        <f>VLOOKUP(B38, names!A$3:B$2401, 2,)</f>
        <v>American Modern Insurance Co. Of Florida</v>
      </c>
      <c r="B38" t="s">
        <v>66</v>
      </c>
      <c r="C38" s="1">
        <v>52129</v>
      </c>
    </row>
    <row r="39" spans="1:3" x14ac:dyDescent="0.25">
      <c r="A39" t="str">
        <f>VLOOKUP(B39, names!A$3:B$2401, 2,)</f>
        <v>Omega Insurance Co.</v>
      </c>
      <c r="B39" t="s">
        <v>72</v>
      </c>
      <c r="C39" s="1">
        <v>45599</v>
      </c>
    </row>
    <row r="40" spans="1:3" x14ac:dyDescent="0.25">
      <c r="A40" t="str">
        <f>VLOOKUP(B40, names!A$3:B$2401, 2,)</f>
        <v>Capitol Preferred Insurance Co.</v>
      </c>
      <c r="B40" t="s">
        <v>74</v>
      </c>
      <c r="C40" s="1">
        <v>44294</v>
      </c>
    </row>
    <row r="41" spans="1:3" x14ac:dyDescent="0.25">
      <c r="A41" t="str">
        <f>VLOOKUP(B41, names!A$3:B$2401, 2,)</f>
        <v>Florida Farm Bureau Casualty Insurance Co.</v>
      </c>
      <c r="B41" t="s">
        <v>75</v>
      </c>
      <c r="C41" s="1">
        <v>43655</v>
      </c>
    </row>
    <row r="42" spans="1:3" x14ac:dyDescent="0.25">
      <c r="A42" t="str">
        <f>VLOOKUP(B42, names!A$3:B$2401, 2,)</f>
        <v>Modern USA Insurance Co.</v>
      </c>
      <c r="B42" t="s">
        <v>73</v>
      </c>
      <c r="C42" s="1">
        <v>42828</v>
      </c>
    </row>
    <row r="43" spans="1:3" x14ac:dyDescent="0.25">
      <c r="A43" t="str">
        <f>VLOOKUP(B43, names!A$3:B$2401, 2,)</f>
        <v>Florida Farm Bureau General Insurance Co.</v>
      </c>
      <c r="B43" t="s">
        <v>76</v>
      </c>
      <c r="C43" s="1">
        <v>42031</v>
      </c>
    </row>
    <row r="44" spans="1:3" x14ac:dyDescent="0.25">
      <c r="A44" t="str">
        <f>VLOOKUP(B44, names!A$3:B$2401, 2,)</f>
        <v>First Protective Insurance Co.</v>
      </c>
      <c r="B44" t="s">
        <v>55</v>
      </c>
      <c r="C44" s="1">
        <v>37941</v>
      </c>
    </row>
    <row r="45" spans="1:3" x14ac:dyDescent="0.25">
      <c r="A45" t="str">
        <f>VLOOKUP(B45, names!A$3:B$2401, 2,)</f>
        <v>Liberty Mutual Fire Insurance Co.</v>
      </c>
      <c r="B45" t="s">
        <v>77</v>
      </c>
      <c r="C45" s="1">
        <v>37489</v>
      </c>
    </row>
    <row r="46" spans="1:3" x14ac:dyDescent="0.25">
      <c r="A46" t="str">
        <f>VLOOKUP(B46, names!A$3:B$2401, 2,)</f>
        <v>Elements Property Insurance Co.</v>
      </c>
      <c r="B46" t="s">
        <v>78</v>
      </c>
      <c r="C46" s="1">
        <v>35678</v>
      </c>
    </row>
    <row r="47" spans="1:3" x14ac:dyDescent="0.25">
      <c r="A47" t="str">
        <f>VLOOKUP(B47, names!A$3:B$2401, 2,)</f>
        <v>Foremost Insurance Co.</v>
      </c>
      <c r="B47" t="s">
        <v>79</v>
      </c>
      <c r="C47" s="1">
        <v>35117</v>
      </c>
    </row>
    <row r="48" spans="1:3" x14ac:dyDescent="0.25">
      <c r="A48" t="str">
        <f>VLOOKUP(B48, names!A$3:B$2401, 2,)</f>
        <v>Nationwide Insurance Co. Of Florida</v>
      </c>
      <c r="B48" t="s">
        <v>80</v>
      </c>
      <c r="C48" s="1">
        <v>33788</v>
      </c>
    </row>
    <row r="49" spans="1:3" x14ac:dyDescent="0.25">
      <c r="A49" t="str">
        <f>VLOOKUP(B49, names!A$3:B$2401, 2,)</f>
        <v>First Community Insurance Co.</v>
      </c>
      <c r="B49" t="s">
        <v>83</v>
      </c>
      <c r="C49" s="1">
        <v>32295</v>
      </c>
    </row>
    <row r="50" spans="1:3" x14ac:dyDescent="0.25">
      <c r="A50" t="str">
        <f>VLOOKUP(B50, names!A$3:B$2401, 2,)</f>
        <v>Federal Insurance Co.</v>
      </c>
      <c r="B50" t="s">
        <v>81</v>
      </c>
      <c r="C50" s="1">
        <v>32092</v>
      </c>
    </row>
    <row r="51" spans="1:3" x14ac:dyDescent="0.25">
      <c r="A51" t="str">
        <f>VLOOKUP(B51, names!A$3:B$2401, 2,)</f>
        <v>Mount Beacon Insurance Co.</v>
      </c>
      <c r="B51" t="s">
        <v>69</v>
      </c>
      <c r="C51" s="1">
        <v>31871</v>
      </c>
    </row>
    <row r="52" spans="1:3" x14ac:dyDescent="0.25">
      <c r="A52" t="str">
        <f>VLOOKUP(B52, names!A$3:B$2401, 2,)</f>
        <v>Florida Specialty Insurance Co.</v>
      </c>
      <c r="B52" t="s">
        <v>84</v>
      </c>
      <c r="C52" s="1">
        <v>30910</v>
      </c>
    </row>
    <row r="53" spans="1:3" x14ac:dyDescent="0.25">
      <c r="A53" t="str">
        <f>VLOOKUP(B53, names!A$3:B$2401, 2,)</f>
        <v>Fidelity Fire &amp; Casualty Co.</v>
      </c>
      <c r="B53" t="s">
        <v>200</v>
      </c>
      <c r="C53" s="1">
        <v>30193</v>
      </c>
    </row>
    <row r="54" spans="1:3" x14ac:dyDescent="0.25">
      <c r="A54" t="str">
        <f>VLOOKUP(B54, names!A$3:B$2401, 2,)</f>
        <v>Weston Insurance Co.</v>
      </c>
      <c r="B54" t="s">
        <v>87</v>
      </c>
      <c r="C54" s="1">
        <v>28572</v>
      </c>
    </row>
    <row r="55" spans="1:3" x14ac:dyDescent="0.25">
      <c r="A55" t="str">
        <f>VLOOKUP(B55, names!A$3:B$2401, 2,)</f>
        <v>Hartford Insurance Co. Of The Midwest</v>
      </c>
      <c r="B55" t="s">
        <v>86</v>
      </c>
      <c r="C55" s="1">
        <v>28528</v>
      </c>
    </row>
    <row r="56" spans="1:3" x14ac:dyDescent="0.25">
      <c r="A56" t="str">
        <f>VLOOKUP(B56, names!A$3:B$2401, 2,)</f>
        <v>Sawgrass Mutual Insurance Co.</v>
      </c>
      <c r="B56" t="s">
        <v>85</v>
      </c>
      <c r="C56" s="1">
        <v>27360</v>
      </c>
    </row>
    <row r="57" spans="1:3" x14ac:dyDescent="0.25">
      <c r="A57" t="str">
        <f>VLOOKUP(B57, names!A$3:B$2401, 2,)</f>
        <v>Prepared Insurance Co.</v>
      </c>
      <c r="B57" t="s">
        <v>82</v>
      </c>
      <c r="C57" s="1">
        <v>23908</v>
      </c>
    </row>
    <row r="58" spans="1:3" x14ac:dyDescent="0.25">
      <c r="A58" t="str">
        <f>VLOOKUP(B58, names!A$3:B$2401, 2,)</f>
        <v>Amica Mutual Insurance Co.</v>
      </c>
      <c r="B58" t="s">
        <v>89</v>
      </c>
      <c r="C58" s="1">
        <v>22111</v>
      </c>
    </row>
    <row r="59" spans="1:3" x14ac:dyDescent="0.25">
      <c r="A59" t="str">
        <f>VLOOKUP(B59, names!A$3:B$2401, 2,)</f>
        <v>First Liberty Insurance Corp. (The)</v>
      </c>
      <c r="B59" t="s">
        <v>90</v>
      </c>
      <c r="C59" s="1">
        <v>21097</v>
      </c>
    </row>
    <row r="60" spans="1:3" x14ac:dyDescent="0.25">
      <c r="A60" t="str">
        <f>VLOOKUP(B60, names!A$3:B$2401, 2,)</f>
        <v>Foremost Property And Casualty Insurance Co.</v>
      </c>
      <c r="B60" t="s">
        <v>92</v>
      </c>
      <c r="C60" s="1">
        <v>19872</v>
      </c>
    </row>
    <row r="61" spans="1:3" x14ac:dyDescent="0.25">
      <c r="A61" t="str">
        <f>VLOOKUP(B61, names!A$3:B$2401, 2,)</f>
        <v>First Floridian Auto And Home Insurance Co.</v>
      </c>
      <c r="B61" t="s">
        <v>93</v>
      </c>
      <c r="C61" s="1">
        <v>17009</v>
      </c>
    </row>
    <row r="62" spans="1:3" x14ac:dyDescent="0.25">
      <c r="A62" t="str">
        <f>VLOOKUP(B62, names!A$3:B$2401, 2,)</f>
        <v>Avatar Property &amp; Casualty Insurance Co.</v>
      </c>
      <c r="B62" t="s">
        <v>91</v>
      </c>
      <c r="C62" s="1">
        <v>15621</v>
      </c>
    </row>
    <row r="63" spans="1:3" x14ac:dyDescent="0.25">
      <c r="A63" t="str">
        <f>VLOOKUP(B63, names!A$3:B$2401, 2,)</f>
        <v>United Casualty Insurance Co. Of America</v>
      </c>
      <c r="B63" t="s">
        <v>95</v>
      </c>
      <c r="C63" s="1">
        <v>15453</v>
      </c>
    </row>
    <row r="64" spans="1:3" x14ac:dyDescent="0.25">
      <c r="A64" t="str">
        <f>VLOOKUP(B64, names!A$3:B$2401, 2,)</f>
        <v>AIG Property Casualty Co.</v>
      </c>
      <c r="B64" t="s">
        <v>97</v>
      </c>
      <c r="C64" s="1">
        <v>13937</v>
      </c>
    </row>
    <row r="65" spans="1:3" x14ac:dyDescent="0.25">
      <c r="A65" t="str">
        <f>VLOOKUP(B65, names!A$3:B$2401, 2,)</f>
        <v>First American Property &amp; Casualty Insurance Co.</v>
      </c>
      <c r="B65" t="s">
        <v>98</v>
      </c>
      <c r="C65" s="1">
        <v>13558</v>
      </c>
    </row>
    <row r="66" spans="1:3" x14ac:dyDescent="0.25">
      <c r="A66" t="str">
        <f>VLOOKUP(B66, names!A$3:B$2401, 2,)</f>
        <v>USAA General Indemnity Co.</v>
      </c>
      <c r="B66" t="s">
        <v>94</v>
      </c>
      <c r="C66" s="1">
        <v>12218</v>
      </c>
    </row>
    <row r="67" spans="1:3" x14ac:dyDescent="0.25">
      <c r="A67" t="str">
        <f>VLOOKUP(B67, names!A$3:B$2401, 2,)</f>
        <v>Stillwater Property And Casualty Insurance Co.</v>
      </c>
      <c r="B67" t="s">
        <v>100</v>
      </c>
      <c r="C67" s="1">
        <v>9512</v>
      </c>
    </row>
    <row r="68" spans="1:3" x14ac:dyDescent="0.25">
      <c r="A68" t="str">
        <f>VLOOKUP(B68, names!A$3:B$2401, 2,)</f>
        <v>Metropolitan Casualty Insurance Co.</v>
      </c>
      <c r="B68" t="s">
        <v>99</v>
      </c>
      <c r="C68" s="1">
        <v>9438</v>
      </c>
    </row>
    <row r="69" spans="1:3" x14ac:dyDescent="0.25">
      <c r="A69" t="str">
        <f>VLOOKUP(B69, names!A$3:B$2401, 2,)</f>
        <v>Praetorian Insurance Co.</v>
      </c>
      <c r="B69" t="s">
        <v>96</v>
      </c>
      <c r="C69" s="1">
        <v>8922</v>
      </c>
    </row>
    <row r="70" spans="1:3" x14ac:dyDescent="0.25">
      <c r="A70" t="str">
        <f>VLOOKUP(B70, names!A$3:B$2401, 2,)</f>
        <v>Southern-Owners Insurance Co.</v>
      </c>
      <c r="B70" t="s">
        <v>101</v>
      </c>
      <c r="C70" s="1">
        <v>8766</v>
      </c>
    </row>
    <row r="71" spans="1:3" x14ac:dyDescent="0.25">
      <c r="A71" t="str">
        <f>VLOOKUP(B71, names!A$3:B$2401, 2,)</f>
        <v>American Reliable Insurance Co.</v>
      </c>
      <c r="B71" t="s">
        <v>102</v>
      </c>
      <c r="C71" s="1">
        <v>7229</v>
      </c>
    </row>
    <row r="72" spans="1:3" x14ac:dyDescent="0.25">
      <c r="A72" t="str">
        <f>VLOOKUP(B72, names!A$3:B$2401, 2,)</f>
        <v>Fireman's Fund Insurance Co.</v>
      </c>
      <c r="B72" t="s">
        <v>104</v>
      </c>
      <c r="C72" s="1">
        <v>7009</v>
      </c>
    </row>
    <row r="73" spans="1:3" x14ac:dyDescent="0.25">
      <c r="A73" t="str">
        <f>VLOOKUP(B73, names!A$3:B$2401, 2,)</f>
        <v>Privilege Underwriters Reciprocal Exchange</v>
      </c>
      <c r="B73" t="s">
        <v>103</v>
      </c>
      <c r="C73" s="1">
        <v>6363</v>
      </c>
    </row>
    <row r="74" spans="1:3" x14ac:dyDescent="0.25">
      <c r="A74" t="str">
        <f>VLOOKUP(B74, names!A$3:B$2401, 2,)</f>
        <v>American Southern Home Insurance Co.</v>
      </c>
      <c r="B74" t="s">
        <v>105</v>
      </c>
      <c r="C74" s="1">
        <v>6255</v>
      </c>
    </row>
    <row r="75" spans="1:3" x14ac:dyDescent="0.25">
      <c r="A75" t="str">
        <f>VLOOKUP(B75, names!A$3:B$2401, 2,)</f>
        <v>Sussex Insurance Co.</v>
      </c>
      <c r="B75" t="s">
        <v>106</v>
      </c>
      <c r="C75" s="1">
        <v>5862</v>
      </c>
    </row>
    <row r="76" spans="1:3" x14ac:dyDescent="0.25">
      <c r="A76" t="str">
        <f>VLOOKUP(B76, names!A$3:B$2401, 2,)</f>
        <v>American Colonial Insurance Co.</v>
      </c>
      <c r="B76" t="s">
        <v>109</v>
      </c>
      <c r="C76" s="1">
        <v>4694</v>
      </c>
    </row>
    <row r="77" spans="1:3" x14ac:dyDescent="0.25">
      <c r="A77" t="str">
        <f>VLOOKUP(B77, names!A$3:B$2401, 2,)</f>
        <v>New Hampshire Insurance Co.</v>
      </c>
      <c r="B77" t="s">
        <v>110</v>
      </c>
      <c r="C77" s="1">
        <v>4423</v>
      </c>
    </row>
    <row r="78" spans="1:3" x14ac:dyDescent="0.25">
      <c r="A78" t="str">
        <f>VLOOKUP(B78, names!A$3:B$2401, 2,)</f>
        <v>American Coastal Insurance Co.</v>
      </c>
      <c r="B78" t="s">
        <v>108</v>
      </c>
      <c r="C78" s="1">
        <v>4335</v>
      </c>
    </row>
    <row r="79" spans="1:3" x14ac:dyDescent="0.25">
      <c r="A79" t="str">
        <f>VLOOKUP(B79, names!A$3:B$2401, 2,)</f>
        <v>Armed Forces Insurance Exchange</v>
      </c>
      <c r="B79" t="s">
        <v>111</v>
      </c>
      <c r="C79" s="1">
        <v>3764</v>
      </c>
    </row>
    <row r="80" spans="1:3" x14ac:dyDescent="0.25">
      <c r="A80" t="str">
        <f>VLOOKUP(B80, names!A$3:B$2401, 2,)</f>
        <v>Cincinnati Insurance Co.</v>
      </c>
      <c r="B80" t="s">
        <v>124</v>
      </c>
      <c r="C80" s="1">
        <v>3126</v>
      </c>
    </row>
    <row r="81" spans="1:3" x14ac:dyDescent="0.25">
      <c r="A81" t="str">
        <f>VLOOKUP(B81, names!A$3:B$2401, 2,)</f>
        <v>Response Insurance Co.</v>
      </c>
      <c r="B81" t="s">
        <v>112</v>
      </c>
      <c r="C81" s="1">
        <v>3093</v>
      </c>
    </row>
    <row r="82" spans="1:3" x14ac:dyDescent="0.25">
      <c r="A82" t="str">
        <f>VLOOKUP(B82, names!A$3:B$2401, 2,)</f>
        <v>American Automobile Insurance Co.</v>
      </c>
      <c r="B82" t="s">
        <v>113</v>
      </c>
      <c r="C82" s="1">
        <v>2968</v>
      </c>
    </row>
    <row r="83" spans="1:3" x14ac:dyDescent="0.25">
      <c r="A83" t="str">
        <f>VLOOKUP(B83, names!A$3:B$2401, 2,)</f>
        <v>ASI Home Insurance Corp.</v>
      </c>
      <c r="B83" t="s">
        <v>120</v>
      </c>
      <c r="C83" s="1">
        <v>2797</v>
      </c>
    </row>
    <row r="84" spans="1:3" x14ac:dyDescent="0.25">
      <c r="A84" t="str">
        <f>VLOOKUP(B84, names!A$3:B$2401, 2,)</f>
        <v>Ace Insurance Co. Of The Midwest</v>
      </c>
      <c r="B84" t="s">
        <v>114</v>
      </c>
      <c r="C84" s="1">
        <v>2422</v>
      </c>
    </row>
    <row r="85" spans="1:3" x14ac:dyDescent="0.25">
      <c r="A85" t="str">
        <f>VLOOKUP(B85, names!A$3:B$2401, 2,)</f>
        <v>Auto-Owners Insurance Co.</v>
      </c>
      <c r="B85" t="s">
        <v>116</v>
      </c>
      <c r="C85" s="1">
        <v>2383</v>
      </c>
    </row>
    <row r="86" spans="1:3" x14ac:dyDescent="0.25">
      <c r="A86" t="e">
        <f>VLOOKUP(B86, names!A$3:B$2401, 2,)</f>
        <v>#N/A</v>
      </c>
      <c r="B86" t="s">
        <v>380</v>
      </c>
      <c r="C86" s="1">
        <v>2201</v>
      </c>
    </row>
    <row r="87" spans="1:3" x14ac:dyDescent="0.25">
      <c r="A87" t="str">
        <f>VLOOKUP(B87, names!A$3:B$2401, 2,)</f>
        <v>IDS Property Casualty Insurance Co.</v>
      </c>
      <c r="B87" t="s">
        <v>118</v>
      </c>
      <c r="C87" s="1">
        <v>2163</v>
      </c>
    </row>
    <row r="88" spans="1:3" x14ac:dyDescent="0.25">
      <c r="A88" t="str">
        <f>VLOOKUP(B88, names!A$3:B$2401, 2,)</f>
        <v>Electric Insurance Co.</v>
      </c>
      <c r="B88" t="s">
        <v>121</v>
      </c>
      <c r="C88" s="1">
        <v>1980</v>
      </c>
    </row>
    <row r="89" spans="1:3" x14ac:dyDescent="0.25">
      <c r="A89" t="str">
        <f>VLOOKUP(B89, names!A$3:B$2401, 2,)</f>
        <v>Teachers Insurance Co.</v>
      </c>
      <c r="B89" t="s">
        <v>137</v>
      </c>
      <c r="C89" s="1">
        <v>1871</v>
      </c>
    </row>
    <row r="90" spans="1:3" x14ac:dyDescent="0.25">
      <c r="A90" t="str">
        <f>VLOOKUP(B90, names!A$3:B$2401, 2,)</f>
        <v>Travelers Indemnity Co. Of America</v>
      </c>
      <c r="B90" t="s">
        <v>123</v>
      </c>
      <c r="C90" s="1">
        <v>1531</v>
      </c>
    </row>
    <row r="91" spans="1:3" x14ac:dyDescent="0.25">
      <c r="A91" t="str">
        <f>VLOOKUP(B91, names!A$3:B$2401, 2,)</f>
        <v>Merastar Insurance Co.</v>
      </c>
      <c r="B91" t="s">
        <v>127</v>
      </c>
      <c r="C91" s="1">
        <v>1363</v>
      </c>
    </row>
    <row r="92" spans="1:3" x14ac:dyDescent="0.25">
      <c r="A92" t="str">
        <f>VLOOKUP(B92, names!A$3:B$2401, 2,)</f>
        <v>Old Dominion Insurance Co.</v>
      </c>
      <c r="B92" t="s">
        <v>122</v>
      </c>
      <c r="C92" s="1">
        <v>1289</v>
      </c>
    </row>
    <row r="93" spans="1:3" x14ac:dyDescent="0.25">
      <c r="A93" t="str">
        <f>VLOOKUP(B93, names!A$3:B$2401, 2,)</f>
        <v>QBE Insurance Corp.</v>
      </c>
      <c r="B93" t="s">
        <v>126</v>
      </c>
      <c r="C93" s="1">
        <v>1067</v>
      </c>
    </row>
    <row r="94" spans="1:3" x14ac:dyDescent="0.25">
      <c r="A94" t="str">
        <f>VLOOKUP(B94, names!A$3:B$2401, 2,)</f>
        <v>Great Northern Insurance Co.</v>
      </c>
      <c r="B94" t="s">
        <v>125</v>
      </c>
      <c r="C94" s="1">
        <v>1011</v>
      </c>
    </row>
    <row r="95" spans="1:3" x14ac:dyDescent="0.25">
      <c r="A95" t="str">
        <f>VLOOKUP(B95, names!A$3:B$2401, 2,)</f>
        <v>American Home Assurance Co.</v>
      </c>
      <c r="B95" t="s">
        <v>128</v>
      </c>
      <c r="C95">
        <v>896</v>
      </c>
    </row>
    <row r="96" spans="1:3" x14ac:dyDescent="0.25">
      <c r="A96" t="str">
        <f>VLOOKUP(B96, names!A$3:B$2401, 2,)</f>
        <v>Aegis Security Insurance Co.</v>
      </c>
      <c r="B96" t="s">
        <v>129</v>
      </c>
      <c r="C96">
        <v>839</v>
      </c>
    </row>
    <row r="97" spans="1:3" x14ac:dyDescent="0.25">
      <c r="A97" t="str">
        <f>VLOOKUP(B97, names!A$3:B$2401, 2,)</f>
        <v>United Fire And Casualty Co.</v>
      </c>
      <c r="B97" t="s">
        <v>130</v>
      </c>
      <c r="C97">
        <v>804</v>
      </c>
    </row>
    <row r="98" spans="1:3" x14ac:dyDescent="0.25">
      <c r="A98" t="str">
        <f>VLOOKUP(B98, names!A$3:B$2401, 2,)</f>
        <v>American Platinum Property And Casualty Insurance Co.</v>
      </c>
      <c r="B98" t="s">
        <v>132</v>
      </c>
      <c r="C98">
        <v>622</v>
      </c>
    </row>
    <row r="99" spans="1:3" x14ac:dyDescent="0.25">
      <c r="A99" t="str">
        <f>VLOOKUP(B99, names!A$3:B$2401, 2,)</f>
        <v>Great American Insurance Co.</v>
      </c>
      <c r="B99" t="s">
        <v>131</v>
      </c>
      <c r="C99">
        <v>616</v>
      </c>
    </row>
    <row r="100" spans="1:3" x14ac:dyDescent="0.25">
      <c r="A100" t="str">
        <f>VLOOKUP(B100, names!A$3:B$2401, 2,)</f>
        <v>Philadelphia Indemnity Insurance Co.</v>
      </c>
      <c r="B100" t="s">
        <v>135</v>
      </c>
      <c r="C100">
        <v>576</v>
      </c>
    </row>
    <row r="101" spans="1:3" x14ac:dyDescent="0.25">
      <c r="A101" t="str">
        <f>VLOOKUP(B101, names!A$3:B$2401, 2,)</f>
        <v>Great American Assurance Co.</v>
      </c>
      <c r="B101" t="s">
        <v>133</v>
      </c>
      <c r="C101">
        <v>556</v>
      </c>
    </row>
    <row r="102" spans="1:3" x14ac:dyDescent="0.25">
      <c r="A102" t="str">
        <f>VLOOKUP(B102, names!A$3:B$2401, 2,)</f>
        <v>Guideone Elite Insurance Co.</v>
      </c>
      <c r="B102" t="s">
        <v>134</v>
      </c>
      <c r="C102">
        <v>519</v>
      </c>
    </row>
    <row r="103" spans="1:3" x14ac:dyDescent="0.25">
      <c r="A103" t="str">
        <f>VLOOKUP(B103, names!A$3:B$2401, 2,)</f>
        <v>Addison Insurance Co.</v>
      </c>
      <c r="B103" t="s">
        <v>136</v>
      </c>
      <c r="C103">
        <v>503</v>
      </c>
    </row>
    <row r="104" spans="1:3" x14ac:dyDescent="0.25">
      <c r="A104" t="str">
        <f>VLOOKUP(B104, names!A$3:B$2401, 2,)</f>
        <v>First National Insurance Co. Of America</v>
      </c>
      <c r="B104" t="s">
        <v>138</v>
      </c>
      <c r="C104">
        <v>443</v>
      </c>
    </row>
    <row r="105" spans="1:3" x14ac:dyDescent="0.25">
      <c r="A105" t="str">
        <f>VLOOKUP(B105, names!A$3:B$2401, 2,)</f>
        <v>Homesite Insurance Co.</v>
      </c>
      <c r="B105" t="s">
        <v>107</v>
      </c>
      <c r="C105">
        <v>424</v>
      </c>
    </row>
    <row r="106" spans="1:3" x14ac:dyDescent="0.25">
      <c r="A106" t="str">
        <f>VLOOKUP(B106, names!A$3:B$2401, 2,)</f>
        <v>Church Mutual Insurance Co.</v>
      </c>
      <c r="B106" t="s">
        <v>139</v>
      </c>
      <c r="C106">
        <v>344</v>
      </c>
    </row>
    <row r="107" spans="1:3" x14ac:dyDescent="0.25">
      <c r="A107" t="str">
        <f>VLOOKUP(B107, names!A$3:B$2401, 2,)</f>
        <v>Great American Insurance Co. Of New York</v>
      </c>
      <c r="B107" t="s">
        <v>140</v>
      </c>
      <c r="C107">
        <v>284</v>
      </c>
    </row>
    <row r="108" spans="1:3" x14ac:dyDescent="0.25">
      <c r="A108" t="str">
        <f>VLOOKUP(B108, names!A$3:B$2401, 2,)</f>
        <v>Associated Indemnity Corp.</v>
      </c>
      <c r="B108" t="s">
        <v>141</v>
      </c>
      <c r="C108">
        <v>255</v>
      </c>
    </row>
    <row r="109" spans="1:3" x14ac:dyDescent="0.25">
      <c r="A109" t="str">
        <f>VLOOKUP(B109, names!A$3:B$2401, 2,)</f>
        <v>Service Insurance Co.</v>
      </c>
      <c r="B109" t="s">
        <v>142</v>
      </c>
      <c r="C109">
        <v>237</v>
      </c>
    </row>
    <row r="110" spans="1:3" x14ac:dyDescent="0.25">
      <c r="A110" t="str">
        <f>VLOOKUP(B110, names!A$3:B$2401, 2,)</f>
        <v>Hartford Casualty Insurance Co.</v>
      </c>
      <c r="B110" t="s">
        <v>143</v>
      </c>
      <c r="C110">
        <v>229</v>
      </c>
    </row>
    <row r="111" spans="1:3" x14ac:dyDescent="0.25">
      <c r="A111" t="str">
        <f>VLOOKUP(B111, names!A$3:B$2401, 2,)</f>
        <v>Indemnity Insurance Co. Of North America</v>
      </c>
      <c r="B111" t="s">
        <v>145</v>
      </c>
      <c r="C111">
        <v>220</v>
      </c>
    </row>
    <row r="112" spans="1:3" x14ac:dyDescent="0.25">
      <c r="A112" t="str">
        <f>VLOOKUP(B112, names!A$3:B$2401, 2,)</f>
        <v>FCCI Insurance Co.</v>
      </c>
      <c r="B112" t="s">
        <v>144</v>
      </c>
      <c r="C112">
        <v>209</v>
      </c>
    </row>
    <row r="113" spans="1:3" x14ac:dyDescent="0.25">
      <c r="A113" t="str">
        <f>VLOOKUP(B113, names!A$3:B$2401, 2,)</f>
        <v>Pacific Indemnity Co.</v>
      </c>
      <c r="B113" t="s">
        <v>148</v>
      </c>
      <c r="C113">
        <v>176</v>
      </c>
    </row>
    <row r="114" spans="1:3" x14ac:dyDescent="0.25">
      <c r="A114" t="str">
        <f>VLOOKUP(B114, names!A$3:B$2401, 2,)</f>
        <v>Hanover Insurance Co. (The)</v>
      </c>
      <c r="B114" t="s">
        <v>147</v>
      </c>
      <c r="C114">
        <v>174</v>
      </c>
    </row>
    <row r="115" spans="1:3" x14ac:dyDescent="0.25">
      <c r="A115" t="str">
        <f>VLOOKUP(B115, names!A$3:B$2401, 2,)</f>
        <v>Cincinnati Indemnity Co.</v>
      </c>
      <c r="B115" t="s">
        <v>146</v>
      </c>
      <c r="C115">
        <v>172</v>
      </c>
    </row>
    <row r="116" spans="1:3" x14ac:dyDescent="0.25">
      <c r="A116" t="str">
        <f>VLOOKUP(B116, names!A$3:B$2401, 2,)</f>
        <v>Guideone Mutual Insurance Co.</v>
      </c>
      <c r="B116" t="s">
        <v>151</v>
      </c>
      <c r="C116">
        <v>163</v>
      </c>
    </row>
    <row r="117" spans="1:3" x14ac:dyDescent="0.25">
      <c r="A117" t="str">
        <f>VLOOKUP(B117, names!A$3:B$2401, 2,)</f>
        <v>Charter Oak Fire Insurance Co.</v>
      </c>
      <c r="B117" t="s">
        <v>149</v>
      </c>
      <c r="C117">
        <v>152</v>
      </c>
    </row>
    <row r="118" spans="1:3" x14ac:dyDescent="0.25">
      <c r="A118" t="str">
        <f>VLOOKUP(B118, names!A$3:B$2401, 2,)</f>
        <v>Affiliated FM Insurance Co.</v>
      </c>
      <c r="B118" t="s">
        <v>153</v>
      </c>
      <c r="C118">
        <v>131</v>
      </c>
    </row>
    <row r="119" spans="1:3" x14ac:dyDescent="0.25">
      <c r="A119" t="str">
        <f>VLOOKUP(B119, names!A$3:B$2401, 2,)</f>
        <v>Travelers Indemnity Co.</v>
      </c>
      <c r="B119" t="s">
        <v>152</v>
      </c>
      <c r="C119">
        <v>131</v>
      </c>
    </row>
    <row r="120" spans="1:3" x14ac:dyDescent="0.25">
      <c r="A120" t="str">
        <f>VLOOKUP(B120, names!A$3:B$2401, 2,)</f>
        <v>Westfield Insurance Co.</v>
      </c>
      <c r="B120" t="s">
        <v>154</v>
      </c>
      <c r="C120">
        <v>116</v>
      </c>
    </row>
    <row r="121" spans="1:3" x14ac:dyDescent="0.25">
      <c r="A121" t="str">
        <f>VLOOKUP(B121, names!A$3:B$2401, 2,)</f>
        <v>Horace Mann Insurance Co.</v>
      </c>
      <c r="B121" t="s">
        <v>202</v>
      </c>
      <c r="C121">
        <v>99</v>
      </c>
    </row>
    <row r="122" spans="1:3" x14ac:dyDescent="0.25">
      <c r="A122" t="str">
        <f>VLOOKUP(B122, names!A$3:B$2401, 2,)</f>
        <v>Travelers Indemnity Co. Of Connecticut</v>
      </c>
      <c r="B122" t="s">
        <v>156</v>
      </c>
      <c r="C122">
        <v>95</v>
      </c>
    </row>
    <row r="123" spans="1:3" x14ac:dyDescent="0.25">
      <c r="A123" t="str">
        <f>VLOOKUP(B123, names!A$3:B$2401, 2,)</f>
        <v>American States Insurance Co.</v>
      </c>
      <c r="B123" t="s">
        <v>155</v>
      </c>
      <c r="C123">
        <v>86</v>
      </c>
    </row>
    <row r="124" spans="1:3" x14ac:dyDescent="0.25">
      <c r="A124" t="str">
        <f>VLOOKUP(B124, names!A$3:B$2401, 2,)</f>
        <v>Edison Insurance Co.</v>
      </c>
      <c r="B124" t="s">
        <v>115</v>
      </c>
      <c r="C124">
        <v>79</v>
      </c>
    </row>
    <row r="125" spans="1:3" x14ac:dyDescent="0.25">
      <c r="A125" t="str">
        <f>VLOOKUP(B125, names!A$3:B$2401, 2,)</f>
        <v>Hartford Underwriters Insurance Co.</v>
      </c>
      <c r="B125" t="s">
        <v>157</v>
      </c>
      <c r="C125">
        <v>75</v>
      </c>
    </row>
    <row r="126" spans="1:3" x14ac:dyDescent="0.25">
      <c r="A126" t="str">
        <f>VLOOKUP(B126, names!A$3:B$2401, 2,)</f>
        <v>Vigilant Insurance Co.</v>
      </c>
      <c r="B126" t="s">
        <v>158</v>
      </c>
      <c r="C126">
        <v>75</v>
      </c>
    </row>
    <row r="127" spans="1:3" x14ac:dyDescent="0.25">
      <c r="A127" t="str">
        <f>VLOOKUP(B127, names!A$3:B$2401, 2,)</f>
        <v>Travelers Property Casualty Co. Of America</v>
      </c>
      <c r="B127" t="s">
        <v>160</v>
      </c>
      <c r="C127">
        <v>67</v>
      </c>
    </row>
    <row r="128" spans="1:3" x14ac:dyDescent="0.25">
      <c r="A128" t="str">
        <f>VLOOKUP(B128, names!A$3:B$2401, 2,)</f>
        <v>Granada Insurance Co.</v>
      </c>
      <c r="B128" t="s">
        <v>161</v>
      </c>
      <c r="C128">
        <v>60</v>
      </c>
    </row>
    <row r="129" spans="1:3" x14ac:dyDescent="0.25">
      <c r="A129" t="str">
        <f>VLOOKUP(B129, names!A$3:B$2401, 2,)</f>
        <v>National Trust Insurance Co.</v>
      </c>
      <c r="B129" t="s">
        <v>159</v>
      </c>
      <c r="C129">
        <v>56</v>
      </c>
    </row>
    <row r="130" spans="1:3" x14ac:dyDescent="0.25">
      <c r="A130" t="str">
        <f>VLOOKUP(B130, names!A$3:B$2401, 2,)</f>
        <v>Centauri Specialty Insurance Co.</v>
      </c>
      <c r="B130" t="s">
        <v>119</v>
      </c>
      <c r="C130">
        <v>48</v>
      </c>
    </row>
    <row r="131" spans="1:3" x14ac:dyDescent="0.25">
      <c r="A131" t="str">
        <f>VLOOKUP(B131, names!A$3:B$2401, 2,)</f>
        <v>Guideone Specialty Mutual Insurance Co.</v>
      </c>
      <c r="B131" t="s">
        <v>162</v>
      </c>
      <c r="C131">
        <v>46</v>
      </c>
    </row>
    <row r="132" spans="1:3" x14ac:dyDescent="0.25">
      <c r="A132" t="str">
        <f>VLOOKUP(B132, names!A$3:B$2401, 2,)</f>
        <v>Markel Insurance Co.</v>
      </c>
      <c r="B132" t="s">
        <v>164</v>
      </c>
      <c r="C132">
        <v>40</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33</v>
      </c>
    </row>
    <row r="136" spans="1:3" x14ac:dyDescent="0.25">
      <c r="A136" t="str">
        <f>VLOOKUP(B136, names!A$3:B$2401, 2,)</f>
        <v>Massachusetts Bay Insurance Co.</v>
      </c>
      <c r="B136" t="s">
        <v>166</v>
      </c>
      <c r="C136">
        <v>19</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Guideone America Insurance Co.</v>
      </c>
      <c r="B141" t="s">
        <v>175</v>
      </c>
      <c r="C141">
        <v>14</v>
      </c>
    </row>
    <row r="142" spans="1:3" x14ac:dyDescent="0.25">
      <c r="A142" t="str">
        <f>VLOOKUP(B142, names!A$3:B$2401, 2,)</f>
        <v>General Insurance Co. Of America</v>
      </c>
      <c r="B142" t="s">
        <v>176</v>
      </c>
      <c r="C142">
        <v>13</v>
      </c>
    </row>
    <row r="143" spans="1:3" x14ac:dyDescent="0.25">
      <c r="A143" t="str">
        <f>VLOOKUP(B143, names!A$3:B$2401, 2,)</f>
        <v>Arch Insurance Co.</v>
      </c>
      <c r="B143" t="s">
        <v>173</v>
      </c>
      <c r="C143">
        <v>10</v>
      </c>
    </row>
    <row r="144" spans="1:3" x14ac:dyDescent="0.25">
      <c r="A144" t="str">
        <f>VLOOKUP(B144, names!A$3:B$2401, 2,)</f>
        <v>State National Insurance Co.</v>
      </c>
      <c r="B144" t="s">
        <v>171</v>
      </c>
      <c r="C144">
        <v>9</v>
      </c>
    </row>
    <row r="145" spans="1:3" x14ac:dyDescent="0.25">
      <c r="A145" t="str">
        <f>VLOOKUP(B145, names!A$3:B$2401, 2,)</f>
        <v>American Casualty Co. Of Reading, Pennsylvania</v>
      </c>
      <c r="B145" t="s">
        <v>178</v>
      </c>
      <c r="C145">
        <v>8</v>
      </c>
    </row>
    <row r="146" spans="1:3" x14ac:dyDescent="0.25">
      <c r="A146">
        <f>VLOOKUP(B146, names!A$3:B$2401, 2,)</f>
        <v>0</v>
      </c>
      <c r="B146" t="s">
        <v>382</v>
      </c>
      <c r="C146">
        <v>8</v>
      </c>
    </row>
    <row r="147" spans="1:3" x14ac:dyDescent="0.25">
      <c r="A147">
        <f>VLOOKUP(B147, names!A$3:B$2401, 2,)</f>
        <v>0</v>
      </c>
      <c r="B147" t="s">
        <v>383</v>
      </c>
      <c r="C147">
        <v>7</v>
      </c>
    </row>
    <row r="148" spans="1:3" x14ac:dyDescent="0.25">
      <c r="A148" t="str">
        <f>VLOOKUP(B148, names!A$3:B$2401, 2,)</f>
        <v>American Alternative Insurance Corp.</v>
      </c>
      <c r="B148" t="s">
        <v>177</v>
      </c>
      <c r="C148">
        <v>6</v>
      </c>
    </row>
    <row r="149" spans="1:3" x14ac:dyDescent="0.25">
      <c r="A149" t="str">
        <f>VLOOKUP(B149, names!A$3:B$2401, 2,)</f>
        <v>Hanover American Insurance Co. (The)</v>
      </c>
      <c r="B149" t="s">
        <v>181</v>
      </c>
      <c r="C149">
        <v>6</v>
      </c>
    </row>
    <row r="150" spans="1:3" x14ac:dyDescent="0.25">
      <c r="A150" t="str">
        <f>VLOOKUP(B150, names!A$3:B$2401, 2,)</f>
        <v>Ace American Insurance Co.</v>
      </c>
      <c r="B150" t="s">
        <v>180</v>
      </c>
      <c r="C150">
        <v>5</v>
      </c>
    </row>
    <row r="151" spans="1:3" x14ac:dyDescent="0.25">
      <c r="A151" t="str">
        <f>VLOOKUP(B151, names!A$3:B$2401, 2,)</f>
        <v>American Agri-Business Insurance Co.</v>
      </c>
      <c r="B151" t="s">
        <v>187</v>
      </c>
      <c r="C151">
        <v>5</v>
      </c>
    </row>
    <row r="152" spans="1:3" x14ac:dyDescent="0.25">
      <c r="A152" t="str">
        <f>VLOOKUP(B152, names!A$3:B$2401, 2,)</f>
        <v>National Fire Insurance Co. Of Hartford</v>
      </c>
      <c r="B152" t="s">
        <v>182</v>
      </c>
      <c r="C152">
        <v>5</v>
      </c>
    </row>
    <row r="153" spans="1:3" x14ac:dyDescent="0.25">
      <c r="A153" t="str">
        <f>VLOOKUP(B153, names!A$3:B$2401, 2,)</f>
        <v>Selective Insurance Co. Of The Southeast</v>
      </c>
      <c r="B153" t="s">
        <v>179</v>
      </c>
      <c r="C153">
        <v>5</v>
      </c>
    </row>
    <row r="154" spans="1:3" x14ac:dyDescent="0.25">
      <c r="A154" t="str">
        <f>VLOOKUP(B154, names!A$3:B$2401, 2,)</f>
        <v>Transportation Insurance Co.</v>
      </c>
      <c r="B154" t="s">
        <v>183</v>
      </c>
      <c r="C154">
        <v>4</v>
      </c>
    </row>
    <row r="155" spans="1:3" x14ac:dyDescent="0.25">
      <c r="A155" t="str">
        <f>VLOOKUP(B155, names!A$3:B$2401, 2,)</f>
        <v>Twin City Fire Insurance Co.</v>
      </c>
      <c r="B155" t="s">
        <v>184</v>
      </c>
      <c r="C155">
        <v>4</v>
      </c>
    </row>
    <row r="156" spans="1:3" x14ac:dyDescent="0.25">
      <c r="A156" t="str">
        <f>VLOOKUP(B156, names!A$3:B$2401, 2,)</f>
        <v>American Economy Insurance Co.</v>
      </c>
      <c r="B156" t="s">
        <v>188</v>
      </c>
      <c r="C156">
        <v>3</v>
      </c>
    </row>
    <row r="157" spans="1:3" x14ac:dyDescent="0.25">
      <c r="A157" t="str">
        <f>VLOOKUP(B157, names!A$3:B$2401, 2,)</f>
        <v>Continental Insurance Co.</v>
      </c>
      <c r="B157" t="s">
        <v>190</v>
      </c>
      <c r="C157">
        <v>3</v>
      </c>
    </row>
    <row r="158" spans="1:3" x14ac:dyDescent="0.25">
      <c r="A158" t="str">
        <f>VLOOKUP(B158, names!A$3:B$2401, 2,)</f>
        <v>Ohio Security Insurance Co.</v>
      </c>
      <c r="B158" t="s">
        <v>186</v>
      </c>
      <c r="C158">
        <v>3</v>
      </c>
    </row>
    <row r="159" spans="1:3" x14ac:dyDescent="0.25">
      <c r="A159" t="str">
        <f>VLOOKUP(B159, names!A$3:B$2401, 2,)</f>
        <v>Century-National Insurance Co.</v>
      </c>
      <c r="B159" t="s">
        <v>189</v>
      </c>
      <c r="C159">
        <v>2</v>
      </c>
    </row>
    <row r="160" spans="1:3" x14ac:dyDescent="0.25">
      <c r="A160" t="str">
        <f>VLOOKUP(B160, names!A$3:B$2401, 2,)</f>
        <v>Mitsui Sumitomo Insurance Co. Of America</v>
      </c>
      <c r="B160" t="s">
        <v>185</v>
      </c>
      <c r="C160">
        <v>2</v>
      </c>
    </row>
    <row r="161" spans="1:3" x14ac:dyDescent="0.25">
      <c r="A161" t="str">
        <f>VLOOKUP(B161, names!A$3:B$2401, 2,)</f>
        <v>Mitsui Sumitomo Insurance USA</v>
      </c>
      <c r="B161" t="s">
        <v>195</v>
      </c>
      <c r="C161">
        <v>2</v>
      </c>
    </row>
    <row r="162" spans="1:3" x14ac:dyDescent="0.25">
      <c r="A162" t="str">
        <f>VLOOKUP(B162, names!A$3:B$2401, 2,)</f>
        <v>Zurich American Insurance Co.</v>
      </c>
      <c r="B162" t="s">
        <v>192</v>
      </c>
      <c r="C162">
        <v>2</v>
      </c>
    </row>
    <row r="163" spans="1:3" x14ac:dyDescent="0.25">
      <c r="A163" t="str">
        <f>VLOOKUP(B163, names!A$3:B$2401, 2,)</f>
        <v>Allianz Global Risks Us Insurance Co.</v>
      </c>
      <c r="B163" t="s">
        <v>193</v>
      </c>
      <c r="C163">
        <v>1</v>
      </c>
    </row>
    <row r="164" spans="1:3" x14ac:dyDescent="0.25">
      <c r="A164" t="str">
        <f>VLOOKUP(B164, names!A$3:B$2401, 2,)</f>
        <v>Employers Insurance Co. Of Wausau</v>
      </c>
      <c r="B164" t="s">
        <v>194</v>
      </c>
      <c r="C164">
        <v>1</v>
      </c>
    </row>
    <row r="165" spans="1:3" x14ac:dyDescent="0.25">
      <c r="A165" t="str">
        <f>VLOOKUP(B165, names!A$3:B$2401, 2,)</f>
        <v>St. Paul Protective Insurance Co.</v>
      </c>
      <c r="B165" t="s">
        <v>196</v>
      </c>
      <c r="C165">
        <v>1</v>
      </c>
    </row>
    <row r="166" spans="1:3" x14ac:dyDescent="0.25">
      <c r="A166" t="str">
        <f>VLOOKUP(B166, names!A$3:B$2401, 2,)</f>
        <v>Valley Forge Insurance Co.</v>
      </c>
      <c r="B166" t="s">
        <v>191</v>
      </c>
      <c r="C166">
        <v>1</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t="e">
        <f>VLOOKUP(B169, names!A$3:B$2401, 2,)</f>
        <v>#N/A</v>
      </c>
      <c r="B169" t="s">
        <v>385</v>
      </c>
      <c r="C169">
        <v>0</v>
      </c>
    </row>
    <row r="170" spans="1:3" x14ac:dyDescent="0.25">
      <c r="A170" t="str">
        <f>VLOOKUP(B170, names!A$3:B$2401, 2,)</f>
        <v>National Surety Corp.</v>
      </c>
      <c r="B170" t="s">
        <v>203</v>
      </c>
      <c r="C170">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910154</v>
      </c>
    </row>
    <row r="3" spans="1:3" x14ac:dyDescent="0.25">
      <c r="A3" t="str">
        <f>VLOOKUP(B3, names!A$3:B$2401, 2,)</f>
        <v>Universal Property &amp; Casualty Insurance Co.</v>
      </c>
      <c r="B3" t="s">
        <v>34</v>
      </c>
      <c r="C3" s="1">
        <v>500503</v>
      </c>
    </row>
    <row r="4" spans="1:3" x14ac:dyDescent="0.25">
      <c r="A4" t="str">
        <f>VLOOKUP(B4, names!A$3:B$2401, 2,)</f>
        <v>American Integrity Insurance Co. Of Florida</v>
      </c>
      <c r="B4" t="s">
        <v>38</v>
      </c>
      <c r="C4" s="1">
        <v>192131</v>
      </c>
    </row>
    <row r="5" spans="1:3" x14ac:dyDescent="0.25">
      <c r="A5" t="str">
        <f>VLOOKUP(B5, names!A$3:B$2401, 2,)</f>
        <v>Security First Insurance Co.</v>
      </c>
      <c r="B5" t="s">
        <v>35</v>
      </c>
      <c r="C5" s="1">
        <v>192058</v>
      </c>
    </row>
    <row r="6" spans="1:3" x14ac:dyDescent="0.25">
      <c r="A6" t="str">
        <f>VLOOKUP(B6, names!A$3:B$2401, 2,)</f>
        <v>Heritage Property &amp; Casualty Insurance Co.</v>
      </c>
      <c r="B6" t="s">
        <v>36</v>
      </c>
      <c r="C6" s="1">
        <v>173512</v>
      </c>
    </row>
    <row r="7" spans="1:3" x14ac:dyDescent="0.25">
      <c r="A7" t="str">
        <f>VLOOKUP(B7, names!A$3:B$2401, 2,)</f>
        <v>St. Johns Insurance Co.</v>
      </c>
      <c r="B7" t="s">
        <v>40</v>
      </c>
      <c r="C7" s="1">
        <v>173166</v>
      </c>
    </row>
    <row r="8" spans="1:3" x14ac:dyDescent="0.25">
      <c r="A8" t="str">
        <f>VLOOKUP(B8, names!A$3:B$2401, 2,)</f>
        <v>Federated National Insurance Co.</v>
      </c>
      <c r="B8" t="s">
        <v>37</v>
      </c>
      <c r="C8" s="1">
        <v>167597</v>
      </c>
    </row>
    <row r="9" spans="1:3" x14ac:dyDescent="0.25">
      <c r="A9" t="str">
        <f>VLOOKUP(B9, names!A$3:B$2401, 2,)</f>
        <v>United Property &amp; Casualty Insurance Co.</v>
      </c>
      <c r="B9" t="s">
        <v>39</v>
      </c>
      <c r="C9" s="1">
        <v>156696</v>
      </c>
    </row>
    <row r="10" spans="1:3" x14ac:dyDescent="0.25">
      <c r="A10" t="str">
        <f>VLOOKUP(B10, names!A$3:B$2401, 2,)</f>
        <v>Homeowners Choice Property &amp; Casualty Insurance Co.</v>
      </c>
      <c r="B10" t="s">
        <v>41</v>
      </c>
      <c r="C10" s="1">
        <v>147737</v>
      </c>
    </row>
    <row r="11" spans="1:3" x14ac:dyDescent="0.25">
      <c r="A11" t="str">
        <f>VLOOKUP(B11, names!A$3:B$2401, 2,)</f>
        <v>American Bankers Insurance Co. Of Florida</v>
      </c>
      <c r="B11" t="s">
        <v>42</v>
      </c>
      <c r="C11" s="1">
        <v>144341</v>
      </c>
    </row>
    <row r="12" spans="1:3" x14ac:dyDescent="0.25">
      <c r="A12" t="str">
        <f>VLOOKUP(B12, names!A$3:B$2401, 2,)</f>
        <v>Tower Hill Prime Insurance Co.</v>
      </c>
      <c r="B12" t="s">
        <v>43</v>
      </c>
      <c r="C12" s="1">
        <v>139242</v>
      </c>
    </row>
    <row r="13" spans="1:3" x14ac:dyDescent="0.25">
      <c r="A13" t="str">
        <f>VLOOKUP(B13, names!A$3:B$2401, 2,)</f>
        <v>Florida Peninsula Insurance Co.</v>
      </c>
      <c r="B13" t="s">
        <v>46</v>
      </c>
      <c r="C13" s="1">
        <v>134584</v>
      </c>
    </row>
    <row r="14" spans="1:3" x14ac:dyDescent="0.25">
      <c r="A14" t="str">
        <f>VLOOKUP(B14, names!A$3:B$2401, 2,)</f>
        <v>People's Trust Insurance Co.</v>
      </c>
      <c r="B14" t="s">
        <v>44</v>
      </c>
      <c r="C14" s="1">
        <v>132790</v>
      </c>
    </row>
    <row r="15" spans="1:3" x14ac:dyDescent="0.25">
      <c r="A15" t="str">
        <f>VLOOKUP(B15, names!A$3:B$2401, 2,)</f>
        <v>United Services Automobile Association</v>
      </c>
      <c r="B15" t="s">
        <v>45</v>
      </c>
      <c r="C15" s="1">
        <v>124834</v>
      </c>
    </row>
    <row r="16" spans="1:3" x14ac:dyDescent="0.25">
      <c r="A16" t="str">
        <f>VLOOKUP(B16, names!A$3:B$2401, 2,)</f>
        <v>Castle Key Indemnity Co.</v>
      </c>
      <c r="B16" t="s">
        <v>49</v>
      </c>
      <c r="C16" s="1">
        <v>107771</v>
      </c>
    </row>
    <row r="17" spans="1:3" x14ac:dyDescent="0.25">
      <c r="A17" t="str">
        <f>VLOOKUP(B17, names!A$3:B$2401, 2,)</f>
        <v>ASI Preferred Insurance Corp.</v>
      </c>
      <c r="B17" t="s">
        <v>47</v>
      </c>
      <c r="C17" s="1">
        <v>107695</v>
      </c>
    </row>
    <row r="18" spans="1:3" x14ac:dyDescent="0.25">
      <c r="A18" t="str">
        <f>VLOOKUP(B18, names!A$3:B$2401, 2,)</f>
        <v>Florida Family Insurance Co.</v>
      </c>
      <c r="B18" t="s">
        <v>48</v>
      </c>
      <c r="C18" s="1">
        <v>106217</v>
      </c>
    </row>
    <row r="19" spans="1:3" x14ac:dyDescent="0.25">
      <c r="A19" t="str">
        <f>VLOOKUP(B19, names!A$3:B$2401, 2,)</f>
        <v>Tower Hill Signature Insurance Co.</v>
      </c>
      <c r="B19" t="s">
        <v>51</v>
      </c>
      <c r="C19" s="1">
        <v>98566</v>
      </c>
    </row>
    <row r="20" spans="1:3" x14ac:dyDescent="0.25">
      <c r="A20" t="str">
        <f>VLOOKUP(B20, names!A$3:B$2401, 2,)</f>
        <v>Ark Royal Insurance Co.</v>
      </c>
      <c r="B20" t="s">
        <v>50</v>
      </c>
      <c r="C20" s="1">
        <v>95893</v>
      </c>
    </row>
    <row r="21" spans="1:3" x14ac:dyDescent="0.25">
      <c r="A21" t="str">
        <f>VLOOKUP(B21, names!A$3:B$2401, 2,)</f>
        <v>Castle Key Insurance Co.</v>
      </c>
      <c r="B21" t="s">
        <v>53</v>
      </c>
      <c r="C21" s="1">
        <v>90905</v>
      </c>
    </row>
    <row r="22" spans="1:3" x14ac:dyDescent="0.25">
      <c r="A22" t="str">
        <f>VLOOKUP(B22, names!A$3:B$2401, 2,)</f>
        <v>ASI Assurance Corp.</v>
      </c>
      <c r="B22" t="s">
        <v>56</v>
      </c>
      <c r="C22" s="1">
        <v>78869</v>
      </c>
    </row>
    <row r="23" spans="1:3" x14ac:dyDescent="0.25">
      <c r="A23" t="str">
        <f>VLOOKUP(B23, names!A$3:B$2401, 2,)</f>
        <v>Olympus Insurance Co.</v>
      </c>
      <c r="B23" t="s">
        <v>52</v>
      </c>
      <c r="C23" s="1">
        <v>76276</v>
      </c>
    </row>
    <row r="24" spans="1:3" x14ac:dyDescent="0.25">
      <c r="A24" t="str">
        <f>VLOOKUP(B24, names!A$3:B$2401, 2,)</f>
        <v>Cypress Property &amp; Casualty Insurance Co.</v>
      </c>
      <c r="B24" t="s">
        <v>59</v>
      </c>
      <c r="C24" s="1">
        <v>69349</v>
      </c>
    </row>
    <row r="25" spans="1:3" x14ac:dyDescent="0.25">
      <c r="A25" t="str">
        <f>VLOOKUP(B25, names!A$3:B$2401, 2,)</f>
        <v>Southern Fidelity Insurance Co.</v>
      </c>
      <c r="B25" t="s">
        <v>58</v>
      </c>
      <c r="C25" s="1">
        <v>68922</v>
      </c>
    </row>
    <row r="26" spans="1:3" x14ac:dyDescent="0.25">
      <c r="A26" t="str">
        <f>VLOOKUP(B26, names!A$3:B$2401, 2,)</f>
        <v xml:space="preserve">Tower Hill Preferred Insurance Co. </v>
      </c>
      <c r="B26" t="s">
        <v>54</v>
      </c>
      <c r="C26" s="1">
        <v>67530</v>
      </c>
    </row>
    <row r="27" spans="1:3" x14ac:dyDescent="0.25">
      <c r="A27" t="str">
        <f>VLOOKUP(B27, names!A$3:B$2401, 2,)</f>
        <v>Southern Fidelity Property &amp; Casualty</v>
      </c>
      <c r="B27" t="s">
        <v>62</v>
      </c>
      <c r="C27" s="1">
        <v>66373</v>
      </c>
    </row>
    <row r="28" spans="1:3" x14ac:dyDescent="0.25">
      <c r="A28" t="str">
        <f>VLOOKUP(B28, names!A$3:B$2401, 2,)</f>
        <v>Tower Hill Select Insurance Co.</v>
      </c>
      <c r="B28" t="s">
        <v>63</v>
      </c>
      <c r="C28" s="1">
        <v>64368</v>
      </c>
    </row>
    <row r="29" spans="1:3" x14ac:dyDescent="0.25">
      <c r="A29" t="str">
        <f>VLOOKUP(B29, names!A$3:B$2401, 2,)</f>
        <v>Safe Harbor Insurance Co.</v>
      </c>
      <c r="B29" t="s">
        <v>57</v>
      </c>
      <c r="C29" s="1">
        <v>64034</v>
      </c>
    </row>
    <row r="30" spans="1:3" x14ac:dyDescent="0.25">
      <c r="A30" t="str">
        <f>VLOOKUP(B30, names!A$3:B$2401, 2,)</f>
        <v>American Strategic Insurance Corp.</v>
      </c>
      <c r="B30" t="s">
        <v>61</v>
      </c>
      <c r="C30" s="1">
        <v>61672</v>
      </c>
    </row>
    <row r="31" spans="1:3" x14ac:dyDescent="0.25">
      <c r="A31" t="str">
        <f>VLOOKUP(B31, names!A$3:B$2401, 2,)</f>
        <v>Auto Club Insurance Co. Of Florida</v>
      </c>
      <c r="B31" t="s">
        <v>60</v>
      </c>
      <c r="C31" s="1">
        <v>61593</v>
      </c>
    </row>
    <row r="32" spans="1:3" x14ac:dyDescent="0.25">
      <c r="A32" t="str">
        <f>VLOOKUP(B32, names!A$3:B$2401, 2,)</f>
        <v>Southern Oak Insurance Co.</v>
      </c>
      <c r="B32" t="s">
        <v>65</v>
      </c>
      <c r="C32" s="1">
        <v>61164</v>
      </c>
    </row>
    <row r="33" spans="1:3" x14ac:dyDescent="0.25">
      <c r="A33" t="str">
        <f>VLOOKUP(B33, names!A$3:B$2401, 2,)</f>
        <v>Gulfstream Property And Casualty Insurance Co.</v>
      </c>
      <c r="B33" t="s">
        <v>64</v>
      </c>
      <c r="C33" s="1">
        <v>57249</v>
      </c>
    </row>
    <row r="34" spans="1:3" x14ac:dyDescent="0.25">
      <c r="A34" t="str">
        <f>VLOOKUP(B34, names!A$3:B$2401, 2,)</f>
        <v>USAA Casualty Insurance Co.</v>
      </c>
      <c r="B34" t="s">
        <v>67</v>
      </c>
      <c r="C34" s="1">
        <v>53942</v>
      </c>
    </row>
    <row r="35" spans="1:3" x14ac:dyDescent="0.25">
      <c r="A35" t="str">
        <f>VLOOKUP(B35, names!A$3:B$2401, 2,)</f>
        <v>American Traditions Insurance Co.</v>
      </c>
      <c r="B35" t="s">
        <v>68</v>
      </c>
      <c r="C35" s="1">
        <v>53316</v>
      </c>
    </row>
    <row r="36" spans="1:3" x14ac:dyDescent="0.25">
      <c r="A36" t="str">
        <f>VLOOKUP(B36, names!A$3:B$2401, 2,)</f>
        <v>Universal Insurance Co. Of North America</v>
      </c>
      <c r="B36" t="s">
        <v>70</v>
      </c>
      <c r="C36" s="1">
        <v>51751</v>
      </c>
    </row>
    <row r="37" spans="1:3" x14ac:dyDescent="0.25">
      <c r="A37" t="str">
        <f>VLOOKUP(B37, names!A$3:B$2401, 2,)</f>
        <v>American Modern Insurance Co. Of Florida</v>
      </c>
      <c r="B37" t="s">
        <v>66</v>
      </c>
      <c r="C37" s="1">
        <v>51243</v>
      </c>
    </row>
    <row r="38" spans="1:3" x14ac:dyDescent="0.25">
      <c r="A38" t="str">
        <f>VLOOKUP(B38, names!A$3:B$2401, 2,)</f>
        <v>Omega Insurance Co.</v>
      </c>
      <c r="B38" t="s">
        <v>72</v>
      </c>
      <c r="C38" s="1">
        <v>44494</v>
      </c>
    </row>
    <row r="39" spans="1:3" x14ac:dyDescent="0.25">
      <c r="A39" t="str">
        <f>VLOOKUP(B39, names!A$3:B$2401, 2,)</f>
        <v>Florida Farm Bureau Casualty Insurance Co.</v>
      </c>
      <c r="B39" t="s">
        <v>75</v>
      </c>
      <c r="C39" s="1">
        <v>43975</v>
      </c>
    </row>
    <row r="40" spans="1:3" x14ac:dyDescent="0.25">
      <c r="A40" t="str">
        <f>VLOOKUP(B40, names!A$3:B$2401, 2,)</f>
        <v>Florida Farm Bureau General Insurance Co.</v>
      </c>
      <c r="B40" t="s">
        <v>76</v>
      </c>
      <c r="C40" s="1">
        <v>42206</v>
      </c>
    </row>
    <row r="41" spans="1:3" x14ac:dyDescent="0.25">
      <c r="A41" t="str">
        <f>VLOOKUP(B41, names!A$3:B$2401, 2,)</f>
        <v>Capitol Preferred Insurance Co.</v>
      </c>
      <c r="B41" t="s">
        <v>74</v>
      </c>
      <c r="C41" s="1">
        <v>41860</v>
      </c>
    </row>
    <row r="42" spans="1:3" x14ac:dyDescent="0.25">
      <c r="A42" t="str">
        <f>VLOOKUP(B42, names!A$3:B$2401, 2,)</f>
        <v>Modern USA Insurance Co.</v>
      </c>
      <c r="B42" t="s">
        <v>73</v>
      </c>
      <c r="C42" s="1">
        <v>41434</v>
      </c>
    </row>
    <row r="43" spans="1:3" x14ac:dyDescent="0.25">
      <c r="A43" t="str">
        <f>VLOOKUP(B43, names!A$3:B$2401, 2,)</f>
        <v>Liberty Mutual Fire Insurance Co.</v>
      </c>
      <c r="B43" t="s">
        <v>77</v>
      </c>
      <c r="C43" s="1">
        <v>38387</v>
      </c>
    </row>
    <row r="44" spans="1:3" x14ac:dyDescent="0.25">
      <c r="A44" t="str">
        <f>VLOOKUP(B44, names!A$3:B$2401, 2,)</f>
        <v>First Protective Insurance Co.</v>
      </c>
      <c r="B44" t="s">
        <v>55</v>
      </c>
      <c r="C44" s="1">
        <v>37296</v>
      </c>
    </row>
    <row r="45" spans="1:3" x14ac:dyDescent="0.25">
      <c r="A45" t="str">
        <f>VLOOKUP(B45, names!A$3:B$2401, 2,)</f>
        <v>Foremost Insurance Co.</v>
      </c>
      <c r="B45" t="s">
        <v>79</v>
      </c>
      <c r="C45" s="1">
        <v>35320</v>
      </c>
    </row>
    <row r="46" spans="1:3" x14ac:dyDescent="0.25">
      <c r="A46" t="str">
        <f>VLOOKUP(B46, names!A$3:B$2401, 2,)</f>
        <v>Nationwide Insurance Co. Of Florida</v>
      </c>
      <c r="B46" t="s">
        <v>80</v>
      </c>
      <c r="C46" s="1">
        <v>34360</v>
      </c>
    </row>
    <row r="47" spans="1:3" x14ac:dyDescent="0.25">
      <c r="A47" t="str">
        <f>VLOOKUP(B47, names!A$3:B$2401, 2,)</f>
        <v>First Community Insurance Co.</v>
      </c>
      <c r="B47" t="s">
        <v>83</v>
      </c>
      <c r="C47" s="1">
        <v>33757</v>
      </c>
    </row>
    <row r="48" spans="1:3" x14ac:dyDescent="0.25">
      <c r="A48" t="str">
        <f>VLOOKUP(B48, names!A$3:B$2401, 2,)</f>
        <v>Federal Insurance Co.</v>
      </c>
      <c r="B48" t="s">
        <v>81</v>
      </c>
      <c r="C48" s="1">
        <v>31977</v>
      </c>
    </row>
    <row r="49" spans="1:3" x14ac:dyDescent="0.25">
      <c r="A49" t="str">
        <f>VLOOKUP(B49, names!A$3:B$2401, 2,)</f>
        <v>Florida Specialty Insurance Co.</v>
      </c>
      <c r="B49" t="s">
        <v>84</v>
      </c>
      <c r="C49" s="1">
        <v>31019</v>
      </c>
    </row>
    <row r="50" spans="1:3" x14ac:dyDescent="0.25">
      <c r="A50" t="str">
        <f>VLOOKUP(B50, names!A$3:B$2401, 2,)</f>
        <v>Fidelity Fire &amp; Casualty Co.</v>
      </c>
      <c r="B50" t="s">
        <v>200</v>
      </c>
      <c r="C50" s="1">
        <v>29966</v>
      </c>
    </row>
    <row r="51" spans="1:3" x14ac:dyDescent="0.25">
      <c r="A51" t="str">
        <f>VLOOKUP(B51, names!A$3:B$2401, 2,)</f>
        <v>Hartford Insurance Co. Of The Midwest</v>
      </c>
      <c r="B51" t="s">
        <v>86</v>
      </c>
      <c r="C51" s="1">
        <v>29481</v>
      </c>
    </row>
    <row r="52" spans="1:3" x14ac:dyDescent="0.25">
      <c r="A52" t="str">
        <f>VLOOKUP(B52, names!A$3:B$2401, 2,)</f>
        <v>Safepoint Insurance Co.</v>
      </c>
      <c r="B52" t="s">
        <v>71</v>
      </c>
      <c r="C52" s="1">
        <v>27877</v>
      </c>
    </row>
    <row r="53" spans="1:3" x14ac:dyDescent="0.25">
      <c r="A53" t="str">
        <f>VLOOKUP(B53, names!A$3:B$2401, 2,)</f>
        <v>Sawgrass Mutual Insurance Co.</v>
      </c>
      <c r="B53" t="s">
        <v>85</v>
      </c>
      <c r="C53" s="1">
        <v>26550</v>
      </c>
    </row>
    <row r="54" spans="1:3" x14ac:dyDescent="0.25">
      <c r="A54" t="str">
        <f>VLOOKUP(B54, names!A$3:B$2401, 2,)</f>
        <v>Prepared Insurance Co.</v>
      </c>
      <c r="B54" t="s">
        <v>82</v>
      </c>
      <c r="C54" s="1">
        <v>22488</v>
      </c>
    </row>
    <row r="55" spans="1:3" x14ac:dyDescent="0.25">
      <c r="A55" t="str">
        <f>VLOOKUP(B55, names!A$3:B$2401, 2,)</f>
        <v>Amica Mutual Insurance Co.</v>
      </c>
      <c r="B55" t="s">
        <v>89</v>
      </c>
      <c r="C55" s="1">
        <v>22118</v>
      </c>
    </row>
    <row r="56" spans="1:3" x14ac:dyDescent="0.25">
      <c r="A56" t="str">
        <f>VLOOKUP(B56, names!A$3:B$2401, 2,)</f>
        <v>First Liberty Insurance Corp. (The)</v>
      </c>
      <c r="B56" t="s">
        <v>90</v>
      </c>
      <c r="C56" s="1">
        <v>21154</v>
      </c>
    </row>
    <row r="57" spans="1:3" x14ac:dyDescent="0.25">
      <c r="A57" t="str">
        <f>VLOOKUP(B57, names!A$3:B$2401, 2,)</f>
        <v>Foremost Property And Casualty Insurance Co.</v>
      </c>
      <c r="B57" t="s">
        <v>92</v>
      </c>
      <c r="C57" s="1">
        <v>20438</v>
      </c>
    </row>
    <row r="58" spans="1:3" x14ac:dyDescent="0.25">
      <c r="A58" t="str">
        <f>VLOOKUP(B58, names!A$3:B$2401, 2,)</f>
        <v>First Floridian Auto And Home Insurance Co.</v>
      </c>
      <c r="B58" t="s">
        <v>93</v>
      </c>
      <c r="C58" s="1">
        <v>17343</v>
      </c>
    </row>
    <row r="59" spans="1:3" x14ac:dyDescent="0.25">
      <c r="A59" t="str">
        <f>VLOOKUP(B59, names!A$3:B$2401, 2,)</f>
        <v>Elements Property Insurance Co.</v>
      </c>
      <c r="B59" t="s">
        <v>78</v>
      </c>
      <c r="C59" s="1">
        <v>15814</v>
      </c>
    </row>
    <row r="60" spans="1:3" x14ac:dyDescent="0.25">
      <c r="A60" t="str">
        <f>VLOOKUP(B60, names!A$3:B$2401, 2,)</f>
        <v>United Casualty Insurance Co. Of America</v>
      </c>
      <c r="B60" t="s">
        <v>95</v>
      </c>
      <c r="C60" s="1">
        <v>15757</v>
      </c>
    </row>
    <row r="61" spans="1:3" x14ac:dyDescent="0.25">
      <c r="A61" t="str">
        <f>VLOOKUP(B61, names!A$3:B$2401, 2,)</f>
        <v>Weston Insurance Co.</v>
      </c>
      <c r="B61" t="s">
        <v>87</v>
      </c>
      <c r="C61" s="1">
        <v>15479</v>
      </c>
    </row>
    <row r="62" spans="1:3" x14ac:dyDescent="0.25">
      <c r="A62" t="str">
        <f>VLOOKUP(B62, names!A$3:B$2401, 2,)</f>
        <v>AIG Property Casualty Co.</v>
      </c>
      <c r="B62" t="s">
        <v>97</v>
      </c>
      <c r="C62" s="1">
        <v>13764</v>
      </c>
    </row>
    <row r="63" spans="1:3" x14ac:dyDescent="0.25">
      <c r="A63" t="str">
        <f>VLOOKUP(B63, names!A$3:B$2401, 2,)</f>
        <v>First American Property &amp; Casualty Insurance Co.</v>
      </c>
      <c r="B63" t="s">
        <v>98</v>
      </c>
      <c r="C63" s="1">
        <v>13664</v>
      </c>
    </row>
    <row r="64" spans="1:3" x14ac:dyDescent="0.25">
      <c r="A64" t="str">
        <f>VLOOKUP(B64, names!A$3:B$2401, 2,)</f>
        <v>USAA General Indemnity Co.</v>
      </c>
      <c r="B64" t="s">
        <v>94</v>
      </c>
      <c r="C64" s="1">
        <v>10717</v>
      </c>
    </row>
    <row r="65" spans="1:3" x14ac:dyDescent="0.25">
      <c r="A65" t="str">
        <f>VLOOKUP(B65, names!A$3:B$2401, 2,)</f>
        <v>Avatar Property &amp; Casualty Insurance Co.</v>
      </c>
      <c r="B65" t="s">
        <v>91</v>
      </c>
      <c r="C65" s="1">
        <v>10684</v>
      </c>
    </row>
    <row r="66" spans="1:3" x14ac:dyDescent="0.25">
      <c r="A66" t="str">
        <f>VLOOKUP(B66, names!A$3:B$2401, 2,)</f>
        <v>Stillwater Property And Casualty Insurance Co.</v>
      </c>
      <c r="B66" t="s">
        <v>100</v>
      </c>
      <c r="C66" s="1">
        <v>9727</v>
      </c>
    </row>
    <row r="67" spans="1:3" x14ac:dyDescent="0.25">
      <c r="A67" t="str">
        <f>VLOOKUP(B67, names!A$3:B$2401, 2,)</f>
        <v>Metropolitan Casualty Insurance Co.</v>
      </c>
      <c r="B67" t="s">
        <v>99</v>
      </c>
      <c r="C67" s="1">
        <v>9609</v>
      </c>
    </row>
    <row r="68" spans="1:3" x14ac:dyDescent="0.25">
      <c r="A68" t="str">
        <f>VLOOKUP(B68, names!A$3:B$2401, 2,)</f>
        <v>Southern-Owners Insurance Co.</v>
      </c>
      <c r="B68" t="s">
        <v>101</v>
      </c>
      <c r="C68" s="1">
        <v>8696</v>
      </c>
    </row>
    <row r="69" spans="1:3" x14ac:dyDescent="0.25">
      <c r="A69" t="str">
        <f>VLOOKUP(B69, names!A$3:B$2401, 2,)</f>
        <v>Fireman's Fund Insurance Co.</v>
      </c>
      <c r="B69" t="s">
        <v>104</v>
      </c>
      <c r="C69" s="1">
        <v>7238</v>
      </c>
    </row>
    <row r="70" spans="1:3" x14ac:dyDescent="0.25">
      <c r="A70" t="str">
        <f>VLOOKUP(B70, names!A$3:B$2401, 2,)</f>
        <v>Praetorian Insurance Co.</v>
      </c>
      <c r="B70" t="s">
        <v>96</v>
      </c>
      <c r="C70" s="1">
        <v>7196</v>
      </c>
    </row>
    <row r="71" spans="1:3" x14ac:dyDescent="0.25">
      <c r="A71" t="str">
        <f>VLOOKUP(B71, names!A$3:B$2401, 2,)</f>
        <v>American Reliable Insurance Co.</v>
      </c>
      <c r="B71" t="s">
        <v>102</v>
      </c>
      <c r="C71" s="1">
        <v>7094</v>
      </c>
    </row>
    <row r="72" spans="1:3" x14ac:dyDescent="0.25">
      <c r="A72" t="str">
        <f>VLOOKUP(B72, names!A$3:B$2401, 2,)</f>
        <v>American Southern Home Insurance Co.</v>
      </c>
      <c r="B72" t="s">
        <v>105</v>
      </c>
      <c r="C72" s="1">
        <v>6579</v>
      </c>
    </row>
    <row r="73" spans="1:3" x14ac:dyDescent="0.25">
      <c r="A73" t="str">
        <f>VLOOKUP(B73, names!A$3:B$2401, 2,)</f>
        <v>Privilege Underwriters Reciprocal Exchange</v>
      </c>
      <c r="B73" t="s">
        <v>103</v>
      </c>
      <c r="C73" s="1">
        <v>6005</v>
      </c>
    </row>
    <row r="74" spans="1:3" x14ac:dyDescent="0.25">
      <c r="A74" t="str">
        <f>VLOOKUP(B74, names!A$3:B$2401, 2,)</f>
        <v>Sussex Insurance Co.</v>
      </c>
      <c r="B74" t="s">
        <v>106</v>
      </c>
      <c r="C74" s="1">
        <v>5989</v>
      </c>
    </row>
    <row r="75" spans="1:3" x14ac:dyDescent="0.25">
      <c r="A75" t="str">
        <f>VLOOKUP(B75, names!A$3:B$2401, 2,)</f>
        <v>New Hampshire Insurance Co.</v>
      </c>
      <c r="B75" t="s">
        <v>110</v>
      </c>
      <c r="C75" s="1">
        <v>4477</v>
      </c>
    </row>
    <row r="76" spans="1:3" x14ac:dyDescent="0.25">
      <c r="A76" t="str">
        <f>VLOOKUP(B76, names!A$3:B$2401, 2,)</f>
        <v>Cincinnati Insurance Co.</v>
      </c>
      <c r="B76" t="s">
        <v>124</v>
      </c>
      <c r="C76" s="1">
        <v>4349</v>
      </c>
    </row>
    <row r="77" spans="1:3" x14ac:dyDescent="0.25">
      <c r="A77" t="str">
        <f>VLOOKUP(B77, names!A$3:B$2401, 2,)</f>
        <v>American Coastal Insurance Co.</v>
      </c>
      <c r="B77" t="s">
        <v>108</v>
      </c>
      <c r="C77" s="1">
        <v>4294</v>
      </c>
    </row>
    <row r="78" spans="1:3" x14ac:dyDescent="0.25">
      <c r="A78" t="str">
        <f>VLOOKUP(B78, names!A$3:B$2401, 2,)</f>
        <v>Armed Forces Insurance Exchange</v>
      </c>
      <c r="B78" t="s">
        <v>111</v>
      </c>
      <c r="C78" s="1">
        <v>3833</v>
      </c>
    </row>
    <row r="79" spans="1:3" x14ac:dyDescent="0.25">
      <c r="A79" t="str">
        <f>VLOOKUP(B79, names!A$3:B$2401, 2,)</f>
        <v>American Automobile Insurance Co.</v>
      </c>
      <c r="B79" t="s">
        <v>113</v>
      </c>
      <c r="C79" s="1">
        <v>2986</v>
      </c>
    </row>
    <row r="80" spans="1:3" x14ac:dyDescent="0.25">
      <c r="A80" t="str">
        <f>VLOOKUP(B80, names!A$3:B$2401, 2,)</f>
        <v>ASI Home Insurance Corp.</v>
      </c>
      <c r="B80" t="s">
        <v>120</v>
      </c>
      <c r="C80" s="1">
        <v>2907</v>
      </c>
    </row>
    <row r="81" spans="1:3" x14ac:dyDescent="0.25">
      <c r="A81" t="str">
        <f>VLOOKUP(B81, names!A$3:B$2401, 2,)</f>
        <v>Teachers Insurance Co.</v>
      </c>
      <c r="B81" t="s">
        <v>137</v>
      </c>
      <c r="C81" s="1">
        <v>2715</v>
      </c>
    </row>
    <row r="82" spans="1:3" x14ac:dyDescent="0.25">
      <c r="A82" t="str">
        <f>VLOOKUP(B82, names!A$3:B$2401, 2,)</f>
        <v>Auto-Owners Insurance Co.</v>
      </c>
      <c r="B82" t="s">
        <v>116</v>
      </c>
      <c r="C82" s="1">
        <v>2431</v>
      </c>
    </row>
    <row r="83" spans="1:3" x14ac:dyDescent="0.25">
      <c r="A83" t="str">
        <f>VLOOKUP(B83, names!A$3:B$2401, 2,)</f>
        <v>Ace Insurance Co. Of The Midwest</v>
      </c>
      <c r="B83" t="s">
        <v>114</v>
      </c>
      <c r="C83" s="1">
        <v>2421</v>
      </c>
    </row>
    <row r="84" spans="1:3" x14ac:dyDescent="0.25">
      <c r="A84" t="e">
        <f>VLOOKUP(B84, names!A$3:B$2401, 2,)</f>
        <v>#N/A</v>
      </c>
      <c r="B84" t="s">
        <v>380</v>
      </c>
      <c r="C84" s="1">
        <v>2244</v>
      </c>
    </row>
    <row r="85" spans="1:3" x14ac:dyDescent="0.25">
      <c r="A85" t="str">
        <f>VLOOKUP(B85, names!A$3:B$2401, 2,)</f>
        <v>IDS Property Casualty Insurance Co.</v>
      </c>
      <c r="B85" t="s">
        <v>118</v>
      </c>
      <c r="C85" s="1">
        <v>2208</v>
      </c>
    </row>
    <row r="86" spans="1:3" x14ac:dyDescent="0.25">
      <c r="A86" t="str">
        <f>VLOOKUP(B86, names!A$3:B$2401, 2,)</f>
        <v>Electric Insurance Co.</v>
      </c>
      <c r="B86" t="s">
        <v>121</v>
      </c>
      <c r="C86" s="1">
        <v>1999</v>
      </c>
    </row>
    <row r="87" spans="1:3" x14ac:dyDescent="0.25">
      <c r="A87" t="str">
        <f>VLOOKUP(B87, names!A$3:B$2401, 2,)</f>
        <v>Merastar Insurance Co.</v>
      </c>
      <c r="B87" t="s">
        <v>127</v>
      </c>
      <c r="C87" s="1">
        <v>1709</v>
      </c>
    </row>
    <row r="88" spans="1:3" x14ac:dyDescent="0.25">
      <c r="A88" t="str">
        <f>VLOOKUP(B88, names!A$3:B$2401, 2,)</f>
        <v>Travelers Indemnity Co. Of America</v>
      </c>
      <c r="B88" t="s">
        <v>123</v>
      </c>
      <c r="C88" s="1">
        <v>1573</v>
      </c>
    </row>
    <row r="89" spans="1:3" x14ac:dyDescent="0.25">
      <c r="A89" t="str">
        <f>VLOOKUP(B89, names!A$3:B$2401, 2,)</f>
        <v>Old Dominion Insurance Co.</v>
      </c>
      <c r="B89" t="s">
        <v>122</v>
      </c>
      <c r="C89" s="1">
        <v>1313</v>
      </c>
    </row>
    <row r="90" spans="1:3" x14ac:dyDescent="0.25">
      <c r="A90" t="str">
        <f>VLOOKUP(B90, names!A$3:B$2401, 2,)</f>
        <v>Response Insurance Co.</v>
      </c>
      <c r="B90" t="s">
        <v>112</v>
      </c>
      <c r="C90" s="1">
        <v>1281</v>
      </c>
    </row>
    <row r="91" spans="1:3" x14ac:dyDescent="0.25">
      <c r="A91" t="str">
        <f>VLOOKUP(B91, names!A$3:B$2401, 2,)</f>
        <v>QBE Insurance Corp.</v>
      </c>
      <c r="B91" t="s">
        <v>126</v>
      </c>
      <c r="C91" s="1">
        <v>1076</v>
      </c>
    </row>
    <row r="92" spans="1:3" x14ac:dyDescent="0.25">
      <c r="A92" t="str">
        <f>VLOOKUP(B92, names!A$3:B$2401, 2,)</f>
        <v>Great Northern Insurance Co.</v>
      </c>
      <c r="B92" t="s">
        <v>125</v>
      </c>
      <c r="C92" s="1">
        <v>1016</v>
      </c>
    </row>
    <row r="93" spans="1:3" x14ac:dyDescent="0.25">
      <c r="A93" t="str">
        <f>VLOOKUP(B93, names!A$3:B$2401, 2,)</f>
        <v>American Home Assurance Co.</v>
      </c>
      <c r="B93" t="s">
        <v>128</v>
      </c>
      <c r="C93">
        <v>939</v>
      </c>
    </row>
    <row r="94" spans="1:3" x14ac:dyDescent="0.25">
      <c r="A94" t="str">
        <f>VLOOKUP(B94, names!A$3:B$2401, 2,)</f>
        <v>Aegis Security Insurance Co.</v>
      </c>
      <c r="B94" t="s">
        <v>129</v>
      </c>
      <c r="C94">
        <v>822</v>
      </c>
    </row>
    <row r="95" spans="1:3" x14ac:dyDescent="0.25">
      <c r="A95" t="str">
        <f>VLOOKUP(B95, names!A$3:B$2401, 2,)</f>
        <v>United Fire And Casualty Co.</v>
      </c>
      <c r="B95" t="s">
        <v>130</v>
      </c>
      <c r="C95">
        <v>820</v>
      </c>
    </row>
    <row r="96" spans="1:3" x14ac:dyDescent="0.25">
      <c r="A96" t="str">
        <f>VLOOKUP(B96, names!A$3:B$2401, 2,)</f>
        <v>Great American Insurance Co.</v>
      </c>
      <c r="B96" t="s">
        <v>131</v>
      </c>
      <c r="C96">
        <v>647</v>
      </c>
    </row>
    <row r="97" spans="1:3" x14ac:dyDescent="0.25">
      <c r="A97" t="str">
        <f>VLOOKUP(B97, names!A$3:B$2401, 2,)</f>
        <v>American Platinum Property And Casualty Insurance Co.</v>
      </c>
      <c r="B97" t="s">
        <v>132</v>
      </c>
      <c r="C97">
        <v>643</v>
      </c>
    </row>
    <row r="98" spans="1:3" x14ac:dyDescent="0.25">
      <c r="A98" t="str">
        <f>VLOOKUP(B98, names!A$3:B$2401, 2,)</f>
        <v>Philadelphia Indemnity Insurance Co.</v>
      </c>
      <c r="B98" t="s">
        <v>135</v>
      </c>
      <c r="C98">
        <v>596</v>
      </c>
    </row>
    <row r="99" spans="1:3" x14ac:dyDescent="0.25">
      <c r="A99" t="str">
        <f>VLOOKUP(B99, names!A$3:B$2401, 2,)</f>
        <v>Great American Assurance Co.</v>
      </c>
      <c r="B99" t="s">
        <v>133</v>
      </c>
      <c r="C99">
        <v>522</v>
      </c>
    </row>
    <row r="100" spans="1:3" x14ac:dyDescent="0.25">
      <c r="A100" t="str">
        <f>VLOOKUP(B100, names!A$3:B$2401, 2,)</f>
        <v>Addison Insurance Co.</v>
      </c>
      <c r="B100" t="s">
        <v>136</v>
      </c>
      <c r="C100">
        <v>519</v>
      </c>
    </row>
    <row r="101" spans="1:3" x14ac:dyDescent="0.25">
      <c r="A101" t="str">
        <f>VLOOKUP(B101, names!A$3:B$2401, 2,)</f>
        <v>Guideone Elite Insurance Co.</v>
      </c>
      <c r="B101" t="s">
        <v>134</v>
      </c>
      <c r="C101">
        <v>507</v>
      </c>
    </row>
    <row r="102" spans="1:3" x14ac:dyDescent="0.25">
      <c r="A102" t="str">
        <f>VLOOKUP(B102, names!A$3:B$2401, 2,)</f>
        <v>First National Insurance Co. Of America</v>
      </c>
      <c r="B102" t="s">
        <v>138</v>
      </c>
      <c r="C102">
        <v>454</v>
      </c>
    </row>
    <row r="103" spans="1:3" x14ac:dyDescent="0.25">
      <c r="A103" t="str">
        <f>VLOOKUP(B103, names!A$3:B$2401, 2,)</f>
        <v>Church Mutual Insurance Co.</v>
      </c>
      <c r="B103" t="s">
        <v>139</v>
      </c>
      <c r="C103">
        <v>347</v>
      </c>
    </row>
    <row r="104" spans="1:3" x14ac:dyDescent="0.25">
      <c r="A104" t="str">
        <f>VLOOKUP(B104, names!A$3:B$2401, 2,)</f>
        <v>Associated Indemnity Corp.</v>
      </c>
      <c r="B104" t="s">
        <v>141</v>
      </c>
      <c r="C104">
        <v>269</v>
      </c>
    </row>
    <row r="105" spans="1:3" x14ac:dyDescent="0.25">
      <c r="A105" t="str">
        <f>VLOOKUP(B105, names!A$3:B$2401, 2,)</f>
        <v>Great American Insurance Co. Of New York</v>
      </c>
      <c r="B105" t="s">
        <v>140</v>
      </c>
      <c r="C105">
        <v>266</v>
      </c>
    </row>
    <row r="106" spans="1:3" x14ac:dyDescent="0.25">
      <c r="A106" t="str">
        <f>VLOOKUP(B106, names!A$3:B$2401, 2,)</f>
        <v>Horace Mann Insurance Co.</v>
      </c>
      <c r="B106" t="s">
        <v>202</v>
      </c>
      <c r="C106">
        <v>259</v>
      </c>
    </row>
    <row r="107" spans="1:3" x14ac:dyDescent="0.25">
      <c r="A107" t="str">
        <f>VLOOKUP(B107, names!A$3:B$2401, 2,)</f>
        <v>Service Insurance Co.</v>
      </c>
      <c r="B107" t="s">
        <v>142</v>
      </c>
      <c r="C107">
        <v>242</v>
      </c>
    </row>
    <row r="108" spans="1:3" x14ac:dyDescent="0.25">
      <c r="A108" t="str">
        <f>VLOOKUP(B108, names!A$3:B$2401, 2,)</f>
        <v>Hartford Casualty Insurance Co.</v>
      </c>
      <c r="B108" t="s">
        <v>143</v>
      </c>
      <c r="C108">
        <v>233</v>
      </c>
    </row>
    <row r="109" spans="1:3" x14ac:dyDescent="0.25">
      <c r="A109" t="str">
        <f>VLOOKUP(B109, names!A$3:B$2401, 2,)</f>
        <v>Indemnity Insurance Co. Of North America</v>
      </c>
      <c r="B109" t="s">
        <v>145</v>
      </c>
      <c r="C109">
        <v>228</v>
      </c>
    </row>
    <row r="110" spans="1:3" x14ac:dyDescent="0.25">
      <c r="A110" t="str">
        <f>VLOOKUP(B110, names!A$3:B$2401, 2,)</f>
        <v>FCCI Insurance Co.</v>
      </c>
      <c r="B110" t="s">
        <v>144</v>
      </c>
      <c r="C110">
        <v>195</v>
      </c>
    </row>
    <row r="111" spans="1:3" x14ac:dyDescent="0.25">
      <c r="A111" t="str">
        <f>VLOOKUP(B111, names!A$3:B$2401, 2,)</f>
        <v>Pacific Indemnity Co.</v>
      </c>
      <c r="B111" t="s">
        <v>148</v>
      </c>
      <c r="C111">
        <v>181</v>
      </c>
    </row>
    <row r="112" spans="1:3" x14ac:dyDescent="0.25">
      <c r="A112" t="str">
        <f>VLOOKUP(B112, names!A$3:B$2401, 2,)</f>
        <v>Hanover Insurance Co. (The)</v>
      </c>
      <c r="B112" t="s">
        <v>147</v>
      </c>
      <c r="C112">
        <v>173</v>
      </c>
    </row>
    <row r="113" spans="1:3" x14ac:dyDescent="0.25">
      <c r="A113" t="str">
        <f>VLOOKUP(B113, names!A$3:B$2401, 2,)</f>
        <v>Cincinnati Indemnity Co.</v>
      </c>
      <c r="B113" t="s">
        <v>146</v>
      </c>
      <c r="C113">
        <v>163</v>
      </c>
    </row>
    <row r="114" spans="1:3" x14ac:dyDescent="0.25">
      <c r="A114" t="str">
        <f>VLOOKUP(B114, names!A$3:B$2401, 2,)</f>
        <v>Guideone Mutual Insurance Co.</v>
      </c>
      <c r="B114" t="s">
        <v>151</v>
      </c>
      <c r="C114">
        <v>163</v>
      </c>
    </row>
    <row r="115" spans="1:3" x14ac:dyDescent="0.25">
      <c r="A115" t="str">
        <f>VLOOKUP(B115, names!A$3:B$2401, 2,)</f>
        <v>Charter Oak Fire Insurance Co.</v>
      </c>
      <c r="B115" t="s">
        <v>149</v>
      </c>
      <c r="C115">
        <v>156</v>
      </c>
    </row>
    <row r="116" spans="1:3" x14ac:dyDescent="0.25">
      <c r="A116" t="str">
        <f>VLOOKUP(B116, names!A$3:B$2401, 2,)</f>
        <v>Travelers Indemnity Co.</v>
      </c>
      <c r="B116" t="s">
        <v>152</v>
      </c>
      <c r="C116">
        <v>132</v>
      </c>
    </row>
    <row r="117" spans="1:3" x14ac:dyDescent="0.25">
      <c r="A117" t="str">
        <f>VLOOKUP(B117, names!A$3:B$2401, 2,)</f>
        <v>Affiliated FM Insurance Co.</v>
      </c>
      <c r="B117" t="s">
        <v>153</v>
      </c>
      <c r="C117">
        <v>131</v>
      </c>
    </row>
    <row r="118" spans="1:3" x14ac:dyDescent="0.25">
      <c r="A118" t="str">
        <f>VLOOKUP(B118, names!A$3:B$2401, 2,)</f>
        <v>Westfield Insurance Co.</v>
      </c>
      <c r="B118" t="s">
        <v>154</v>
      </c>
      <c r="C118">
        <v>120</v>
      </c>
    </row>
    <row r="119" spans="1:3" x14ac:dyDescent="0.25">
      <c r="A119" t="str">
        <f>VLOOKUP(B119, names!A$3:B$2401, 2,)</f>
        <v>Travelers Indemnity Co. Of Connecticut</v>
      </c>
      <c r="B119" t="s">
        <v>156</v>
      </c>
      <c r="C119">
        <v>103</v>
      </c>
    </row>
    <row r="120" spans="1:3" x14ac:dyDescent="0.25">
      <c r="A120" t="str">
        <f>VLOOKUP(B120, names!A$3:B$2401, 2,)</f>
        <v>American States Insurance Co.</v>
      </c>
      <c r="B120" t="s">
        <v>155</v>
      </c>
      <c r="C120">
        <v>92</v>
      </c>
    </row>
    <row r="121" spans="1:3" x14ac:dyDescent="0.25">
      <c r="A121" t="str">
        <f>VLOOKUP(B121, names!A$3:B$2401, 2,)</f>
        <v>Vigilant Insurance Co.</v>
      </c>
      <c r="B121" t="s">
        <v>158</v>
      </c>
      <c r="C121">
        <v>79</v>
      </c>
    </row>
    <row r="122" spans="1:3" x14ac:dyDescent="0.25">
      <c r="A122" t="str">
        <f>VLOOKUP(B122, names!A$3:B$2401, 2,)</f>
        <v>Hartford Underwriters Insurance Co.</v>
      </c>
      <c r="B122" t="s">
        <v>157</v>
      </c>
      <c r="C122">
        <v>77</v>
      </c>
    </row>
    <row r="123" spans="1:3" x14ac:dyDescent="0.25">
      <c r="A123" t="str">
        <f>VLOOKUP(B123, names!A$3:B$2401, 2,)</f>
        <v>Travelers Property Casualty Co. Of America</v>
      </c>
      <c r="B123" t="s">
        <v>160</v>
      </c>
      <c r="C123">
        <v>65</v>
      </c>
    </row>
    <row r="124" spans="1:3" x14ac:dyDescent="0.25">
      <c r="A124" t="str">
        <f>VLOOKUP(B124, names!A$3:B$2401, 2,)</f>
        <v>Granada Insurance Co.</v>
      </c>
      <c r="B124" t="s">
        <v>161</v>
      </c>
      <c r="C124">
        <v>61</v>
      </c>
    </row>
    <row r="125" spans="1:3" x14ac:dyDescent="0.25">
      <c r="A125" t="str">
        <f>VLOOKUP(B125, names!A$3:B$2401, 2,)</f>
        <v>Guideone Specialty Mutual Insurance Co.</v>
      </c>
      <c r="B125" t="s">
        <v>162</v>
      </c>
      <c r="C125">
        <v>46</v>
      </c>
    </row>
    <row r="126" spans="1:3" x14ac:dyDescent="0.25">
      <c r="A126" t="str">
        <f>VLOOKUP(B126, names!A$3:B$2401, 2,)</f>
        <v>National Trust Insurance Co.</v>
      </c>
      <c r="B126" t="s">
        <v>159</v>
      </c>
      <c r="C126">
        <v>45</v>
      </c>
    </row>
    <row r="127" spans="1:3" x14ac:dyDescent="0.25">
      <c r="A127" t="str">
        <f>VLOOKUP(B127, names!A$3:B$2401, 2,)</f>
        <v>Markel Insurance Co.</v>
      </c>
      <c r="B127" t="s">
        <v>164</v>
      </c>
      <c r="C127">
        <v>40</v>
      </c>
    </row>
    <row r="128" spans="1:3" x14ac:dyDescent="0.25">
      <c r="A128" t="str">
        <f>VLOOKUP(B128, names!A$3:B$2401, 2,)</f>
        <v>Hartford Fire Insurance Co.</v>
      </c>
      <c r="B128" t="s">
        <v>163</v>
      </c>
      <c r="C128">
        <v>36</v>
      </c>
    </row>
    <row r="129" spans="1:3" x14ac:dyDescent="0.25">
      <c r="A129" t="str">
        <f>VLOOKUP(B129, names!A$3:B$2401, 2,)</f>
        <v>Continental Casualty Co.</v>
      </c>
      <c r="B129" t="s">
        <v>174</v>
      </c>
      <c r="C129">
        <v>35</v>
      </c>
    </row>
    <row r="130" spans="1:3" x14ac:dyDescent="0.25">
      <c r="A130" t="str">
        <f>VLOOKUP(B130, names!A$3:B$2401, 2,)</f>
        <v>Phoenix Insurance Co.</v>
      </c>
      <c r="B130" t="s">
        <v>165</v>
      </c>
      <c r="C130">
        <v>34</v>
      </c>
    </row>
    <row r="131" spans="1:3" x14ac:dyDescent="0.25">
      <c r="A131">
        <f>VLOOKUP(B131, names!A$3:B$2401, 2,)</f>
        <v>0</v>
      </c>
      <c r="B131" t="s">
        <v>382</v>
      </c>
      <c r="C131">
        <v>20</v>
      </c>
    </row>
    <row r="132" spans="1:3" x14ac:dyDescent="0.25">
      <c r="A132" t="str">
        <f>VLOOKUP(B132, names!A$3:B$2401, 2,)</f>
        <v>Massachusetts Bay Insurance Co.</v>
      </c>
      <c r="B132" t="s">
        <v>166</v>
      </c>
      <c r="C132">
        <v>19</v>
      </c>
    </row>
    <row r="133" spans="1:3" x14ac:dyDescent="0.25">
      <c r="A133" t="str">
        <f>VLOOKUP(B133, names!A$3:B$2401, 2,)</f>
        <v>Great American Alliance Insurance Co.</v>
      </c>
      <c r="B133" t="s">
        <v>167</v>
      </c>
      <c r="C133">
        <v>17</v>
      </c>
    </row>
    <row r="134" spans="1:3" x14ac:dyDescent="0.25">
      <c r="A134" t="str">
        <f>VLOOKUP(B134, names!A$3:B$2401, 2,)</f>
        <v>American Security Insurance Co.</v>
      </c>
      <c r="B134" t="s">
        <v>172</v>
      </c>
      <c r="C134">
        <v>14</v>
      </c>
    </row>
    <row r="135" spans="1:3" x14ac:dyDescent="0.25">
      <c r="A135" t="str">
        <f>VLOOKUP(B135, names!A$3:B$2401, 2,)</f>
        <v>General Insurance Co. Of America</v>
      </c>
      <c r="B135" t="s">
        <v>176</v>
      </c>
      <c r="C135">
        <v>14</v>
      </c>
    </row>
    <row r="136" spans="1:3" x14ac:dyDescent="0.25">
      <c r="A136" t="str">
        <f>VLOOKUP(B136, names!A$3:B$2401, 2,)</f>
        <v>Guideone America Insurance Co.</v>
      </c>
      <c r="B136" t="s">
        <v>175</v>
      </c>
      <c r="C136">
        <v>14</v>
      </c>
    </row>
    <row r="137" spans="1:3" x14ac:dyDescent="0.25">
      <c r="A137" t="str">
        <f>VLOOKUP(B137, names!A$3:B$2401, 2,)</f>
        <v>Factory Mutual Insurance Co.</v>
      </c>
      <c r="B137" t="s">
        <v>169</v>
      </c>
      <c r="C137">
        <v>13</v>
      </c>
    </row>
    <row r="138" spans="1:3" x14ac:dyDescent="0.25">
      <c r="A138" t="str">
        <f>VLOOKUP(B138, names!A$3:B$2401, 2,)</f>
        <v>St. Paul Fire &amp; Marine Insurance Co.</v>
      </c>
      <c r="B138" t="s">
        <v>170</v>
      </c>
      <c r="C138">
        <v>13</v>
      </c>
    </row>
    <row r="139" spans="1:3" x14ac:dyDescent="0.25">
      <c r="A139">
        <f>VLOOKUP(B139, names!A$3:B$2401, 2,)</f>
        <v>0</v>
      </c>
      <c r="B139" t="s">
        <v>383</v>
      </c>
      <c r="C139">
        <v>10</v>
      </c>
    </row>
    <row r="140" spans="1:3" x14ac:dyDescent="0.25">
      <c r="A140" t="str">
        <f>VLOOKUP(B140, names!A$3:B$2401, 2,)</f>
        <v>American Casualty Co. Of Reading, Pennsylvania</v>
      </c>
      <c r="B140" t="s">
        <v>178</v>
      </c>
      <c r="C140">
        <v>8</v>
      </c>
    </row>
    <row r="141" spans="1:3" x14ac:dyDescent="0.25">
      <c r="A141" t="str">
        <f>VLOOKUP(B141, names!A$3:B$2401, 2,)</f>
        <v>Arch Insurance Co.</v>
      </c>
      <c r="B141" t="s">
        <v>173</v>
      </c>
      <c r="C141">
        <v>8</v>
      </c>
    </row>
    <row r="142" spans="1:3" x14ac:dyDescent="0.25">
      <c r="A142" t="str">
        <f>VLOOKUP(B142, names!A$3:B$2401, 2,)</f>
        <v>American Alternative Insurance Corp.</v>
      </c>
      <c r="B142" t="s">
        <v>177</v>
      </c>
      <c r="C142">
        <v>7</v>
      </c>
    </row>
    <row r="143" spans="1:3" x14ac:dyDescent="0.25">
      <c r="A143" t="str">
        <f>VLOOKUP(B143, names!A$3:B$2401, 2,)</f>
        <v>Ace American Insurance Co.</v>
      </c>
      <c r="B143" t="s">
        <v>180</v>
      </c>
      <c r="C143">
        <v>6</v>
      </c>
    </row>
    <row r="144" spans="1:3" x14ac:dyDescent="0.25">
      <c r="A144" t="str">
        <f>VLOOKUP(B144, names!A$3:B$2401, 2,)</f>
        <v>Hanover American Insurance Co. (The)</v>
      </c>
      <c r="B144" t="s">
        <v>181</v>
      </c>
      <c r="C144">
        <v>6</v>
      </c>
    </row>
    <row r="145" spans="1:3" x14ac:dyDescent="0.25">
      <c r="A145" t="str">
        <f>VLOOKUP(B145, names!A$3:B$2401, 2,)</f>
        <v>American Agri-Business Insurance Co.</v>
      </c>
      <c r="B145" t="s">
        <v>187</v>
      </c>
      <c r="C145">
        <v>5</v>
      </c>
    </row>
    <row r="146" spans="1:3" x14ac:dyDescent="0.25">
      <c r="A146" t="str">
        <f>VLOOKUP(B146, names!A$3:B$2401, 2,)</f>
        <v>National Fire Insurance Co. Of Hartford</v>
      </c>
      <c r="B146" t="s">
        <v>182</v>
      </c>
      <c r="C146">
        <v>5</v>
      </c>
    </row>
    <row r="147" spans="1:3" x14ac:dyDescent="0.25">
      <c r="A147" t="str">
        <f>VLOOKUP(B147, names!A$3:B$2401, 2,)</f>
        <v>Selective Insurance Co. Of The Southeast</v>
      </c>
      <c r="B147" t="s">
        <v>179</v>
      </c>
      <c r="C147">
        <v>5</v>
      </c>
    </row>
    <row r="148" spans="1:3" x14ac:dyDescent="0.25">
      <c r="A148" t="str">
        <f>VLOOKUP(B148, names!A$3:B$2401, 2,)</f>
        <v>Transportation Insurance Co.</v>
      </c>
      <c r="B148" t="s">
        <v>183</v>
      </c>
      <c r="C148">
        <v>4</v>
      </c>
    </row>
    <row r="149" spans="1:3" x14ac:dyDescent="0.25">
      <c r="A149" t="str">
        <f>VLOOKUP(B149, names!A$3:B$2401, 2,)</f>
        <v>Twin City Fire Insurance Co.</v>
      </c>
      <c r="B149" t="s">
        <v>184</v>
      </c>
      <c r="C149">
        <v>4</v>
      </c>
    </row>
    <row r="150" spans="1:3" x14ac:dyDescent="0.25">
      <c r="A150" t="str">
        <f>VLOOKUP(B150, names!A$3:B$2401, 2,)</f>
        <v>American Economy Insurance Co.</v>
      </c>
      <c r="B150" t="s">
        <v>188</v>
      </c>
      <c r="C150">
        <v>3</v>
      </c>
    </row>
    <row r="151" spans="1:3" x14ac:dyDescent="0.25">
      <c r="A151" t="str">
        <f>VLOOKUP(B151, names!A$3:B$2401, 2,)</f>
        <v>Continental Insurance Co.</v>
      </c>
      <c r="B151" t="s">
        <v>190</v>
      </c>
      <c r="C151">
        <v>3</v>
      </c>
    </row>
    <row r="152" spans="1:3" x14ac:dyDescent="0.25">
      <c r="A152" t="str">
        <f>VLOOKUP(B152, names!A$3:B$2401, 2,)</f>
        <v>State National Insurance Co.</v>
      </c>
      <c r="B152" t="s">
        <v>171</v>
      </c>
      <c r="C152">
        <v>3</v>
      </c>
    </row>
    <row r="153" spans="1:3" x14ac:dyDescent="0.25">
      <c r="A153" t="str">
        <f>VLOOKUP(B153, names!A$3:B$2401, 2,)</f>
        <v>Zurich American Insurance Co.</v>
      </c>
      <c r="B153" t="s">
        <v>192</v>
      </c>
      <c r="C153">
        <v>3</v>
      </c>
    </row>
    <row r="154" spans="1:3" x14ac:dyDescent="0.25">
      <c r="A154" t="e">
        <f>VLOOKUP(B154, names!A$3:B$2401, 2,)</f>
        <v>#N/A</v>
      </c>
      <c r="B154" t="s">
        <v>385</v>
      </c>
      <c r="C154">
        <v>2</v>
      </c>
    </row>
    <row r="155" spans="1:3" x14ac:dyDescent="0.25">
      <c r="A155" t="str">
        <f>VLOOKUP(B155, names!A$3:B$2401, 2,)</f>
        <v>Century-National Insurance Co.</v>
      </c>
      <c r="B155" t="s">
        <v>189</v>
      </c>
      <c r="C155">
        <v>2</v>
      </c>
    </row>
    <row r="156" spans="1:3" x14ac:dyDescent="0.25">
      <c r="A156" t="str">
        <f>VLOOKUP(B156, names!A$3:B$2401, 2,)</f>
        <v>Mitsui Sumitomo Insurance Co. Of America</v>
      </c>
      <c r="B156" t="s">
        <v>185</v>
      </c>
      <c r="C156">
        <v>2</v>
      </c>
    </row>
    <row r="157" spans="1:3" x14ac:dyDescent="0.25">
      <c r="A157" t="str">
        <f>VLOOKUP(B157, names!A$3:B$2401, 2,)</f>
        <v>Allianz Global Risks Us Insurance Co.</v>
      </c>
      <c r="B157" t="s">
        <v>193</v>
      </c>
      <c r="C157">
        <v>1</v>
      </c>
    </row>
    <row r="158" spans="1:3" x14ac:dyDescent="0.25">
      <c r="A158" t="str">
        <f>VLOOKUP(B158, names!A$3:B$2401, 2,)</f>
        <v>Employers Insurance Co. Of Wausau</v>
      </c>
      <c r="B158" t="s">
        <v>194</v>
      </c>
      <c r="C158">
        <v>1</v>
      </c>
    </row>
    <row r="159" spans="1:3" x14ac:dyDescent="0.25">
      <c r="A159" t="str">
        <f>VLOOKUP(B159, names!A$3:B$2401, 2,)</f>
        <v>Mitsui Sumitomo Insurance USA</v>
      </c>
      <c r="B159" t="s">
        <v>195</v>
      </c>
      <c r="C159">
        <v>1</v>
      </c>
    </row>
    <row r="160" spans="1:3" x14ac:dyDescent="0.25">
      <c r="A160" t="str">
        <f>VLOOKUP(B160, names!A$3:B$2401, 2,)</f>
        <v>Ohio Security Insurance Co.</v>
      </c>
      <c r="B160" t="s">
        <v>186</v>
      </c>
      <c r="C160">
        <v>1</v>
      </c>
    </row>
    <row r="161" spans="1:3" x14ac:dyDescent="0.25">
      <c r="A161" t="str">
        <f>VLOOKUP(B161, names!A$3:B$2401, 2,)</f>
        <v>St. Paul Protective Insurance Co.</v>
      </c>
      <c r="B161" t="s">
        <v>196</v>
      </c>
      <c r="C161">
        <v>1</v>
      </c>
    </row>
    <row r="162" spans="1:3" x14ac:dyDescent="0.25">
      <c r="A162" t="str">
        <f>VLOOKUP(B162, names!A$3:B$2401, 2,)</f>
        <v>Valley Forge Insurance Co.</v>
      </c>
      <c r="B162" t="s">
        <v>191</v>
      </c>
      <c r="C162">
        <v>1</v>
      </c>
    </row>
    <row r="163" spans="1:3" x14ac:dyDescent="0.25">
      <c r="A163" t="str">
        <f>VLOOKUP(B163, names!A$3:B$2401, 2,)</f>
        <v>American Insurance Co. (The)</v>
      </c>
      <c r="B163" t="s">
        <v>197</v>
      </c>
      <c r="C163">
        <v>0</v>
      </c>
    </row>
    <row r="164" spans="1:3" x14ac:dyDescent="0.25">
      <c r="A164" t="str">
        <f>VLOOKUP(B164, names!A$3:B$2401, 2,)</f>
        <v>American Zurich Insurance Co.</v>
      </c>
      <c r="B164" t="s">
        <v>381</v>
      </c>
      <c r="C164">
        <v>0</v>
      </c>
    </row>
    <row r="165" spans="1:3" x14ac:dyDescent="0.25">
      <c r="A165" t="str">
        <f>VLOOKUP(B165, names!A$3:B$2401, 2,)</f>
        <v>Fidelity And Deposit Co. Of Maryland</v>
      </c>
      <c r="B165" t="s">
        <v>199</v>
      </c>
      <c r="C165">
        <v>0</v>
      </c>
    </row>
    <row r="166" spans="1:3" x14ac:dyDescent="0.25">
      <c r="A166" t="str">
        <f>VLOOKUP(B166, names!A$3:B$2401, 2,)</f>
        <v>National Surety Corp.</v>
      </c>
      <c r="B166" t="s">
        <v>203</v>
      </c>
      <c r="C166">
        <v>0</v>
      </c>
    </row>
    <row r="167" spans="1:3" x14ac:dyDescent="0.25">
      <c r="A167" t="e">
        <f>VLOOKUP(B167, names!A$3:B$2401, 2,)</f>
        <v>#N/A</v>
      </c>
      <c r="B167" t="s">
        <v>386</v>
      </c>
      <c r="C167">
        <v>0</v>
      </c>
    </row>
    <row r="168" spans="1:3" x14ac:dyDescent="0.25">
      <c r="A168" t="str">
        <f>VLOOKUP(B168, names!A$3:B$2401, 2,)</f>
        <v>Zurich American Insurance Co. of Illinois</v>
      </c>
      <c r="B168" t="s">
        <v>384</v>
      </c>
      <c r="C168">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912731</v>
      </c>
    </row>
    <row r="3" spans="1:3" x14ac:dyDescent="0.25">
      <c r="A3" t="str">
        <f>VLOOKUP(B3, names!A$3:B$2401, 2,)</f>
        <v>Universal Property &amp; Casualty Insurance Co.</v>
      </c>
      <c r="B3" t="s">
        <v>34</v>
      </c>
      <c r="C3" s="1">
        <v>493810</v>
      </c>
    </row>
    <row r="4" spans="1:3" x14ac:dyDescent="0.25">
      <c r="A4" t="str">
        <f>VLOOKUP(B4, names!A$3:B$2401, 2,)</f>
        <v>American Integrity Insurance Co. Of Florida</v>
      </c>
      <c r="B4" t="s">
        <v>38</v>
      </c>
      <c r="C4" s="1">
        <v>189995</v>
      </c>
    </row>
    <row r="5" spans="1:3" x14ac:dyDescent="0.25">
      <c r="A5" t="str">
        <f>VLOOKUP(B5, names!A$3:B$2401, 2,)</f>
        <v>Security First Insurance Co.</v>
      </c>
      <c r="B5" t="s">
        <v>35</v>
      </c>
      <c r="C5" s="1">
        <v>178697</v>
      </c>
    </row>
    <row r="6" spans="1:3" x14ac:dyDescent="0.25">
      <c r="A6" t="str">
        <f>VLOOKUP(B6, names!A$3:B$2401, 2,)</f>
        <v>St. Johns Insurance Co.</v>
      </c>
      <c r="B6" t="s">
        <v>40</v>
      </c>
      <c r="C6" s="1">
        <v>171985</v>
      </c>
    </row>
    <row r="7" spans="1:3" x14ac:dyDescent="0.25">
      <c r="A7" t="str">
        <f>VLOOKUP(B7, names!A$3:B$2401, 2,)</f>
        <v>Heritage Property &amp; Casualty Insurance Co.</v>
      </c>
      <c r="B7" t="s">
        <v>36</v>
      </c>
      <c r="C7" s="1">
        <v>171483</v>
      </c>
    </row>
    <row r="8" spans="1:3" x14ac:dyDescent="0.25">
      <c r="A8" t="str">
        <f>VLOOKUP(B8, names!A$3:B$2401, 2,)</f>
        <v>United Property &amp; Casualty Insurance Co.</v>
      </c>
      <c r="B8" t="s">
        <v>39</v>
      </c>
      <c r="C8" s="1">
        <v>159191</v>
      </c>
    </row>
    <row r="9" spans="1:3" x14ac:dyDescent="0.25">
      <c r="A9" t="str">
        <f>VLOOKUP(B9, names!A$3:B$2401, 2,)</f>
        <v>Federated National Insurance Co.</v>
      </c>
      <c r="B9" t="s">
        <v>37</v>
      </c>
      <c r="C9" s="1">
        <v>152604</v>
      </c>
    </row>
    <row r="10" spans="1:3" x14ac:dyDescent="0.25">
      <c r="A10" t="str">
        <f>VLOOKUP(B10, names!A$3:B$2401, 2,)</f>
        <v>Homeowners Choice Property &amp; Casualty Insurance Co.</v>
      </c>
      <c r="B10" t="s">
        <v>41</v>
      </c>
      <c r="C10" s="1">
        <v>152337</v>
      </c>
    </row>
    <row r="11" spans="1:3" x14ac:dyDescent="0.25">
      <c r="A11" t="str">
        <f>VLOOKUP(B11, names!A$3:B$2401, 2,)</f>
        <v>Tower Hill Prime Insurance Co.</v>
      </c>
      <c r="B11" t="s">
        <v>43</v>
      </c>
      <c r="C11" s="1">
        <v>137771</v>
      </c>
    </row>
    <row r="12" spans="1:3" x14ac:dyDescent="0.25">
      <c r="A12" t="str">
        <f>VLOOKUP(B12, names!A$3:B$2401, 2,)</f>
        <v>American Bankers Insurance Co. Of Florida</v>
      </c>
      <c r="B12" t="s">
        <v>42</v>
      </c>
      <c r="C12" s="1">
        <v>135716</v>
      </c>
    </row>
    <row r="13" spans="1:3" x14ac:dyDescent="0.25">
      <c r="A13" t="str">
        <f>VLOOKUP(B13, names!A$3:B$2401, 2,)</f>
        <v>Florida Peninsula Insurance Co.</v>
      </c>
      <c r="B13" t="s">
        <v>46</v>
      </c>
      <c r="C13" s="1">
        <v>135095</v>
      </c>
    </row>
    <row r="14" spans="1:3" x14ac:dyDescent="0.25">
      <c r="A14" t="str">
        <f>VLOOKUP(B14, names!A$3:B$2401, 2,)</f>
        <v>People's Trust Insurance Co.</v>
      </c>
      <c r="B14" t="s">
        <v>44</v>
      </c>
      <c r="C14" s="1">
        <v>128295</v>
      </c>
    </row>
    <row r="15" spans="1:3" x14ac:dyDescent="0.25">
      <c r="A15" t="str">
        <f>VLOOKUP(B15, names!A$3:B$2401, 2,)</f>
        <v>United Services Automobile Association</v>
      </c>
      <c r="B15" t="s">
        <v>45</v>
      </c>
      <c r="C15" s="1">
        <v>125524</v>
      </c>
    </row>
    <row r="16" spans="1:3" x14ac:dyDescent="0.25">
      <c r="A16" t="str">
        <f>VLOOKUP(B16, names!A$3:B$2401, 2,)</f>
        <v>Castle Key Indemnity Co.</v>
      </c>
      <c r="B16" t="s">
        <v>49</v>
      </c>
      <c r="C16" s="1">
        <v>107040</v>
      </c>
    </row>
    <row r="17" spans="1:3" x14ac:dyDescent="0.25">
      <c r="A17" t="str">
        <f>VLOOKUP(B17, names!A$3:B$2401, 2,)</f>
        <v>Florida Family Insurance Co.</v>
      </c>
      <c r="B17" t="s">
        <v>48</v>
      </c>
      <c r="C17" s="1">
        <v>106005</v>
      </c>
    </row>
    <row r="18" spans="1:3" x14ac:dyDescent="0.25">
      <c r="A18" t="str">
        <f>VLOOKUP(B18, names!A$3:B$2401, 2,)</f>
        <v>ASI Preferred Insurance Corp.</v>
      </c>
      <c r="B18" t="s">
        <v>47</v>
      </c>
      <c r="C18" s="1">
        <v>105312</v>
      </c>
    </row>
    <row r="19" spans="1:3" x14ac:dyDescent="0.25">
      <c r="A19" t="str">
        <f>VLOOKUP(B19, names!A$3:B$2401, 2,)</f>
        <v>Tower Hill Signature Insurance Co.</v>
      </c>
      <c r="B19" t="s">
        <v>51</v>
      </c>
      <c r="C19" s="1">
        <v>99276</v>
      </c>
    </row>
    <row r="20" spans="1:3" x14ac:dyDescent="0.25">
      <c r="A20" t="str">
        <f>VLOOKUP(B20, names!A$3:B$2401, 2,)</f>
        <v>Ark Royal Insurance Co.</v>
      </c>
      <c r="B20" t="s">
        <v>50</v>
      </c>
      <c r="C20" s="1">
        <v>93885</v>
      </c>
    </row>
    <row r="21" spans="1:3" x14ac:dyDescent="0.25">
      <c r="A21" t="str">
        <f>VLOOKUP(B21, names!A$3:B$2401, 2,)</f>
        <v>Castle Key Insurance Co.</v>
      </c>
      <c r="B21" t="s">
        <v>53</v>
      </c>
      <c r="C21" s="1">
        <v>93432</v>
      </c>
    </row>
    <row r="22" spans="1:3" x14ac:dyDescent="0.25">
      <c r="A22" t="str">
        <f>VLOOKUP(B22, names!A$3:B$2401, 2,)</f>
        <v>ASI Assurance Corp.</v>
      </c>
      <c r="B22" t="s">
        <v>56</v>
      </c>
      <c r="C22" s="1">
        <v>81186</v>
      </c>
    </row>
    <row r="23" spans="1:3" x14ac:dyDescent="0.25">
      <c r="A23" t="str">
        <f>VLOOKUP(B23, names!A$3:B$2401, 2,)</f>
        <v>Olympus Insurance Co.</v>
      </c>
      <c r="B23" t="s">
        <v>52</v>
      </c>
      <c r="C23" s="1">
        <v>74034</v>
      </c>
    </row>
    <row r="24" spans="1:3" x14ac:dyDescent="0.25">
      <c r="A24" t="str">
        <f>VLOOKUP(B24, names!A$3:B$2401, 2,)</f>
        <v>Southern Fidelity Property &amp; Casualty</v>
      </c>
      <c r="B24" t="s">
        <v>62</v>
      </c>
      <c r="C24" s="1">
        <v>71016</v>
      </c>
    </row>
    <row r="25" spans="1:3" x14ac:dyDescent="0.25">
      <c r="A25" t="str">
        <f>VLOOKUP(B25, names!A$3:B$2401, 2,)</f>
        <v>Cypress Property &amp; Casualty Insurance Co.</v>
      </c>
      <c r="B25" t="s">
        <v>59</v>
      </c>
      <c r="C25" s="1">
        <v>70821</v>
      </c>
    </row>
    <row r="26" spans="1:3" x14ac:dyDescent="0.25">
      <c r="A26" t="str">
        <f>VLOOKUP(B26, names!A$3:B$2401, 2,)</f>
        <v>Southern Fidelity Insurance Co.</v>
      </c>
      <c r="B26" t="s">
        <v>58</v>
      </c>
      <c r="C26" s="1">
        <v>70146</v>
      </c>
    </row>
    <row r="27" spans="1:3" x14ac:dyDescent="0.25">
      <c r="A27" t="str">
        <f>VLOOKUP(B27, names!A$3:B$2401, 2,)</f>
        <v xml:space="preserve">Tower Hill Preferred Insurance Co. </v>
      </c>
      <c r="B27" t="s">
        <v>54</v>
      </c>
      <c r="C27" s="1">
        <v>69052</v>
      </c>
    </row>
    <row r="28" spans="1:3" x14ac:dyDescent="0.25">
      <c r="A28" t="str">
        <f>VLOOKUP(B28, names!A$3:B$2401, 2,)</f>
        <v>Tower Hill Select Insurance Co.</v>
      </c>
      <c r="B28" t="s">
        <v>63</v>
      </c>
      <c r="C28" s="1">
        <v>64847</v>
      </c>
    </row>
    <row r="29" spans="1:3" x14ac:dyDescent="0.25">
      <c r="A29" t="str">
        <f>VLOOKUP(B29, names!A$3:B$2401, 2,)</f>
        <v>Safe Harbor Insurance Co.</v>
      </c>
      <c r="B29" t="s">
        <v>57</v>
      </c>
      <c r="C29" s="1">
        <v>62103</v>
      </c>
    </row>
    <row r="30" spans="1:3" x14ac:dyDescent="0.25">
      <c r="A30" t="str">
        <f>VLOOKUP(B30, names!A$3:B$2401, 2,)</f>
        <v>American Strategic Insurance Corp.</v>
      </c>
      <c r="B30" t="s">
        <v>61</v>
      </c>
      <c r="C30" s="1">
        <v>61642</v>
      </c>
    </row>
    <row r="31" spans="1:3" x14ac:dyDescent="0.25">
      <c r="A31" t="str">
        <f>VLOOKUP(B31, names!A$3:B$2401, 2,)</f>
        <v>Southern Oak Insurance Co.</v>
      </c>
      <c r="B31" t="s">
        <v>65</v>
      </c>
      <c r="C31" s="1">
        <v>61349</v>
      </c>
    </row>
    <row r="32" spans="1:3" x14ac:dyDescent="0.25">
      <c r="A32" t="str">
        <f>VLOOKUP(B32, names!A$3:B$2401, 2,)</f>
        <v>Auto Club Insurance Co. Of Florida</v>
      </c>
      <c r="B32" t="s">
        <v>60</v>
      </c>
      <c r="C32" s="1">
        <v>60716</v>
      </c>
    </row>
    <row r="33" spans="1:3" x14ac:dyDescent="0.25">
      <c r="A33" t="str">
        <f>VLOOKUP(B33, names!A$3:B$2401, 2,)</f>
        <v>Gulfstream Property And Casualty Insurance Co.</v>
      </c>
      <c r="B33" t="s">
        <v>64</v>
      </c>
      <c r="C33" s="1">
        <v>56898</v>
      </c>
    </row>
    <row r="34" spans="1:3" x14ac:dyDescent="0.25">
      <c r="A34" t="str">
        <f>VLOOKUP(B34, names!A$3:B$2401, 2,)</f>
        <v>USAA Casualty Insurance Co.</v>
      </c>
      <c r="B34" t="s">
        <v>67</v>
      </c>
      <c r="C34" s="1">
        <v>53589</v>
      </c>
    </row>
    <row r="35" spans="1:3" x14ac:dyDescent="0.25">
      <c r="A35" t="str">
        <f>VLOOKUP(B35, names!A$3:B$2401, 2,)</f>
        <v>Universal Insurance Co. Of North America</v>
      </c>
      <c r="B35" t="s">
        <v>70</v>
      </c>
      <c r="C35" s="1">
        <v>53356</v>
      </c>
    </row>
    <row r="36" spans="1:3" x14ac:dyDescent="0.25">
      <c r="A36" t="str">
        <f>VLOOKUP(B36, names!A$3:B$2401, 2,)</f>
        <v>American Traditions Insurance Co.</v>
      </c>
      <c r="B36" t="s">
        <v>68</v>
      </c>
      <c r="C36" s="1">
        <v>52407</v>
      </c>
    </row>
    <row r="37" spans="1:3" x14ac:dyDescent="0.25">
      <c r="A37" t="str">
        <f>VLOOKUP(B37, names!A$3:B$2401, 2,)</f>
        <v>American Modern Insurance Co. Of Florida</v>
      </c>
      <c r="B37" t="s">
        <v>66</v>
      </c>
      <c r="C37" s="1">
        <v>49697</v>
      </c>
    </row>
    <row r="38" spans="1:3" x14ac:dyDescent="0.25">
      <c r="A38" t="str">
        <f>VLOOKUP(B38, names!A$3:B$2401, 2,)</f>
        <v>Florida Farm Bureau Casualty Insurance Co.</v>
      </c>
      <c r="B38" t="s">
        <v>75</v>
      </c>
      <c r="C38" s="1">
        <v>44410</v>
      </c>
    </row>
    <row r="39" spans="1:3" x14ac:dyDescent="0.25">
      <c r="A39" t="str">
        <f>VLOOKUP(B39, names!A$3:B$2401, 2,)</f>
        <v>Omega Insurance Co.</v>
      </c>
      <c r="B39" t="s">
        <v>72</v>
      </c>
      <c r="C39" s="1">
        <v>43711</v>
      </c>
    </row>
    <row r="40" spans="1:3" x14ac:dyDescent="0.25">
      <c r="A40" t="str">
        <f>VLOOKUP(B40, names!A$3:B$2401, 2,)</f>
        <v>Florida Farm Bureau General Insurance Co.</v>
      </c>
      <c r="B40" t="s">
        <v>76</v>
      </c>
      <c r="C40" s="1">
        <v>42361</v>
      </c>
    </row>
    <row r="41" spans="1:3" x14ac:dyDescent="0.25">
      <c r="A41" t="str">
        <f>VLOOKUP(B41, names!A$3:B$2401, 2,)</f>
        <v>Capitol Preferred Insurance Co.</v>
      </c>
      <c r="B41" t="s">
        <v>74</v>
      </c>
      <c r="C41" s="1">
        <v>41614</v>
      </c>
    </row>
    <row r="42" spans="1:3" x14ac:dyDescent="0.25">
      <c r="A42" t="str">
        <f>VLOOKUP(B42, names!A$3:B$2401, 2,)</f>
        <v>Modern USA Insurance Co.</v>
      </c>
      <c r="B42" t="s">
        <v>73</v>
      </c>
      <c r="C42" s="1">
        <v>39877</v>
      </c>
    </row>
    <row r="43" spans="1:3" x14ac:dyDescent="0.25">
      <c r="A43" t="str">
        <f>VLOOKUP(B43, names!A$3:B$2401, 2,)</f>
        <v>Liberty Mutual Fire Insurance Co.</v>
      </c>
      <c r="B43" t="s">
        <v>77</v>
      </c>
      <c r="C43" s="1">
        <v>39259</v>
      </c>
    </row>
    <row r="44" spans="1:3" x14ac:dyDescent="0.25">
      <c r="A44" t="str">
        <f>VLOOKUP(B44, names!A$3:B$2401, 2,)</f>
        <v>First Protective Insurance Co.</v>
      </c>
      <c r="B44" t="s">
        <v>55</v>
      </c>
      <c r="C44" s="1">
        <v>37267</v>
      </c>
    </row>
    <row r="45" spans="1:3" x14ac:dyDescent="0.25">
      <c r="A45" t="str">
        <f>VLOOKUP(B45, names!A$3:B$2401, 2,)</f>
        <v>Foremost Insurance Co.</v>
      </c>
      <c r="B45" t="s">
        <v>79</v>
      </c>
      <c r="C45" s="1">
        <v>35582</v>
      </c>
    </row>
    <row r="46" spans="1:3" x14ac:dyDescent="0.25">
      <c r="A46" t="str">
        <f>VLOOKUP(B46, names!A$3:B$2401, 2,)</f>
        <v>Nationwide Insurance Co. Of Florida</v>
      </c>
      <c r="B46" t="s">
        <v>80</v>
      </c>
      <c r="C46" s="1">
        <v>35134</v>
      </c>
    </row>
    <row r="47" spans="1:3" x14ac:dyDescent="0.25">
      <c r="A47" t="str">
        <f>VLOOKUP(B47, names!A$3:B$2401, 2,)</f>
        <v>First Community Insurance Co.</v>
      </c>
      <c r="B47" t="s">
        <v>83</v>
      </c>
      <c r="C47" s="1">
        <v>34769</v>
      </c>
    </row>
    <row r="48" spans="1:3" x14ac:dyDescent="0.25">
      <c r="A48" t="str">
        <f>VLOOKUP(B48, names!A$3:B$2401, 2,)</f>
        <v>Federal Insurance Co.</v>
      </c>
      <c r="B48" t="s">
        <v>81</v>
      </c>
      <c r="C48" s="1">
        <v>31938</v>
      </c>
    </row>
    <row r="49" spans="1:3" x14ac:dyDescent="0.25">
      <c r="A49" t="str">
        <f>VLOOKUP(B49, names!A$3:B$2401, 2,)</f>
        <v>Florida Specialty Insurance Co.</v>
      </c>
      <c r="B49" t="s">
        <v>84</v>
      </c>
      <c r="C49" s="1">
        <v>31099</v>
      </c>
    </row>
    <row r="50" spans="1:3" x14ac:dyDescent="0.25">
      <c r="A50" t="str">
        <f>VLOOKUP(B50, names!A$3:B$2401, 2,)</f>
        <v>Hartford Insurance Co. Of The Midwest</v>
      </c>
      <c r="B50" t="s">
        <v>86</v>
      </c>
      <c r="C50" s="1">
        <v>30447</v>
      </c>
    </row>
    <row r="51" spans="1:3" x14ac:dyDescent="0.25">
      <c r="A51" t="str">
        <f>VLOOKUP(B51, names!A$3:B$2401, 2,)</f>
        <v>Fidelity Fire &amp; Casualty Co.</v>
      </c>
      <c r="B51" t="s">
        <v>200</v>
      </c>
      <c r="C51" s="1">
        <v>30314</v>
      </c>
    </row>
    <row r="52" spans="1:3" x14ac:dyDescent="0.25">
      <c r="A52" t="str">
        <f>VLOOKUP(B52, names!A$3:B$2401, 2,)</f>
        <v>Safepoint Insurance Co.</v>
      </c>
      <c r="B52" t="s">
        <v>71</v>
      </c>
      <c r="C52" s="1">
        <v>30113</v>
      </c>
    </row>
    <row r="53" spans="1:3" x14ac:dyDescent="0.25">
      <c r="A53" t="str">
        <f>VLOOKUP(B53, names!A$3:B$2401, 2,)</f>
        <v>Sawgrass Mutual Insurance Co.</v>
      </c>
      <c r="B53" t="s">
        <v>85</v>
      </c>
      <c r="C53" s="1">
        <v>26402</v>
      </c>
    </row>
    <row r="54" spans="1:3" x14ac:dyDescent="0.25">
      <c r="A54" t="str">
        <f>VLOOKUP(B54, names!A$3:B$2401, 2,)</f>
        <v>Amica Mutual Insurance Co.</v>
      </c>
      <c r="B54" t="s">
        <v>89</v>
      </c>
      <c r="C54" s="1">
        <v>21985</v>
      </c>
    </row>
    <row r="55" spans="1:3" x14ac:dyDescent="0.25">
      <c r="A55" t="str">
        <f>VLOOKUP(B55, names!A$3:B$2401, 2,)</f>
        <v>Prepared Insurance Co.</v>
      </c>
      <c r="B55" t="s">
        <v>82</v>
      </c>
      <c r="C55" s="1">
        <v>21547</v>
      </c>
    </row>
    <row r="56" spans="1:3" x14ac:dyDescent="0.25">
      <c r="A56" t="str">
        <f>VLOOKUP(B56, names!A$3:B$2401, 2,)</f>
        <v>First Liberty Insurance Corp. (The)</v>
      </c>
      <c r="B56" t="s">
        <v>90</v>
      </c>
      <c r="C56" s="1">
        <v>20961</v>
      </c>
    </row>
    <row r="57" spans="1:3" x14ac:dyDescent="0.25">
      <c r="A57" t="str">
        <f>VLOOKUP(B57, names!A$3:B$2401, 2,)</f>
        <v>Foremost Property And Casualty Insurance Co.</v>
      </c>
      <c r="B57" t="s">
        <v>92</v>
      </c>
      <c r="C57" s="1">
        <v>20878</v>
      </c>
    </row>
    <row r="58" spans="1:3" x14ac:dyDescent="0.25">
      <c r="A58" t="str">
        <f>VLOOKUP(B58, names!A$3:B$2401, 2,)</f>
        <v>First Floridian Auto And Home Insurance Co.</v>
      </c>
      <c r="B58" t="s">
        <v>93</v>
      </c>
      <c r="C58" s="1">
        <v>17674</v>
      </c>
    </row>
    <row r="59" spans="1:3" x14ac:dyDescent="0.25">
      <c r="A59" t="str">
        <f>VLOOKUP(B59, names!A$3:B$2401, 2,)</f>
        <v>Elements Property Insurance Co.</v>
      </c>
      <c r="B59" t="s">
        <v>78</v>
      </c>
      <c r="C59" s="1">
        <v>16443</v>
      </c>
    </row>
    <row r="60" spans="1:3" x14ac:dyDescent="0.25">
      <c r="A60" t="str">
        <f>VLOOKUP(B60, names!A$3:B$2401, 2,)</f>
        <v>Weston Insurance Co.</v>
      </c>
      <c r="B60" t="s">
        <v>87</v>
      </c>
      <c r="C60" s="1">
        <v>16036</v>
      </c>
    </row>
    <row r="61" spans="1:3" x14ac:dyDescent="0.25">
      <c r="A61" t="str">
        <f>VLOOKUP(B61, names!A$3:B$2401, 2,)</f>
        <v>United Casualty Insurance Co. Of America</v>
      </c>
      <c r="B61" t="s">
        <v>95</v>
      </c>
      <c r="C61" s="1">
        <v>15864</v>
      </c>
    </row>
    <row r="62" spans="1:3" x14ac:dyDescent="0.25">
      <c r="A62" t="str">
        <f>VLOOKUP(B62, names!A$3:B$2401, 2,)</f>
        <v>AIG Property Casualty Co.</v>
      </c>
      <c r="B62" t="s">
        <v>97</v>
      </c>
      <c r="C62" s="1">
        <v>13610</v>
      </c>
    </row>
    <row r="63" spans="1:3" x14ac:dyDescent="0.25">
      <c r="A63" t="str">
        <f>VLOOKUP(B63, names!A$3:B$2401, 2,)</f>
        <v>First American Property &amp; Casualty Insurance Co.</v>
      </c>
      <c r="B63" t="s">
        <v>98</v>
      </c>
      <c r="C63" s="1">
        <v>13012</v>
      </c>
    </row>
    <row r="64" spans="1:3" x14ac:dyDescent="0.25">
      <c r="A64" t="str">
        <f>VLOOKUP(B64, names!A$3:B$2401, 2,)</f>
        <v>Avatar Property &amp; Casualty Insurance Co.</v>
      </c>
      <c r="B64" t="s">
        <v>91</v>
      </c>
      <c r="C64" s="1">
        <v>10301</v>
      </c>
    </row>
    <row r="65" spans="1:3" x14ac:dyDescent="0.25">
      <c r="A65" t="str">
        <f>VLOOKUP(B65, names!A$3:B$2401, 2,)</f>
        <v>Stillwater Property And Casualty Insurance Co.</v>
      </c>
      <c r="B65" t="s">
        <v>100</v>
      </c>
      <c r="C65" s="1">
        <v>10044</v>
      </c>
    </row>
    <row r="66" spans="1:3" x14ac:dyDescent="0.25">
      <c r="A66" t="str">
        <f>VLOOKUP(B66, names!A$3:B$2401, 2,)</f>
        <v>Metropolitan Casualty Insurance Co.</v>
      </c>
      <c r="B66" t="s">
        <v>99</v>
      </c>
      <c r="C66" s="1">
        <v>9838</v>
      </c>
    </row>
    <row r="67" spans="1:3" x14ac:dyDescent="0.25">
      <c r="A67" t="str">
        <f>VLOOKUP(B67, names!A$3:B$2401, 2,)</f>
        <v>USAA General Indemnity Co.</v>
      </c>
      <c r="B67" t="s">
        <v>94</v>
      </c>
      <c r="C67" s="1">
        <v>9202</v>
      </c>
    </row>
    <row r="68" spans="1:3" x14ac:dyDescent="0.25">
      <c r="A68" t="str">
        <f>VLOOKUP(B68, names!A$3:B$2401, 2,)</f>
        <v>Southern-Owners Insurance Co.</v>
      </c>
      <c r="B68" t="s">
        <v>101</v>
      </c>
      <c r="C68" s="1">
        <v>8628</v>
      </c>
    </row>
    <row r="69" spans="1:3" x14ac:dyDescent="0.25">
      <c r="A69" t="str">
        <f>VLOOKUP(B69, names!A$3:B$2401, 2,)</f>
        <v>American Southern Home Insurance Co.</v>
      </c>
      <c r="B69" t="s">
        <v>105</v>
      </c>
      <c r="C69" s="1">
        <v>8377</v>
      </c>
    </row>
    <row r="70" spans="1:3" x14ac:dyDescent="0.25">
      <c r="A70" t="str">
        <f>VLOOKUP(B70, names!A$3:B$2401, 2,)</f>
        <v>Fireman's Fund Insurance Co.</v>
      </c>
      <c r="B70" t="s">
        <v>104</v>
      </c>
      <c r="C70" s="1">
        <v>7327</v>
      </c>
    </row>
    <row r="71" spans="1:3" x14ac:dyDescent="0.25">
      <c r="A71" t="str">
        <f>VLOOKUP(B71, names!A$3:B$2401, 2,)</f>
        <v>American Reliable Insurance Co.</v>
      </c>
      <c r="B71" t="s">
        <v>102</v>
      </c>
      <c r="C71" s="1">
        <v>6888</v>
      </c>
    </row>
    <row r="72" spans="1:3" x14ac:dyDescent="0.25">
      <c r="A72" t="str">
        <f>VLOOKUP(B72, names!A$3:B$2401, 2,)</f>
        <v>Sussex Insurance Co.</v>
      </c>
      <c r="B72" t="s">
        <v>106</v>
      </c>
      <c r="C72" s="1">
        <v>6060</v>
      </c>
    </row>
    <row r="73" spans="1:3" x14ac:dyDescent="0.25">
      <c r="A73" t="str">
        <f>VLOOKUP(B73, names!A$3:B$2401, 2,)</f>
        <v>Privilege Underwriters Reciprocal Exchange</v>
      </c>
      <c r="B73" t="s">
        <v>103</v>
      </c>
      <c r="C73" s="1">
        <v>5809</v>
      </c>
    </row>
    <row r="74" spans="1:3" x14ac:dyDescent="0.25">
      <c r="A74" t="str">
        <f>VLOOKUP(B74, names!A$3:B$2401, 2,)</f>
        <v>Cincinnati Insurance Co.</v>
      </c>
      <c r="B74" t="s">
        <v>124</v>
      </c>
      <c r="C74" s="1">
        <v>5674</v>
      </c>
    </row>
    <row r="75" spans="1:3" x14ac:dyDescent="0.25">
      <c r="A75" t="str">
        <f>VLOOKUP(B75, names!A$3:B$2401, 2,)</f>
        <v>New Hampshire Insurance Co.</v>
      </c>
      <c r="B75" t="s">
        <v>110</v>
      </c>
      <c r="C75" s="1">
        <v>4467</v>
      </c>
    </row>
    <row r="76" spans="1:3" x14ac:dyDescent="0.25">
      <c r="A76" t="str">
        <f>VLOOKUP(B76, names!A$3:B$2401, 2,)</f>
        <v>American Coastal Insurance Co.</v>
      </c>
      <c r="B76" t="s">
        <v>108</v>
      </c>
      <c r="C76" s="1">
        <v>4225</v>
      </c>
    </row>
    <row r="77" spans="1:3" x14ac:dyDescent="0.25">
      <c r="A77" t="str">
        <f>VLOOKUP(B77, names!A$3:B$2401, 2,)</f>
        <v>Praetorian Insurance Co.</v>
      </c>
      <c r="B77" t="s">
        <v>96</v>
      </c>
      <c r="C77" s="1">
        <v>3957</v>
      </c>
    </row>
    <row r="78" spans="1:3" x14ac:dyDescent="0.25">
      <c r="A78" t="str">
        <f>VLOOKUP(B78, names!A$3:B$2401, 2,)</f>
        <v>Armed Forces Insurance Exchange</v>
      </c>
      <c r="B78" t="s">
        <v>111</v>
      </c>
      <c r="C78" s="1">
        <v>3912</v>
      </c>
    </row>
    <row r="79" spans="1:3" x14ac:dyDescent="0.25">
      <c r="A79" t="str">
        <f>VLOOKUP(B79, names!A$3:B$2401, 2,)</f>
        <v>Teachers Insurance Co.</v>
      </c>
      <c r="B79" t="s">
        <v>137</v>
      </c>
      <c r="C79" s="1">
        <v>3829</v>
      </c>
    </row>
    <row r="80" spans="1:3" x14ac:dyDescent="0.25">
      <c r="A80" t="str">
        <f>VLOOKUP(B80, names!A$3:B$2401, 2,)</f>
        <v>ASI Home Insurance Corp.</v>
      </c>
      <c r="B80" t="s">
        <v>120</v>
      </c>
      <c r="C80" s="1">
        <v>2979</v>
      </c>
    </row>
    <row r="81" spans="1:3" x14ac:dyDescent="0.25">
      <c r="A81" t="str">
        <f>VLOOKUP(B81, names!A$3:B$2401, 2,)</f>
        <v>American Automobile Insurance Co.</v>
      </c>
      <c r="B81" t="s">
        <v>113</v>
      </c>
      <c r="C81" s="1">
        <v>2888</v>
      </c>
    </row>
    <row r="82" spans="1:3" x14ac:dyDescent="0.25">
      <c r="A82" t="str">
        <f>VLOOKUP(B82, names!A$3:B$2401, 2,)</f>
        <v>Auto-Owners Insurance Co.</v>
      </c>
      <c r="B82" t="s">
        <v>116</v>
      </c>
      <c r="C82" s="1">
        <v>2490</v>
      </c>
    </row>
    <row r="83" spans="1:3" x14ac:dyDescent="0.25">
      <c r="A83" t="str">
        <f>VLOOKUP(B83, names!A$3:B$2401, 2,)</f>
        <v>Ace Insurance Co. Of The Midwest</v>
      </c>
      <c r="B83" t="s">
        <v>114</v>
      </c>
      <c r="C83" s="1">
        <v>2390</v>
      </c>
    </row>
    <row r="84" spans="1:3" x14ac:dyDescent="0.25">
      <c r="A84" t="str">
        <f>VLOOKUP(B84, names!A$3:B$2401, 2,)</f>
        <v>IDS Property Casualty Insurance Co.</v>
      </c>
      <c r="B84" t="s">
        <v>118</v>
      </c>
      <c r="C84" s="1">
        <v>2247</v>
      </c>
    </row>
    <row r="85" spans="1:3" x14ac:dyDescent="0.25">
      <c r="A85" t="e">
        <f>VLOOKUP(B85, names!A$3:B$2401, 2,)</f>
        <v>#N/A</v>
      </c>
      <c r="B85" t="s">
        <v>380</v>
      </c>
      <c r="C85" s="1">
        <v>2146</v>
      </c>
    </row>
    <row r="86" spans="1:3" x14ac:dyDescent="0.25">
      <c r="A86" t="str">
        <f>VLOOKUP(B86, names!A$3:B$2401, 2,)</f>
        <v>Electric Insurance Co.</v>
      </c>
      <c r="B86" t="s">
        <v>121</v>
      </c>
      <c r="C86" s="1">
        <v>2027</v>
      </c>
    </row>
    <row r="87" spans="1:3" x14ac:dyDescent="0.25">
      <c r="A87" t="str">
        <f>VLOOKUP(B87, names!A$3:B$2401, 2,)</f>
        <v>Merastar Insurance Co.</v>
      </c>
      <c r="B87" t="s">
        <v>127</v>
      </c>
      <c r="C87" s="1">
        <v>1988</v>
      </c>
    </row>
    <row r="88" spans="1:3" x14ac:dyDescent="0.25">
      <c r="A88" t="str">
        <f>VLOOKUP(B88, names!A$3:B$2401, 2,)</f>
        <v>Travelers Indemnity Co. Of America</v>
      </c>
      <c r="B88" t="s">
        <v>123</v>
      </c>
      <c r="C88" s="1">
        <v>1622</v>
      </c>
    </row>
    <row r="89" spans="1:3" x14ac:dyDescent="0.25">
      <c r="A89" t="str">
        <f>VLOOKUP(B89, names!A$3:B$2401, 2,)</f>
        <v>Old Dominion Insurance Co.</v>
      </c>
      <c r="B89" t="s">
        <v>122</v>
      </c>
      <c r="C89" s="1">
        <v>1352</v>
      </c>
    </row>
    <row r="90" spans="1:3" x14ac:dyDescent="0.25">
      <c r="A90" t="str">
        <f>VLOOKUP(B90, names!A$3:B$2401, 2,)</f>
        <v>QBE Insurance Corp.</v>
      </c>
      <c r="B90" t="s">
        <v>126</v>
      </c>
      <c r="C90" s="1">
        <v>1072</v>
      </c>
    </row>
    <row r="91" spans="1:3" x14ac:dyDescent="0.25">
      <c r="A91" t="str">
        <f>VLOOKUP(B91, names!A$3:B$2401, 2,)</f>
        <v>Great Northern Insurance Co.</v>
      </c>
      <c r="B91" t="s">
        <v>125</v>
      </c>
      <c r="C91" s="1">
        <v>1037</v>
      </c>
    </row>
    <row r="92" spans="1:3" x14ac:dyDescent="0.25">
      <c r="A92" t="str">
        <f>VLOOKUP(B92, names!A$3:B$2401, 2,)</f>
        <v>American Home Assurance Co.</v>
      </c>
      <c r="B92" t="s">
        <v>128</v>
      </c>
      <c r="C92">
        <v>959</v>
      </c>
    </row>
    <row r="93" spans="1:3" x14ac:dyDescent="0.25">
      <c r="A93" t="str">
        <f>VLOOKUP(B93, names!A$3:B$2401, 2,)</f>
        <v>United Fire And Casualty Co.</v>
      </c>
      <c r="B93" t="s">
        <v>130</v>
      </c>
      <c r="C93">
        <v>842</v>
      </c>
    </row>
    <row r="94" spans="1:3" x14ac:dyDescent="0.25">
      <c r="A94" t="str">
        <f>VLOOKUP(B94, names!A$3:B$2401, 2,)</f>
        <v>Aegis Security Insurance Co.</v>
      </c>
      <c r="B94" t="s">
        <v>129</v>
      </c>
      <c r="C94">
        <v>805</v>
      </c>
    </row>
    <row r="95" spans="1:3" x14ac:dyDescent="0.25">
      <c r="A95" t="str">
        <f>VLOOKUP(B95, names!A$3:B$2401, 2,)</f>
        <v>Great American Insurance Co.</v>
      </c>
      <c r="B95" t="s">
        <v>131</v>
      </c>
      <c r="C95">
        <v>680</v>
      </c>
    </row>
    <row r="96" spans="1:3" x14ac:dyDescent="0.25">
      <c r="A96" t="str">
        <f>VLOOKUP(B96, names!A$3:B$2401, 2,)</f>
        <v>American Platinum Property And Casualty Insurance Co.</v>
      </c>
      <c r="B96" t="s">
        <v>132</v>
      </c>
      <c r="C96">
        <v>659</v>
      </c>
    </row>
    <row r="97" spans="1:3" x14ac:dyDescent="0.25">
      <c r="A97" t="str">
        <f>VLOOKUP(B97, names!A$3:B$2401, 2,)</f>
        <v>Philadelphia Indemnity Insurance Co.</v>
      </c>
      <c r="B97" t="s">
        <v>135</v>
      </c>
      <c r="C97">
        <v>609</v>
      </c>
    </row>
    <row r="98" spans="1:3" x14ac:dyDescent="0.25">
      <c r="A98" t="str">
        <f>VLOOKUP(B98, names!A$3:B$2401, 2,)</f>
        <v>Addison Insurance Co.</v>
      </c>
      <c r="B98" t="s">
        <v>136</v>
      </c>
      <c r="C98">
        <v>526</v>
      </c>
    </row>
    <row r="99" spans="1:3" x14ac:dyDescent="0.25">
      <c r="A99" t="str">
        <f>VLOOKUP(B99, names!A$3:B$2401, 2,)</f>
        <v>Great American Assurance Co.</v>
      </c>
      <c r="B99" t="s">
        <v>133</v>
      </c>
      <c r="C99">
        <v>505</v>
      </c>
    </row>
    <row r="100" spans="1:3" x14ac:dyDescent="0.25">
      <c r="A100" t="str">
        <f>VLOOKUP(B100, names!A$3:B$2401, 2,)</f>
        <v>Guideone Elite Insurance Co.</v>
      </c>
      <c r="B100" t="s">
        <v>134</v>
      </c>
      <c r="C100">
        <v>505</v>
      </c>
    </row>
    <row r="101" spans="1:3" x14ac:dyDescent="0.25">
      <c r="A101" t="str">
        <f>VLOOKUP(B101, names!A$3:B$2401, 2,)</f>
        <v>First National Insurance Co. Of America</v>
      </c>
      <c r="B101" t="s">
        <v>138</v>
      </c>
      <c r="C101">
        <v>462</v>
      </c>
    </row>
    <row r="102" spans="1:3" x14ac:dyDescent="0.25">
      <c r="A102" t="str">
        <f>VLOOKUP(B102, names!A$3:B$2401, 2,)</f>
        <v>Horace Mann Insurance Co.</v>
      </c>
      <c r="B102" t="s">
        <v>202</v>
      </c>
      <c r="C102">
        <v>356</v>
      </c>
    </row>
    <row r="103" spans="1:3" x14ac:dyDescent="0.25">
      <c r="A103" t="str">
        <f>VLOOKUP(B103, names!A$3:B$2401, 2,)</f>
        <v>Church Mutual Insurance Co.</v>
      </c>
      <c r="B103" t="s">
        <v>139</v>
      </c>
      <c r="C103">
        <v>346</v>
      </c>
    </row>
    <row r="104" spans="1:3" x14ac:dyDescent="0.25">
      <c r="A104" t="str">
        <f>VLOOKUP(B104, names!A$3:B$2401, 2,)</f>
        <v>Associated Indemnity Corp.</v>
      </c>
      <c r="B104" t="s">
        <v>141</v>
      </c>
      <c r="C104">
        <v>274</v>
      </c>
    </row>
    <row r="105" spans="1:3" x14ac:dyDescent="0.25">
      <c r="A105" t="str">
        <f>VLOOKUP(B105, names!A$3:B$2401, 2,)</f>
        <v>Service Insurance Co.</v>
      </c>
      <c r="B105" t="s">
        <v>142</v>
      </c>
      <c r="C105">
        <v>247</v>
      </c>
    </row>
    <row r="106" spans="1:3" x14ac:dyDescent="0.25">
      <c r="A106" t="str">
        <f>VLOOKUP(B106, names!A$3:B$2401, 2,)</f>
        <v>Great American Insurance Co. Of New York</v>
      </c>
      <c r="B106" t="s">
        <v>140</v>
      </c>
      <c r="C106">
        <v>242</v>
      </c>
    </row>
    <row r="107" spans="1:3" x14ac:dyDescent="0.25">
      <c r="A107" t="str">
        <f>VLOOKUP(B107, names!A$3:B$2401, 2,)</f>
        <v>Hartford Casualty Insurance Co.</v>
      </c>
      <c r="B107" t="s">
        <v>143</v>
      </c>
      <c r="C107">
        <v>240</v>
      </c>
    </row>
    <row r="108" spans="1:3" x14ac:dyDescent="0.25">
      <c r="A108" t="str">
        <f>VLOOKUP(B108, names!A$3:B$2401, 2,)</f>
        <v>Indemnity Insurance Co. Of North America</v>
      </c>
      <c r="B108" t="s">
        <v>145</v>
      </c>
      <c r="C108">
        <v>240</v>
      </c>
    </row>
    <row r="109" spans="1:3" x14ac:dyDescent="0.25">
      <c r="A109" t="str">
        <f>VLOOKUP(B109, names!A$3:B$2401, 2,)</f>
        <v>Response Insurance Co.</v>
      </c>
      <c r="B109" t="s">
        <v>112</v>
      </c>
      <c r="C109">
        <v>212</v>
      </c>
    </row>
    <row r="110" spans="1:3" x14ac:dyDescent="0.25">
      <c r="A110" t="str">
        <f>VLOOKUP(B110, names!A$3:B$2401, 2,)</f>
        <v>FCCI Insurance Co.</v>
      </c>
      <c r="B110" t="s">
        <v>144</v>
      </c>
      <c r="C110">
        <v>193</v>
      </c>
    </row>
    <row r="111" spans="1:3" x14ac:dyDescent="0.25">
      <c r="A111" t="str">
        <f>VLOOKUP(B111, names!A$3:B$2401, 2,)</f>
        <v>Pacific Indemnity Co.</v>
      </c>
      <c r="B111" t="s">
        <v>148</v>
      </c>
      <c r="C111">
        <v>182</v>
      </c>
    </row>
    <row r="112" spans="1:3" x14ac:dyDescent="0.25">
      <c r="A112" t="str">
        <f>VLOOKUP(B112, names!A$3:B$2401, 2,)</f>
        <v>Hanover Insurance Co. (The)</v>
      </c>
      <c r="B112" t="s">
        <v>147</v>
      </c>
      <c r="C112">
        <v>173</v>
      </c>
    </row>
    <row r="113" spans="1:3" x14ac:dyDescent="0.25">
      <c r="A113" t="str">
        <f>VLOOKUP(B113, names!A$3:B$2401, 2,)</f>
        <v>Guideone Mutual Insurance Co.</v>
      </c>
      <c r="B113" t="s">
        <v>151</v>
      </c>
      <c r="C113">
        <v>164</v>
      </c>
    </row>
    <row r="114" spans="1:3" x14ac:dyDescent="0.25">
      <c r="A114" t="str">
        <f>VLOOKUP(B114, names!A$3:B$2401, 2,)</f>
        <v>Cincinnati Indemnity Co.</v>
      </c>
      <c r="B114" t="s">
        <v>146</v>
      </c>
      <c r="C114">
        <v>160</v>
      </c>
    </row>
    <row r="115" spans="1:3" x14ac:dyDescent="0.25">
      <c r="A115" t="e">
        <f>VLOOKUP(B115, names!A$3:B$2401, 2,)</f>
        <v>#N/A</v>
      </c>
      <c r="B115" t="s">
        <v>386</v>
      </c>
      <c r="C115">
        <v>150</v>
      </c>
    </row>
    <row r="116" spans="1:3" x14ac:dyDescent="0.25">
      <c r="A116" t="str">
        <f>VLOOKUP(B116, names!A$3:B$2401, 2,)</f>
        <v>Charter Oak Fire Insurance Co.</v>
      </c>
      <c r="B116" t="s">
        <v>149</v>
      </c>
      <c r="C116">
        <v>148</v>
      </c>
    </row>
    <row r="117" spans="1:3" x14ac:dyDescent="0.25">
      <c r="A117" t="str">
        <f>VLOOKUP(B117, names!A$3:B$2401, 2,)</f>
        <v>Affiliated FM Insurance Co.</v>
      </c>
      <c r="B117" t="s">
        <v>153</v>
      </c>
      <c r="C117">
        <v>130</v>
      </c>
    </row>
    <row r="118" spans="1:3" x14ac:dyDescent="0.25">
      <c r="A118" t="str">
        <f>VLOOKUP(B118, names!A$3:B$2401, 2,)</f>
        <v>Travelers Indemnity Co.</v>
      </c>
      <c r="B118" t="s">
        <v>152</v>
      </c>
      <c r="C118">
        <v>127</v>
      </c>
    </row>
    <row r="119" spans="1:3" x14ac:dyDescent="0.25">
      <c r="A119" t="str">
        <f>VLOOKUP(B119, names!A$3:B$2401, 2,)</f>
        <v>Westfield Insurance Co.</v>
      </c>
      <c r="B119" t="s">
        <v>154</v>
      </c>
      <c r="C119">
        <v>123</v>
      </c>
    </row>
    <row r="120" spans="1:3" x14ac:dyDescent="0.25">
      <c r="A120" t="str">
        <f>VLOOKUP(B120, names!A$3:B$2401, 2,)</f>
        <v>Travelers Indemnity Co. Of Connecticut</v>
      </c>
      <c r="B120" t="s">
        <v>156</v>
      </c>
      <c r="C120">
        <v>103</v>
      </c>
    </row>
    <row r="121" spans="1:3" x14ac:dyDescent="0.25">
      <c r="A121" t="str">
        <f>VLOOKUP(B121, names!A$3:B$2401, 2,)</f>
        <v>American States Insurance Co.</v>
      </c>
      <c r="B121" t="s">
        <v>155</v>
      </c>
      <c r="C121">
        <v>99</v>
      </c>
    </row>
    <row r="122" spans="1:3" x14ac:dyDescent="0.25">
      <c r="A122" t="str">
        <f>VLOOKUP(B122, names!A$3:B$2401, 2,)</f>
        <v>Vigilant Insurance Co.</v>
      </c>
      <c r="B122" t="s">
        <v>158</v>
      </c>
      <c r="C122">
        <v>80</v>
      </c>
    </row>
    <row r="123" spans="1:3" x14ac:dyDescent="0.25">
      <c r="A123" t="str">
        <f>VLOOKUP(B123, names!A$3:B$2401, 2,)</f>
        <v>Hartford Underwriters Insurance Co.</v>
      </c>
      <c r="B123" t="s">
        <v>157</v>
      </c>
      <c r="C123">
        <v>79</v>
      </c>
    </row>
    <row r="124" spans="1:3" x14ac:dyDescent="0.25">
      <c r="A124" t="str">
        <f>VLOOKUP(B124, names!A$3:B$2401, 2,)</f>
        <v>Travelers Property Casualty Co. Of America</v>
      </c>
      <c r="B124" t="s">
        <v>160</v>
      </c>
      <c r="C124">
        <v>68</v>
      </c>
    </row>
    <row r="125" spans="1:3" x14ac:dyDescent="0.25">
      <c r="A125" t="str">
        <f>VLOOKUP(B125, names!A$3:B$2401, 2,)</f>
        <v>Granada Insurance Co.</v>
      </c>
      <c r="B125" t="s">
        <v>161</v>
      </c>
      <c r="C125">
        <v>59</v>
      </c>
    </row>
    <row r="126" spans="1:3" x14ac:dyDescent="0.25">
      <c r="A126" t="str">
        <f>VLOOKUP(B126, names!A$3:B$2401, 2,)</f>
        <v>Guideone Specialty Mutual Insurance Co.</v>
      </c>
      <c r="B126" t="s">
        <v>162</v>
      </c>
      <c r="C126">
        <v>45</v>
      </c>
    </row>
    <row r="127" spans="1:3" x14ac:dyDescent="0.25">
      <c r="A127">
        <f>VLOOKUP(B127, names!A$3:B$2401, 2,)</f>
        <v>0</v>
      </c>
      <c r="B127" t="s">
        <v>382</v>
      </c>
      <c r="C127">
        <v>42</v>
      </c>
    </row>
    <row r="128" spans="1:3" x14ac:dyDescent="0.25">
      <c r="A128" t="str">
        <f>VLOOKUP(B128, names!A$3:B$2401, 2,)</f>
        <v>Markel Insurance Co.</v>
      </c>
      <c r="B128" t="s">
        <v>164</v>
      </c>
      <c r="C128">
        <v>40</v>
      </c>
    </row>
    <row r="129" spans="1:3" x14ac:dyDescent="0.25">
      <c r="A129" t="str">
        <f>VLOOKUP(B129, names!A$3:B$2401, 2,)</f>
        <v>Hartford Fire Insurance Co.</v>
      </c>
      <c r="B129" t="s">
        <v>163</v>
      </c>
      <c r="C129">
        <v>37</v>
      </c>
    </row>
    <row r="130" spans="1:3" x14ac:dyDescent="0.25">
      <c r="A130" t="str">
        <f>VLOOKUP(B130, names!A$3:B$2401, 2,)</f>
        <v>Phoenix Insurance Co.</v>
      </c>
      <c r="B130" t="s">
        <v>165</v>
      </c>
      <c r="C130">
        <v>33</v>
      </c>
    </row>
    <row r="131" spans="1:3" x14ac:dyDescent="0.25">
      <c r="A131" t="str">
        <f>VLOOKUP(B131, names!A$3:B$2401, 2,)</f>
        <v>Continental Casualty Co.</v>
      </c>
      <c r="B131" t="s">
        <v>174</v>
      </c>
      <c r="C131">
        <v>30</v>
      </c>
    </row>
    <row r="132" spans="1:3" x14ac:dyDescent="0.25">
      <c r="A132" t="str">
        <f>VLOOKUP(B132, names!A$3:B$2401, 2,)</f>
        <v>National Trust Insurance Co.</v>
      </c>
      <c r="B132" t="s">
        <v>159</v>
      </c>
      <c r="C132">
        <v>23</v>
      </c>
    </row>
    <row r="133" spans="1:3" x14ac:dyDescent="0.25">
      <c r="A133" t="str">
        <f>VLOOKUP(B133, names!A$3:B$2401, 2,)</f>
        <v>Massachusetts Bay Insurance Co.</v>
      </c>
      <c r="B133" t="s">
        <v>166</v>
      </c>
      <c r="C133">
        <v>20</v>
      </c>
    </row>
    <row r="134" spans="1:3" x14ac:dyDescent="0.25">
      <c r="A134" t="str">
        <f>VLOOKUP(B134, names!A$3:B$2401, 2,)</f>
        <v>Great American Alliance Insurance Co.</v>
      </c>
      <c r="B134" t="s">
        <v>167</v>
      </c>
      <c r="C134">
        <v>17</v>
      </c>
    </row>
    <row r="135" spans="1:3" x14ac:dyDescent="0.25">
      <c r="A135" t="str">
        <f>VLOOKUP(B135, names!A$3:B$2401, 2,)</f>
        <v>Guideone America Insurance Co.</v>
      </c>
      <c r="B135" t="s">
        <v>175</v>
      </c>
      <c r="C135">
        <v>15</v>
      </c>
    </row>
    <row r="136" spans="1:3" x14ac:dyDescent="0.25">
      <c r="A136" t="str">
        <f>VLOOKUP(B136, names!A$3:B$2401, 2,)</f>
        <v>St. Paul Fire &amp; Marine Insurance Co.</v>
      </c>
      <c r="B136" t="s">
        <v>170</v>
      </c>
      <c r="C136">
        <v>15</v>
      </c>
    </row>
    <row r="137" spans="1:3" x14ac:dyDescent="0.25">
      <c r="A137" t="str">
        <f>VLOOKUP(B137, names!A$3:B$2401, 2,)</f>
        <v>American Casualty Co. Of Reading, Pennsylvania</v>
      </c>
      <c r="B137" t="s">
        <v>178</v>
      </c>
      <c r="C137">
        <v>14</v>
      </c>
    </row>
    <row r="138" spans="1:3" x14ac:dyDescent="0.25">
      <c r="A138" t="str">
        <f>VLOOKUP(B138, names!A$3:B$2401, 2,)</f>
        <v>American Security Insurance Co.</v>
      </c>
      <c r="B138" t="s">
        <v>172</v>
      </c>
      <c r="C138">
        <v>14</v>
      </c>
    </row>
    <row r="139" spans="1:3" x14ac:dyDescent="0.25">
      <c r="A139" t="str">
        <f>VLOOKUP(B139, names!A$3:B$2401, 2,)</f>
        <v>General Insurance Co. Of America</v>
      </c>
      <c r="B139" t="s">
        <v>176</v>
      </c>
      <c r="C139">
        <v>14</v>
      </c>
    </row>
    <row r="140" spans="1:3" x14ac:dyDescent="0.25">
      <c r="A140" t="str">
        <f>VLOOKUP(B140, names!A$3:B$2401, 2,)</f>
        <v>Factory Mutual Insurance Co.</v>
      </c>
      <c r="B140" t="s">
        <v>169</v>
      </c>
      <c r="C140">
        <v>13</v>
      </c>
    </row>
    <row r="141" spans="1:3" x14ac:dyDescent="0.25">
      <c r="A141">
        <f>VLOOKUP(B141, names!A$3:B$2401, 2,)</f>
        <v>0</v>
      </c>
      <c r="B141" t="s">
        <v>383</v>
      </c>
      <c r="C141">
        <v>12</v>
      </c>
    </row>
    <row r="142" spans="1:3" x14ac:dyDescent="0.25">
      <c r="A142" t="e">
        <f>VLOOKUP(B142, names!A$3:B$2401, 2,)</f>
        <v>#N/A</v>
      </c>
      <c r="B142" t="s">
        <v>385</v>
      </c>
      <c r="C142">
        <v>10</v>
      </c>
    </row>
    <row r="143" spans="1:3" x14ac:dyDescent="0.25">
      <c r="A143" t="str">
        <f>VLOOKUP(B143, names!A$3:B$2401, 2,)</f>
        <v>Hanover American Insurance Co. (The)</v>
      </c>
      <c r="B143" t="s">
        <v>181</v>
      </c>
      <c r="C143">
        <v>10</v>
      </c>
    </row>
    <row r="144" spans="1:3" x14ac:dyDescent="0.25">
      <c r="A144" t="str">
        <f>VLOOKUP(B144, names!A$3:B$2401, 2,)</f>
        <v>Arch Insurance Co.</v>
      </c>
      <c r="B144" t="s">
        <v>173</v>
      </c>
      <c r="C144">
        <v>7</v>
      </c>
    </row>
    <row r="145" spans="1:3" x14ac:dyDescent="0.25">
      <c r="A145" t="str">
        <f>VLOOKUP(B145, names!A$3:B$2401, 2,)</f>
        <v>Ace American Insurance Co.</v>
      </c>
      <c r="B145" t="s">
        <v>180</v>
      </c>
      <c r="C145">
        <v>6</v>
      </c>
    </row>
    <row r="146" spans="1:3" x14ac:dyDescent="0.25">
      <c r="A146" t="str">
        <f>VLOOKUP(B146, names!A$3:B$2401, 2,)</f>
        <v>American Alternative Insurance Corp.</v>
      </c>
      <c r="B146" t="s">
        <v>177</v>
      </c>
      <c r="C146">
        <v>6</v>
      </c>
    </row>
    <row r="147" spans="1:3" x14ac:dyDescent="0.25">
      <c r="A147" t="str">
        <f>VLOOKUP(B147, names!A$3:B$2401, 2,)</f>
        <v>National Fire Insurance Co. Of Hartford</v>
      </c>
      <c r="B147" t="s">
        <v>182</v>
      </c>
      <c r="C147">
        <v>5</v>
      </c>
    </row>
    <row r="148" spans="1:3" x14ac:dyDescent="0.25">
      <c r="A148" t="str">
        <f>VLOOKUP(B148, names!A$3:B$2401, 2,)</f>
        <v>Selective Insurance Co. Of The Southeast</v>
      </c>
      <c r="B148" t="s">
        <v>179</v>
      </c>
      <c r="C148">
        <v>5</v>
      </c>
    </row>
    <row r="149" spans="1:3" x14ac:dyDescent="0.25">
      <c r="A149" t="str">
        <f>VLOOKUP(B149, names!A$3:B$2401, 2,)</f>
        <v>American Agri-Business Insurance Co.</v>
      </c>
      <c r="B149" t="s">
        <v>187</v>
      </c>
      <c r="C149">
        <v>4</v>
      </c>
    </row>
    <row r="150" spans="1:3" x14ac:dyDescent="0.25">
      <c r="A150" t="str">
        <f>VLOOKUP(B150, names!A$3:B$2401, 2,)</f>
        <v>Century-National Insurance Co.</v>
      </c>
      <c r="B150" t="s">
        <v>189</v>
      </c>
      <c r="C150">
        <v>4</v>
      </c>
    </row>
    <row r="151" spans="1:3" x14ac:dyDescent="0.25">
      <c r="A151" t="str">
        <f>VLOOKUP(B151, names!A$3:B$2401, 2,)</f>
        <v>Twin City Fire Insurance Co.</v>
      </c>
      <c r="B151" t="s">
        <v>184</v>
      </c>
      <c r="C151">
        <v>4</v>
      </c>
    </row>
    <row r="152" spans="1:3" x14ac:dyDescent="0.25">
      <c r="A152" t="str">
        <f>VLOOKUP(B152, names!A$3:B$2401, 2,)</f>
        <v>Zurich American Insurance Co.</v>
      </c>
      <c r="B152" t="s">
        <v>192</v>
      </c>
      <c r="C152">
        <v>4</v>
      </c>
    </row>
    <row r="153" spans="1:3" x14ac:dyDescent="0.25">
      <c r="A153" t="str">
        <f>VLOOKUP(B153, names!A$3:B$2401, 2,)</f>
        <v>American Economy Insurance Co.</v>
      </c>
      <c r="B153" t="s">
        <v>188</v>
      </c>
      <c r="C153">
        <v>3</v>
      </c>
    </row>
    <row r="154" spans="1:3" x14ac:dyDescent="0.25">
      <c r="A154" t="str">
        <f>VLOOKUP(B154, names!A$3:B$2401, 2,)</f>
        <v>Transportation Insurance Co.</v>
      </c>
      <c r="B154" t="s">
        <v>183</v>
      </c>
      <c r="C154">
        <v>3</v>
      </c>
    </row>
    <row r="155" spans="1:3" x14ac:dyDescent="0.25">
      <c r="A155" t="str">
        <f>VLOOKUP(B155, names!A$3:B$2401, 2,)</f>
        <v>Continental Insurance Co.</v>
      </c>
      <c r="B155" t="s">
        <v>190</v>
      </c>
      <c r="C155">
        <v>2</v>
      </c>
    </row>
    <row r="156" spans="1:3" x14ac:dyDescent="0.25">
      <c r="A156" t="str">
        <f>VLOOKUP(B156, names!A$3:B$2401, 2,)</f>
        <v>Mitsui Sumitomo Insurance Co. Of America</v>
      </c>
      <c r="B156" t="s">
        <v>185</v>
      </c>
      <c r="C156">
        <v>2</v>
      </c>
    </row>
    <row r="157" spans="1:3" x14ac:dyDescent="0.25">
      <c r="A157" t="str">
        <f>VLOOKUP(B157, names!A$3:B$2401, 2,)</f>
        <v>State National Insurance Co.</v>
      </c>
      <c r="B157" t="s">
        <v>171</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Protective Insurance Co.</v>
      </c>
      <c r="B161" t="s">
        <v>196</v>
      </c>
      <c r="C161">
        <v>1</v>
      </c>
    </row>
    <row r="162" spans="1:3" x14ac:dyDescent="0.25">
      <c r="A162" t="str">
        <f>VLOOKUP(B162, names!A$3:B$2401, 2,)</f>
        <v>American Insurance Co. (The)</v>
      </c>
      <c r="B162" t="s">
        <v>197</v>
      </c>
      <c r="C162">
        <v>0</v>
      </c>
    </row>
    <row r="163" spans="1:3" x14ac:dyDescent="0.25">
      <c r="A163" t="e">
        <f>VLOOKUP(B163, names!A$3:B$2401, 2,)</f>
        <v>#N/A</v>
      </c>
      <c r="B163" t="s">
        <v>387</v>
      </c>
      <c r="C163">
        <v>0</v>
      </c>
    </row>
    <row r="164" spans="1:3" x14ac:dyDescent="0.25">
      <c r="A164" t="e">
        <f>VLOOKUP(B164, names!A$3:B$2401, 2,)</f>
        <v>#N/A</v>
      </c>
      <c r="B164" t="s">
        <v>388</v>
      </c>
      <c r="C164">
        <v>0</v>
      </c>
    </row>
    <row r="165" spans="1:3" x14ac:dyDescent="0.25">
      <c r="A165" t="e">
        <f>VLOOKUP(B165, names!A$3:B$2401, 2,)</f>
        <v>#N/A</v>
      </c>
      <c r="B165" t="s">
        <v>389</v>
      </c>
      <c r="C165">
        <v>0</v>
      </c>
    </row>
    <row r="166" spans="1:3" x14ac:dyDescent="0.25">
      <c r="A166">
        <f>VLOOKUP(B166, names!A$3:B$2401, 2,)</f>
        <v>0</v>
      </c>
      <c r="B166" t="s">
        <v>390</v>
      </c>
      <c r="C166">
        <v>0</v>
      </c>
    </row>
    <row r="167" spans="1:3" x14ac:dyDescent="0.25">
      <c r="A167" t="str">
        <f>VLOOKUP(B167, names!A$3:B$2401, 2,)</f>
        <v>Fidelity And Deposit Co. Of Maryland</v>
      </c>
      <c r="B167" t="s">
        <v>199</v>
      </c>
      <c r="C167">
        <v>0</v>
      </c>
    </row>
    <row r="168" spans="1:3" x14ac:dyDescent="0.25">
      <c r="A168" t="e">
        <f>VLOOKUP(B168, names!A$3:B$2401, 2,)</f>
        <v>#N/A</v>
      </c>
      <c r="B168" t="s">
        <v>391</v>
      </c>
      <c r="C168">
        <v>0</v>
      </c>
    </row>
    <row r="169" spans="1:3" x14ac:dyDescent="0.25">
      <c r="A169" t="e">
        <f>VLOOKUP(B169, names!A$3:B$2401, 2,)</f>
        <v>#N/A</v>
      </c>
      <c r="B169" t="s">
        <v>392</v>
      </c>
      <c r="C169">
        <v>0</v>
      </c>
    </row>
    <row r="170" spans="1:3" x14ac:dyDescent="0.25">
      <c r="A170" t="e">
        <f>VLOOKUP(B170, names!A$3:B$2401, 2,)</f>
        <v>#N/A</v>
      </c>
      <c r="B170" t="s">
        <v>393</v>
      </c>
      <c r="C170">
        <v>0</v>
      </c>
    </row>
    <row r="171" spans="1:3" x14ac:dyDescent="0.25">
      <c r="A171" t="str">
        <f>VLOOKUP(B171, names!A$3:B$2401, 2,)</f>
        <v>National Surety Corp.</v>
      </c>
      <c r="B171" t="s">
        <v>203</v>
      </c>
      <c r="C171">
        <v>0</v>
      </c>
    </row>
    <row r="172" spans="1:3" x14ac:dyDescent="0.25">
      <c r="A172" t="str">
        <f>VLOOKUP(B172, names!A$3:B$2401, 2,)</f>
        <v>St. Paul Mercury Insurance Co.</v>
      </c>
      <c r="B172" t="s">
        <v>394</v>
      </c>
      <c r="C172">
        <v>0</v>
      </c>
    </row>
    <row r="173" spans="1:3" x14ac:dyDescent="0.25">
      <c r="A173" t="str">
        <f>VLOOKUP(B173, names!A$3:B$2401, 2,)</f>
        <v>Valley Forge Insurance Co.</v>
      </c>
      <c r="B173" t="s">
        <v>191</v>
      </c>
      <c r="C173">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917906</v>
      </c>
    </row>
    <row r="3" spans="1:3" x14ac:dyDescent="0.25">
      <c r="A3" t="str">
        <f>VLOOKUP(B3, names!A$3:B$2401, 2,)</f>
        <v>Universal Property &amp; Casualty Insurance Co.</v>
      </c>
      <c r="B3" t="s">
        <v>34</v>
      </c>
      <c r="C3" s="1">
        <v>491174</v>
      </c>
    </row>
    <row r="4" spans="1:3" x14ac:dyDescent="0.25">
      <c r="A4" t="str">
        <f>VLOOKUP(B4, names!A$3:B$2401, 2,)</f>
        <v>American Integrity Insurance Co. Of Florida</v>
      </c>
      <c r="B4" t="s">
        <v>38</v>
      </c>
      <c r="C4" s="1">
        <v>182673</v>
      </c>
    </row>
    <row r="5" spans="1:3" x14ac:dyDescent="0.25">
      <c r="A5" t="str">
        <f>VLOOKUP(B5, names!A$3:B$2401, 2,)</f>
        <v>Security First Insurance Co.</v>
      </c>
      <c r="B5" t="s">
        <v>35</v>
      </c>
      <c r="C5" s="1">
        <v>176087</v>
      </c>
    </row>
    <row r="6" spans="1:3" x14ac:dyDescent="0.25">
      <c r="A6" t="str">
        <f>VLOOKUP(B6, names!A$3:B$2401, 2,)</f>
        <v>St. Johns Insurance Co.</v>
      </c>
      <c r="B6" t="s">
        <v>40</v>
      </c>
      <c r="C6" s="1">
        <v>170467</v>
      </c>
    </row>
    <row r="7" spans="1:3" x14ac:dyDescent="0.25">
      <c r="A7" t="str">
        <f>VLOOKUP(B7, names!A$3:B$2401, 2,)</f>
        <v>United Property &amp; Casualty Insurance Co.</v>
      </c>
      <c r="B7" t="s">
        <v>39</v>
      </c>
      <c r="C7" s="1">
        <v>160832</v>
      </c>
    </row>
    <row r="8" spans="1:3" x14ac:dyDescent="0.25">
      <c r="A8" t="str">
        <f>VLOOKUP(B8, names!A$3:B$2401, 2,)</f>
        <v>Homeowners Choice Property &amp; Casualty Insurance Co.</v>
      </c>
      <c r="B8" t="s">
        <v>41</v>
      </c>
      <c r="C8" s="1">
        <v>158361</v>
      </c>
    </row>
    <row r="9" spans="1:3" x14ac:dyDescent="0.25">
      <c r="A9" t="str">
        <f>VLOOKUP(B9, names!A$3:B$2401, 2,)</f>
        <v>Heritage Property &amp; Casualty Insurance Co.</v>
      </c>
      <c r="B9" t="s">
        <v>36</v>
      </c>
      <c r="C9" s="1">
        <v>140903</v>
      </c>
    </row>
    <row r="10" spans="1:3" x14ac:dyDescent="0.25">
      <c r="A10" t="str">
        <f>VLOOKUP(B10, names!A$3:B$2401, 2,)</f>
        <v>Tower Hill Prime Insurance Co.</v>
      </c>
      <c r="B10" t="s">
        <v>43</v>
      </c>
      <c r="C10" s="1">
        <v>135202</v>
      </c>
    </row>
    <row r="11" spans="1:3" x14ac:dyDescent="0.25">
      <c r="A11" t="str">
        <f>VLOOKUP(B11, names!A$3:B$2401, 2,)</f>
        <v>Florida Peninsula Insurance Co.</v>
      </c>
      <c r="B11" t="s">
        <v>46</v>
      </c>
      <c r="C11" s="1">
        <v>134660</v>
      </c>
    </row>
    <row r="12" spans="1:3" x14ac:dyDescent="0.25">
      <c r="A12" t="str">
        <f>VLOOKUP(B12, names!A$3:B$2401, 2,)</f>
        <v>Federated National Insurance Co.</v>
      </c>
      <c r="B12" t="s">
        <v>37</v>
      </c>
      <c r="C12" s="1">
        <v>134081</v>
      </c>
    </row>
    <row r="13" spans="1:3" x14ac:dyDescent="0.25">
      <c r="A13" t="str">
        <f>VLOOKUP(B13, names!A$3:B$2401, 2,)</f>
        <v>American Bankers Insurance Co. Of Florida</v>
      </c>
      <c r="B13" t="s">
        <v>42</v>
      </c>
      <c r="C13" s="1">
        <v>129118</v>
      </c>
    </row>
    <row r="14" spans="1:3" x14ac:dyDescent="0.25">
      <c r="A14" t="str">
        <f>VLOOKUP(B14, names!A$3:B$2401, 2,)</f>
        <v>United Services Automobile Association</v>
      </c>
      <c r="B14" t="s">
        <v>45</v>
      </c>
      <c r="C14" s="1">
        <v>126802</v>
      </c>
    </row>
    <row r="15" spans="1:3" x14ac:dyDescent="0.25">
      <c r="A15" t="str">
        <f>VLOOKUP(B15, names!A$3:B$2401, 2,)</f>
        <v>People's Trust Insurance Co.</v>
      </c>
      <c r="B15" t="s">
        <v>44</v>
      </c>
      <c r="C15" s="1">
        <v>119639</v>
      </c>
    </row>
    <row r="16" spans="1:3" x14ac:dyDescent="0.25">
      <c r="A16" t="str">
        <f>VLOOKUP(B16, names!A$3:B$2401, 2,)</f>
        <v>Castle Key Indemnity Co.</v>
      </c>
      <c r="B16" t="s">
        <v>49</v>
      </c>
      <c r="C16" s="1">
        <v>106897</v>
      </c>
    </row>
    <row r="17" spans="1:3" x14ac:dyDescent="0.25">
      <c r="A17" t="str">
        <f>VLOOKUP(B17, names!A$3:B$2401, 2,)</f>
        <v>Florida Family Insurance Co.</v>
      </c>
      <c r="B17" t="s">
        <v>48</v>
      </c>
      <c r="C17" s="1">
        <v>105143</v>
      </c>
    </row>
    <row r="18" spans="1:3" x14ac:dyDescent="0.25">
      <c r="A18" t="str">
        <f>VLOOKUP(B18, names!A$3:B$2401, 2,)</f>
        <v>ASI Preferred Insurance Corp.</v>
      </c>
      <c r="B18" t="s">
        <v>47</v>
      </c>
      <c r="C18" s="1">
        <v>102139</v>
      </c>
    </row>
    <row r="19" spans="1:3" x14ac:dyDescent="0.25">
      <c r="A19" t="str">
        <f>VLOOKUP(B19, names!A$3:B$2401, 2,)</f>
        <v>Tower Hill Signature Insurance Co.</v>
      </c>
      <c r="B19" t="s">
        <v>51</v>
      </c>
      <c r="C19" s="1">
        <v>99946</v>
      </c>
    </row>
    <row r="20" spans="1:3" x14ac:dyDescent="0.25">
      <c r="A20" t="str">
        <f>VLOOKUP(B20, names!A$3:B$2401, 2,)</f>
        <v>Castle Key Insurance Co.</v>
      </c>
      <c r="B20" t="s">
        <v>53</v>
      </c>
      <c r="C20" s="1">
        <v>95823</v>
      </c>
    </row>
    <row r="21" spans="1:3" x14ac:dyDescent="0.25">
      <c r="A21" t="str">
        <f>VLOOKUP(B21, names!A$3:B$2401, 2,)</f>
        <v>Ark Royal Insurance Co.</v>
      </c>
      <c r="B21" t="s">
        <v>50</v>
      </c>
      <c r="C21" s="1">
        <v>91188</v>
      </c>
    </row>
    <row r="22" spans="1:3" x14ac:dyDescent="0.25">
      <c r="A22" t="str">
        <f>VLOOKUP(B22, names!A$3:B$2401, 2,)</f>
        <v>ASI Assurance Corp.</v>
      </c>
      <c r="B22" t="s">
        <v>56</v>
      </c>
      <c r="C22" s="1">
        <v>84123</v>
      </c>
    </row>
    <row r="23" spans="1:3" x14ac:dyDescent="0.25">
      <c r="A23" t="str">
        <f>VLOOKUP(B23, names!A$3:B$2401, 2,)</f>
        <v>Southern Fidelity Property &amp; Casualty</v>
      </c>
      <c r="B23" t="s">
        <v>62</v>
      </c>
      <c r="C23" s="1">
        <v>75824</v>
      </c>
    </row>
    <row r="24" spans="1:3" x14ac:dyDescent="0.25">
      <c r="A24" t="str">
        <f>VLOOKUP(B24, names!A$3:B$2401, 2,)</f>
        <v>Southern Fidelity Insurance Co.</v>
      </c>
      <c r="B24" t="s">
        <v>58</v>
      </c>
      <c r="C24" s="1">
        <v>72059</v>
      </c>
    </row>
    <row r="25" spans="1:3" x14ac:dyDescent="0.25">
      <c r="A25" t="str">
        <f>VLOOKUP(B25, names!A$3:B$2401, 2,)</f>
        <v>Cypress Property &amp; Casualty Insurance Co.</v>
      </c>
      <c r="B25" t="s">
        <v>59</v>
      </c>
      <c r="C25" s="1">
        <v>71798</v>
      </c>
    </row>
    <row r="26" spans="1:3" x14ac:dyDescent="0.25">
      <c r="A26" t="str">
        <f>VLOOKUP(B26, names!A$3:B$2401, 2,)</f>
        <v xml:space="preserve">Tower Hill Preferred Insurance Co. </v>
      </c>
      <c r="B26" t="s">
        <v>54</v>
      </c>
      <c r="C26" s="1">
        <v>71246</v>
      </c>
    </row>
    <row r="27" spans="1:3" x14ac:dyDescent="0.25">
      <c r="A27" t="str">
        <f>VLOOKUP(B27, names!A$3:B$2401, 2,)</f>
        <v>Olympus Insurance Co.</v>
      </c>
      <c r="B27" t="s">
        <v>52</v>
      </c>
      <c r="C27" s="1">
        <v>70800</v>
      </c>
    </row>
    <row r="28" spans="1:3" x14ac:dyDescent="0.25">
      <c r="A28" t="str">
        <f>VLOOKUP(B28, names!A$3:B$2401, 2,)</f>
        <v>Southern Oak Insurance Co.</v>
      </c>
      <c r="B28" t="s">
        <v>65</v>
      </c>
      <c r="C28" s="1">
        <v>62726</v>
      </c>
    </row>
    <row r="29" spans="1:3" x14ac:dyDescent="0.25">
      <c r="A29" t="str">
        <f>VLOOKUP(B29, names!A$3:B$2401, 2,)</f>
        <v>Tower Hill Select Insurance Co.</v>
      </c>
      <c r="B29" t="s">
        <v>63</v>
      </c>
      <c r="C29" s="1">
        <v>62479</v>
      </c>
    </row>
    <row r="30" spans="1:3" x14ac:dyDescent="0.25">
      <c r="A30" t="str">
        <f>VLOOKUP(B30, names!A$3:B$2401, 2,)</f>
        <v>American Strategic Insurance Corp.</v>
      </c>
      <c r="B30" t="s">
        <v>61</v>
      </c>
      <c r="C30" s="1">
        <v>62033</v>
      </c>
    </row>
    <row r="31" spans="1:3" x14ac:dyDescent="0.25">
      <c r="A31" t="str">
        <f>VLOOKUP(B31, names!A$3:B$2401, 2,)</f>
        <v>Auto Club Insurance Co. Of Florida</v>
      </c>
      <c r="B31" t="s">
        <v>60</v>
      </c>
      <c r="C31" s="1">
        <v>59423</v>
      </c>
    </row>
    <row r="32" spans="1:3" x14ac:dyDescent="0.25">
      <c r="A32" t="str">
        <f>VLOOKUP(B32, names!A$3:B$2401, 2,)</f>
        <v>Safe Harbor Insurance Co.</v>
      </c>
      <c r="B32" t="s">
        <v>57</v>
      </c>
      <c r="C32" s="1">
        <v>59133</v>
      </c>
    </row>
    <row r="33" spans="1:3" x14ac:dyDescent="0.25">
      <c r="A33" t="str">
        <f>VLOOKUP(B33, names!A$3:B$2401, 2,)</f>
        <v>Gulfstream Property And Casualty Insurance Co.</v>
      </c>
      <c r="B33" t="s">
        <v>64</v>
      </c>
      <c r="C33" s="1">
        <v>56449</v>
      </c>
    </row>
    <row r="34" spans="1:3" x14ac:dyDescent="0.25">
      <c r="A34" t="str">
        <f>VLOOKUP(B34, names!A$3:B$2401, 2,)</f>
        <v>Universal Insurance Co. Of North America</v>
      </c>
      <c r="B34" t="s">
        <v>70</v>
      </c>
      <c r="C34" s="1">
        <v>56062</v>
      </c>
    </row>
    <row r="35" spans="1:3" x14ac:dyDescent="0.25">
      <c r="A35" t="str">
        <f>VLOOKUP(B35, names!A$3:B$2401, 2,)</f>
        <v>USAA Casualty Insurance Co.</v>
      </c>
      <c r="B35" t="s">
        <v>67</v>
      </c>
      <c r="C35" s="1">
        <v>53956</v>
      </c>
    </row>
    <row r="36" spans="1:3" x14ac:dyDescent="0.25">
      <c r="A36" t="str">
        <f>VLOOKUP(B36, names!A$3:B$2401, 2,)</f>
        <v>American Traditions Insurance Co.</v>
      </c>
      <c r="B36" t="s">
        <v>68</v>
      </c>
      <c r="C36" s="1">
        <v>50725</v>
      </c>
    </row>
    <row r="37" spans="1:3" x14ac:dyDescent="0.25">
      <c r="A37" t="str">
        <f>VLOOKUP(B37, names!A$3:B$2401, 2,)</f>
        <v>American Modern Insurance Co. Of Florida</v>
      </c>
      <c r="B37" t="s">
        <v>66</v>
      </c>
      <c r="C37" s="1">
        <v>48634</v>
      </c>
    </row>
    <row r="38" spans="1:3" x14ac:dyDescent="0.25">
      <c r="A38" t="str">
        <f>VLOOKUP(B38, names!A$3:B$2401, 2,)</f>
        <v>Florida Farm Bureau Casualty Insurance Co.</v>
      </c>
      <c r="B38" t="s">
        <v>75</v>
      </c>
      <c r="C38" s="1">
        <v>44849</v>
      </c>
    </row>
    <row r="39" spans="1:3" x14ac:dyDescent="0.25">
      <c r="A39" t="str">
        <f>VLOOKUP(B39, names!A$3:B$2401, 2,)</f>
        <v>Florida Farm Bureau General Insurance Co.</v>
      </c>
      <c r="B39" t="s">
        <v>76</v>
      </c>
      <c r="C39" s="1">
        <v>42575</v>
      </c>
    </row>
    <row r="40" spans="1:3" x14ac:dyDescent="0.25">
      <c r="A40" t="str">
        <f>VLOOKUP(B40, names!A$3:B$2401, 2,)</f>
        <v>Omega Insurance Co.</v>
      </c>
      <c r="B40" t="s">
        <v>72</v>
      </c>
      <c r="C40" s="1">
        <v>41643</v>
      </c>
    </row>
    <row r="41" spans="1:3" x14ac:dyDescent="0.25">
      <c r="A41" t="str">
        <f>VLOOKUP(B41, names!A$3:B$2401, 2,)</f>
        <v>Capitol Preferred Insurance Co.</v>
      </c>
      <c r="B41" t="s">
        <v>74</v>
      </c>
      <c r="C41" s="1">
        <v>41634</v>
      </c>
    </row>
    <row r="42" spans="1:3" x14ac:dyDescent="0.25">
      <c r="A42" t="str">
        <f>VLOOKUP(B42, names!A$3:B$2401, 2,)</f>
        <v>Liberty Mutual Fire Insurance Co.</v>
      </c>
      <c r="B42" t="s">
        <v>77</v>
      </c>
      <c r="C42" s="1">
        <v>40272</v>
      </c>
    </row>
    <row r="43" spans="1:3" x14ac:dyDescent="0.25">
      <c r="A43" t="str">
        <f>VLOOKUP(B43, names!A$3:B$2401, 2,)</f>
        <v>Modern USA Insurance Co.</v>
      </c>
      <c r="B43" t="s">
        <v>73</v>
      </c>
      <c r="C43" s="1">
        <v>37750</v>
      </c>
    </row>
    <row r="44" spans="1:3" x14ac:dyDescent="0.25">
      <c r="A44" t="str">
        <f>VLOOKUP(B44, names!A$3:B$2401, 2,)</f>
        <v>First Protective Insurance Co.</v>
      </c>
      <c r="B44" t="s">
        <v>55</v>
      </c>
      <c r="C44" s="1">
        <v>37596</v>
      </c>
    </row>
    <row r="45" spans="1:3" x14ac:dyDescent="0.25">
      <c r="A45" t="str">
        <f>VLOOKUP(B45, names!A$3:B$2401, 2,)</f>
        <v>First Community Insurance Co.</v>
      </c>
      <c r="B45" t="s">
        <v>83</v>
      </c>
      <c r="C45" s="1">
        <v>37029</v>
      </c>
    </row>
    <row r="46" spans="1:3" x14ac:dyDescent="0.25">
      <c r="A46" t="e">
        <f>VLOOKUP(B46, names!A$3:B$2401, 2,)</f>
        <v>#N/A</v>
      </c>
      <c r="B46" t="s">
        <v>395</v>
      </c>
      <c r="C46" s="1">
        <v>36485</v>
      </c>
    </row>
    <row r="47" spans="1:3" x14ac:dyDescent="0.25">
      <c r="A47" t="str">
        <f>VLOOKUP(B47, names!A$3:B$2401, 2,)</f>
        <v>Foremost Insurance Co.</v>
      </c>
      <c r="B47" t="s">
        <v>79</v>
      </c>
      <c r="C47" s="1">
        <v>36121</v>
      </c>
    </row>
    <row r="48" spans="1:3" x14ac:dyDescent="0.25">
      <c r="A48" t="str">
        <f>VLOOKUP(B48, names!A$3:B$2401, 2,)</f>
        <v>Nationwide Insurance Co. Of Florida</v>
      </c>
      <c r="B48" t="s">
        <v>80</v>
      </c>
      <c r="C48" s="1">
        <v>36095</v>
      </c>
    </row>
    <row r="49" spans="1:3" x14ac:dyDescent="0.25">
      <c r="A49" t="str">
        <f>VLOOKUP(B49, names!A$3:B$2401, 2,)</f>
        <v>Federal Insurance Co.</v>
      </c>
      <c r="B49" t="s">
        <v>81</v>
      </c>
      <c r="C49" s="1">
        <v>31707</v>
      </c>
    </row>
    <row r="50" spans="1:3" x14ac:dyDescent="0.25">
      <c r="A50" t="str">
        <f>VLOOKUP(B50, names!A$3:B$2401, 2,)</f>
        <v>Hartford Insurance Co. Of The Midwest</v>
      </c>
      <c r="B50" t="s">
        <v>86</v>
      </c>
      <c r="C50" s="1">
        <v>31481</v>
      </c>
    </row>
    <row r="51" spans="1:3" x14ac:dyDescent="0.25">
      <c r="A51" t="str">
        <f>VLOOKUP(B51, names!A$3:B$2401, 2,)</f>
        <v>Safepoint Insurance Co.</v>
      </c>
      <c r="B51" t="s">
        <v>71</v>
      </c>
      <c r="C51" s="1">
        <v>31068</v>
      </c>
    </row>
    <row r="52" spans="1:3" x14ac:dyDescent="0.25">
      <c r="A52" t="str">
        <f>VLOOKUP(B52, names!A$3:B$2401, 2,)</f>
        <v>Florida Specialty Insurance Co.</v>
      </c>
      <c r="B52" t="s">
        <v>84</v>
      </c>
      <c r="C52" s="1">
        <v>30968</v>
      </c>
    </row>
    <row r="53" spans="1:3" x14ac:dyDescent="0.25">
      <c r="A53" t="str">
        <f>VLOOKUP(B53, names!A$3:B$2401, 2,)</f>
        <v>Fidelity Fire &amp; Casualty Co.</v>
      </c>
      <c r="B53" t="s">
        <v>200</v>
      </c>
      <c r="C53" s="1">
        <v>30525</v>
      </c>
    </row>
    <row r="54" spans="1:3" x14ac:dyDescent="0.25">
      <c r="A54" t="str">
        <f>VLOOKUP(B54, names!A$3:B$2401, 2,)</f>
        <v>Sawgrass Mutual Insurance Co.</v>
      </c>
      <c r="B54" t="s">
        <v>85</v>
      </c>
      <c r="C54" s="1">
        <v>25798</v>
      </c>
    </row>
    <row r="55" spans="1:3" x14ac:dyDescent="0.25">
      <c r="A55" t="str">
        <f>VLOOKUP(B55, names!A$3:B$2401, 2,)</f>
        <v>Amica Mutual Insurance Co.</v>
      </c>
      <c r="B55" t="s">
        <v>89</v>
      </c>
      <c r="C55" s="1">
        <v>21990</v>
      </c>
    </row>
    <row r="56" spans="1:3" x14ac:dyDescent="0.25">
      <c r="A56" t="str">
        <f>VLOOKUP(B56, names!A$3:B$2401, 2,)</f>
        <v>Foremost Property And Casualty Insurance Co.</v>
      </c>
      <c r="B56" t="s">
        <v>92</v>
      </c>
      <c r="C56" s="1">
        <v>21457</v>
      </c>
    </row>
    <row r="57" spans="1:3" x14ac:dyDescent="0.25">
      <c r="A57" t="str">
        <f>VLOOKUP(B57, names!A$3:B$2401, 2,)</f>
        <v>First Liberty Insurance Corp. (The)</v>
      </c>
      <c r="B57" t="s">
        <v>90</v>
      </c>
      <c r="C57" s="1">
        <v>21077</v>
      </c>
    </row>
    <row r="58" spans="1:3" x14ac:dyDescent="0.25">
      <c r="A58" t="str">
        <f>VLOOKUP(B58, names!A$3:B$2401, 2,)</f>
        <v>Prepared Insurance Co.</v>
      </c>
      <c r="B58" t="s">
        <v>82</v>
      </c>
      <c r="C58" s="1">
        <v>20588</v>
      </c>
    </row>
    <row r="59" spans="1:3" x14ac:dyDescent="0.25">
      <c r="A59" t="str">
        <f>VLOOKUP(B59, names!A$3:B$2401, 2,)</f>
        <v>First Floridian Auto And Home Insurance Co.</v>
      </c>
      <c r="B59" t="s">
        <v>93</v>
      </c>
      <c r="C59" s="1">
        <v>18048</v>
      </c>
    </row>
    <row r="60" spans="1:3" x14ac:dyDescent="0.25">
      <c r="A60" t="str">
        <f>VLOOKUP(B60, names!A$3:B$2401, 2,)</f>
        <v>Weston Insurance Co.</v>
      </c>
      <c r="B60" t="s">
        <v>87</v>
      </c>
      <c r="C60" s="1">
        <v>16540</v>
      </c>
    </row>
    <row r="61" spans="1:3" x14ac:dyDescent="0.25">
      <c r="A61" t="str">
        <f>VLOOKUP(B61, names!A$3:B$2401, 2,)</f>
        <v>United Casualty Insurance Co. Of America</v>
      </c>
      <c r="B61" t="s">
        <v>95</v>
      </c>
      <c r="C61" s="1">
        <v>15749</v>
      </c>
    </row>
    <row r="62" spans="1:3" x14ac:dyDescent="0.25">
      <c r="A62" t="str">
        <f>VLOOKUP(B62, names!A$3:B$2401, 2,)</f>
        <v>Elements Property Insurance Co.</v>
      </c>
      <c r="B62" t="s">
        <v>78</v>
      </c>
      <c r="C62" s="1">
        <v>13585</v>
      </c>
    </row>
    <row r="63" spans="1:3" x14ac:dyDescent="0.25">
      <c r="A63" t="str">
        <f>VLOOKUP(B63, names!A$3:B$2401, 2,)</f>
        <v>AIG Property Casualty Co.</v>
      </c>
      <c r="B63" t="s">
        <v>97</v>
      </c>
      <c r="C63" s="1">
        <v>13552</v>
      </c>
    </row>
    <row r="64" spans="1:3" x14ac:dyDescent="0.25">
      <c r="A64" t="str">
        <f>VLOOKUP(B64, names!A$3:B$2401, 2,)</f>
        <v>First American Property &amp; Casualty Insurance Co.</v>
      </c>
      <c r="B64" t="s">
        <v>98</v>
      </c>
      <c r="C64" s="1">
        <v>12638</v>
      </c>
    </row>
    <row r="65" spans="1:3" x14ac:dyDescent="0.25">
      <c r="A65" t="str">
        <f>VLOOKUP(B65, names!A$3:B$2401, 2,)</f>
        <v>Stillwater Property And Casualty Insurance Co.</v>
      </c>
      <c r="B65" t="s">
        <v>100</v>
      </c>
      <c r="C65" s="1">
        <v>10418</v>
      </c>
    </row>
    <row r="66" spans="1:3" x14ac:dyDescent="0.25">
      <c r="A66" t="str">
        <f>VLOOKUP(B66, names!A$3:B$2401, 2,)</f>
        <v>Avatar Property &amp; Casualty Insurance Co.</v>
      </c>
      <c r="B66" t="s">
        <v>91</v>
      </c>
      <c r="C66" s="1">
        <v>10391</v>
      </c>
    </row>
    <row r="67" spans="1:3" x14ac:dyDescent="0.25">
      <c r="A67" t="str">
        <f>VLOOKUP(B67, names!A$3:B$2401, 2,)</f>
        <v>Metropolitan Casualty Insurance Co.</v>
      </c>
      <c r="B67" t="s">
        <v>99</v>
      </c>
      <c r="C67" s="1">
        <v>10049</v>
      </c>
    </row>
    <row r="68" spans="1:3" x14ac:dyDescent="0.25">
      <c r="A68" t="str">
        <f>VLOOKUP(B68, names!A$3:B$2401, 2,)</f>
        <v>American Southern Home Insurance Co.</v>
      </c>
      <c r="B68" t="s">
        <v>105</v>
      </c>
      <c r="C68" s="1">
        <v>9097</v>
      </c>
    </row>
    <row r="69" spans="1:3" x14ac:dyDescent="0.25">
      <c r="A69" t="str">
        <f>VLOOKUP(B69, names!A$3:B$2401, 2,)</f>
        <v>Southern-Owners Insurance Co.</v>
      </c>
      <c r="B69" t="s">
        <v>101</v>
      </c>
      <c r="C69" s="1">
        <v>8558</v>
      </c>
    </row>
    <row r="70" spans="1:3" x14ac:dyDescent="0.25">
      <c r="A70" t="str">
        <f>VLOOKUP(B70, names!A$3:B$2401, 2,)</f>
        <v>USAA General Indemnity Co.</v>
      </c>
      <c r="B70" t="s">
        <v>94</v>
      </c>
      <c r="C70" s="1">
        <v>8086</v>
      </c>
    </row>
    <row r="71" spans="1:3" x14ac:dyDescent="0.25">
      <c r="A71" t="str">
        <f>VLOOKUP(B71, names!A$3:B$2401, 2,)</f>
        <v>Fireman's Fund Insurance Co.</v>
      </c>
      <c r="B71" t="s">
        <v>104</v>
      </c>
      <c r="C71" s="1">
        <v>7511</v>
      </c>
    </row>
    <row r="72" spans="1:3" x14ac:dyDescent="0.25">
      <c r="A72" t="str">
        <f>VLOOKUP(B72, names!A$3:B$2401, 2,)</f>
        <v>American Reliable Insurance Co.</v>
      </c>
      <c r="B72" t="s">
        <v>102</v>
      </c>
      <c r="C72" s="1">
        <v>6563</v>
      </c>
    </row>
    <row r="73" spans="1:3" x14ac:dyDescent="0.25">
      <c r="A73" t="str">
        <f>VLOOKUP(B73, names!A$3:B$2401, 2,)</f>
        <v>Cincinnati Insurance Co.</v>
      </c>
      <c r="B73" t="s">
        <v>124</v>
      </c>
      <c r="C73" s="1">
        <v>6238</v>
      </c>
    </row>
    <row r="74" spans="1:3" x14ac:dyDescent="0.25">
      <c r="A74" t="str">
        <f>VLOOKUP(B74, names!A$3:B$2401, 2,)</f>
        <v>Sussex Insurance Co.</v>
      </c>
      <c r="B74" t="s">
        <v>106</v>
      </c>
      <c r="C74" s="1">
        <v>6140</v>
      </c>
    </row>
    <row r="75" spans="1:3" x14ac:dyDescent="0.25">
      <c r="A75" t="str">
        <f>VLOOKUP(B75, names!A$3:B$2401, 2,)</f>
        <v>Privilege Underwriters Reciprocal Exchange</v>
      </c>
      <c r="B75" t="s">
        <v>103</v>
      </c>
      <c r="C75" s="1">
        <v>5543</v>
      </c>
    </row>
    <row r="76" spans="1:3" x14ac:dyDescent="0.25">
      <c r="A76" t="str">
        <f>VLOOKUP(B76, names!A$3:B$2401, 2,)</f>
        <v>New Hampshire Insurance Co.</v>
      </c>
      <c r="B76" t="s">
        <v>110</v>
      </c>
      <c r="C76" s="1">
        <v>4674</v>
      </c>
    </row>
    <row r="77" spans="1:3" x14ac:dyDescent="0.25">
      <c r="A77" t="str">
        <f>VLOOKUP(B77, names!A$3:B$2401, 2,)</f>
        <v>Teachers Insurance Co.</v>
      </c>
      <c r="B77" t="s">
        <v>137</v>
      </c>
      <c r="C77" s="1">
        <v>4411</v>
      </c>
    </row>
    <row r="78" spans="1:3" x14ac:dyDescent="0.25">
      <c r="A78" t="str">
        <f>VLOOKUP(B78, names!A$3:B$2401, 2,)</f>
        <v>American Coastal Insurance Co.</v>
      </c>
      <c r="B78" t="s">
        <v>108</v>
      </c>
      <c r="C78" s="1">
        <v>4169</v>
      </c>
    </row>
    <row r="79" spans="1:3" x14ac:dyDescent="0.25">
      <c r="A79" t="str">
        <f>VLOOKUP(B79, names!A$3:B$2401, 2,)</f>
        <v>Armed Forces Insurance Exchange</v>
      </c>
      <c r="B79" t="s">
        <v>111</v>
      </c>
      <c r="C79" s="1">
        <v>3989</v>
      </c>
    </row>
    <row r="80" spans="1:3" x14ac:dyDescent="0.25">
      <c r="A80" t="str">
        <f>VLOOKUP(B80, names!A$3:B$2401, 2,)</f>
        <v>ASI Home Insurance Corp.</v>
      </c>
      <c r="B80" t="s">
        <v>120</v>
      </c>
      <c r="C80" s="1">
        <v>3052</v>
      </c>
    </row>
    <row r="81" spans="1:3" x14ac:dyDescent="0.25">
      <c r="A81" t="str">
        <f>VLOOKUP(B81, names!A$3:B$2401, 2,)</f>
        <v>Praetorian Insurance Co.</v>
      </c>
      <c r="B81" t="s">
        <v>96</v>
      </c>
      <c r="C81" s="1">
        <v>2866</v>
      </c>
    </row>
    <row r="82" spans="1:3" x14ac:dyDescent="0.25">
      <c r="A82" t="str">
        <f>VLOOKUP(B82, names!A$3:B$2401, 2,)</f>
        <v>American Automobile Insurance Co.</v>
      </c>
      <c r="B82" t="s">
        <v>113</v>
      </c>
      <c r="C82" s="1">
        <v>2826</v>
      </c>
    </row>
    <row r="83" spans="1:3" x14ac:dyDescent="0.25">
      <c r="A83" t="str">
        <f>VLOOKUP(B83, names!A$3:B$2401, 2,)</f>
        <v>Auto-Owners Insurance Co.</v>
      </c>
      <c r="B83" t="s">
        <v>116</v>
      </c>
      <c r="C83" s="1">
        <v>2561</v>
      </c>
    </row>
    <row r="84" spans="1:3" x14ac:dyDescent="0.25">
      <c r="A84" t="str">
        <f>VLOOKUP(B84, names!A$3:B$2401, 2,)</f>
        <v>Ace Insurance Co. Of The Midwest</v>
      </c>
      <c r="B84" t="s">
        <v>114</v>
      </c>
      <c r="C84" s="1">
        <v>2351</v>
      </c>
    </row>
    <row r="85" spans="1:3" x14ac:dyDescent="0.25">
      <c r="A85" t="str">
        <f>VLOOKUP(B85, names!A$3:B$2401, 2,)</f>
        <v>IDS Property Casualty Insurance Co.</v>
      </c>
      <c r="B85" t="s">
        <v>118</v>
      </c>
      <c r="C85" s="1">
        <v>2293</v>
      </c>
    </row>
    <row r="86" spans="1:3" x14ac:dyDescent="0.25">
      <c r="A86" t="str">
        <f>VLOOKUP(B86, names!A$3:B$2401, 2,)</f>
        <v>Electric Insurance Co.</v>
      </c>
      <c r="B86" t="s">
        <v>121</v>
      </c>
      <c r="C86" s="1">
        <v>2036</v>
      </c>
    </row>
    <row r="87" spans="1:3" x14ac:dyDescent="0.25">
      <c r="A87" t="e">
        <f>VLOOKUP(B87, names!A$3:B$2401, 2,)</f>
        <v>#N/A</v>
      </c>
      <c r="B87" t="s">
        <v>380</v>
      </c>
      <c r="C87" s="1">
        <v>1991</v>
      </c>
    </row>
    <row r="88" spans="1:3" x14ac:dyDescent="0.25">
      <c r="A88" t="str">
        <f>VLOOKUP(B88, names!A$3:B$2401, 2,)</f>
        <v>Merastar Insurance Co.</v>
      </c>
      <c r="B88" t="s">
        <v>127</v>
      </c>
      <c r="C88" s="1">
        <v>1974</v>
      </c>
    </row>
    <row r="89" spans="1:3" x14ac:dyDescent="0.25">
      <c r="A89" t="str">
        <f>VLOOKUP(B89, names!A$3:B$2401, 2,)</f>
        <v>Travelers Indemnity Co. Of America</v>
      </c>
      <c r="B89" t="s">
        <v>123</v>
      </c>
      <c r="C89" s="1">
        <v>1665</v>
      </c>
    </row>
    <row r="90" spans="1:3" x14ac:dyDescent="0.25">
      <c r="A90" t="str">
        <f>VLOOKUP(B90, names!A$3:B$2401, 2,)</f>
        <v>Old Dominion Insurance Co.</v>
      </c>
      <c r="B90" t="s">
        <v>122</v>
      </c>
      <c r="C90" s="1">
        <v>1375</v>
      </c>
    </row>
    <row r="91" spans="1:3" x14ac:dyDescent="0.25">
      <c r="A91" t="str">
        <f>VLOOKUP(B91, names!A$3:B$2401, 2,)</f>
        <v>QBE Insurance Corp.</v>
      </c>
      <c r="B91" t="s">
        <v>126</v>
      </c>
      <c r="C91" s="1">
        <v>1077</v>
      </c>
    </row>
    <row r="92" spans="1:3" x14ac:dyDescent="0.25">
      <c r="A92" t="str">
        <f>VLOOKUP(B92, names!A$3:B$2401, 2,)</f>
        <v>Great Northern Insurance Co.</v>
      </c>
      <c r="B92" t="s">
        <v>125</v>
      </c>
      <c r="C92" s="1">
        <v>1054</v>
      </c>
    </row>
    <row r="93" spans="1:3" x14ac:dyDescent="0.25">
      <c r="A93" t="str">
        <f>VLOOKUP(B93, names!A$3:B$2401, 2,)</f>
        <v>American Home Assurance Co.</v>
      </c>
      <c r="B93" t="s">
        <v>128</v>
      </c>
      <c r="C93">
        <v>980</v>
      </c>
    </row>
    <row r="94" spans="1:3" x14ac:dyDescent="0.25">
      <c r="A94" t="str">
        <f>VLOOKUP(B94, names!A$3:B$2401, 2,)</f>
        <v>United Fire And Casualty Co.</v>
      </c>
      <c r="B94" t="s">
        <v>130</v>
      </c>
      <c r="C94">
        <v>870</v>
      </c>
    </row>
    <row r="95" spans="1:3" x14ac:dyDescent="0.25">
      <c r="A95" t="str">
        <f>VLOOKUP(B95, names!A$3:B$2401, 2,)</f>
        <v>Aegis Security Insurance Co.</v>
      </c>
      <c r="B95" t="s">
        <v>129</v>
      </c>
      <c r="C95">
        <v>809</v>
      </c>
    </row>
    <row r="96" spans="1:3" x14ac:dyDescent="0.25">
      <c r="A96" t="str">
        <f>VLOOKUP(B96, names!A$3:B$2401, 2,)</f>
        <v>American Platinum Property And Casualty Insurance Co.</v>
      </c>
      <c r="B96" t="s">
        <v>132</v>
      </c>
      <c r="C96">
        <v>729</v>
      </c>
    </row>
    <row r="97" spans="1:3" x14ac:dyDescent="0.25">
      <c r="A97" t="str">
        <f>VLOOKUP(B97, names!A$3:B$2401, 2,)</f>
        <v>Great American Insurance Co.</v>
      </c>
      <c r="B97" t="s">
        <v>131</v>
      </c>
      <c r="C97">
        <v>710</v>
      </c>
    </row>
    <row r="98" spans="1:3" x14ac:dyDescent="0.25">
      <c r="A98" t="str">
        <f>VLOOKUP(B98, names!A$3:B$2401, 2,)</f>
        <v>Philadelphia Indemnity Insurance Co.</v>
      </c>
      <c r="B98" t="s">
        <v>135</v>
      </c>
      <c r="C98">
        <v>642</v>
      </c>
    </row>
    <row r="99" spans="1:3" x14ac:dyDescent="0.25">
      <c r="A99" t="e">
        <f>VLOOKUP(B99, names!A$3:B$2401, 2,)</f>
        <v>#N/A</v>
      </c>
      <c r="B99" t="s">
        <v>386</v>
      </c>
      <c r="C99">
        <v>626</v>
      </c>
    </row>
    <row r="100" spans="1:3" x14ac:dyDescent="0.25">
      <c r="A100" t="str">
        <f>VLOOKUP(B100, names!A$3:B$2401, 2,)</f>
        <v>Addison Insurance Co.</v>
      </c>
      <c r="B100" t="s">
        <v>136</v>
      </c>
      <c r="C100">
        <v>533</v>
      </c>
    </row>
    <row r="101" spans="1:3" x14ac:dyDescent="0.25">
      <c r="A101" t="str">
        <f>VLOOKUP(B101, names!A$3:B$2401, 2,)</f>
        <v>Guideone Elite Insurance Co.</v>
      </c>
      <c r="B101" t="s">
        <v>134</v>
      </c>
      <c r="C101">
        <v>503</v>
      </c>
    </row>
    <row r="102" spans="1:3" x14ac:dyDescent="0.25">
      <c r="A102" t="str">
        <f>VLOOKUP(B102, names!A$3:B$2401, 2,)</f>
        <v>Great American Assurance Co.</v>
      </c>
      <c r="B102" t="s">
        <v>133</v>
      </c>
      <c r="C102">
        <v>499</v>
      </c>
    </row>
    <row r="103" spans="1:3" x14ac:dyDescent="0.25">
      <c r="A103" t="str">
        <f>VLOOKUP(B103, names!A$3:B$2401, 2,)</f>
        <v>First National Insurance Co. Of America</v>
      </c>
      <c r="B103" t="s">
        <v>138</v>
      </c>
      <c r="C103">
        <v>470</v>
      </c>
    </row>
    <row r="104" spans="1:3" x14ac:dyDescent="0.25">
      <c r="A104" t="str">
        <f>VLOOKUP(B104, names!A$3:B$2401, 2,)</f>
        <v>Horace Mann Insurance Co.</v>
      </c>
      <c r="B104" t="s">
        <v>202</v>
      </c>
      <c r="C104">
        <v>380</v>
      </c>
    </row>
    <row r="105" spans="1:3" x14ac:dyDescent="0.25">
      <c r="A105" t="str">
        <f>VLOOKUP(B105, names!A$3:B$2401, 2,)</f>
        <v>Church Mutual Insurance Co.</v>
      </c>
      <c r="B105" t="s">
        <v>139</v>
      </c>
      <c r="C105">
        <v>350</v>
      </c>
    </row>
    <row r="106" spans="1:3" x14ac:dyDescent="0.25">
      <c r="A106" t="str">
        <f>VLOOKUP(B106, names!A$3:B$2401, 2,)</f>
        <v>Associated Indemnity Corp.</v>
      </c>
      <c r="B106" t="s">
        <v>141</v>
      </c>
      <c r="C106">
        <v>280</v>
      </c>
    </row>
    <row r="107" spans="1:3" x14ac:dyDescent="0.25">
      <c r="A107" t="str">
        <f>VLOOKUP(B107, names!A$3:B$2401, 2,)</f>
        <v>Service Insurance Co.</v>
      </c>
      <c r="B107" t="s">
        <v>142</v>
      </c>
      <c r="C107">
        <v>251</v>
      </c>
    </row>
    <row r="108" spans="1:3" x14ac:dyDescent="0.25">
      <c r="A108" t="str">
        <f>VLOOKUP(B108, names!A$3:B$2401, 2,)</f>
        <v>Hartford Casualty Insurance Co.</v>
      </c>
      <c r="B108" t="s">
        <v>143</v>
      </c>
      <c r="C108">
        <v>248</v>
      </c>
    </row>
    <row r="109" spans="1:3" x14ac:dyDescent="0.25">
      <c r="A109" t="str">
        <f>VLOOKUP(B109, names!A$3:B$2401, 2,)</f>
        <v>Indemnity Insurance Co. Of North America</v>
      </c>
      <c r="B109" t="s">
        <v>145</v>
      </c>
      <c r="C109">
        <v>247</v>
      </c>
    </row>
    <row r="110" spans="1:3" x14ac:dyDescent="0.25">
      <c r="A110" t="str">
        <f>VLOOKUP(B110, names!A$3:B$2401, 2,)</f>
        <v>Great American Insurance Co. Of New York</v>
      </c>
      <c r="B110" t="s">
        <v>140</v>
      </c>
      <c r="C110">
        <v>232</v>
      </c>
    </row>
    <row r="111" spans="1:3" x14ac:dyDescent="0.25">
      <c r="A111" t="str">
        <f>VLOOKUP(B111, names!A$3:B$2401, 2,)</f>
        <v>Pacific Indemnity Co.</v>
      </c>
      <c r="B111" t="s">
        <v>148</v>
      </c>
      <c r="C111">
        <v>190</v>
      </c>
    </row>
    <row r="112" spans="1:3" x14ac:dyDescent="0.25">
      <c r="A112" t="str">
        <f>VLOOKUP(B112, names!A$3:B$2401, 2,)</f>
        <v>FCCI Insurance Co.</v>
      </c>
      <c r="B112" t="s">
        <v>144</v>
      </c>
      <c r="C112">
        <v>188</v>
      </c>
    </row>
    <row r="113" spans="1:3" x14ac:dyDescent="0.25">
      <c r="A113" t="str">
        <f>VLOOKUP(B113, names!A$3:B$2401, 2,)</f>
        <v>Hanover Insurance Co. (The)</v>
      </c>
      <c r="B113" t="s">
        <v>147</v>
      </c>
      <c r="C113">
        <v>172</v>
      </c>
    </row>
    <row r="114" spans="1:3" x14ac:dyDescent="0.25">
      <c r="A114" t="str">
        <f>VLOOKUP(B114, names!A$3:B$2401, 2,)</f>
        <v>Guideone Mutual Insurance Co.</v>
      </c>
      <c r="B114" t="s">
        <v>151</v>
      </c>
      <c r="C114">
        <v>164</v>
      </c>
    </row>
    <row r="115" spans="1:3" x14ac:dyDescent="0.25">
      <c r="A115">
        <f>VLOOKUP(B115, names!A$3:B$2401, 2,)</f>
        <v>0</v>
      </c>
      <c r="B115" t="s">
        <v>390</v>
      </c>
      <c r="C115">
        <v>156</v>
      </c>
    </row>
    <row r="116" spans="1:3" x14ac:dyDescent="0.25">
      <c r="A116" t="str">
        <f>VLOOKUP(B116, names!A$3:B$2401, 2,)</f>
        <v>Cincinnati Indemnity Co.</v>
      </c>
      <c r="B116" t="s">
        <v>146</v>
      </c>
      <c r="C116">
        <v>150</v>
      </c>
    </row>
    <row r="117" spans="1:3" x14ac:dyDescent="0.25">
      <c r="A117" t="str">
        <f>VLOOKUP(B117, names!A$3:B$2401, 2,)</f>
        <v>Charter Oak Fire Insurance Co.</v>
      </c>
      <c r="B117" t="s">
        <v>149</v>
      </c>
      <c r="C117">
        <v>145</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117</v>
      </c>
    </row>
    <row r="121" spans="1:3" x14ac:dyDescent="0.25">
      <c r="A121" t="str">
        <f>VLOOKUP(B121, names!A$3:B$2401, 2,)</f>
        <v>Travelers Indemnity Co. Of Connecticut</v>
      </c>
      <c r="B121" t="s">
        <v>156</v>
      </c>
      <c r="C121">
        <v>110</v>
      </c>
    </row>
    <row r="122" spans="1:3" x14ac:dyDescent="0.25">
      <c r="A122" t="str">
        <f>VLOOKUP(B122, names!A$3:B$2401, 2,)</f>
        <v>American States Insurance Co.</v>
      </c>
      <c r="B122" t="s">
        <v>155</v>
      </c>
      <c r="C122">
        <v>104</v>
      </c>
    </row>
    <row r="123" spans="1:3" x14ac:dyDescent="0.25">
      <c r="A123" t="str">
        <f>VLOOKUP(B123, names!A$3:B$2401, 2,)</f>
        <v>Vigilant Insurance Co.</v>
      </c>
      <c r="B123" t="s">
        <v>158</v>
      </c>
      <c r="C123">
        <v>84</v>
      </c>
    </row>
    <row r="124" spans="1:3" x14ac:dyDescent="0.25">
      <c r="A124" t="str">
        <f>VLOOKUP(B124, names!A$3:B$2401, 2,)</f>
        <v>Hartford Underwriters Insurance Co.</v>
      </c>
      <c r="B124" t="s">
        <v>157</v>
      </c>
      <c r="C124">
        <v>80</v>
      </c>
    </row>
    <row r="125" spans="1:3" x14ac:dyDescent="0.25">
      <c r="A125" t="str">
        <f>VLOOKUP(B125, names!A$3:B$2401, 2,)</f>
        <v>Travelers Property Casualty Co. Of America</v>
      </c>
      <c r="B125" t="s">
        <v>160</v>
      </c>
      <c r="C125">
        <v>68</v>
      </c>
    </row>
    <row r="126" spans="1:3" x14ac:dyDescent="0.25">
      <c r="A126">
        <f>VLOOKUP(B126, names!A$3:B$2401, 2,)</f>
        <v>0</v>
      </c>
      <c r="B126" t="s">
        <v>382</v>
      </c>
      <c r="C126">
        <v>64</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38</v>
      </c>
    </row>
    <row r="130" spans="1:3" x14ac:dyDescent="0.25">
      <c r="A130" t="str">
        <f>VLOOKUP(B130, names!A$3:B$2401, 2,)</f>
        <v>Markel Insurance Co.</v>
      </c>
      <c r="B130" t="s">
        <v>164</v>
      </c>
      <c r="C130">
        <v>38</v>
      </c>
    </row>
    <row r="131" spans="1:3" x14ac:dyDescent="0.25">
      <c r="A131" t="str">
        <f>VLOOKUP(B131, names!A$3:B$2401, 2,)</f>
        <v>Phoenix Insurance Co.</v>
      </c>
      <c r="B131" t="s">
        <v>165</v>
      </c>
      <c r="C131">
        <v>37</v>
      </c>
    </row>
    <row r="132" spans="1:3" x14ac:dyDescent="0.25">
      <c r="A132" t="str">
        <f>VLOOKUP(B132, names!A$3:B$2401, 2,)</f>
        <v>Continental Casualty Co.</v>
      </c>
      <c r="B132" t="s">
        <v>174</v>
      </c>
      <c r="C132">
        <v>30</v>
      </c>
    </row>
    <row r="133" spans="1:3" x14ac:dyDescent="0.25">
      <c r="A133" t="e">
        <f>VLOOKUP(B133, names!A$3:B$2401, 2,)</f>
        <v>#N/A</v>
      </c>
      <c r="B133" t="s">
        <v>387</v>
      </c>
      <c r="C133">
        <v>20</v>
      </c>
    </row>
    <row r="134" spans="1:3" x14ac:dyDescent="0.25">
      <c r="A134" t="str">
        <f>VLOOKUP(B134, names!A$3:B$2401, 2,)</f>
        <v>Massachusetts Bay Insurance Co.</v>
      </c>
      <c r="B134" t="s">
        <v>166</v>
      </c>
      <c r="C134">
        <v>20</v>
      </c>
    </row>
    <row r="135" spans="1:3" x14ac:dyDescent="0.25">
      <c r="A135" t="str">
        <f>VLOOKUP(B135, names!A$3:B$2401, 2,)</f>
        <v>American Casualty Co. Of Reading, Pennsylvania</v>
      </c>
      <c r="B135" t="s">
        <v>178</v>
      </c>
      <c r="C135">
        <v>18</v>
      </c>
    </row>
    <row r="136" spans="1:3" x14ac:dyDescent="0.25">
      <c r="A136" t="str">
        <f>VLOOKUP(B136, names!A$3:B$2401, 2,)</f>
        <v>General Insurance Co. Of America</v>
      </c>
      <c r="B136" t="s">
        <v>176</v>
      </c>
      <c r="C136">
        <v>17</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16</v>
      </c>
    </row>
    <row r="139" spans="1:3" x14ac:dyDescent="0.25">
      <c r="A139" t="str">
        <f>VLOOKUP(B139, names!A$3:B$2401, 2,)</f>
        <v>Guideone America Insurance Co.</v>
      </c>
      <c r="B139" t="s">
        <v>175</v>
      </c>
      <c r="C139">
        <v>15</v>
      </c>
    </row>
    <row r="140" spans="1:3" x14ac:dyDescent="0.25">
      <c r="A140" t="str">
        <f>VLOOKUP(B140, names!A$3:B$2401, 2,)</f>
        <v>American Security Insurance Co.</v>
      </c>
      <c r="B140" t="s">
        <v>172</v>
      </c>
      <c r="C140">
        <v>14</v>
      </c>
    </row>
    <row r="141" spans="1:3" x14ac:dyDescent="0.25">
      <c r="A141" t="e">
        <f>VLOOKUP(B141, names!A$3:B$2401, 2,)</f>
        <v>#N/A</v>
      </c>
      <c r="B141" t="s">
        <v>385</v>
      </c>
      <c r="C141">
        <v>13</v>
      </c>
    </row>
    <row r="142" spans="1:3" x14ac:dyDescent="0.25">
      <c r="A142" t="str">
        <f>VLOOKUP(B142, names!A$3:B$2401, 2,)</f>
        <v>Factory Mutual Insurance Co.</v>
      </c>
      <c r="B142" t="s">
        <v>169</v>
      </c>
      <c r="C142">
        <v>13</v>
      </c>
    </row>
    <row r="143" spans="1:3" x14ac:dyDescent="0.25">
      <c r="A143">
        <f>VLOOKUP(B143, names!A$3:B$2401, 2,)</f>
        <v>0</v>
      </c>
      <c r="B143" t="s">
        <v>383</v>
      </c>
      <c r="C143">
        <v>12</v>
      </c>
    </row>
    <row r="144" spans="1:3" x14ac:dyDescent="0.25">
      <c r="A144" t="str">
        <f>VLOOKUP(B144, names!A$3:B$2401, 2,)</f>
        <v>Hanover American Insurance Co. (The)</v>
      </c>
      <c r="B144" t="s">
        <v>181</v>
      </c>
      <c r="C144">
        <v>9</v>
      </c>
    </row>
    <row r="145" spans="1:3" x14ac:dyDescent="0.25">
      <c r="A145" t="str">
        <f>VLOOKUP(B145, names!A$3:B$2401, 2,)</f>
        <v>Ace American Insurance Co.</v>
      </c>
      <c r="B145" t="s">
        <v>180</v>
      </c>
      <c r="C145">
        <v>8</v>
      </c>
    </row>
    <row r="146" spans="1:3" x14ac:dyDescent="0.25">
      <c r="A146" t="str">
        <f>VLOOKUP(B146, names!A$3:B$2401, 2,)</f>
        <v>American Alternative Insurance Corp.</v>
      </c>
      <c r="B146" t="s">
        <v>177</v>
      </c>
      <c r="C146">
        <v>8</v>
      </c>
    </row>
    <row r="147" spans="1:3" x14ac:dyDescent="0.25">
      <c r="A147" t="str">
        <f>VLOOKUP(B147, names!A$3:B$2401, 2,)</f>
        <v>Arch Insurance Co.</v>
      </c>
      <c r="B147" t="s">
        <v>173</v>
      </c>
      <c r="C147">
        <v>8</v>
      </c>
    </row>
    <row r="148" spans="1:3" x14ac:dyDescent="0.25">
      <c r="A148" t="str">
        <f>VLOOKUP(B148, names!A$3:B$2401, 2,)</f>
        <v>National Fire Insurance Co. Of Hartford</v>
      </c>
      <c r="B148" t="s">
        <v>182</v>
      </c>
      <c r="C148">
        <v>7</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Century-National Insurance Co.</v>
      </c>
      <c r="B151" t="s">
        <v>189</v>
      </c>
      <c r="C151">
        <v>4</v>
      </c>
    </row>
    <row r="152" spans="1:3" x14ac:dyDescent="0.25">
      <c r="A152" t="str">
        <f>VLOOKUP(B152, names!A$3:B$2401, 2,)</f>
        <v>National Trust Insurance Co.</v>
      </c>
      <c r="B152" t="s">
        <v>159</v>
      </c>
      <c r="C152">
        <v>4</v>
      </c>
    </row>
    <row r="153" spans="1:3" x14ac:dyDescent="0.25">
      <c r="A153" t="str">
        <f>VLOOKUP(B153, names!A$3:B$2401, 2,)</f>
        <v>Twin City Fire Insurance Co.</v>
      </c>
      <c r="B153" t="s">
        <v>184</v>
      </c>
      <c r="C153">
        <v>4</v>
      </c>
    </row>
    <row r="154" spans="1:3" x14ac:dyDescent="0.25">
      <c r="A154" t="str">
        <f>VLOOKUP(B154, names!A$3:B$2401, 2,)</f>
        <v>Transportation Insurance Co.</v>
      </c>
      <c r="B154" t="s">
        <v>183</v>
      </c>
      <c r="C154">
        <v>3</v>
      </c>
    </row>
    <row r="155" spans="1:3" x14ac:dyDescent="0.25">
      <c r="A155" t="str">
        <f>VLOOKUP(B155, names!A$3:B$2401, 2,)</f>
        <v>American Economy Insurance Co.</v>
      </c>
      <c r="B155" t="s">
        <v>188</v>
      </c>
      <c r="C155">
        <v>2</v>
      </c>
    </row>
    <row r="156" spans="1:3" x14ac:dyDescent="0.25">
      <c r="A156" t="str">
        <f>VLOOKUP(B156, names!A$3:B$2401, 2,)</f>
        <v>Continental Insurance Co.</v>
      </c>
      <c r="B156" t="s">
        <v>190</v>
      </c>
      <c r="C156">
        <v>2</v>
      </c>
    </row>
    <row r="157" spans="1:3" x14ac:dyDescent="0.25">
      <c r="A157" t="str">
        <f>VLOOKUP(B157, names!A$3:B$2401, 2,)</f>
        <v>Mitsui Sumitomo Insurance Co. Of America</v>
      </c>
      <c r="B157" t="s">
        <v>185</v>
      </c>
      <c r="C157">
        <v>2</v>
      </c>
    </row>
    <row r="158" spans="1:3" x14ac:dyDescent="0.25">
      <c r="A158" t="str">
        <f>VLOOKUP(B158, names!A$3:B$2401, 2,)</f>
        <v>Zurich American Insurance Co.</v>
      </c>
      <c r="B158" t="s">
        <v>192</v>
      </c>
      <c r="C158">
        <v>2</v>
      </c>
    </row>
    <row r="159" spans="1:3" x14ac:dyDescent="0.25">
      <c r="A159" t="str">
        <f>VLOOKUP(B159, names!A$3:B$2401, 2,)</f>
        <v>Allianz Global Risks Us Insurance Co.</v>
      </c>
      <c r="B159" t="s">
        <v>193</v>
      </c>
      <c r="C159">
        <v>1</v>
      </c>
    </row>
    <row r="160" spans="1:3" x14ac:dyDescent="0.25">
      <c r="A160" t="str">
        <f>VLOOKUP(B160, names!A$3:B$2401, 2,)</f>
        <v>Employers Insurance Co. Of Wausau</v>
      </c>
      <c r="B160" t="s">
        <v>194</v>
      </c>
      <c r="C160">
        <v>1</v>
      </c>
    </row>
    <row r="161" spans="1:3" x14ac:dyDescent="0.25">
      <c r="A161" t="str">
        <f>VLOOKUP(B161, names!A$3:B$2401, 2,)</f>
        <v>Mitsui Sumitomo Insurance USA</v>
      </c>
      <c r="B161" t="s">
        <v>195</v>
      </c>
      <c r="C161">
        <v>1</v>
      </c>
    </row>
    <row r="162" spans="1:3" x14ac:dyDescent="0.25">
      <c r="A162" t="str">
        <f>VLOOKUP(B162, names!A$3:B$2401, 2,)</f>
        <v>St. Paul Mercury Insurance Co.</v>
      </c>
      <c r="B162" t="s">
        <v>394</v>
      </c>
      <c r="C162">
        <v>1</v>
      </c>
    </row>
    <row r="163" spans="1:3" x14ac:dyDescent="0.25">
      <c r="A163" t="str">
        <f>VLOOKUP(B163, names!A$3:B$2401, 2,)</f>
        <v>St. Paul Protective Insurance Co.</v>
      </c>
      <c r="B163" t="s">
        <v>196</v>
      </c>
      <c r="C163">
        <v>1</v>
      </c>
    </row>
    <row r="164" spans="1:3" x14ac:dyDescent="0.25">
      <c r="A164" t="str">
        <f>VLOOKUP(B164, names!A$3:B$2401, 2,)</f>
        <v>Valley Forge Insurance Co.</v>
      </c>
      <c r="B164" t="s">
        <v>191</v>
      </c>
      <c r="C164">
        <v>1</v>
      </c>
    </row>
    <row r="165" spans="1:3" x14ac:dyDescent="0.25">
      <c r="A165" t="e">
        <f>VLOOKUP(B165, names!A$3:B$2401, 2,)</f>
        <v>#N/A</v>
      </c>
      <c r="B165" t="s">
        <v>396</v>
      </c>
      <c r="C165">
        <v>0</v>
      </c>
    </row>
    <row r="166" spans="1:3" x14ac:dyDescent="0.25">
      <c r="A166" t="str">
        <f>VLOOKUP(B166, names!A$3:B$2401, 2,)</f>
        <v>American Insurance Co. (The)</v>
      </c>
      <c r="B166" t="s">
        <v>197</v>
      </c>
      <c r="C166">
        <v>0</v>
      </c>
    </row>
    <row r="167" spans="1:3" x14ac:dyDescent="0.25">
      <c r="A167" t="str">
        <f>VLOOKUP(B167, names!A$3:B$2401, 2,)</f>
        <v>American Zurich Insurance Co.</v>
      </c>
      <c r="B167" t="s">
        <v>381</v>
      </c>
      <c r="C167">
        <v>0</v>
      </c>
    </row>
    <row r="168" spans="1:3" x14ac:dyDescent="0.25">
      <c r="A168" t="str">
        <f>VLOOKUP(B168, names!A$3:B$2401, 2,)</f>
        <v>Fidelity And Deposit Co. Of Maryland</v>
      </c>
      <c r="B168" t="s">
        <v>199</v>
      </c>
      <c r="C168">
        <v>0</v>
      </c>
    </row>
    <row r="169" spans="1:3" x14ac:dyDescent="0.25">
      <c r="A169" t="str">
        <f>VLOOKUP(B169, names!A$3:B$2401, 2,)</f>
        <v>National Surety Corp.</v>
      </c>
      <c r="B169" t="s">
        <v>203</v>
      </c>
      <c r="C169">
        <v>0</v>
      </c>
    </row>
    <row r="170" spans="1:3" x14ac:dyDescent="0.25">
      <c r="A170" t="e">
        <f>VLOOKUP(B170, names!A$3:B$2401, 2,)</f>
        <v>#N/A</v>
      </c>
      <c r="B170" t="s">
        <v>397</v>
      </c>
      <c r="C170">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names!A$3:B$2401, 2,)</f>
        <v>Citizens Property Insurance Corp.</v>
      </c>
      <c r="B2" t="s">
        <v>33</v>
      </c>
      <c r="C2" s="1">
        <v>1000249</v>
      </c>
    </row>
    <row r="3" spans="1:3" x14ac:dyDescent="0.25">
      <c r="A3" t="str">
        <f>VLOOKUP(B3, names!A$3:B$2401, 2,)</f>
        <v>Universal Property &amp; Casualty Insurance Co.</v>
      </c>
      <c r="B3" t="s">
        <v>34</v>
      </c>
      <c r="C3" s="1">
        <v>499040</v>
      </c>
    </row>
    <row r="4" spans="1:3" x14ac:dyDescent="0.25">
      <c r="A4" t="str">
        <f>VLOOKUP(B4, names!A$3:B$2401, 2,)</f>
        <v>State Farm Florida Insurance Co.</v>
      </c>
      <c r="B4" t="s">
        <v>398</v>
      </c>
      <c r="C4" s="1">
        <v>389109</v>
      </c>
    </row>
    <row r="5" spans="1:3" x14ac:dyDescent="0.25">
      <c r="A5" t="str">
        <f>VLOOKUP(B5, names!A$3:B$2401, 2,)</f>
        <v>American Integrity Insurance Co. Of Florida</v>
      </c>
      <c r="B5" t="s">
        <v>38</v>
      </c>
      <c r="C5" s="1">
        <v>179879</v>
      </c>
    </row>
    <row r="6" spans="1:3" x14ac:dyDescent="0.25">
      <c r="A6" t="str">
        <f>VLOOKUP(B6, names!A$3:B$2401, 2,)</f>
        <v>Security First Insurance Co.</v>
      </c>
      <c r="B6" t="s">
        <v>35</v>
      </c>
      <c r="C6" s="1">
        <v>176337</v>
      </c>
    </row>
    <row r="7" spans="1:3" x14ac:dyDescent="0.25">
      <c r="A7" t="str">
        <f>VLOOKUP(B7, names!A$3:B$2401, 2,)</f>
        <v>St. Johns Insurance Co.</v>
      </c>
      <c r="B7" t="s">
        <v>40</v>
      </c>
      <c r="C7" s="1">
        <v>170840</v>
      </c>
    </row>
    <row r="8" spans="1:3" x14ac:dyDescent="0.25">
      <c r="A8" t="str">
        <f>VLOOKUP(B8, names!A$3:B$2401, 2,)</f>
        <v>Homeowners Choice Property &amp; Casualty Insurance Co.</v>
      </c>
      <c r="B8" t="s">
        <v>41</v>
      </c>
      <c r="C8" s="1">
        <v>163385</v>
      </c>
    </row>
    <row r="9" spans="1:3" x14ac:dyDescent="0.25">
      <c r="A9" t="str">
        <f>VLOOKUP(B9, names!A$3:B$2401, 2,)</f>
        <v>United Property &amp; Casualty Insurance Co.</v>
      </c>
      <c r="B9" t="s">
        <v>39</v>
      </c>
      <c r="C9" s="1">
        <v>163314</v>
      </c>
    </row>
    <row r="10" spans="1:3" x14ac:dyDescent="0.25">
      <c r="A10" t="str">
        <f>VLOOKUP(B10, names!A$3:B$2401, 2,)</f>
        <v>Florida Peninsula Insurance Co.</v>
      </c>
      <c r="B10" t="s">
        <v>46</v>
      </c>
      <c r="C10" s="1">
        <v>138228</v>
      </c>
    </row>
    <row r="11" spans="1:3" x14ac:dyDescent="0.25">
      <c r="A11" t="str">
        <f>VLOOKUP(B11, names!A$3:B$2401, 2,)</f>
        <v>Tower Hill Prime Insurance Co.</v>
      </c>
      <c r="B11" t="s">
        <v>43</v>
      </c>
      <c r="C11" s="1">
        <v>133369</v>
      </c>
    </row>
    <row r="12" spans="1:3" x14ac:dyDescent="0.25">
      <c r="A12" t="str">
        <f>VLOOKUP(B12, names!A$3:B$2401, 2,)</f>
        <v>Heritage Property &amp; Casualty Insurance Co.</v>
      </c>
      <c r="B12" t="s">
        <v>36</v>
      </c>
      <c r="C12" s="1">
        <v>133168</v>
      </c>
    </row>
    <row r="13" spans="1:3" x14ac:dyDescent="0.25">
      <c r="A13" t="str">
        <f>VLOOKUP(B13, names!A$3:B$2401, 2,)</f>
        <v>United Services Automobile Association</v>
      </c>
      <c r="B13" t="s">
        <v>45</v>
      </c>
      <c r="C13" s="1">
        <v>128511</v>
      </c>
    </row>
    <row r="14" spans="1:3" x14ac:dyDescent="0.25">
      <c r="A14" t="str">
        <f>VLOOKUP(B14, names!A$3:B$2401, 2,)</f>
        <v>American Bankers Insurance Co. Of Florida</v>
      </c>
      <c r="B14" t="s">
        <v>42</v>
      </c>
      <c r="C14" s="1">
        <v>124003</v>
      </c>
    </row>
    <row r="15" spans="1:3" x14ac:dyDescent="0.25">
      <c r="A15" t="str">
        <f>VLOOKUP(B15, names!A$3:B$2401, 2,)</f>
        <v>Federated National Insurance Co.</v>
      </c>
      <c r="B15" t="s">
        <v>37</v>
      </c>
      <c r="C15" s="1">
        <v>116401</v>
      </c>
    </row>
    <row r="16" spans="1:3" x14ac:dyDescent="0.25">
      <c r="A16" t="str">
        <f>VLOOKUP(B16, names!A$3:B$2401, 2,)</f>
        <v>Castle Key Indemnity Co.</v>
      </c>
      <c r="B16" t="s">
        <v>49</v>
      </c>
      <c r="C16" s="1">
        <v>107634</v>
      </c>
    </row>
    <row r="17" spans="1:3" x14ac:dyDescent="0.25">
      <c r="A17" t="str">
        <f>VLOOKUP(B17, names!A$3:B$2401, 2,)</f>
        <v>Florida Family Insurance Co.</v>
      </c>
      <c r="B17" t="s">
        <v>48</v>
      </c>
      <c r="C17" s="1">
        <v>104189</v>
      </c>
    </row>
    <row r="18" spans="1:3" x14ac:dyDescent="0.25">
      <c r="A18" t="str">
        <f>VLOOKUP(B18, names!A$3:B$2401, 2,)</f>
        <v>Tower Hill Signature Insurance Co.</v>
      </c>
      <c r="B18" t="s">
        <v>51</v>
      </c>
      <c r="C18" s="1">
        <v>100165</v>
      </c>
    </row>
    <row r="19" spans="1:3" x14ac:dyDescent="0.25">
      <c r="A19" t="str">
        <f>VLOOKUP(B19, names!A$3:B$2401, 2,)</f>
        <v>ASI Preferred Insurance Corp.</v>
      </c>
      <c r="B19" t="s">
        <v>47</v>
      </c>
      <c r="C19" s="1">
        <v>99265</v>
      </c>
    </row>
    <row r="20" spans="1:3" x14ac:dyDescent="0.25">
      <c r="A20" t="str">
        <f>VLOOKUP(B20, names!A$3:B$2401, 2,)</f>
        <v>Castle Key Insurance Co.</v>
      </c>
      <c r="B20" t="s">
        <v>53</v>
      </c>
      <c r="C20" s="1">
        <v>98016</v>
      </c>
    </row>
    <row r="21" spans="1:3" x14ac:dyDescent="0.25">
      <c r="A21" t="str">
        <f>VLOOKUP(B21, names!A$3:B$2401, 2,)</f>
        <v>People's Trust Insurance Co.</v>
      </c>
      <c r="B21" t="s">
        <v>44</v>
      </c>
      <c r="C21" s="1">
        <v>93882</v>
      </c>
    </row>
    <row r="22" spans="1:3" x14ac:dyDescent="0.25">
      <c r="A22" t="str">
        <f>VLOOKUP(B22, names!A$3:B$2401, 2,)</f>
        <v>Ark Royal Insurance Co.</v>
      </c>
      <c r="B22" t="s">
        <v>50</v>
      </c>
      <c r="C22" s="1">
        <v>88156</v>
      </c>
    </row>
    <row r="23" spans="1:3" x14ac:dyDescent="0.25">
      <c r="A23" t="str">
        <f>VLOOKUP(B23, names!A$3:B$2401, 2,)</f>
        <v>ASI Assurance Corp.</v>
      </c>
      <c r="B23" t="s">
        <v>56</v>
      </c>
      <c r="C23" s="1">
        <v>87205</v>
      </c>
    </row>
    <row r="24" spans="1:3" x14ac:dyDescent="0.25">
      <c r="A24" t="str">
        <f>VLOOKUP(B24, names!A$3:B$2401, 2,)</f>
        <v>Southern Fidelity Property &amp; Casualty</v>
      </c>
      <c r="B24" t="s">
        <v>62</v>
      </c>
      <c r="C24" s="1">
        <v>74543</v>
      </c>
    </row>
    <row r="25" spans="1:3" x14ac:dyDescent="0.25">
      <c r="A25" t="str">
        <f>VLOOKUP(B25, names!A$3:B$2401, 2,)</f>
        <v xml:space="preserve">Tower Hill Preferred Insurance Co. </v>
      </c>
      <c r="B25" t="s">
        <v>54</v>
      </c>
      <c r="C25" s="1">
        <v>72824</v>
      </c>
    </row>
    <row r="26" spans="1:3" x14ac:dyDescent="0.25">
      <c r="A26" t="str">
        <f>VLOOKUP(B26, names!A$3:B$2401, 2,)</f>
        <v>Cypress Property &amp; Casualty Insurance Co.</v>
      </c>
      <c r="B26" t="s">
        <v>59</v>
      </c>
      <c r="C26" s="1">
        <v>71997</v>
      </c>
    </row>
    <row r="27" spans="1:3" x14ac:dyDescent="0.25">
      <c r="A27" t="str">
        <f>VLOOKUP(B27, names!A$3:B$2401, 2,)</f>
        <v>Olympus Insurance Co.</v>
      </c>
      <c r="B27" t="s">
        <v>52</v>
      </c>
      <c r="C27" s="1">
        <v>70207</v>
      </c>
    </row>
    <row r="28" spans="1:3" x14ac:dyDescent="0.25">
      <c r="A28" t="str">
        <f>VLOOKUP(B28, names!A$3:B$2401, 2,)</f>
        <v>Southern Fidelity Insurance Co.</v>
      </c>
      <c r="B28" t="s">
        <v>58</v>
      </c>
      <c r="C28" s="1">
        <v>69283</v>
      </c>
    </row>
    <row r="29" spans="1:3" x14ac:dyDescent="0.25">
      <c r="A29" t="str">
        <f>VLOOKUP(B29, names!A$3:B$2401, 2,)</f>
        <v>Southern Oak Insurance Co.</v>
      </c>
      <c r="B29" t="s">
        <v>65</v>
      </c>
      <c r="C29" s="1">
        <v>63172</v>
      </c>
    </row>
    <row r="30" spans="1:3" x14ac:dyDescent="0.25">
      <c r="A30" t="str">
        <f>VLOOKUP(B30, names!A$3:B$2401, 2,)</f>
        <v>American Strategic Insurance Corp.</v>
      </c>
      <c r="B30" t="s">
        <v>61</v>
      </c>
      <c r="C30" s="1">
        <v>62200</v>
      </c>
    </row>
    <row r="31" spans="1:3" x14ac:dyDescent="0.25">
      <c r="A31" t="str">
        <f>VLOOKUP(B31, names!A$3:B$2401, 2,)</f>
        <v>Tower Hill Select Insurance Co.</v>
      </c>
      <c r="B31" t="s">
        <v>63</v>
      </c>
      <c r="C31" s="1">
        <v>59484</v>
      </c>
    </row>
    <row r="32" spans="1:3" x14ac:dyDescent="0.25">
      <c r="A32" t="str">
        <f>VLOOKUP(B32, names!A$3:B$2401, 2,)</f>
        <v>Universal Insurance Co. Of North America</v>
      </c>
      <c r="B32" t="s">
        <v>70</v>
      </c>
      <c r="C32" s="1">
        <v>58473</v>
      </c>
    </row>
    <row r="33" spans="1:3" x14ac:dyDescent="0.25">
      <c r="A33" t="str">
        <f>VLOOKUP(B33, names!A$3:B$2401, 2,)</f>
        <v>Auto Club Insurance Co. Of Florida</v>
      </c>
      <c r="B33" t="s">
        <v>60</v>
      </c>
      <c r="C33" s="1">
        <v>58120</v>
      </c>
    </row>
    <row r="34" spans="1:3" x14ac:dyDescent="0.25">
      <c r="A34" t="str">
        <f>VLOOKUP(B34, names!A$3:B$2401, 2,)</f>
        <v>Gulfstream Property And Casualty Insurance Co.</v>
      </c>
      <c r="B34" t="s">
        <v>64</v>
      </c>
      <c r="C34" s="1">
        <v>55500</v>
      </c>
    </row>
    <row r="35" spans="1:3" x14ac:dyDescent="0.25">
      <c r="A35" t="str">
        <f>VLOOKUP(B35, names!A$3:B$2401, 2,)</f>
        <v>USAA Casualty Insurance Co.</v>
      </c>
      <c r="B35" t="s">
        <v>67</v>
      </c>
      <c r="C35" s="1">
        <v>54776</v>
      </c>
    </row>
    <row r="36" spans="1:3" x14ac:dyDescent="0.25">
      <c r="A36" t="str">
        <f>VLOOKUP(B36, names!A$3:B$2401, 2,)</f>
        <v>Safe Harbor Insurance Co.</v>
      </c>
      <c r="B36" t="s">
        <v>57</v>
      </c>
      <c r="C36" s="1">
        <v>50233</v>
      </c>
    </row>
    <row r="37" spans="1:3" x14ac:dyDescent="0.25">
      <c r="A37" t="str">
        <f>VLOOKUP(B37, names!A$3:B$2401, 2,)</f>
        <v>American Traditions Insurance Co.</v>
      </c>
      <c r="B37" t="s">
        <v>68</v>
      </c>
      <c r="C37" s="1">
        <v>49376</v>
      </c>
    </row>
    <row r="38" spans="1:3" x14ac:dyDescent="0.25">
      <c r="A38" t="str">
        <f>VLOOKUP(B38, names!A$3:B$2401, 2,)</f>
        <v>American Modern Insurance Co. Of Florida</v>
      </c>
      <c r="B38" t="s">
        <v>66</v>
      </c>
      <c r="C38" s="1">
        <v>47856</v>
      </c>
    </row>
    <row r="39" spans="1:3" x14ac:dyDescent="0.25">
      <c r="A39" t="str">
        <f>VLOOKUP(B39, names!A$3:B$2401, 2,)</f>
        <v>Florida Farm Bureau Casualty Insurance Co.</v>
      </c>
      <c r="B39" t="s">
        <v>75</v>
      </c>
      <c r="C39" s="1">
        <v>45330</v>
      </c>
    </row>
    <row r="40" spans="1:3" x14ac:dyDescent="0.25">
      <c r="A40" t="str">
        <f>VLOOKUP(B40, names!A$3:B$2401, 2,)</f>
        <v>Florida Farm Bureau General Insurance Co.</v>
      </c>
      <c r="B40" t="s">
        <v>76</v>
      </c>
      <c r="C40" s="1">
        <v>42790</v>
      </c>
    </row>
    <row r="41" spans="1:3" x14ac:dyDescent="0.25">
      <c r="A41" t="str">
        <f>VLOOKUP(B41, names!A$3:B$2401, 2,)</f>
        <v>Capitol Preferred Insurance Co.</v>
      </c>
      <c r="B41" t="s">
        <v>74</v>
      </c>
      <c r="C41" s="1">
        <v>41991</v>
      </c>
    </row>
    <row r="42" spans="1:3" x14ac:dyDescent="0.25">
      <c r="A42" t="str">
        <f>VLOOKUP(B42, names!A$3:B$2401, 2,)</f>
        <v>Liberty Mutual Fire Insurance Co.</v>
      </c>
      <c r="B42" t="s">
        <v>77</v>
      </c>
      <c r="C42" s="1">
        <v>41377</v>
      </c>
    </row>
    <row r="43" spans="1:3" x14ac:dyDescent="0.25">
      <c r="A43" t="str">
        <f>VLOOKUP(B43, names!A$3:B$2401, 2,)</f>
        <v>Omega Insurance Co.</v>
      </c>
      <c r="B43" t="s">
        <v>72</v>
      </c>
      <c r="C43" s="1">
        <v>39631</v>
      </c>
    </row>
    <row r="44" spans="1:3" x14ac:dyDescent="0.25">
      <c r="A44" t="e">
        <f>VLOOKUP(B44, names!A$3:B$2401, 2,)</f>
        <v>#N/A</v>
      </c>
      <c r="B44" t="s">
        <v>395</v>
      </c>
      <c r="C44" s="1">
        <v>37684</v>
      </c>
    </row>
    <row r="45" spans="1:3" x14ac:dyDescent="0.25">
      <c r="A45" t="str">
        <f>VLOOKUP(B45, names!A$3:B$2401, 2,)</f>
        <v>First Protective Insurance Co.</v>
      </c>
      <c r="B45" t="s">
        <v>55</v>
      </c>
      <c r="C45" s="1">
        <v>37632</v>
      </c>
    </row>
    <row r="46" spans="1:3" x14ac:dyDescent="0.25">
      <c r="A46" t="str">
        <f>VLOOKUP(B46, names!A$3:B$2401, 2,)</f>
        <v>Foremost Insurance Co.</v>
      </c>
      <c r="B46" t="s">
        <v>79</v>
      </c>
      <c r="C46" s="1">
        <v>37155</v>
      </c>
    </row>
    <row r="47" spans="1:3" x14ac:dyDescent="0.25">
      <c r="A47" t="str">
        <f>VLOOKUP(B47, names!A$3:B$2401, 2,)</f>
        <v>Modern USA Insurance Co.</v>
      </c>
      <c r="B47" t="s">
        <v>73</v>
      </c>
      <c r="C47" s="1">
        <v>36960</v>
      </c>
    </row>
    <row r="48" spans="1:3" x14ac:dyDescent="0.25">
      <c r="A48" t="str">
        <f>VLOOKUP(B48, names!A$3:B$2401, 2,)</f>
        <v>Nationwide Insurance Co. Of Florida</v>
      </c>
      <c r="B48" t="s">
        <v>80</v>
      </c>
      <c r="C48" s="1">
        <v>36931</v>
      </c>
    </row>
    <row r="49" spans="1:3" x14ac:dyDescent="0.25">
      <c r="A49" t="str">
        <f>VLOOKUP(B49, names!A$3:B$2401, 2,)</f>
        <v>First Community Insurance Co.</v>
      </c>
      <c r="B49" t="s">
        <v>83</v>
      </c>
      <c r="C49" s="1">
        <v>33084</v>
      </c>
    </row>
    <row r="50" spans="1:3" x14ac:dyDescent="0.25">
      <c r="A50" t="str">
        <f>VLOOKUP(B50, names!A$3:B$2401, 2,)</f>
        <v>Hartford Insurance Co. Of The Midwest</v>
      </c>
      <c r="B50" t="s">
        <v>86</v>
      </c>
      <c r="C50" s="1">
        <v>32503</v>
      </c>
    </row>
    <row r="51" spans="1:3" x14ac:dyDescent="0.25">
      <c r="A51" t="str">
        <f>VLOOKUP(B51, names!A$3:B$2401, 2,)</f>
        <v>Federal Insurance Co.</v>
      </c>
      <c r="B51" t="s">
        <v>81</v>
      </c>
      <c r="C51" s="1">
        <v>31598</v>
      </c>
    </row>
    <row r="52" spans="1:3" x14ac:dyDescent="0.25">
      <c r="A52" t="str">
        <f>VLOOKUP(B52, names!A$3:B$2401, 2,)</f>
        <v>Florida Specialty Insurance Co.</v>
      </c>
      <c r="B52" t="s">
        <v>84</v>
      </c>
      <c r="C52" s="1">
        <v>30986</v>
      </c>
    </row>
    <row r="53" spans="1:3" x14ac:dyDescent="0.25">
      <c r="A53" t="str">
        <f>VLOOKUP(B53, names!A$3:B$2401, 2,)</f>
        <v>Fidelity Fire &amp; Casualty Co.</v>
      </c>
      <c r="B53" t="s">
        <v>200</v>
      </c>
      <c r="C53" s="1">
        <v>30358</v>
      </c>
    </row>
    <row r="54" spans="1:3" x14ac:dyDescent="0.25">
      <c r="A54" t="str">
        <f>VLOOKUP(B54, names!A$3:B$2401, 2,)</f>
        <v>Sawgrass Mutual Insurance Co.</v>
      </c>
      <c r="B54" t="s">
        <v>85</v>
      </c>
      <c r="C54" s="1">
        <v>25307</v>
      </c>
    </row>
    <row r="55" spans="1:3" x14ac:dyDescent="0.25">
      <c r="A55" t="str">
        <f>VLOOKUP(B55, names!A$3:B$2401, 2,)</f>
        <v>Amica Mutual Insurance Co.</v>
      </c>
      <c r="B55" t="s">
        <v>89</v>
      </c>
      <c r="C55" s="1">
        <v>22009</v>
      </c>
    </row>
    <row r="56" spans="1:3" x14ac:dyDescent="0.25">
      <c r="A56" t="str">
        <f>VLOOKUP(B56, names!A$3:B$2401, 2,)</f>
        <v>Foremost Property And Casualty Insurance Co.</v>
      </c>
      <c r="B56" t="s">
        <v>92</v>
      </c>
      <c r="C56" s="1">
        <v>21626</v>
      </c>
    </row>
    <row r="57" spans="1:3" x14ac:dyDescent="0.25">
      <c r="A57" t="str">
        <f>VLOOKUP(B57, names!A$3:B$2401, 2,)</f>
        <v>First Liberty Insurance Corp. (The)</v>
      </c>
      <c r="B57" t="s">
        <v>90</v>
      </c>
      <c r="C57" s="1">
        <v>21240</v>
      </c>
    </row>
    <row r="58" spans="1:3" x14ac:dyDescent="0.25">
      <c r="A58" t="str">
        <f>VLOOKUP(B58, names!A$3:B$2401, 2,)</f>
        <v>Prepared Insurance Co.</v>
      </c>
      <c r="B58" t="s">
        <v>82</v>
      </c>
      <c r="C58" s="1">
        <v>19754</v>
      </c>
    </row>
    <row r="59" spans="1:3" x14ac:dyDescent="0.25">
      <c r="A59" t="str">
        <f>VLOOKUP(B59, names!A$3:B$2401, 2,)</f>
        <v>First Floridian Auto And Home Insurance Co.</v>
      </c>
      <c r="B59" t="s">
        <v>93</v>
      </c>
      <c r="C59" s="1">
        <v>18390</v>
      </c>
    </row>
    <row r="60" spans="1:3" x14ac:dyDescent="0.25">
      <c r="A60" t="str">
        <f>VLOOKUP(B60, names!A$3:B$2401, 2,)</f>
        <v>Weston Insurance Co.</v>
      </c>
      <c r="B60" t="s">
        <v>87</v>
      </c>
      <c r="C60" s="1">
        <v>17070</v>
      </c>
    </row>
    <row r="61" spans="1:3" x14ac:dyDescent="0.25">
      <c r="A61" t="str">
        <f>VLOOKUP(B61, names!A$3:B$2401, 2,)</f>
        <v>United Casualty Insurance Co. Of America</v>
      </c>
      <c r="B61" t="s">
        <v>95</v>
      </c>
      <c r="C61" s="1">
        <v>15946</v>
      </c>
    </row>
    <row r="62" spans="1:3" x14ac:dyDescent="0.25">
      <c r="A62" t="str">
        <f>VLOOKUP(B62, names!A$3:B$2401, 2,)</f>
        <v>AIG Property Casualty Co.</v>
      </c>
      <c r="B62" t="s">
        <v>97</v>
      </c>
      <c r="C62" s="1">
        <v>13521</v>
      </c>
    </row>
    <row r="63" spans="1:3" x14ac:dyDescent="0.25">
      <c r="A63" t="str">
        <f>VLOOKUP(B63, names!A$3:B$2401, 2,)</f>
        <v>First American Property &amp; Casualty Insurance Co.</v>
      </c>
      <c r="B63" t="s">
        <v>98</v>
      </c>
      <c r="C63" s="1">
        <v>12171</v>
      </c>
    </row>
    <row r="64" spans="1:3" x14ac:dyDescent="0.25">
      <c r="A64" t="str">
        <f>VLOOKUP(B64, names!A$3:B$2401, 2,)</f>
        <v>Stillwater Property And Casualty Insurance Co.</v>
      </c>
      <c r="B64" t="s">
        <v>100</v>
      </c>
      <c r="C64" s="1">
        <v>10843</v>
      </c>
    </row>
    <row r="65" spans="1:3" x14ac:dyDescent="0.25">
      <c r="A65" t="str">
        <f>VLOOKUP(B65, names!A$3:B$2401, 2,)</f>
        <v>Metropolitan Casualty Insurance Co.</v>
      </c>
      <c r="B65" t="s">
        <v>99</v>
      </c>
      <c r="C65" s="1">
        <v>10263</v>
      </c>
    </row>
    <row r="66" spans="1:3" x14ac:dyDescent="0.25">
      <c r="A66" t="str">
        <f>VLOOKUP(B66, names!A$3:B$2401, 2,)</f>
        <v>American Southern Home Insurance Co.</v>
      </c>
      <c r="B66" t="s">
        <v>105</v>
      </c>
      <c r="C66" s="1">
        <v>9699</v>
      </c>
    </row>
    <row r="67" spans="1:3" x14ac:dyDescent="0.25">
      <c r="A67" t="str">
        <f>VLOOKUP(B67, names!A$3:B$2401, 2,)</f>
        <v>Southern-Owners Insurance Co.</v>
      </c>
      <c r="B67" t="s">
        <v>101</v>
      </c>
      <c r="C67" s="1">
        <v>8535</v>
      </c>
    </row>
    <row r="68" spans="1:3" x14ac:dyDescent="0.25">
      <c r="A68" t="str">
        <f>VLOOKUP(B68, names!A$3:B$2401, 2,)</f>
        <v>Elements Property Insurance Co.</v>
      </c>
      <c r="B68" t="s">
        <v>78</v>
      </c>
      <c r="C68" s="1">
        <v>8447</v>
      </c>
    </row>
    <row r="69" spans="1:3" x14ac:dyDescent="0.25">
      <c r="A69" t="str">
        <f>VLOOKUP(B69, names!A$3:B$2401, 2,)</f>
        <v>Fireman's Fund Insurance Co.</v>
      </c>
      <c r="B69" t="s">
        <v>104</v>
      </c>
      <c r="C69" s="1">
        <v>7600</v>
      </c>
    </row>
    <row r="70" spans="1:3" x14ac:dyDescent="0.25">
      <c r="A70" t="str">
        <f>VLOOKUP(B70, names!A$3:B$2401, 2,)</f>
        <v>USAA General Indemnity Co.</v>
      </c>
      <c r="B70" t="s">
        <v>94</v>
      </c>
      <c r="C70" s="1">
        <v>7483</v>
      </c>
    </row>
    <row r="71" spans="1:3" x14ac:dyDescent="0.25">
      <c r="A71" t="str">
        <f>VLOOKUP(B71, names!A$3:B$2401, 2,)</f>
        <v>Avatar Property &amp; Casualty Insurance Co.</v>
      </c>
      <c r="B71" t="s">
        <v>91</v>
      </c>
      <c r="C71" s="1">
        <v>7019</v>
      </c>
    </row>
    <row r="72" spans="1:3" x14ac:dyDescent="0.25">
      <c r="A72" t="str">
        <f>VLOOKUP(B72, names!A$3:B$2401, 2,)</f>
        <v>Cincinnati Insurance Co.</v>
      </c>
      <c r="B72" t="s">
        <v>124</v>
      </c>
      <c r="C72" s="1">
        <v>6468</v>
      </c>
    </row>
    <row r="73" spans="1:3" x14ac:dyDescent="0.25">
      <c r="A73" t="str">
        <f>VLOOKUP(B73, names!A$3:B$2401, 2,)</f>
        <v>Sussex Insurance Co.</v>
      </c>
      <c r="B73" t="s">
        <v>106</v>
      </c>
      <c r="C73" s="1">
        <v>6258</v>
      </c>
    </row>
    <row r="74" spans="1:3" x14ac:dyDescent="0.25">
      <c r="A74" t="str">
        <f>VLOOKUP(B74, names!A$3:B$2401, 2,)</f>
        <v>American Reliable Insurance Co.</v>
      </c>
      <c r="B74" t="s">
        <v>102</v>
      </c>
      <c r="C74" s="1">
        <v>6212</v>
      </c>
    </row>
    <row r="75" spans="1:3" x14ac:dyDescent="0.25">
      <c r="A75" t="str">
        <f>VLOOKUP(B75, names!A$3:B$2401, 2,)</f>
        <v>Privilege Underwriters Reciprocal Exchange</v>
      </c>
      <c r="B75" t="s">
        <v>103</v>
      </c>
      <c r="C75" s="1">
        <v>5292</v>
      </c>
    </row>
    <row r="76" spans="1:3" x14ac:dyDescent="0.25">
      <c r="A76" t="str">
        <f>VLOOKUP(B76, names!A$3:B$2401, 2,)</f>
        <v>New Hampshire Insurance Co.</v>
      </c>
      <c r="B76" t="s">
        <v>110</v>
      </c>
      <c r="C76" s="1">
        <v>4893</v>
      </c>
    </row>
    <row r="77" spans="1:3" x14ac:dyDescent="0.25">
      <c r="A77" t="str">
        <f>VLOOKUP(B77, names!A$3:B$2401, 2,)</f>
        <v>Teachers Insurance Co.</v>
      </c>
      <c r="B77" t="s">
        <v>137</v>
      </c>
      <c r="C77" s="1">
        <v>4645</v>
      </c>
    </row>
    <row r="78" spans="1:3" x14ac:dyDescent="0.25">
      <c r="A78" t="str">
        <f>VLOOKUP(B78, names!A$3:B$2401, 2,)</f>
        <v>American Coastal Insurance Co.</v>
      </c>
      <c r="B78" t="s">
        <v>108</v>
      </c>
      <c r="C78" s="1">
        <v>4105</v>
      </c>
    </row>
    <row r="79" spans="1:3" x14ac:dyDescent="0.25">
      <c r="A79" t="str">
        <f>VLOOKUP(B79, names!A$3:B$2401, 2,)</f>
        <v>Armed Forces Insurance Exchange</v>
      </c>
      <c r="B79" t="s">
        <v>111</v>
      </c>
      <c r="C79" s="1">
        <v>4065</v>
      </c>
    </row>
    <row r="80" spans="1:3" x14ac:dyDescent="0.25">
      <c r="A80" t="str">
        <f>VLOOKUP(B80, names!A$3:B$2401, 2,)</f>
        <v>ASI Home Insurance Corp.</v>
      </c>
      <c r="B80" t="s">
        <v>120</v>
      </c>
      <c r="C80" s="1">
        <v>3696</v>
      </c>
    </row>
    <row r="81" spans="1:3" x14ac:dyDescent="0.25">
      <c r="A81" t="str">
        <f>VLOOKUP(B81, names!A$3:B$2401, 2,)</f>
        <v>American Automobile Insurance Co.</v>
      </c>
      <c r="B81" t="s">
        <v>113</v>
      </c>
      <c r="C81" s="1">
        <v>2723</v>
      </c>
    </row>
    <row r="82" spans="1:3" x14ac:dyDescent="0.25">
      <c r="A82" t="str">
        <f>VLOOKUP(B82, names!A$3:B$2401, 2,)</f>
        <v>Auto-Owners Insurance Co.</v>
      </c>
      <c r="B82" t="s">
        <v>116</v>
      </c>
      <c r="C82" s="1">
        <v>2644</v>
      </c>
    </row>
    <row r="83" spans="1:3" x14ac:dyDescent="0.25">
      <c r="A83" t="str">
        <f>VLOOKUP(B83, names!A$3:B$2401, 2,)</f>
        <v>Ace Insurance Co. Of The Midwest</v>
      </c>
      <c r="B83" t="s">
        <v>114</v>
      </c>
      <c r="C83" s="1">
        <v>2335</v>
      </c>
    </row>
    <row r="84" spans="1:3" x14ac:dyDescent="0.25">
      <c r="A84" t="str">
        <f>VLOOKUP(B84, names!A$3:B$2401, 2,)</f>
        <v>IDS Property Casualty Insurance Co.</v>
      </c>
      <c r="B84" t="s">
        <v>118</v>
      </c>
      <c r="C84" s="1">
        <v>2323</v>
      </c>
    </row>
    <row r="85" spans="1:3" x14ac:dyDescent="0.25">
      <c r="A85" t="str">
        <f>VLOOKUP(B85, names!A$3:B$2401, 2,)</f>
        <v>Electric Insurance Co.</v>
      </c>
      <c r="B85" t="s">
        <v>121</v>
      </c>
      <c r="C85" s="1">
        <v>2056</v>
      </c>
    </row>
    <row r="86" spans="1:3" x14ac:dyDescent="0.25">
      <c r="A86" t="e">
        <f>VLOOKUP(B86, names!A$3:B$2401, 2,)</f>
        <v>#N/A</v>
      </c>
      <c r="B86" t="s">
        <v>380</v>
      </c>
      <c r="C86" s="1">
        <v>2021</v>
      </c>
    </row>
    <row r="87" spans="1:3" x14ac:dyDescent="0.25">
      <c r="A87" t="str">
        <f>VLOOKUP(B87, names!A$3:B$2401, 2,)</f>
        <v>Praetorian Insurance Co.</v>
      </c>
      <c r="B87" t="s">
        <v>96</v>
      </c>
      <c r="C87" s="1">
        <v>1989</v>
      </c>
    </row>
    <row r="88" spans="1:3" x14ac:dyDescent="0.25">
      <c r="A88" t="str">
        <f>VLOOKUP(B88, names!A$3:B$2401, 2,)</f>
        <v>Travelers Indemnity Co. Of America</v>
      </c>
      <c r="B88" t="s">
        <v>123</v>
      </c>
      <c r="C88" s="1">
        <v>1694</v>
      </c>
    </row>
    <row r="89" spans="1:3" x14ac:dyDescent="0.25">
      <c r="A89" t="str">
        <f>VLOOKUP(B89, names!A$3:B$2401, 2,)</f>
        <v>Old Dominion Insurance Co.</v>
      </c>
      <c r="B89" t="s">
        <v>122</v>
      </c>
      <c r="C89" s="1">
        <v>1401</v>
      </c>
    </row>
    <row r="90" spans="1:3" x14ac:dyDescent="0.25">
      <c r="A90" t="str">
        <f>VLOOKUP(B90, names!A$3:B$2401, 2,)</f>
        <v>Merastar Insurance Co.</v>
      </c>
      <c r="B90" t="s">
        <v>127</v>
      </c>
      <c r="C90" s="1">
        <v>1208</v>
      </c>
    </row>
    <row r="91" spans="1:3" x14ac:dyDescent="0.25">
      <c r="A91" t="str">
        <f>VLOOKUP(B91, names!A$3:B$2401, 2,)</f>
        <v>QBE Insurance Corp.</v>
      </c>
      <c r="B91" t="s">
        <v>126</v>
      </c>
      <c r="C91" s="1">
        <v>1084</v>
      </c>
    </row>
    <row r="92" spans="1:3" x14ac:dyDescent="0.25">
      <c r="A92" t="str">
        <f>VLOOKUP(B92, names!A$3:B$2401, 2,)</f>
        <v>Great Northern Insurance Co.</v>
      </c>
      <c r="B92" t="s">
        <v>125</v>
      </c>
      <c r="C92" s="1">
        <v>1056</v>
      </c>
    </row>
    <row r="93" spans="1:3" x14ac:dyDescent="0.25">
      <c r="A93" t="str">
        <f>VLOOKUP(B93, names!A$3:B$2401, 2,)</f>
        <v>American Home Assurance Co.</v>
      </c>
      <c r="B93" t="s">
        <v>128</v>
      </c>
      <c r="C93" s="1">
        <v>1003</v>
      </c>
    </row>
    <row r="94" spans="1:3" x14ac:dyDescent="0.25">
      <c r="A94" t="e">
        <f>VLOOKUP(B94, names!A$3:B$2401, 2,)</f>
        <v>#N/A</v>
      </c>
      <c r="B94" t="s">
        <v>386</v>
      </c>
      <c r="C94">
        <v>923</v>
      </c>
    </row>
    <row r="95" spans="1:3" x14ac:dyDescent="0.25">
      <c r="A95" t="str">
        <f>VLOOKUP(B95, names!A$3:B$2401, 2,)</f>
        <v>United Fire And Casualty Co.</v>
      </c>
      <c r="B95" t="s">
        <v>130</v>
      </c>
      <c r="C95">
        <v>882</v>
      </c>
    </row>
    <row r="96" spans="1:3" x14ac:dyDescent="0.25">
      <c r="A96">
        <f>VLOOKUP(B96, names!A$3:B$2401, 2,)</f>
        <v>0</v>
      </c>
      <c r="B96" t="s">
        <v>390</v>
      </c>
      <c r="C96">
        <v>869</v>
      </c>
    </row>
    <row r="97" spans="1:3" x14ac:dyDescent="0.25">
      <c r="A97" t="str">
        <f>VLOOKUP(B97, names!A$3:B$2401, 2,)</f>
        <v>Aegis Security Insurance Co.</v>
      </c>
      <c r="B97" t="s">
        <v>129</v>
      </c>
      <c r="C97">
        <v>859</v>
      </c>
    </row>
    <row r="98" spans="1:3" x14ac:dyDescent="0.25">
      <c r="A98" t="str">
        <f>VLOOKUP(B98, names!A$3:B$2401, 2,)</f>
        <v>American Platinum Property And Casualty Insurance Co.</v>
      </c>
      <c r="B98" t="s">
        <v>132</v>
      </c>
      <c r="C98">
        <v>822</v>
      </c>
    </row>
    <row r="99" spans="1:3" x14ac:dyDescent="0.25">
      <c r="A99" t="str">
        <f>VLOOKUP(B99, names!A$3:B$2401, 2,)</f>
        <v>Great American Insurance Co.</v>
      </c>
      <c r="B99" t="s">
        <v>131</v>
      </c>
      <c r="C99">
        <v>709</v>
      </c>
    </row>
    <row r="100" spans="1:3" x14ac:dyDescent="0.25">
      <c r="A100" t="str">
        <f>VLOOKUP(B100, names!A$3:B$2401, 2,)</f>
        <v>Philadelphia Indemnity Insurance Co.</v>
      </c>
      <c r="B100" t="s">
        <v>135</v>
      </c>
      <c r="C100">
        <v>637</v>
      </c>
    </row>
    <row r="101" spans="1:3" x14ac:dyDescent="0.25">
      <c r="A101" t="str">
        <f>VLOOKUP(B101, names!A$3:B$2401, 2,)</f>
        <v>Addison Insurance Co.</v>
      </c>
      <c r="B101" t="s">
        <v>136</v>
      </c>
      <c r="C101">
        <v>540</v>
      </c>
    </row>
    <row r="102" spans="1:3" x14ac:dyDescent="0.25">
      <c r="A102" t="str">
        <f>VLOOKUP(B102, names!A$3:B$2401, 2,)</f>
        <v>Guideone Elite Insurance Co.</v>
      </c>
      <c r="B102" t="s">
        <v>134</v>
      </c>
      <c r="C102">
        <v>499</v>
      </c>
    </row>
    <row r="103" spans="1:3" x14ac:dyDescent="0.25">
      <c r="A103" t="str">
        <f>VLOOKUP(B103, names!A$3:B$2401, 2,)</f>
        <v>Great American Assurance Co.</v>
      </c>
      <c r="B103" t="s">
        <v>133</v>
      </c>
      <c r="C103">
        <v>484</v>
      </c>
    </row>
    <row r="104" spans="1:3" x14ac:dyDescent="0.25">
      <c r="A104" t="str">
        <f>VLOOKUP(B104, names!A$3:B$2401, 2,)</f>
        <v>First National Insurance Co. Of America</v>
      </c>
      <c r="B104" t="s">
        <v>138</v>
      </c>
      <c r="C104">
        <v>461</v>
      </c>
    </row>
    <row r="105" spans="1:3" x14ac:dyDescent="0.25">
      <c r="A105" t="str">
        <f>VLOOKUP(B105, names!A$3:B$2401, 2,)</f>
        <v>Horace Mann Insurance Co.</v>
      </c>
      <c r="B105" t="s">
        <v>202</v>
      </c>
      <c r="C105">
        <v>387</v>
      </c>
    </row>
    <row r="106" spans="1:3" x14ac:dyDescent="0.25">
      <c r="A106" t="str">
        <f>VLOOKUP(B106, names!A$3:B$2401, 2,)</f>
        <v>Church Mutual Insurance Co.</v>
      </c>
      <c r="B106" t="s">
        <v>139</v>
      </c>
      <c r="C106">
        <v>351</v>
      </c>
    </row>
    <row r="107" spans="1:3" x14ac:dyDescent="0.25">
      <c r="A107" t="str">
        <f>VLOOKUP(B107, names!A$3:B$2401, 2,)</f>
        <v>Associated Indemnity Corp.</v>
      </c>
      <c r="B107" t="s">
        <v>141</v>
      </c>
      <c r="C107">
        <v>298</v>
      </c>
    </row>
    <row r="108" spans="1:3" x14ac:dyDescent="0.25">
      <c r="A108" t="str">
        <f>VLOOKUP(B108, names!A$3:B$2401, 2,)</f>
        <v>Hartford Casualty Insurance Co.</v>
      </c>
      <c r="B108" t="s">
        <v>143</v>
      </c>
      <c r="C108">
        <v>256</v>
      </c>
    </row>
    <row r="109" spans="1:3" x14ac:dyDescent="0.25">
      <c r="A109" t="str">
        <f>VLOOKUP(B109, names!A$3:B$2401, 2,)</f>
        <v>Indemnity Insurance Co. Of North America</v>
      </c>
      <c r="B109" t="s">
        <v>145</v>
      </c>
      <c r="C109">
        <v>252</v>
      </c>
    </row>
    <row r="110" spans="1:3" x14ac:dyDescent="0.25">
      <c r="A110" t="str">
        <f>VLOOKUP(B110, names!A$3:B$2401, 2,)</f>
        <v>Service Insurance Co.</v>
      </c>
      <c r="B110" t="s">
        <v>142</v>
      </c>
      <c r="C110">
        <v>247</v>
      </c>
    </row>
    <row r="111" spans="1:3" x14ac:dyDescent="0.25">
      <c r="A111" t="str">
        <f>VLOOKUP(B111, names!A$3:B$2401, 2,)</f>
        <v>Great American Insurance Co. Of New York</v>
      </c>
      <c r="B111" t="s">
        <v>140</v>
      </c>
      <c r="C111">
        <v>228</v>
      </c>
    </row>
    <row r="112" spans="1:3" x14ac:dyDescent="0.25">
      <c r="A112" t="str">
        <f>VLOOKUP(B112, names!A$3:B$2401, 2,)</f>
        <v>Pacific Indemnity Co.</v>
      </c>
      <c r="B112" t="s">
        <v>148</v>
      </c>
      <c r="C112">
        <v>198</v>
      </c>
    </row>
    <row r="113" spans="1:3" x14ac:dyDescent="0.25">
      <c r="A113" t="str">
        <f>VLOOKUP(B113, names!A$3:B$2401, 2,)</f>
        <v>FCCI Insurance Co.</v>
      </c>
      <c r="B113" t="s">
        <v>144</v>
      </c>
      <c r="C113">
        <v>187</v>
      </c>
    </row>
    <row r="114" spans="1:3" x14ac:dyDescent="0.25">
      <c r="A114" t="str">
        <f>VLOOKUP(B114, names!A$3:B$2401, 2,)</f>
        <v>Hanover Insurance Co. (The)</v>
      </c>
      <c r="B114" t="s">
        <v>147</v>
      </c>
      <c r="C114">
        <v>179</v>
      </c>
    </row>
    <row r="115" spans="1:3" x14ac:dyDescent="0.25">
      <c r="A115" t="str">
        <f>VLOOKUP(B115, names!A$3:B$2401, 2,)</f>
        <v>Guideone Mutual Insurance Co.</v>
      </c>
      <c r="B115" t="s">
        <v>151</v>
      </c>
      <c r="C115">
        <v>163</v>
      </c>
    </row>
    <row r="116" spans="1:3" x14ac:dyDescent="0.25">
      <c r="A116" t="str">
        <f>VLOOKUP(B116, names!A$3:B$2401, 2,)</f>
        <v>Charter Oak Fire Insurance Co.</v>
      </c>
      <c r="B116" t="s">
        <v>149</v>
      </c>
      <c r="C116">
        <v>149</v>
      </c>
    </row>
    <row r="117" spans="1:3" x14ac:dyDescent="0.25">
      <c r="A117" t="str">
        <f>VLOOKUP(B117, names!A$3:B$2401, 2,)</f>
        <v>Cincinnati Indemnity Co.</v>
      </c>
      <c r="B117" t="s">
        <v>146</v>
      </c>
      <c r="C117">
        <v>134</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114</v>
      </c>
    </row>
    <row r="121" spans="1:3" x14ac:dyDescent="0.25">
      <c r="A121" t="str">
        <f>VLOOKUP(B121, names!A$3:B$2401, 2,)</f>
        <v>Travelers Indemnity Co. Of Connecticut</v>
      </c>
      <c r="B121" t="s">
        <v>156</v>
      </c>
      <c r="C121">
        <v>107</v>
      </c>
    </row>
    <row r="122" spans="1:3" x14ac:dyDescent="0.25">
      <c r="A122" t="str">
        <f>VLOOKUP(B122, names!A$3:B$2401, 2,)</f>
        <v>American States Insurance Co.</v>
      </c>
      <c r="B122" t="s">
        <v>155</v>
      </c>
      <c r="C122">
        <v>106</v>
      </c>
    </row>
    <row r="123" spans="1:3" x14ac:dyDescent="0.25">
      <c r="A123" t="str">
        <f>VLOOKUP(B123, names!A$3:B$2401, 2,)</f>
        <v>Vigilant Insurance Co.</v>
      </c>
      <c r="B123" t="s">
        <v>158</v>
      </c>
      <c r="C123">
        <v>85</v>
      </c>
    </row>
    <row r="124" spans="1:3" x14ac:dyDescent="0.25">
      <c r="A124" t="str">
        <f>VLOOKUP(B124, names!A$3:B$2401, 2,)</f>
        <v>Hartford Underwriters Insurance Co.</v>
      </c>
      <c r="B124" t="s">
        <v>157</v>
      </c>
      <c r="C124">
        <v>83</v>
      </c>
    </row>
    <row r="125" spans="1:3" x14ac:dyDescent="0.25">
      <c r="A125" t="str">
        <f>VLOOKUP(B125, names!A$3:B$2401, 2,)</f>
        <v>Travelers Property Casualty Co. Of America</v>
      </c>
      <c r="B125" t="s">
        <v>160</v>
      </c>
      <c r="C125">
        <v>72</v>
      </c>
    </row>
    <row r="126" spans="1:3" x14ac:dyDescent="0.25">
      <c r="A126">
        <f>VLOOKUP(B126, names!A$3:B$2401, 2,)</f>
        <v>0</v>
      </c>
      <c r="B126" t="s">
        <v>382</v>
      </c>
      <c r="C126">
        <v>69</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40</v>
      </c>
    </row>
    <row r="130" spans="1:3" x14ac:dyDescent="0.25">
      <c r="A130" t="str">
        <f>VLOOKUP(B130, names!A$3:B$2401, 2,)</f>
        <v>Markel Insurance Co.</v>
      </c>
      <c r="B130" t="s">
        <v>164</v>
      </c>
      <c r="C130">
        <v>40</v>
      </c>
    </row>
    <row r="131" spans="1:3" x14ac:dyDescent="0.25">
      <c r="A131" t="str">
        <f>VLOOKUP(B131, names!A$3:B$2401, 2,)</f>
        <v>Phoenix Insurance Co.</v>
      </c>
      <c r="B131" t="s">
        <v>165</v>
      </c>
      <c r="C131">
        <v>39</v>
      </c>
    </row>
    <row r="132" spans="1:3" x14ac:dyDescent="0.25">
      <c r="A132" t="str">
        <f>VLOOKUP(B132, names!A$3:B$2401, 2,)</f>
        <v>Continental Casualty Co.</v>
      </c>
      <c r="B132" t="s">
        <v>174</v>
      </c>
      <c r="C132">
        <v>34</v>
      </c>
    </row>
    <row r="133" spans="1:3" x14ac:dyDescent="0.25">
      <c r="A133" t="str">
        <f>VLOOKUP(B133, names!A$3:B$2401, 2,)</f>
        <v>Massachusetts Bay Insurance Co.</v>
      </c>
      <c r="B133" t="s">
        <v>166</v>
      </c>
      <c r="C133">
        <v>21</v>
      </c>
    </row>
    <row r="134" spans="1:3" x14ac:dyDescent="0.25">
      <c r="A134" t="str">
        <f>VLOOKUP(B134, names!A$3:B$2401, 2,)</f>
        <v>American Casualty Co. Of Reading, Pennsylvania</v>
      </c>
      <c r="B134" t="s">
        <v>178</v>
      </c>
      <c r="C134">
        <v>17</v>
      </c>
    </row>
    <row r="135" spans="1:3" x14ac:dyDescent="0.25">
      <c r="A135" t="str">
        <f>VLOOKUP(B135, names!A$3:B$2401, 2,)</f>
        <v>General Insurance Co. Of America</v>
      </c>
      <c r="B135" t="s">
        <v>176</v>
      </c>
      <c r="C135">
        <v>17</v>
      </c>
    </row>
    <row r="136" spans="1:3" x14ac:dyDescent="0.25">
      <c r="A136" t="str">
        <f>VLOOKUP(B136, names!A$3:B$2401, 2,)</f>
        <v>Arch Insurance Co.</v>
      </c>
      <c r="B136" t="s">
        <v>173</v>
      </c>
      <c r="C136">
        <v>16</v>
      </c>
    </row>
    <row r="137" spans="1:3" x14ac:dyDescent="0.25">
      <c r="A137" t="e">
        <f>VLOOKUP(B137, names!A$3:B$2401, 2,)</f>
        <v>#N/A</v>
      </c>
      <c r="B137" t="s">
        <v>385</v>
      </c>
      <c r="C137">
        <v>16</v>
      </c>
    </row>
    <row r="138" spans="1:3" x14ac:dyDescent="0.25">
      <c r="A138" t="str">
        <f>VLOOKUP(B138, names!A$3:B$2401, 2,)</f>
        <v>Guideone America Insurance Co.</v>
      </c>
      <c r="B138" t="s">
        <v>175</v>
      </c>
      <c r="C138">
        <v>16</v>
      </c>
    </row>
    <row r="139" spans="1:3" x14ac:dyDescent="0.25">
      <c r="A139" t="str">
        <f>VLOOKUP(B139, names!A$3:B$2401, 2,)</f>
        <v>St. Paul Fire &amp; Marine Insurance Co.</v>
      </c>
      <c r="B139" t="s">
        <v>170</v>
      </c>
      <c r="C139">
        <v>16</v>
      </c>
    </row>
    <row r="140" spans="1:3" x14ac:dyDescent="0.25">
      <c r="A140" t="e">
        <f>VLOOKUP(B140, names!A$3:B$2401, 2,)</f>
        <v>#N/A</v>
      </c>
      <c r="B140" t="s">
        <v>387</v>
      </c>
      <c r="C140">
        <v>15</v>
      </c>
    </row>
    <row r="141" spans="1:3" x14ac:dyDescent="0.25">
      <c r="A141" t="str">
        <f>VLOOKUP(B141, names!A$3:B$2401, 2,)</f>
        <v>American Security Insurance Co.</v>
      </c>
      <c r="B141" t="s">
        <v>172</v>
      </c>
      <c r="C141">
        <v>14</v>
      </c>
    </row>
    <row r="142" spans="1:3" x14ac:dyDescent="0.25">
      <c r="A142" t="str">
        <f>VLOOKUP(B142, names!A$3:B$2401, 2,)</f>
        <v>Great American Alliance Insurance Co.</v>
      </c>
      <c r="B142" t="s">
        <v>167</v>
      </c>
      <c r="C142">
        <v>14</v>
      </c>
    </row>
    <row r="143" spans="1:3" x14ac:dyDescent="0.25">
      <c r="A143" t="str">
        <f>VLOOKUP(B143, names!A$3:B$2401, 2,)</f>
        <v>Factory Mutual Insurance Co.</v>
      </c>
      <c r="B143" t="s">
        <v>169</v>
      </c>
      <c r="C143">
        <v>13</v>
      </c>
    </row>
    <row r="144" spans="1:3" x14ac:dyDescent="0.25">
      <c r="A144">
        <f>VLOOKUP(B144, names!A$3:B$2401, 2,)</f>
        <v>0</v>
      </c>
      <c r="B144" t="s">
        <v>383</v>
      </c>
      <c r="C144">
        <v>11</v>
      </c>
    </row>
    <row r="145" spans="1:3" x14ac:dyDescent="0.25">
      <c r="A145" t="str">
        <f>VLOOKUP(B145, names!A$3:B$2401, 2,)</f>
        <v>National Fire Insurance Co. Of Hartford</v>
      </c>
      <c r="B145" t="s">
        <v>182</v>
      </c>
      <c r="C145">
        <v>10</v>
      </c>
    </row>
    <row r="146" spans="1:3" x14ac:dyDescent="0.25">
      <c r="A146" t="str">
        <f>VLOOKUP(B146, names!A$3:B$2401, 2,)</f>
        <v>Ace American Insurance Co.</v>
      </c>
      <c r="B146" t="s">
        <v>180</v>
      </c>
      <c r="C146">
        <v>8</v>
      </c>
    </row>
    <row r="147" spans="1:3" x14ac:dyDescent="0.25">
      <c r="A147" t="str">
        <f>VLOOKUP(B147, names!A$3:B$2401, 2,)</f>
        <v>American Alternative Insurance Corp.</v>
      </c>
      <c r="B147" t="s">
        <v>177</v>
      </c>
      <c r="C147">
        <v>8</v>
      </c>
    </row>
    <row r="148" spans="1:3" x14ac:dyDescent="0.25">
      <c r="A148" t="str">
        <f>VLOOKUP(B148, names!A$3:B$2401, 2,)</f>
        <v>Hanover American Insurance Co. (The)</v>
      </c>
      <c r="B148" t="s">
        <v>181</v>
      </c>
      <c r="C148">
        <v>8</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American Economy Insurance Co.</v>
      </c>
      <c r="B151" t="s">
        <v>188</v>
      </c>
      <c r="C151">
        <v>4</v>
      </c>
    </row>
    <row r="152" spans="1:3" x14ac:dyDescent="0.25">
      <c r="A152" t="str">
        <f>VLOOKUP(B152, names!A$3:B$2401, 2,)</f>
        <v>Century-National Insurance Co.</v>
      </c>
      <c r="B152" t="s">
        <v>189</v>
      </c>
      <c r="C152">
        <v>4</v>
      </c>
    </row>
    <row r="153" spans="1:3" x14ac:dyDescent="0.25">
      <c r="A153" t="str">
        <f>VLOOKUP(B153, names!A$3:B$2401, 2,)</f>
        <v>Twin City Fire Insurance Co.</v>
      </c>
      <c r="B153" t="s">
        <v>184</v>
      </c>
      <c r="C153">
        <v>4</v>
      </c>
    </row>
    <row r="154" spans="1:3" x14ac:dyDescent="0.25">
      <c r="A154" t="str">
        <f>VLOOKUP(B154, names!A$3:B$2401, 2,)</f>
        <v>Continental Insurance Co.</v>
      </c>
      <c r="B154" t="s">
        <v>190</v>
      </c>
      <c r="C154">
        <v>3</v>
      </c>
    </row>
    <row r="155" spans="1:3" x14ac:dyDescent="0.25">
      <c r="A155" t="e">
        <f>VLOOKUP(B155, names!A$3:B$2401, 2,)</f>
        <v>#N/A</v>
      </c>
      <c r="B155" t="s">
        <v>396</v>
      </c>
      <c r="C155">
        <v>2</v>
      </c>
    </row>
    <row r="156" spans="1:3" x14ac:dyDescent="0.25">
      <c r="A156" t="str">
        <f>VLOOKUP(B156, names!A$3:B$2401, 2,)</f>
        <v>Mitsui Sumitomo Insurance Co. Of America</v>
      </c>
      <c r="B156" t="s">
        <v>185</v>
      </c>
      <c r="C156">
        <v>2</v>
      </c>
    </row>
    <row r="157" spans="1:3" x14ac:dyDescent="0.25">
      <c r="A157" t="str">
        <f>VLOOKUP(B157, names!A$3:B$2401, 2,)</f>
        <v>Transportation Insurance Co.</v>
      </c>
      <c r="B157" t="s">
        <v>183</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Mercury Insurance Co.</v>
      </c>
      <c r="B161" t="s">
        <v>394</v>
      </c>
      <c r="C161">
        <v>1</v>
      </c>
    </row>
    <row r="162" spans="1:3" x14ac:dyDescent="0.25">
      <c r="A162" t="str">
        <f>VLOOKUP(B162, names!A$3:B$2401, 2,)</f>
        <v>St. Paul Protective Insurance Co.</v>
      </c>
      <c r="B162" t="s">
        <v>196</v>
      </c>
      <c r="C162">
        <v>1</v>
      </c>
    </row>
    <row r="163" spans="1:3" x14ac:dyDescent="0.25">
      <c r="A163" t="str">
        <f>VLOOKUP(B163, names!A$3:B$2401, 2,)</f>
        <v>Valley Forge Insurance Co.</v>
      </c>
      <c r="B163" t="s">
        <v>191</v>
      </c>
      <c r="C163">
        <v>1</v>
      </c>
    </row>
    <row r="164" spans="1:3" x14ac:dyDescent="0.25">
      <c r="A164" t="str">
        <f>VLOOKUP(B164, names!A$3:B$2401, 2,)</f>
        <v>Zurich American Insurance Co.</v>
      </c>
      <c r="B164" t="s">
        <v>192</v>
      </c>
      <c r="C164">
        <v>1</v>
      </c>
    </row>
    <row r="165" spans="1:3" x14ac:dyDescent="0.25">
      <c r="A165" t="str">
        <f>VLOOKUP(B165, names!A$3:B$2401, 2,)</f>
        <v>American Insurance Co. (The)</v>
      </c>
      <c r="B165" t="s">
        <v>197</v>
      </c>
      <c r="C165">
        <v>0</v>
      </c>
    </row>
    <row r="166" spans="1:3" x14ac:dyDescent="0.25">
      <c r="A166" t="str">
        <f>VLOOKUP(B166, names!A$3:B$2401, 2,)</f>
        <v>American Zurich Insurance Co.</v>
      </c>
      <c r="B166" t="s">
        <v>381</v>
      </c>
      <c r="C166">
        <v>0</v>
      </c>
    </row>
    <row r="167" spans="1:3" x14ac:dyDescent="0.25">
      <c r="A167" t="e">
        <f>VLOOKUP(B167, names!A$3:B$2401, 2,)</f>
        <v>#N/A</v>
      </c>
      <c r="B167" t="s">
        <v>399</v>
      </c>
      <c r="C167">
        <v>0</v>
      </c>
    </row>
    <row r="168" spans="1:3" x14ac:dyDescent="0.25">
      <c r="A168" t="e">
        <f>VLOOKUP(B168, names!A$3:B$2401, 2,)</f>
        <v>#N/A</v>
      </c>
      <c r="B168" t="s">
        <v>400</v>
      </c>
      <c r="C168">
        <v>0</v>
      </c>
    </row>
    <row r="169" spans="1:3" x14ac:dyDescent="0.25">
      <c r="A169" t="str">
        <f>VLOOKUP(B169, names!A$3:B$2401, 2,)</f>
        <v>National Surety Corp.</v>
      </c>
      <c r="B169" t="s">
        <v>203</v>
      </c>
      <c r="C169">
        <v>0</v>
      </c>
    </row>
    <row r="170" spans="1:3" x14ac:dyDescent="0.25">
      <c r="A170" t="e">
        <f>VLOOKUP(B170, names!A$3:B$2401, 2,)</f>
        <v>#N/A</v>
      </c>
      <c r="B170" t="s">
        <v>401</v>
      </c>
      <c r="C170">
        <v>0</v>
      </c>
    </row>
    <row r="171" spans="1:3" x14ac:dyDescent="0.25">
      <c r="A171" t="e">
        <f>VLOOKUP(B171, names!A$3:B$2401, 2,)</f>
        <v>#N/A</v>
      </c>
      <c r="B171" t="s">
        <v>402</v>
      </c>
      <c r="C171">
        <v>0</v>
      </c>
    </row>
    <row r="172" spans="1:3" x14ac:dyDescent="0.25">
      <c r="A172" t="e">
        <f>VLOOKUP(B172, names!A$3:B$2401, 2,)</f>
        <v>#N/A</v>
      </c>
      <c r="B172" t="s">
        <v>397</v>
      </c>
      <c r="C172">
        <v>0</v>
      </c>
    </row>
    <row r="173" spans="1:3" x14ac:dyDescent="0.25">
      <c r="A173" t="e">
        <f>VLOOKUP(B173, names!A$3:B$2401, 2,)</f>
        <v>#N/A</v>
      </c>
      <c r="B173" t="s">
        <v>403</v>
      </c>
      <c r="C17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798"/>
  <sheetViews>
    <sheetView workbookViewId="0">
      <pane ySplit="2" topLeftCell="A766" activePane="bottomLeft" state="frozen"/>
      <selection pane="bottomLeft" activeCell="A799" sqref="A799"/>
    </sheetView>
  </sheetViews>
  <sheetFormatPr defaultRowHeight="15" x14ac:dyDescent="0.25"/>
  <cols>
    <col min="1" max="1" width="57" style="30" customWidth="1"/>
    <col min="2" max="2" width="33.28515625" customWidth="1"/>
  </cols>
  <sheetData>
    <row r="2" spans="1:13" x14ac:dyDescent="0.25">
      <c r="A2" s="3" t="s">
        <v>207</v>
      </c>
      <c r="B2" s="3" t="s">
        <v>208</v>
      </c>
      <c r="C2" t="s">
        <v>2659</v>
      </c>
      <c r="D2" t="s">
        <v>2907</v>
      </c>
      <c r="E2" t="s">
        <v>3077</v>
      </c>
    </row>
    <row r="3" spans="1:13" ht="16.5" x14ac:dyDescent="0.3">
      <c r="A3" s="29" t="s">
        <v>2904</v>
      </c>
      <c r="C3" t="s">
        <v>2906</v>
      </c>
      <c r="D3" t="str">
        <f>IF(EXACT(A3,A2),"Yes","")</f>
        <v/>
      </c>
      <c r="K3" t="s">
        <v>209</v>
      </c>
      <c r="M3" t="s">
        <v>368</v>
      </c>
    </row>
    <row r="4" spans="1:13" x14ac:dyDescent="0.25">
      <c r="A4" s="63" t="s">
        <v>3001</v>
      </c>
      <c r="B4" s="59" t="s">
        <v>344</v>
      </c>
      <c r="C4" t="s">
        <v>2658</v>
      </c>
    </row>
    <row r="5" spans="1:13" x14ac:dyDescent="0.25">
      <c r="A5" s="30" t="s">
        <v>180</v>
      </c>
      <c r="B5" t="s">
        <v>344</v>
      </c>
      <c r="C5" t="s">
        <v>2461</v>
      </c>
      <c r="D5" t="str">
        <f t="shared" ref="D5:D23" si="0">IF(EXACT(A5,A4),"Yes","")</f>
        <v/>
      </c>
    </row>
    <row r="6" spans="1:13" x14ac:dyDescent="0.25">
      <c r="A6" s="30" t="s">
        <v>2467</v>
      </c>
      <c r="B6" t="s">
        <v>283</v>
      </c>
      <c r="C6" t="s">
        <v>2658</v>
      </c>
      <c r="D6" t="str">
        <f t="shared" si="0"/>
        <v/>
      </c>
      <c r="K6" t="s">
        <v>2909</v>
      </c>
    </row>
    <row r="7" spans="1:13" x14ac:dyDescent="0.25">
      <c r="A7" s="30" t="s">
        <v>114</v>
      </c>
      <c r="B7" t="s">
        <v>283</v>
      </c>
      <c r="C7" t="s">
        <v>2461</v>
      </c>
      <c r="D7" t="str">
        <f t="shared" si="0"/>
        <v/>
      </c>
    </row>
    <row r="8" spans="1:13" ht="16.5" x14ac:dyDescent="0.3">
      <c r="A8" s="29" t="s">
        <v>2828</v>
      </c>
      <c r="B8" t="s">
        <v>283</v>
      </c>
      <c r="C8" t="s">
        <v>2906</v>
      </c>
      <c r="D8" t="str">
        <f t="shared" si="0"/>
        <v/>
      </c>
    </row>
    <row r="9" spans="1:13" x14ac:dyDescent="0.25">
      <c r="A9" s="30" t="s">
        <v>2469</v>
      </c>
      <c r="B9" t="s">
        <v>302</v>
      </c>
      <c r="C9" t="s">
        <v>2658</v>
      </c>
      <c r="D9" t="str">
        <f t="shared" si="0"/>
        <v/>
      </c>
    </row>
    <row r="10" spans="1:13" x14ac:dyDescent="0.25">
      <c r="A10" s="30" t="s">
        <v>136</v>
      </c>
      <c r="B10" t="s">
        <v>302</v>
      </c>
      <c r="C10" t="s">
        <v>2461</v>
      </c>
      <c r="D10" t="str">
        <f t="shared" si="0"/>
        <v/>
      </c>
    </row>
    <row r="11" spans="1:13" ht="16.5" x14ac:dyDescent="0.3">
      <c r="A11" s="29" t="s">
        <v>2859</v>
      </c>
      <c r="B11" t="s">
        <v>302</v>
      </c>
      <c r="C11" t="s">
        <v>2906</v>
      </c>
      <c r="D11" t="str">
        <f t="shared" si="0"/>
        <v/>
      </c>
    </row>
    <row r="12" spans="1:13" x14ac:dyDescent="0.25">
      <c r="A12" s="30" t="s">
        <v>2472</v>
      </c>
      <c r="B12" t="s">
        <v>295</v>
      </c>
      <c r="C12" t="s">
        <v>2658</v>
      </c>
      <c r="D12" t="str">
        <f t="shared" si="0"/>
        <v/>
      </c>
    </row>
    <row r="13" spans="1:13" x14ac:dyDescent="0.25">
      <c r="A13" s="30" t="s">
        <v>129</v>
      </c>
      <c r="B13" t="s">
        <v>295</v>
      </c>
      <c r="C13" t="s">
        <v>2461</v>
      </c>
      <c r="D13" t="str">
        <f t="shared" si="0"/>
        <v/>
      </c>
    </row>
    <row r="14" spans="1:13" ht="16.5" x14ac:dyDescent="0.3">
      <c r="A14" s="29" t="s">
        <v>2860</v>
      </c>
      <c r="B14" t="s">
        <v>295</v>
      </c>
      <c r="C14" t="s">
        <v>2906</v>
      </c>
      <c r="D14" t="str">
        <f t="shared" si="0"/>
        <v/>
      </c>
    </row>
    <row r="15" spans="1:13" x14ac:dyDescent="0.25">
      <c r="A15" s="30" t="s">
        <v>2475</v>
      </c>
      <c r="B15" t="s">
        <v>2661</v>
      </c>
      <c r="C15" t="s">
        <v>2658</v>
      </c>
      <c r="D15" t="str">
        <f t="shared" si="0"/>
        <v/>
      </c>
    </row>
    <row r="16" spans="1:13" x14ac:dyDescent="0.25">
      <c r="A16" s="30" t="s">
        <v>153</v>
      </c>
      <c r="B16" t="s">
        <v>2661</v>
      </c>
      <c r="C16" t="s">
        <v>2461</v>
      </c>
      <c r="D16" t="str">
        <f t="shared" si="0"/>
        <v/>
      </c>
    </row>
    <row r="17" spans="1:4" ht="16.5" x14ac:dyDescent="0.3">
      <c r="A17" s="29" t="s">
        <v>2872</v>
      </c>
      <c r="B17" t="s">
        <v>2661</v>
      </c>
      <c r="C17" t="s">
        <v>2906</v>
      </c>
      <c r="D17" t="str">
        <f t="shared" si="0"/>
        <v/>
      </c>
    </row>
    <row r="18" spans="1:4" x14ac:dyDescent="0.25">
      <c r="A18" s="30" t="s">
        <v>2476</v>
      </c>
      <c r="B18" t="s">
        <v>375</v>
      </c>
      <c r="C18" t="s">
        <v>2658</v>
      </c>
      <c r="D18" t="str">
        <f t="shared" si="0"/>
        <v/>
      </c>
    </row>
    <row r="19" spans="1:4" x14ac:dyDescent="0.25">
      <c r="A19" s="30" t="s">
        <v>97</v>
      </c>
      <c r="B19" t="s">
        <v>375</v>
      </c>
      <c r="C19" t="s">
        <v>2461</v>
      </c>
      <c r="D19" t="str">
        <f t="shared" si="0"/>
        <v/>
      </c>
    </row>
    <row r="20" spans="1:4" ht="16.5" x14ac:dyDescent="0.3">
      <c r="A20" s="29" t="s">
        <v>2778</v>
      </c>
      <c r="B20" t="s">
        <v>375</v>
      </c>
      <c r="C20" t="s">
        <v>2906</v>
      </c>
      <c r="D20" t="str">
        <f t="shared" si="0"/>
        <v/>
      </c>
    </row>
    <row r="21" spans="1:4" x14ac:dyDescent="0.25">
      <c r="A21" s="30" t="s">
        <v>2478</v>
      </c>
      <c r="C21" t="s">
        <v>2658</v>
      </c>
      <c r="D21" t="str">
        <f t="shared" si="0"/>
        <v/>
      </c>
    </row>
    <row r="22" spans="1:4" ht="16.5" x14ac:dyDescent="0.3">
      <c r="A22" s="29" t="s">
        <v>2851</v>
      </c>
      <c r="C22" t="s">
        <v>2906</v>
      </c>
      <c r="D22" t="str">
        <f t="shared" si="0"/>
        <v/>
      </c>
    </row>
    <row r="23" spans="1:4" x14ac:dyDescent="0.25">
      <c r="A23" s="30" t="s">
        <v>2662</v>
      </c>
      <c r="C23" t="s">
        <v>2755</v>
      </c>
      <c r="D23" t="str">
        <f t="shared" si="0"/>
        <v/>
      </c>
    </row>
    <row r="24" spans="1:4" x14ac:dyDescent="0.25">
      <c r="A24" s="63" t="s">
        <v>3002</v>
      </c>
      <c r="B24" s="59" t="s">
        <v>357</v>
      </c>
      <c r="C24" t="s">
        <v>2658</v>
      </c>
    </row>
    <row r="25" spans="1:4" x14ac:dyDescent="0.25">
      <c r="A25" s="30" t="s">
        <v>193</v>
      </c>
      <c r="B25" t="s">
        <v>357</v>
      </c>
      <c r="C25" t="s">
        <v>2461</v>
      </c>
      <c r="D25" t="str">
        <f t="shared" ref="D25:D35" si="1">IF(EXACT(A25,A24),"Yes","")</f>
        <v/>
      </c>
    </row>
    <row r="26" spans="1:4" x14ac:dyDescent="0.25">
      <c r="A26" s="30" t="s">
        <v>487</v>
      </c>
      <c r="C26" t="s">
        <v>2755</v>
      </c>
      <c r="D26" t="str">
        <f t="shared" si="1"/>
        <v/>
      </c>
    </row>
    <row r="27" spans="1:4" x14ac:dyDescent="0.25">
      <c r="A27" s="30" t="s">
        <v>2666</v>
      </c>
      <c r="C27" t="s">
        <v>2755</v>
      </c>
      <c r="D27" t="str">
        <f t="shared" si="1"/>
        <v/>
      </c>
    </row>
    <row r="28" spans="1:4" x14ac:dyDescent="0.25">
      <c r="A28" s="30" t="s">
        <v>2667</v>
      </c>
      <c r="C28" t="s">
        <v>2755</v>
      </c>
      <c r="D28" t="str">
        <f t="shared" si="1"/>
        <v/>
      </c>
    </row>
    <row r="29" spans="1:4" x14ac:dyDescent="0.25">
      <c r="A29" s="30" t="s">
        <v>500</v>
      </c>
      <c r="C29" t="s">
        <v>2755</v>
      </c>
      <c r="D29" t="str">
        <f t="shared" si="1"/>
        <v/>
      </c>
    </row>
    <row r="30" spans="1:4" x14ac:dyDescent="0.25">
      <c r="A30" s="30" t="s">
        <v>503</v>
      </c>
      <c r="C30" t="s">
        <v>2755</v>
      </c>
      <c r="D30" t="str">
        <f t="shared" si="1"/>
        <v/>
      </c>
    </row>
    <row r="31" spans="1:4" x14ac:dyDescent="0.25">
      <c r="A31" s="30" t="s">
        <v>504</v>
      </c>
      <c r="C31" t="s">
        <v>2755</v>
      </c>
      <c r="D31" t="str">
        <f t="shared" si="1"/>
        <v/>
      </c>
    </row>
    <row r="32" spans="1:4" x14ac:dyDescent="0.25">
      <c r="A32" s="30" t="s">
        <v>2669</v>
      </c>
      <c r="C32" t="s">
        <v>2755</v>
      </c>
      <c r="D32" t="str">
        <f t="shared" si="1"/>
        <v/>
      </c>
    </row>
    <row r="33" spans="1:5" x14ac:dyDescent="0.25">
      <c r="A33" s="30" t="s">
        <v>508</v>
      </c>
      <c r="C33" t="s">
        <v>2755</v>
      </c>
      <c r="D33" t="str">
        <f t="shared" si="1"/>
        <v/>
      </c>
    </row>
    <row r="34" spans="1:5" x14ac:dyDescent="0.25">
      <c r="A34" s="30" t="s">
        <v>2479</v>
      </c>
      <c r="C34" t="s">
        <v>2658</v>
      </c>
      <c r="D34" t="str">
        <f t="shared" si="1"/>
        <v/>
      </c>
    </row>
    <row r="35" spans="1:5" ht="16.5" x14ac:dyDescent="0.3">
      <c r="A35" s="29" t="s">
        <v>2874</v>
      </c>
      <c r="C35" t="s">
        <v>2906</v>
      </c>
      <c r="D35" t="str">
        <f t="shared" si="1"/>
        <v/>
      </c>
    </row>
    <row r="36" spans="1:5" x14ac:dyDescent="0.25">
      <c r="A36" s="26" t="s">
        <v>3487</v>
      </c>
      <c r="B36" s="59"/>
      <c r="C36" t="s">
        <v>2906</v>
      </c>
      <c r="E36" t="s">
        <v>3511</v>
      </c>
    </row>
    <row r="37" spans="1:5" x14ac:dyDescent="0.25">
      <c r="A37" s="118" t="s">
        <v>3003</v>
      </c>
      <c r="B37" t="s">
        <v>351</v>
      </c>
      <c r="C37" t="s">
        <v>2658</v>
      </c>
    </row>
    <row r="38" spans="1:5" x14ac:dyDescent="0.25">
      <c r="A38" s="30" t="s">
        <v>187</v>
      </c>
      <c r="B38" s="59" t="s">
        <v>351</v>
      </c>
      <c r="C38" t="s">
        <v>2461</v>
      </c>
      <c r="D38" t="str">
        <f>IF(EXACT(A38,A37),"Yes","")</f>
        <v/>
      </c>
    </row>
    <row r="39" spans="1:5" x14ac:dyDescent="0.25">
      <c r="A39" s="65" t="s">
        <v>3068</v>
      </c>
      <c r="B39" s="59" t="s">
        <v>341</v>
      </c>
      <c r="C39" t="s">
        <v>2658</v>
      </c>
    </row>
    <row r="40" spans="1:5" x14ac:dyDescent="0.25">
      <c r="A40" s="30" t="s">
        <v>177</v>
      </c>
      <c r="B40" s="59" t="s">
        <v>341</v>
      </c>
      <c r="C40" t="s">
        <v>2461</v>
      </c>
      <c r="D40" t="str">
        <f t="shared" ref="D40:D46" si="2">IF(EXACT(A40,A39),"Yes","")</f>
        <v/>
      </c>
    </row>
    <row r="41" spans="1:5" x14ac:dyDescent="0.25">
      <c r="A41" s="30" t="s">
        <v>2480</v>
      </c>
      <c r="B41" t="s">
        <v>282</v>
      </c>
      <c r="C41" t="s">
        <v>2658</v>
      </c>
      <c r="D41" t="str">
        <f t="shared" si="2"/>
        <v/>
      </c>
    </row>
    <row r="42" spans="1:5" x14ac:dyDescent="0.25">
      <c r="A42" s="30" t="s">
        <v>113</v>
      </c>
      <c r="B42" t="s">
        <v>282</v>
      </c>
      <c r="C42" t="s">
        <v>2461</v>
      </c>
      <c r="D42" t="str">
        <f t="shared" si="2"/>
        <v/>
      </c>
    </row>
    <row r="43" spans="1:5" ht="16.5" x14ac:dyDescent="0.3">
      <c r="A43" s="29" t="s">
        <v>2823</v>
      </c>
      <c r="B43" t="s">
        <v>282</v>
      </c>
      <c r="C43" t="s">
        <v>2906</v>
      </c>
      <c r="D43" t="str">
        <f t="shared" si="2"/>
        <v/>
      </c>
    </row>
    <row r="44" spans="1:5" x14ac:dyDescent="0.25">
      <c r="A44" s="30" t="s">
        <v>2481</v>
      </c>
      <c r="B44" t="s">
        <v>219</v>
      </c>
      <c r="C44" t="s">
        <v>2658</v>
      </c>
      <c r="D44" t="str">
        <f t="shared" si="2"/>
        <v/>
      </c>
    </row>
    <row r="45" spans="1:5" ht="16.5" x14ac:dyDescent="0.3">
      <c r="A45" s="29" t="s">
        <v>2815</v>
      </c>
      <c r="B45" s="59" t="s">
        <v>219</v>
      </c>
      <c r="C45" t="s">
        <v>2906</v>
      </c>
      <c r="D45" t="str">
        <f t="shared" si="2"/>
        <v/>
      </c>
    </row>
    <row r="46" spans="1:5" x14ac:dyDescent="0.25">
      <c r="A46" s="30" t="s">
        <v>42</v>
      </c>
      <c r="B46" t="s">
        <v>219</v>
      </c>
      <c r="C46" t="s">
        <v>2461</v>
      </c>
      <c r="D46" t="str">
        <f t="shared" si="2"/>
        <v/>
      </c>
    </row>
    <row r="47" spans="1:5" x14ac:dyDescent="0.25">
      <c r="A47" s="118" t="s">
        <v>3004</v>
      </c>
      <c r="B47" t="s">
        <v>286</v>
      </c>
      <c r="C47" t="s">
        <v>2658</v>
      </c>
    </row>
    <row r="48" spans="1:5" x14ac:dyDescent="0.25">
      <c r="A48" s="30" t="s">
        <v>117</v>
      </c>
      <c r="B48" s="59" t="s">
        <v>286</v>
      </c>
      <c r="C48" t="s">
        <v>2461</v>
      </c>
      <c r="D48" t="str">
        <f>IF(EXACT(A48,A47),"Yes","")</f>
        <v/>
      </c>
    </row>
    <row r="49" spans="1:5" x14ac:dyDescent="0.25">
      <c r="A49" s="30" t="s">
        <v>117</v>
      </c>
      <c r="B49" t="s">
        <v>286</v>
      </c>
      <c r="C49" t="s">
        <v>2755</v>
      </c>
      <c r="D49" t="str">
        <f>IF(EXACT(A49,A48),"Yes","")</f>
        <v>Yes</v>
      </c>
    </row>
    <row r="50" spans="1:5" x14ac:dyDescent="0.25">
      <c r="A50" s="118" t="s">
        <v>3005</v>
      </c>
      <c r="B50" s="59" t="s">
        <v>342</v>
      </c>
      <c r="C50" t="s">
        <v>2658</v>
      </c>
    </row>
    <row r="51" spans="1:5" x14ac:dyDescent="0.25">
      <c r="A51" s="30" t="s">
        <v>178</v>
      </c>
      <c r="B51" t="s">
        <v>342</v>
      </c>
      <c r="C51" t="s">
        <v>2461</v>
      </c>
      <c r="D51" t="str">
        <f>IF(EXACT(A51,A50),"Yes","")</f>
        <v/>
      </c>
    </row>
    <row r="52" spans="1:5" x14ac:dyDescent="0.25">
      <c r="A52" s="118" t="s">
        <v>3006</v>
      </c>
      <c r="B52" t="s">
        <v>277</v>
      </c>
      <c r="C52" t="s">
        <v>2658</v>
      </c>
    </row>
    <row r="53" spans="1:5" x14ac:dyDescent="0.25">
      <c r="A53" s="30" t="s">
        <v>108</v>
      </c>
      <c r="B53" s="59" t="s">
        <v>277</v>
      </c>
      <c r="C53" t="s">
        <v>2461</v>
      </c>
      <c r="D53" t="str">
        <f>IF(EXACT(A53,A52),"Yes","")</f>
        <v/>
      </c>
    </row>
    <row r="54" spans="1:5" x14ac:dyDescent="0.25">
      <c r="A54" s="30" t="s">
        <v>108</v>
      </c>
      <c r="B54" t="s">
        <v>277</v>
      </c>
      <c r="C54" t="s">
        <v>2755</v>
      </c>
      <c r="D54" t="str">
        <f>IF(EXACT(A54,A53),"Yes","")</f>
        <v>Yes</v>
      </c>
    </row>
    <row r="55" spans="1:5" x14ac:dyDescent="0.25">
      <c r="A55" s="118" t="s">
        <v>3007</v>
      </c>
      <c r="B55" t="s">
        <v>278</v>
      </c>
      <c r="C55" t="s">
        <v>2658</v>
      </c>
    </row>
    <row r="56" spans="1:5" x14ac:dyDescent="0.25">
      <c r="A56" s="30" t="s">
        <v>109</v>
      </c>
      <c r="B56" t="s">
        <v>278</v>
      </c>
      <c r="C56" t="s">
        <v>2461</v>
      </c>
      <c r="D56" t="str">
        <f>IF(EXACT(A56,A55),"Yes","")</f>
        <v/>
      </c>
    </row>
    <row r="57" spans="1:5" x14ac:dyDescent="0.25">
      <c r="A57" s="30" t="s">
        <v>109</v>
      </c>
      <c r="B57" t="s">
        <v>278</v>
      </c>
      <c r="C57" t="s">
        <v>2755</v>
      </c>
      <c r="D57" t="str">
        <f>IF(EXACT(A57,A56),"Yes","")</f>
        <v>Yes</v>
      </c>
    </row>
    <row r="58" spans="1:5" ht="16.5" x14ac:dyDescent="0.3">
      <c r="A58" s="29" t="s">
        <v>2894</v>
      </c>
      <c r="B58" s="59" t="s">
        <v>278</v>
      </c>
      <c r="C58" t="s">
        <v>2906</v>
      </c>
      <c r="D58" t="str">
        <f>IF(EXACT(A58,A57),"Yes","")</f>
        <v/>
      </c>
    </row>
    <row r="59" spans="1:5" x14ac:dyDescent="0.25">
      <c r="A59" s="30" t="s">
        <v>2484</v>
      </c>
      <c r="C59" t="s">
        <v>2658</v>
      </c>
      <c r="D59" t="str">
        <f>IF(EXACT(A59,A58),"Yes","")</f>
        <v/>
      </c>
    </row>
    <row r="60" spans="1:5" x14ac:dyDescent="0.25">
      <c r="A60" s="118" t="s">
        <v>3008</v>
      </c>
      <c r="B60" t="s">
        <v>352</v>
      </c>
      <c r="C60" t="s">
        <v>2658</v>
      </c>
    </row>
    <row r="61" spans="1:5" x14ac:dyDescent="0.25">
      <c r="A61" s="30" t="s">
        <v>188</v>
      </c>
      <c r="B61" t="s">
        <v>352</v>
      </c>
      <c r="C61" t="s">
        <v>2461</v>
      </c>
      <c r="D61" t="str">
        <f>IF(EXACT(A61,A60),"Yes","")</f>
        <v/>
      </c>
    </row>
    <row r="62" spans="1:5" x14ac:dyDescent="0.25">
      <c r="A62" s="121" t="s">
        <v>3381</v>
      </c>
      <c r="B62" t="s">
        <v>3381</v>
      </c>
      <c r="C62" t="s">
        <v>2658</v>
      </c>
      <c r="E62" t="s">
        <v>3397</v>
      </c>
    </row>
    <row r="63" spans="1:5" x14ac:dyDescent="0.25">
      <c r="A63" s="117" t="s">
        <v>564</v>
      </c>
      <c r="B63" t="s">
        <v>3381</v>
      </c>
      <c r="C63" t="s">
        <v>2461</v>
      </c>
      <c r="E63" t="s">
        <v>3382</v>
      </c>
    </row>
    <row r="64" spans="1:5" x14ac:dyDescent="0.25">
      <c r="A64" s="30" t="s">
        <v>2672</v>
      </c>
      <c r="B64" s="59"/>
      <c r="C64" t="s">
        <v>2755</v>
      </c>
      <c r="D64" t="str">
        <f>IF(EXACT(A64,A63),"Yes","")</f>
        <v/>
      </c>
    </row>
    <row r="65" spans="1:5" x14ac:dyDescent="0.25">
      <c r="A65" s="30" t="s">
        <v>2485</v>
      </c>
      <c r="B65" t="s">
        <v>294</v>
      </c>
      <c r="C65" t="s">
        <v>2658</v>
      </c>
      <c r="D65" t="str">
        <f>IF(EXACT(A65,A64),"Yes","")</f>
        <v/>
      </c>
    </row>
    <row r="66" spans="1:5" x14ac:dyDescent="0.25">
      <c r="A66" s="30" t="s">
        <v>128</v>
      </c>
      <c r="B66" t="s">
        <v>294</v>
      </c>
      <c r="C66" t="s">
        <v>2461</v>
      </c>
      <c r="D66" t="str">
        <f>IF(EXACT(A66,A65),"Yes","")</f>
        <v/>
      </c>
    </row>
    <row r="67" spans="1:5" ht="16.5" x14ac:dyDescent="0.3">
      <c r="A67" s="29" t="s">
        <v>2830</v>
      </c>
      <c r="B67" t="s">
        <v>294</v>
      </c>
      <c r="C67" t="s">
        <v>2906</v>
      </c>
      <c r="D67" t="str">
        <f>IF(EXACT(A67,A66),"Yes","")</f>
        <v/>
      </c>
    </row>
    <row r="68" spans="1:5" x14ac:dyDescent="0.25">
      <c r="A68" s="118" t="s">
        <v>3009</v>
      </c>
      <c r="B68" t="s">
        <v>360</v>
      </c>
      <c r="C68" t="s">
        <v>2658</v>
      </c>
    </row>
    <row r="69" spans="1:5" x14ac:dyDescent="0.25">
      <c r="A69" s="30" t="s">
        <v>197</v>
      </c>
      <c r="B69" t="s">
        <v>360</v>
      </c>
      <c r="C69" t="s">
        <v>2461</v>
      </c>
      <c r="D69" t="str">
        <f t="shared" ref="D69:D75" si="3">IF(EXACT(A69,A68),"Yes","")</f>
        <v/>
      </c>
    </row>
    <row r="70" spans="1:5" x14ac:dyDescent="0.25">
      <c r="A70" s="30" t="s">
        <v>2486</v>
      </c>
      <c r="B70" t="s">
        <v>215</v>
      </c>
      <c r="C70" t="s">
        <v>2658</v>
      </c>
      <c r="D70" t="str">
        <f t="shared" si="3"/>
        <v/>
      </c>
    </row>
    <row r="71" spans="1:5" ht="16.5" x14ac:dyDescent="0.3">
      <c r="A71" s="29" t="s">
        <v>2773</v>
      </c>
      <c r="B71" t="s">
        <v>215</v>
      </c>
      <c r="C71" t="s">
        <v>2906</v>
      </c>
      <c r="D71" t="str">
        <f t="shared" si="3"/>
        <v/>
      </c>
    </row>
    <row r="72" spans="1:5" x14ac:dyDescent="0.25">
      <c r="A72" s="30" t="s">
        <v>38</v>
      </c>
      <c r="B72" t="s">
        <v>215</v>
      </c>
      <c r="C72" t="s">
        <v>2461</v>
      </c>
      <c r="D72" t="str">
        <f t="shared" si="3"/>
        <v/>
      </c>
    </row>
    <row r="73" spans="1:5" x14ac:dyDescent="0.25">
      <c r="A73" s="30" t="s">
        <v>2673</v>
      </c>
      <c r="B73" t="s">
        <v>215</v>
      </c>
      <c r="C73" t="s">
        <v>2755</v>
      </c>
      <c r="D73" t="str">
        <f t="shared" si="3"/>
        <v/>
      </c>
    </row>
    <row r="74" spans="1:5" x14ac:dyDescent="0.25">
      <c r="A74" s="30" t="s">
        <v>2489</v>
      </c>
      <c r="B74" t="s">
        <v>240</v>
      </c>
      <c r="C74" t="s">
        <v>2658</v>
      </c>
      <c r="D74" t="str">
        <f t="shared" si="3"/>
        <v/>
      </c>
    </row>
    <row r="75" spans="1:5" ht="16.5" x14ac:dyDescent="0.3">
      <c r="A75" s="29" t="s">
        <v>2829</v>
      </c>
      <c r="B75" t="s">
        <v>240</v>
      </c>
      <c r="C75" t="s">
        <v>2906</v>
      </c>
      <c r="D75" t="str">
        <f t="shared" si="3"/>
        <v/>
      </c>
    </row>
    <row r="76" spans="1:5" x14ac:dyDescent="0.25">
      <c r="A76" s="66" t="s">
        <v>3502</v>
      </c>
      <c r="B76" t="s">
        <v>240</v>
      </c>
      <c r="C76" t="s">
        <v>2906</v>
      </c>
      <c r="E76" t="s">
        <v>3511</v>
      </c>
    </row>
    <row r="77" spans="1:5" x14ac:dyDescent="0.25">
      <c r="A77" s="30" t="s">
        <v>66</v>
      </c>
      <c r="B77" t="s">
        <v>240</v>
      </c>
      <c r="C77" t="s">
        <v>2461</v>
      </c>
      <c r="D77" t="str">
        <f t="shared" ref="D77:D82" si="4">IF(EXACT(A77,A76),"Yes","")</f>
        <v/>
      </c>
    </row>
    <row r="78" spans="1:5" x14ac:dyDescent="0.25">
      <c r="A78" s="30" t="s">
        <v>591</v>
      </c>
      <c r="C78" t="s">
        <v>2755</v>
      </c>
      <c r="D78" t="str">
        <f t="shared" si="4"/>
        <v/>
      </c>
    </row>
    <row r="79" spans="1:5" ht="16.5" x14ac:dyDescent="0.3">
      <c r="A79" s="29" t="s">
        <v>2832</v>
      </c>
      <c r="B79" s="59" t="s">
        <v>298</v>
      </c>
      <c r="C79" t="s">
        <v>2906</v>
      </c>
      <c r="D79" t="str">
        <f t="shared" si="4"/>
        <v/>
      </c>
    </row>
    <row r="80" spans="1:5" x14ac:dyDescent="0.25">
      <c r="A80" s="30" t="s">
        <v>2491</v>
      </c>
      <c r="B80" t="s">
        <v>298</v>
      </c>
      <c r="C80" t="s">
        <v>2658</v>
      </c>
      <c r="D80" t="str">
        <f t="shared" si="4"/>
        <v/>
      </c>
    </row>
    <row r="81" spans="1:5" x14ac:dyDescent="0.25">
      <c r="A81" s="30" t="s">
        <v>132</v>
      </c>
      <c r="B81" t="s">
        <v>298</v>
      </c>
      <c r="C81" t="s">
        <v>2461</v>
      </c>
      <c r="D81" t="str">
        <f t="shared" si="4"/>
        <v/>
      </c>
    </row>
    <row r="82" spans="1:5" x14ac:dyDescent="0.25">
      <c r="A82" s="30" t="s">
        <v>132</v>
      </c>
      <c r="B82" t="s">
        <v>298</v>
      </c>
      <c r="C82" t="s">
        <v>2755</v>
      </c>
      <c r="D82" t="str">
        <f t="shared" si="4"/>
        <v>Yes</v>
      </c>
    </row>
    <row r="83" spans="1:5" x14ac:dyDescent="0.25">
      <c r="A83" s="115" t="s">
        <v>3422</v>
      </c>
      <c r="B83" s="118" t="s">
        <v>3410</v>
      </c>
      <c r="C83" t="s">
        <v>2658</v>
      </c>
      <c r="E83" t="s">
        <v>3434</v>
      </c>
    </row>
    <row r="84" spans="1:5" x14ac:dyDescent="0.25">
      <c r="A84" s="30" t="s">
        <v>596</v>
      </c>
      <c r="B84" t="s">
        <v>3410</v>
      </c>
      <c r="C84" t="s">
        <v>2755</v>
      </c>
      <c r="D84" t="str">
        <f>IF(EXACT(A84,A83),"Yes","")</f>
        <v/>
      </c>
    </row>
    <row r="85" spans="1:5" x14ac:dyDescent="0.25">
      <c r="A85" s="109" t="s">
        <v>596</v>
      </c>
      <c r="B85" s="110" t="s">
        <v>3410</v>
      </c>
      <c r="C85" t="s">
        <v>2461</v>
      </c>
      <c r="E85" t="s">
        <v>3411</v>
      </c>
    </row>
    <row r="86" spans="1:5" x14ac:dyDescent="0.25">
      <c r="A86" s="118" t="s">
        <v>3010</v>
      </c>
      <c r="B86" t="s">
        <v>272</v>
      </c>
      <c r="C86" t="s">
        <v>2658</v>
      </c>
    </row>
    <row r="87" spans="1:5" x14ac:dyDescent="0.25">
      <c r="A87" s="30" t="s">
        <v>102</v>
      </c>
      <c r="B87" t="s">
        <v>272</v>
      </c>
      <c r="C87" t="s">
        <v>2461</v>
      </c>
      <c r="D87" t="str">
        <f t="shared" ref="D87:D95" si="5">IF(EXACT(A87,A86),"Yes","")</f>
        <v/>
      </c>
    </row>
    <row r="88" spans="1:5" ht="16.5" x14ac:dyDescent="0.3">
      <c r="A88" s="29" t="s">
        <v>2883</v>
      </c>
      <c r="B88" t="s">
        <v>272</v>
      </c>
      <c r="C88" t="s">
        <v>2906</v>
      </c>
      <c r="D88" t="str">
        <f t="shared" si="5"/>
        <v/>
      </c>
    </row>
    <row r="89" spans="1:5" x14ac:dyDescent="0.25">
      <c r="A89" s="30" t="s">
        <v>2492</v>
      </c>
      <c r="B89" s="59" t="s">
        <v>336</v>
      </c>
      <c r="C89" t="s">
        <v>2658</v>
      </c>
      <c r="D89" t="str">
        <f t="shared" si="5"/>
        <v/>
      </c>
    </row>
    <row r="90" spans="1:5" x14ac:dyDescent="0.25">
      <c r="A90" s="30" t="s">
        <v>172</v>
      </c>
      <c r="B90" t="s">
        <v>336</v>
      </c>
      <c r="C90" t="s">
        <v>2461</v>
      </c>
      <c r="D90" t="str">
        <f t="shared" si="5"/>
        <v/>
      </c>
    </row>
    <row r="91" spans="1:5" ht="16.5" x14ac:dyDescent="0.3">
      <c r="A91" s="29" t="s">
        <v>2877</v>
      </c>
      <c r="B91" t="s">
        <v>336</v>
      </c>
      <c r="C91" t="s">
        <v>2906</v>
      </c>
      <c r="D91" t="str">
        <f t="shared" si="5"/>
        <v/>
      </c>
    </row>
    <row r="92" spans="1:5" x14ac:dyDescent="0.25">
      <c r="A92" s="30" t="s">
        <v>2675</v>
      </c>
      <c r="C92" t="s">
        <v>2755</v>
      </c>
      <c r="D92" t="str">
        <f t="shared" si="5"/>
        <v/>
      </c>
    </row>
    <row r="93" spans="1:5" x14ac:dyDescent="0.25">
      <c r="A93" s="30" t="s">
        <v>2493</v>
      </c>
      <c r="B93" t="s">
        <v>274</v>
      </c>
      <c r="C93" t="s">
        <v>2658</v>
      </c>
      <c r="D93" t="str">
        <f t="shared" si="5"/>
        <v/>
      </c>
    </row>
    <row r="94" spans="1:5" x14ac:dyDescent="0.25">
      <c r="A94" s="30" t="s">
        <v>105</v>
      </c>
      <c r="B94" t="s">
        <v>274</v>
      </c>
      <c r="C94" t="s">
        <v>2461</v>
      </c>
      <c r="D94" t="str">
        <f t="shared" si="5"/>
        <v/>
      </c>
    </row>
    <row r="95" spans="1:5" ht="16.5" x14ac:dyDescent="0.3">
      <c r="A95" s="29" t="s">
        <v>2835</v>
      </c>
      <c r="B95" t="s">
        <v>274</v>
      </c>
      <c r="C95" t="s">
        <v>2906</v>
      </c>
      <c r="D95" t="str">
        <f t="shared" si="5"/>
        <v/>
      </c>
    </row>
    <row r="96" spans="1:5" x14ac:dyDescent="0.25">
      <c r="A96" s="118" t="s">
        <v>3011</v>
      </c>
      <c r="B96" t="s">
        <v>319</v>
      </c>
      <c r="C96" t="s">
        <v>2658</v>
      </c>
    </row>
    <row r="97" spans="1:5" x14ac:dyDescent="0.25">
      <c r="A97" s="30" t="s">
        <v>155</v>
      </c>
      <c r="B97" t="s">
        <v>319</v>
      </c>
      <c r="C97" t="s">
        <v>2461</v>
      </c>
      <c r="D97" t="str">
        <f t="shared" ref="D97:D107" si="6">IF(EXACT(A97,A96),"Yes","")</f>
        <v/>
      </c>
    </row>
    <row r="98" spans="1:5" x14ac:dyDescent="0.25">
      <c r="A98" s="30" t="s">
        <v>2494</v>
      </c>
      <c r="B98" s="59" t="s">
        <v>235</v>
      </c>
      <c r="C98" t="s">
        <v>2658</v>
      </c>
      <c r="D98" t="str">
        <f t="shared" si="6"/>
        <v/>
      </c>
    </row>
    <row r="99" spans="1:5" x14ac:dyDescent="0.25">
      <c r="A99" s="30" t="s">
        <v>2677</v>
      </c>
      <c r="B99" t="s">
        <v>235</v>
      </c>
      <c r="C99" t="s">
        <v>2755</v>
      </c>
      <c r="D99" t="str">
        <f t="shared" si="6"/>
        <v/>
      </c>
    </row>
    <row r="100" spans="1:5" ht="16.5" x14ac:dyDescent="0.3">
      <c r="A100" s="29" t="s">
        <v>2796</v>
      </c>
      <c r="B100" t="s">
        <v>235</v>
      </c>
      <c r="C100" t="s">
        <v>2906</v>
      </c>
      <c r="D100" t="str">
        <f t="shared" si="6"/>
        <v/>
      </c>
    </row>
    <row r="101" spans="1:5" x14ac:dyDescent="0.25">
      <c r="A101" s="30" t="s">
        <v>61</v>
      </c>
      <c r="B101" t="s">
        <v>235</v>
      </c>
      <c r="C101" t="s">
        <v>2461</v>
      </c>
      <c r="D101" t="str">
        <f t="shared" si="6"/>
        <v/>
      </c>
    </row>
    <row r="102" spans="1:5" x14ac:dyDescent="0.25">
      <c r="A102" s="30" t="s">
        <v>2497</v>
      </c>
      <c r="B102" t="s">
        <v>241</v>
      </c>
      <c r="C102" t="s">
        <v>2658</v>
      </c>
      <c r="D102" t="str">
        <f t="shared" si="6"/>
        <v/>
      </c>
    </row>
    <row r="103" spans="1:5" x14ac:dyDescent="0.25">
      <c r="A103" s="30" t="s">
        <v>68</v>
      </c>
      <c r="B103" t="s">
        <v>241</v>
      </c>
      <c r="C103" t="s">
        <v>2461</v>
      </c>
      <c r="D103" t="str">
        <f t="shared" si="6"/>
        <v/>
      </c>
    </row>
    <row r="104" spans="1:5" x14ac:dyDescent="0.25">
      <c r="A104" s="30" t="s">
        <v>68</v>
      </c>
      <c r="B104" t="s">
        <v>241</v>
      </c>
      <c r="C104" t="s">
        <v>2755</v>
      </c>
      <c r="D104" t="str">
        <f t="shared" si="6"/>
        <v>Yes</v>
      </c>
    </row>
    <row r="105" spans="1:5" ht="16.5" x14ac:dyDescent="0.3">
      <c r="A105" s="29" t="s">
        <v>2807</v>
      </c>
      <c r="B105" t="s">
        <v>241</v>
      </c>
      <c r="C105" t="s">
        <v>2906</v>
      </c>
      <c r="D105" t="str">
        <f t="shared" si="6"/>
        <v/>
      </c>
    </row>
    <row r="106" spans="1:5" x14ac:dyDescent="0.25">
      <c r="A106" s="30" t="s">
        <v>2499</v>
      </c>
      <c r="C106" t="s">
        <v>2658</v>
      </c>
      <c r="D106" t="str">
        <f t="shared" si="6"/>
        <v/>
      </c>
    </row>
    <row r="107" spans="1:5" ht="16.5" x14ac:dyDescent="0.3">
      <c r="A107" s="29" t="s">
        <v>2880</v>
      </c>
      <c r="C107" t="s">
        <v>2906</v>
      </c>
      <c r="D107" t="str">
        <f t="shared" si="6"/>
        <v/>
      </c>
    </row>
    <row r="108" spans="1:5" x14ac:dyDescent="0.25">
      <c r="A108" s="66" t="s">
        <v>2880</v>
      </c>
      <c r="B108" s="59"/>
      <c r="C108" t="s">
        <v>2906</v>
      </c>
      <c r="E108" t="s">
        <v>3512</v>
      </c>
    </row>
    <row r="109" spans="1:5" x14ac:dyDescent="0.25">
      <c r="A109" s="68" t="s">
        <v>3371</v>
      </c>
      <c r="B109" t="s">
        <v>3075</v>
      </c>
      <c r="C109" t="s">
        <v>2658</v>
      </c>
    </row>
    <row r="110" spans="1:5" x14ac:dyDescent="0.25">
      <c r="A110" s="117" t="s">
        <v>381</v>
      </c>
      <c r="B110" t="s">
        <v>3075</v>
      </c>
      <c r="C110" t="s">
        <v>2461</v>
      </c>
    </row>
    <row r="111" spans="1:5" x14ac:dyDescent="0.25">
      <c r="A111" s="30" t="s">
        <v>2679</v>
      </c>
      <c r="C111" t="s">
        <v>2755</v>
      </c>
      <c r="D111" t="str">
        <f>IF(EXACT(A111,A110),"Yes","")</f>
        <v/>
      </c>
    </row>
    <row r="112" spans="1:5" x14ac:dyDescent="0.25">
      <c r="A112" s="115" t="s">
        <v>3423</v>
      </c>
      <c r="B112" s="118" t="s">
        <v>3412</v>
      </c>
      <c r="C112" t="s">
        <v>2658</v>
      </c>
      <c r="E112" t="s">
        <v>3434</v>
      </c>
    </row>
    <row r="113" spans="1:5" x14ac:dyDescent="0.25">
      <c r="A113" s="117" t="s">
        <v>628</v>
      </c>
      <c r="B113" s="110" t="s">
        <v>3412</v>
      </c>
      <c r="C113" t="s">
        <v>2461</v>
      </c>
      <c r="E113" t="s">
        <v>3411</v>
      </c>
    </row>
    <row r="114" spans="1:5" x14ac:dyDescent="0.25">
      <c r="A114" s="30" t="s">
        <v>2500</v>
      </c>
      <c r="B114" t="s">
        <v>261</v>
      </c>
      <c r="C114" t="s">
        <v>2658</v>
      </c>
      <c r="D114" t="str">
        <f>IF(EXACT(A114,A113),"Yes","")</f>
        <v/>
      </c>
    </row>
    <row r="115" spans="1:5" x14ac:dyDescent="0.25">
      <c r="A115" s="30" t="s">
        <v>89</v>
      </c>
      <c r="B115" t="s">
        <v>261</v>
      </c>
      <c r="C115" t="s">
        <v>2461</v>
      </c>
      <c r="D115" t="str">
        <f>IF(EXACT(A115,A114),"Yes","")</f>
        <v/>
      </c>
    </row>
    <row r="116" spans="1:5" ht="16.5" x14ac:dyDescent="0.3">
      <c r="A116" s="29" t="s">
        <v>2811</v>
      </c>
      <c r="B116" t="s">
        <v>261</v>
      </c>
      <c r="C116" t="s">
        <v>2906</v>
      </c>
      <c r="D116" t="str">
        <f>IF(EXACT(A116,A115),"Yes","")</f>
        <v/>
      </c>
    </row>
    <row r="117" spans="1:5" x14ac:dyDescent="0.25">
      <c r="A117" s="115" t="s">
        <v>3424</v>
      </c>
      <c r="B117" s="118" t="s">
        <v>260</v>
      </c>
      <c r="C117" t="s">
        <v>2658</v>
      </c>
      <c r="E117" t="s">
        <v>3434</v>
      </c>
    </row>
    <row r="118" spans="1:5" x14ac:dyDescent="0.25">
      <c r="A118" s="30" t="s">
        <v>88</v>
      </c>
      <c r="B118" t="s">
        <v>260</v>
      </c>
      <c r="C118" t="s">
        <v>2461</v>
      </c>
      <c r="D118" t="str">
        <f>IF(EXACT(A118,A117),"Yes","")</f>
        <v/>
      </c>
    </row>
    <row r="119" spans="1:5" x14ac:dyDescent="0.25">
      <c r="A119" s="30" t="s">
        <v>88</v>
      </c>
      <c r="B119" t="s">
        <v>260</v>
      </c>
      <c r="C119" t="s">
        <v>2755</v>
      </c>
      <c r="D119" t="str">
        <f>IF(EXACT(A119,A118),"Yes","")</f>
        <v>Yes</v>
      </c>
    </row>
    <row r="120" spans="1:5" x14ac:dyDescent="0.25">
      <c r="A120" s="30" t="s">
        <v>2680</v>
      </c>
      <c r="C120" t="s">
        <v>2755</v>
      </c>
      <c r="D120" t="str">
        <f>IF(EXACT(A120,A119),"Yes","")</f>
        <v/>
      </c>
    </row>
    <row r="121" spans="1:5" x14ac:dyDescent="0.25">
      <c r="A121" s="118" t="s">
        <v>3012</v>
      </c>
      <c r="B121" t="s">
        <v>337</v>
      </c>
      <c r="C121" t="s">
        <v>2658</v>
      </c>
    </row>
    <row r="122" spans="1:5" x14ac:dyDescent="0.25">
      <c r="A122" s="30" t="s">
        <v>173</v>
      </c>
      <c r="B122" t="s">
        <v>337</v>
      </c>
      <c r="C122" t="s">
        <v>2461</v>
      </c>
      <c r="D122" t="str">
        <f t="shared" ref="D122:D150" si="7">IF(EXACT(A122,A121),"Yes","")</f>
        <v/>
      </c>
    </row>
    <row r="123" spans="1:5" x14ac:dyDescent="0.25">
      <c r="A123" s="30" t="s">
        <v>2502</v>
      </c>
      <c r="B123" t="s">
        <v>225</v>
      </c>
      <c r="C123" t="s">
        <v>2658</v>
      </c>
      <c r="D123" t="str">
        <f t="shared" si="7"/>
        <v/>
      </c>
    </row>
    <row r="124" spans="1:5" x14ac:dyDescent="0.25">
      <c r="A124" s="30" t="s">
        <v>50</v>
      </c>
      <c r="B124" t="s">
        <v>225</v>
      </c>
      <c r="C124" t="s">
        <v>2461</v>
      </c>
      <c r="D124" t="str">
        <f t="shared" si="7"/>
        <v/>
      </c>
    </row>
    <row r="125" spans="1:5" x14ac:dyDescent="0.25">
      <c r="A125" s="30" t="s">
        <v>50</v>
      </c>
      <c r="B125" t="s">
        <v>225</v>
      </c>
      <c r="C125" t="s">
        <v>2755</v>
      </c>
      <c r="D125" t="str">
        <f t="shared" si="7"/>
        <v>Yes</v>
      </c>
    </row>
    <row r="126" spans="1:5" ht="16.5" x14ac:dyDescent="0.3">
      <c r="A126" s="29" t="s">
        <v>2787</v>
      </c>
      <c r="B126" t="s">
        <v>225</v>
      </c>
      <c r="C126" t="s">
        <v>2906</v>
      </c>
      <c r="D126" t="str">
        <f t="shared" si="7"/>
        <v/>
      </c>
    </row>
    <row r="127" spans="1:5" x14ac:dyDescent="0.25">
      <c r="A127" s="30" t="s">
        <v>2504</v>
      </c>
      <c r="B127" t="s">
        <v>280</v>
      </c>
      <c r="C127" t="s">
        <v>2658</v>
      </c>
      <c r="D127" t="str">
        <f t="shared" si="7"/>
        <v/>
      </c>
    </row>
    <row r="128" spans="1:5" x14ac:dyDescent="0.25">
      <c r="A128" s="30" t="s">
        <v>111</v>
      </c>
      <c r="B128" t="s">
        <v>280</v>
      </c>
      <c r="C128" t="s">
        <v>2461</v>
      </c>
      <c r="D128" t="str">
        <f t="shared" si="7"/>
        <v/>
      </c>
    </row>
    <row r="129" spans="1:4" ht="16.5" x14ac:dyDescent="0.3">
      <c r="A129" s="29" t="s">
        <v>280</v>
      </c>
      <c r="B129" t="s">
        <v>280</v>
      </c>
      <c r="C129" t="s">
        <v>2906</v>
      </c>
      <c r="D129" t="str">
        <f t="shared" si="7"/>
        <v/>
      </c>
    </row>
    <row r="130" spans="1:4" x14ac:dyDescent="0.25">
      <c r="A130" s="30" t="s">
        <v>2505</v>
      </c>
      <c r="B130" t="s">
        <v>371</v>
      </c>
      <c r="C130" t="s">
        <v>2658</v>
      </c>
      <c r="D130" t="str">
        <f t="shared" si="7"/>
        <v/>
      </c>
    </row>
    <row r="131" spans="1:4" x14ac:dyDescent="0.25">
      <c r="A131" s="30" t="s">
        <v>2681</v>
      </c>
      <c r="B131" t="s">
        <v>371</v>
      </c>
      <c r="C131" t="s">
        <v>2755</v>
      </c>
      <c r="D131" t="str">
        <f t="shared" si="7"/>
        <v/>
      </c>
    </row>
    <row r="132" spans="1:4" ht="16.5" x14ac:dyDescent="0.3">
      <c r="A132" s="29" t="s">
        <v>2804</v>
      </c>
      <c r="B132" t="s">
        <v>371</v>
      </c>
      <c r="C132" t="s">
        <v>2906</v>
      </c>
      <c r="D132" t="str">
        <f t="shared" si="7"/>
        <v/>
      </c>
    </row>
    <row r="133" spans="1:4" x14ac:dyDescent="0.25">
      <c r="A133" s="30" t="s">
        <v>56</v>
      </c>
      <c r="B133" t="s">
        <v>371</v>
      </c>
      <c r="C133" t="s">
        <v>2461</v>
      </c>
      <c r="D133" t="str">
        <f t="shared" si="7"/>
        <v/>
      </c>
    </row>
    <row r="134" spans="1:4" x14ac:dyDescent="0.25">
      <c r="A134" s="30" t="s">
        <v>2506</v>
      </c>
      <c r="B134" t="s">
        <v>377</v>
      </c>
      <c r="C134" t="s">
        <v>2658</v>
      </c>
      <c r="D134" t="str">
        <f t="shared" si="7"/>
        <v/>
      </c>
    </row>
    <row r="135" spans="1:4" x14ac:dyDescent="0.25">
      <c r="A135" s="30" t="s">
        <v>2682</v>
      </c>
      <c r="B135" t="s">
        <v>377</v>
      </c>
      <c r="C135" t="s">
        <v>2755</v>
      </c>
      <c r="D135" t="str">
        <f t="shared" si="7"/>
        <v/>
      </c>
    </row>
    <row r="136" spans="1:4" ht="16.5" x14ac:dyDescent="0.3">
      <c r="A136" s="29" t="s">
        <v>2845</v>
      </c>
      <c r="B136" t="s">
        <v>377</v>
      </c>
      <c r="C136" t="s">
        <v>2906</v>
      </c>
      <c r="D136" t="str">
        <f t="shared" si="7"/>
        <v/>
      </c>
    </row>
    <row r="137" spans="1:4" x14ac:dyDescent="0.25">
      <c r="A137" s="30" t="s">
        <v>120</v>
      </c>
      <c r="B137" t="s">
        <v>377</v>
      </c>
      <c r="C137" t="s">
        <v>2461</v>
      </c>
      <c r="D137" t="str">
        <f t="shared" si="7"/>
        <v/>
      </c>
    </row>
    <row r="138" spans="1:4" x14ac:dyDescent="0.25">
      <c r="A138" s="30" t="s">
        <v>2507</v>
      </c>
      <c r="B138" t="s">
        <v>370</v>
      </c>
      <c r="C138" t="s">
        <v>2658</v>
      </c>
      <c r="D138" t="str">
        <f t="shared" si="7"/>
        <v/>
      </c>
    </row>
    <row r="139" spans="1:4" x14ac:dyDescent="0.25">
      <c r="A139" s="30" t="s">
        <v>2683</v>
      </c>
      <c r="B139" s="59" t="s">
        <v>370</v>
      </c>
      <c r="C139" t="s">
        <v>2755</v>
      </c>
      <c r="D139" t="str">
        <f t="shared" si="7"/>
        <v/>
      </c>
    </row>
    <row r="140" spans="1:4" ht="16.5" x14ac:dyDescent="0.3">
      <c r="A140" s="29" t="s">
        <v>2781</v>
      </c>
      <c r="B140" t="s">
        <v>370</v>
      </c>
      <c r="C140" t="s">
        <v>2906</v>
      </c>
      <c r="D140" t="str">
        <f t="shared" si="7"/>
        <v/>
      </c>
    </row>
    <row r="141" spans="1:4" x14ac:dyDescent="0.25">
      <c r="A141" s="30" t="s">
        <v>47</v>
      </c>
      <c r="B141" t="s">
        <v>370</v>
      </c>
      <c r="C141" t="s">
        <v>2461</v>
      </c>
      <c r="D141" t="str">
        <f t="shared" si="7"/>
        <v/>
      </c>
    </row>
    <row r="142" spans="1:4" x14ac:dyDescent="0.25">
      <c r="A142" s="30" t="s">
        <v>2508</v>
      </c>
      <c r="C142" t="s">
        <v>2658</v>
      </c>
      <c r="D142" t="str">
        <f t="shared" si="7"/>
        <v/>
      </c>
    </row>
    <row r="143" spans="1:4" ht="16.5" x14ac:dyDescent="0.3">
      <c r="A143" s="29" t="s">
        <v>2831</v>
      </c>
      <c r="C143" t="s">
        <v>2906</v>
      </c>
      <c r="D143" t="str">
        <f t="shared" si="7"/>
        <v/>
      </c>
    </row>
    <row r="144" spans="1:4" x14ac:dyDescent="0.25">
      <c r="A144" s="30" t="s">
        <v>2510</v>
      </c>
      <c r="B144" t="s">
        <v>307</v>
      </c>
      <c r="C144" t="s">
        <v>2658</v>
      </c>
      <c r="D144" t="str">
        <f t="shared" si="7"/>
        <v/>
      </c>
    </row>
    <row r="145" spans="1:5" x14ac:dyDescent="0.25">
      <c r="A145" s="30" t="s">
        <v>141</v>
      </c>
      <c r="B145" t="s">
        <v>307</v>
      </c>
      <c r="C145" t="s">
        <v>2461</v>
      </c>
      <c r="D145" t="str">
        <f t="shared" si="7"/>
        <v/>
      </c>
    </row>
    <row r="146" spans="1:5" ht="16.5" x14ac:dyDescent="0.3">
      <c r="A146" s="29" t="s">
        <v>2864</v>
      </c>
      <c r="B146" t="s">
        <v>307</v>
      </c>
      <c r="C146" t="s">
        <v>2906</v>
      </c>
      <c r="D146" t="str">
        <f t="shared" si="7"/>
        <v/>
      </c>
    </row>
    <row r="147" spans="1:5" x14ac:dyDescent="0.25">
      <c r="A147" s="30" t="s">
        <v>2511</v>
      </c>
      <c r="B147" t="s">
        <v>234</v>
      </c>
      <c r="C147" t="s">
        <v>2658</v>
      </c>
      <c r="D147" t="str">
        <f t="shared" si="7"/>
        <v/>
      </c>
    </row>
    <row r="148" spans="1:5" x14ac:dyDescent="0.25">
      <c r="A148" s="30" t="s">
        <v>60</v>
      </c>
      <c r="B148" t="s">
        <v>234</v>
      </c>
      <c r="C148" t="s">
        <v>2461</v>
      </c>
      <c r="D148" t="str">
        <f t="shared" si="7"/>
        <v/>
      </c>
    </row>
    <row r="149" spans="1:5" x14ac:dyDescent="0.25">
      <c r="A149" s="30" t="s">
        <v>60</v>
      </c>
      <c r="B149" t="s">
        <v>234</v>
      </c>
      <c r="C149" t="s">
        <v>2755</v>
      </c>
      <c r="D149" t="str">
        <f t="shared" si="7"/>
        <v>Yes</v>
      </c>
    </row>
    <row r="150" spans="1:5" ht="16.5" x14ac:dyDescent="0.3">
      <c r="A150" s="29" t="s">
        <v>2783</v>
      </c>
      <c r="B150" t="s">
        <v>234</v>
      </c>
      <c r="C150" t="s">
        <v>2906</v>
      </c>
      <c r="D150" t="str">
        <f t="shared" si="7"/>
        <v/>
      </c>
    </row>
    <row r="151" spans="1:5" x14ac:dyDescent="0.25">
      <c r="A151" s="65" t="s">
        <v>3069</v>
      </c>
      <c r="B151" t="s">
        <v>285</v>
      </c>
      <c r="C151" t="s">
        <v>2658</v>
      </c>
    </row>
    <row r="152" spans="1:5" x14ac:dyDescent="0.25">
      <c r="A152" s="30" t="s">
        <v>116</v>
      </c>
      <c r="B152" t="s">
        <v>285</v>
      </c>
      <c r="C152" t="s">
        <v>2461</v>
      </c>
      <c r="D152" t="str">
        <f>IF(EXACT(A152,A151),"Yes","")</f>
        <v/>
      </c>
    </row>
    <row r="153" spans="1:5" ht="16.5" x14ac:dyDescent="0.3">
      <c r="A153" s="29" t="s">
        <v>2893</v>
      </c>
      <c r="B153" t="s">
        <v>285</v>
      </c>
      <c r="C153" t="s">
        <v>2906</v>
      </c>
      <c r="D153" t="str">
        <f>IF(EXACT(A153,A152),"Yes","")</f>
        <v/>
      </c>
    </row>
    <row r="154" spans="1:5" x14ac:dyDescent="0.25">
      <c r="A154" s="115" t="s">
        <v>3436</v>
      </c>
      <c r="B154" s="118" t="s">
        <v>263</v>
      </c>
      <c r="C154" t="s">
        <v>2658</v>
      </c>
      <c r="E154" t="s">
        <v>3434</v>
      </c>
    </row>
    <row r="155" spans="1:5" x14ac:dyDescent="0.25">
      <c r="A155" s="30" t="s">
        <v>2512</v>
      </c>
      <c r="B155" t="s">
        <v>263</v>
      </c>
      <c r="C155" t="s">
        <v>2658</v>
      </c>
      <c r="D155" t="str">
        <f t="shared" ref="D155:D162" si="8">IF(EXACT(A155,A154),"Yes","")</f>
        <v/>
      </c>
    </row>
    <row r="156" spans="1:5" ht="16.5" x14ac:dyDescent="0.3">
      <c r="A156" s="29" t="s">
        <v>263</v>
      </c>
      <c r="B156" t="s">
        <v>263</v>
      </c>
      <c r="C156" t="s">
        <v>2906</v>
      </c>
      <c r="D156" t="str">
        <f t="shared" si="8"/>
        <v/>
      </c>
    </row>
    <row r="157" spans="1:5" x14ac:dyDescent="0.25">
      <c r="A157" s="30" t="s">
        <v>91</v>
      </c>
      <c r="B157" t="s">
        <v>263</v>
      </c>
      <c r="C157" t="s">
        <v>2461</v>
      </c>
      <c r="D157" t="str">
        <f t="shared" si="8"/>
        <v/>
      </c>
    </row>
    <row r="158" spans="1:5" x14ac:dyDescent="0.25">
      <c r="A158" s="30" t="s">
        <v>91</v>
      </c>
      <c r="B158" t="s">
        <v>263</v>
      </c>
      <c r="C158" t="s">
        <v>2755</v>
      </c>
      <c r="D158" t="str">
        <f t="shared" si="8"/>
        <v>Yes</v>
      </c>
    </row>
    <row r="159" spans="1:5" x14ac:dyDescent="0.25">
      <c r="A159" s="30" t="s">
        <v>2514</v>
      </c>
      <c r="C159" t="s">
        <v>2658</v>
      </c>
      <c r="D159" t="str">
        <f t="shared" si="8"/>
        <v/>
      </c>
    </row>
    <row r="160" spans="1:5" ht="16.5" x14ac:dyDescent="0.3">
      <c r="A160" s="29" t="s">
        <v>2862</v>
      </c>
      <c r="C160" t="s">
        <v>2906</v>
      </c>
      <c r="D160" t="str">
        <f t="shared" si="8"/>
        <v/>
      </c>
    </row>
    <row r="161" spans="1:5" x14ac:dyDescent="0.25">
      <c r="A161" s="30" t="s">
        <v>736</v>
      </c>
      <c r="C161" t="s">
        <v>2755</v>
      </c>
      <c r="D161" t="str">
        <f t="shared" si="8"/>
        <v/>
      </c>
    </row>
    <row r="162" spans="1:5" x14ac:dyDescent="0.25">
      <c r="A162" s="30" t="s">
        <v>741</v>
      </c>
      <c r="C162" t="s">
        <v>2755</v>
      </c>
      <c r="D162" t="str">
        <f t="shared" si="8"/>
        <v/>
      </c>
    </row>
    <row r="163" spans="1:5" x14ac:dyDescent="0.25">
      <c r="A163" s="115" t="s">
        <v>3425</v>
      </c>
      <c r="B163" s="118" t="s">
        <v>3413</v>
      </c>
      <c r="C163" t="s">
        <v>2658</v>
      </c>
      <c r="E163" t="s">
        <v>3434</v>
      </c>
    </row>
    <row r="164" spans="1:5" x14ac:dyDescent="0.25">
      <c r="A164" s="117" t="s">
        <v>774</v>
      </c>
      <c r="B164" s="110" t="s">
        <v>3413</v>
      </c>
      <c r="C164" t="s">
        <v>2461</v>
      </c>
      <c r="E164" t="s">
        <v>3411</v>
      </c>
    </row>
    <row r="165" spans="1:5" x14ac:dyDescent="0.25">
      <c r="A165" s="30" t="s">
        <v>2516</v>
      </c>
      <c r="B165" t="s">
        <v>246</v>
      </c>
      <c r="C165" t="s">
        <v>2658</v>
      </c>
      <c r="D165" t="str">
        <f t="shared" ref="D165:D182" si="9">IF(EXACT(A165,A164),"Yes","")</f>
        <v/>
      </c>
    </row>
    <row r="166" spans="1:5" x14ac:dyDescent="0.25">
      <c r="A166" s="30" t="s">
        <v>2687</v>
      </c>
      <c r="B166" s="59" t="s">
        <v>246</v>
      </c>
      <c r="C166" t="s">
        <v>2755</v>
      </c>
      <c r="D166" t="str">
        <f t="shared" si="9"/>
        <v/>
      </c>
    </row>
    <row r="167" spans="1:5" ht="16.5" x14ac:dyDescent="0.3">
      <c r="A167" s="29" t="s">
        <v>2817</v>
      </c>
      <c r="B167" t="s">
        <v>246</v>
      </c>
      <c r="C167" t="s">
        <v>2906</v>
      </c>
      <c r="D167" t="str">
        <f t="shared" si="9"/>
        <v/>
      </c>
    </row>
    <row r="168" spans="1:5" x14ac:dyDescent="0.25">
      <c r="A168" s="30" t="s">
        <v>74</v>
      </c>
      <c r="B168" t="s">
        <v>246</v>
      </c>
      <c r="C168" t="s">
        <v>2461</v>
      </c>
      <c r="D168" t="str">
        <f t="shared" si="9"/>
        <v/>
      </c>
    </row>
    <row r="169" spans="1:5" x14ac:dyDescent="0.25">
      <c r="A169" s="30" t="s">
        <v>2688</v>
      </c>
      <c r="B169" s="59"/>
      <c r="C169" t="s">
        <v>2755</v>
      </c>
      <c r="D169" t="str">
        <f t="shared" si="9"/>
        <v/>
      </c>
    </row>
    <row r="170" spans="1:5" x14ac:dyDescent="0.25">
      <c r="A170" s="30" t="s">
        <v>2519</v>
      </c>
      <c r="B170" t="s">
        <v>224</v>
      </c>
      <c r="C170" t="s">
        <v>2658</v>
      </c>
      <c r="D170" t="str">
        <f t="shared" si="9"/>
        <v/>
      </c>
    </row>
    <row r="171" spans="1:5" x14ac:dyDescent="0.25">
      <c r="A171" s="30" t="s">
        <v>49</v>
      </c>
      <c r="B171" t="s">
        <v>224</v>
      </c>
      <c r="C171" t="s">
        <v>2461</v>
      </c>
      <c r="D171" t="str">
        <f t="shared" si="9"/>
        <v/>
      </c>
    </row>
    <row r="172" spans="1:5" x14ac:dyDescent="0.25">
      <c r="A172" s="30" t="s">
        <v>49</v>
      </c>
      <c r="B172" t="s">
        <v>224</v>
      </c>
      <c r="C172" t="s">
        <v>2755</v>
      </c>
      <c r="D172" t="str">
        <f t="shared" si="9"/>
        <v>Yes</v>
      </c>
    </row>
    <row r="173" spans="1:5" ht="16.5" x14ac:dyDescent="0.3">
      <c r="A173" s="29" t="s">
        <v>2788</v>
      </c>
      <c r="B173" t="s">
        <v>224</v>
      </c>
      <c r="C173" t="s">
        <v>2906</v>
      </c>
      <c r="D173" t="str">
        <f t="shared" si="9"/>
        <v/>
      </c>
    </row>
    <row r="174" spans="1:5" x14ac:dyDescent="0.25">
      <c r="A174" s="30" t="s">
        <v>2521</v>
      </c>
      <c r="B174" t="s">
        <v>228</v>
      </c>
      <c r="C174" t="s">
        <v>2658</v>
      </c>
      <c r="D174" t="str">
        <f t="shared" si="9"/>
        <v/>
      </c>
    </row>
    <row r="175" spans="1:5" x14ac:dyDescent="0.25">
      <c r="A175" s="30" t="s">
        <v>53</v>
      </c>
      <c r="B175" s="59" t="s">
        <v>228</v>
      </c>
      <c r="C175" t="s">
        <v>2461</v>
      </c>
      <c r="D175" t="str">
        <f t="shared" si="9"/>
        <v/>
      </c>
    </row>
    <row r="176" spans="1:5" x14ac:dyDescent="0.25">
      <c r="A176" s="30" t="s">
        <v>53</v>
      </c>
      <c r="B176" t="s">
        <v>228</v>
      </c>
      <c r="C176" t="s">
        <v>2755</v>
      </c>
      <c r="D176" t="str">
        <f t="shared" si="9"/>
        <v>Yes</v>
      </c>
    </row>
    <row r="177" spans="1:4" ht="16.5" x14ac:dyDescent="0.3">
      <c r="A177" s="29" t="s">
        <v>2782</v>
      </c>
      <c r="B177" s="59" t="s">
        <v>228</v>
      </c>
      <c r="C177" t="s">
        <v>2906</v>
      </c>
      <c r="D177" t="str">
        <f t="shared" si="9"/>
        <v/>
      </c>
    </row>
    <row r="178" spans="1:4" x14ac:dyDescent="0.25">
      <c r="A178" s="30" t="s">
        <v>2522</v>
      </c>
      <c r="B178" t="s">
        <v>287</v>
      </c>
      <c r="C178" t="s">
        <v>2658</v>
      </c>
      <c r="D178" t="str">
        <f t="shared" si="9"/>
        <v/>
      </c>
    </row>
    <row r="179" spans="1:4" x14ac:dyDescent="0.25">
      <c r="A179" s="30" t="s">
        <v>119</v>
      </c>
      <c r="B179" t="s">
        <v>287</v>
      </c>
      <c r="C179" t="s">
        <v>2461</v>
      </c>
      <c r="D179" t="str">
        <f t="shared" si="9"/>
        <v/>
      </c>
    </row>
    <row r="180" spans="1:4" x14ac:dyDescent="0.25">
      <c r="A180" s="30" t="s">
        <v>119</v>
      </c>
      <c r="B180" t="s">
        <v>287</v>
      </c>
      <c r="C180" t="s">
        <v>2755</v>
      </c>
      <c r="D180" t="str">
        <f t="shared" si="9"/>
        <v>Yes</v>
      </c>
    </row>
    <row r="181" spans="1:4" ht="16.5" x14ac:dyDescent="0.3">
      <c r="A181" s="29" t="s">
        <v>2875</v>
      </c>
      <c r="B181" t="s">
        <v>287</v>
      </c>
      <c r="C181" t="s">
        <v>2906</v>
      </c>
      <c r="D181" t="str">
        <f t="shared" si="9"/>
        <v/>
      </c>
    </row>
    <row r="182" spans="1:4" x14ac:dyDescent="0.25">
      <c r="A182" s="30" t="s">
        <v>2689</v>
      </c>
      <c r="C182" t="s">
        <v>2755</v>
      </c>
      <c r="D182" t="str">
        <f t="shared" si="9"/>
        <v/>
      </c>
    </row>
    <row r="183" spans="1:4" x14ac:dyDescent="0.25">
      <c r="A183" s="118" t="s">
        <v>3013</v>
      </c>
      <c r="B183" t="s">
        <v>353</v>
      </c>
      <c r="C183" t="s">
        <v>2658</v>
      </c>
    </row>
    <row r="184" spans="1:4" x14ac:dyDescent="0.25">
      <c r="A184" s="30" t="s">
        <v>189</v>
      </c>
      <c r="B184" t="s">
        <v>353</v>
      </c>
      <c r="C184" t="s">
        <v>2461</v>
      </c>
      <c r="D184" t="str">
        <f>IF(EXACT(A184,A183),"Yes","")</f>
        <v/>
      </c>
    </row>
    <row r="185" spans="1:4" ht="16.5" x14ac:dyDescent="0.3">
      <c r="A185" s="29" t="s">
        <v>2903</v>
      </c>
      <c r="B185" t="s">
        <v>353</v>
      </c>
      <c r="C185" t="s">
        <v>2906</v>
      </c>
      <c r="D185" t="str">
        <f>IF(EXACT(A185,A184),"Yes","")</f>
        <v/>
      </c>
    </row>
    <row r="186" spans="1:4" x14ac:dyDescent="0.25">
      <c r="A186" s="118" t="s">
        <v>3014</v>
      </c>
      <c r="B186" t="s">
        <v>314</v>
      </c>
      <c r="C186" t="s">
        <v>2658</v>
      </c>
    </row>
    <row r="187" spans="1:4" x14ac:dyDescent="0.25">
      <c r="A187" s="30" t="s">
        <v>149</v>
      </c>
      <c r="B187" t="s">
        <v>314</v>
      </c>
      <c r="C187" t="s">
        <v>2461</v>
      </c>
      <c r="D187" t="str">
        <f>IF(EXACT(A187,A186),"Yes","")</f>
        <v/>
      </c>
    </row>
    <row r="188" spans="1:4" x14ac:dyDescent="0.25">
      <c r="A188" s="30" t="s">
        <v>2690</v>
      </c>
      <c r="C188" t="s">
        <v>2755</v>
      </c>
      <c r="D188" t="str">
        <f>IF(EXACT(A188,A187),"Yes","")</f>
        <v/>
      </c>
    </row>
    <row r="189" spans="1:4" x14ac:dyDescent="0.25">
      <c r="A189" s="30" t="s">
        <v>2691</v>
      </c>
      <c r="B189" s="59"/>
      <c r="C189" t="s">
        <v>2755</v>
      </c>
      <c r="D189" t="str">
        <f>IF(EXACT(A189,A188),"Yes","")</f>
        <v/>
      </c>
    </row>
    <row r="190" spans="1:4" x14ac:dyDescent="0.25">
      <c r="A190" s="30" t="s">
        <v>2523</v>
      </c>
      <c r="C190" t="s">
        <v>2658</v>
      </c>
      <c r="D190" t="str">
        <f>IF(EXACT(A190,A189),"Yes","")</f>
        <v/>
      </c>
    </row>
    <row r="191" spans="1:4" ht="16.5" x14ac:dyDescent="0.3">
      <c r="A191" s="29" t="s">
        <v>2838</v>
      </c>
      <c r="C191" t="s">
        <v>2906</v>
      </c>
      <c r="D191" t="str">
        <f>IF(EXACT(A191,A190),"Yes","")</f>
        <v/>
      </c>
    </row>
    <row r="192" spans="1:4" x14ac:dyDescent="0.25">
      <c r="A192" s="118" t="s">
        <v>3015</v>
      </c>
      <c r="B192" t="s">
        <v>305</v>
      </c>
      <c r="C192" t="s">
        <v>2658</v>
      </c>
    </row>
    <row r="193" spans="1:5" x14ac:dyDescent="0.25">
      <c r="A193" s="30" t="s">
        <v>139</v>
      </c>
      <c r="B193" s="59" t="s">
        <v>305</v>
      </c>
      <c r="C193" t="s">
        <v>2461</v>
      </c>
      <c r="D193" t="str">
        <f>IF(EXACT(A193,A192),"Yes","")</f>
        <v/>
      </c>
    </row>
    <row r="194" spans="1:5" x14ac:dyDescent="0.25">
      <c r="A194" s="118" t="s">
        <v>3016</v>
      </c>
      <c r="B194" t="s">
        <v>311</v>
      </c>
      <c r="C194" t="s">
        <v>2658</v>
      </c>
    </row>
    <row r="195" spans="1:5" x14ac:dyDescent="0.25">
      <c r="A195" s="30" t="s">
        <v>146</v>
      </c>
      <c r="B195" t="s">
        <v>311</v>
      </c>
      <c r="C195" t="s">
        <v>2461</v>
      </c>
      <c r="D195" t="str">
        <f t="shared" ref="D195:D201" si="10">IF(EXACT(A195,A194),"Yes","")</f>
        <v/>
      </c>
    </row>
    <row r="196" spans="1:5" x14ac:dyDescent="0.25">
      <c r="A196" s="30" t="s">
        <v>2525</v>
      </c>
      <c r="B196" t="s">
        <v>291</v>
      </c>
      <c r="C196" t="s">
        <v>2658</v>
      </c>
      <c r="D196" t="str">
        <f t="shared" si="10"/>
        <v/>
      </c>
    </row>
    <row r="197" spans="1:5" x14ac:dyDescent="0.25">
      <c r="A197" s="30" t="s">
        <v>124</v>
      </c>
      <c r="B197" t="s">
        <v>291</v>
      </c>
      <c r="C197" t="s">
        <v>2461</v>
      </c>
      <c r="D197" t="str">
        <f t="shared" si="10"/>
        <v/>
      </c>
    </row>
    <row r="198" spans="1:5" ht="16.5" x14ac:dyDescent="0.3">
      <c r="A198" s="29" t="s">
        <v>2837</v>
      </c>
      <c r="B198" t="s">
        <v>291</v>
      </c>
      <c r="C198" t="s">
        <v>2906</v>
      </c>
      <c r="D198" t="str">
        <f t="shared" si="10"/>
        <v/>
      </c>
    </row>
    <row r="199" spans="1:5" x14ac:dyDescent="0.25">
      <c r="A199" s="30" t="s">
        <v>2528</v>
      </c>
      <c r="B199" t="s">
        <v>210</v>
      </c>
      <c r="C199" t="s">
        <v>2658</v>
      </c>
      <c r="D199" t="str">
        <f t="shared" si="10"/>
        <v/>
      </c>
    </row>
    <row r="200" spans="1:5" x14ac:dyDescent="0.25">
      <c r="A200" s="30" t="s">
        <v>33</v>
      </c>
      <c r="B200" t="s">
        <v>210</v>
      </c>
      <c r="C200" t="s">
        <v>2461</v>
      </c>
      <c r="D200" t="str">
        <f t="shared" si="10"/>
        <v/>
      </c>
    </row>
    <row r="201" spans="1:5" ht="16.5" x14ac:dyDescent="0.3">
      <c r="A201" s="29" t="s">
        <v>2756</v>
      </c>
      <c r="B201" t="s">
        <v>210</v>
      </c>
      <c r="C201" t="s">
        <v>2906</v>
      </c>
      <c r="D201" t="str">
        <f t="shared" si="10"/>
        <v/>
      </c>
    </row>
    <row r="202" spans="1:5" x14ac:dyDescent="0.25">
      <c r="A202" s="117" t="s">
        <v>878</v>
      </c>
      <c r="B202" t="s">
        <v>3421</v>
      </c>
      <c r="C202" t="s">
        <v>2461</v>
      </c>
      <c r="E202" t="s">
        <v>3411</v>
      </c>
    </row>
    <row r="203" spans="1:5" x14ac:dyDescent="0.25">
      <c r="A203" s="30" t="s">
        <v>2692</v>
      </c>
      <c r="C203" t="s">
        <v>2755</v>
      </c>
      <c r="D203" t="str">
        <f>IF(EXACT(A203,A202),"Yes","")</f>
        <v/>
      </c>
    </row>
    <row r="204" spans="1:5" ht="16.5" x14ac:dyDescent="0.3">
      <c r="A204" s="29" t="s">
        <v>2905</v>
      </c>
      <c r="C204" t="s">
        <v>2906</v>
      </c>
      <c r="D204" t="str">
        <f>IF(EXACT(A204,A203),"Yes","")</f>
        <v/>
      </c>
    </row>
    <row r="205" spans="1:5" x14ac:dyDescent="0.25">
      <c r="A205" s="30" t="s">
        <v>2693</v>
      </c>
      <c r="C205" t="s">
        <v>2755</v>
      </c>
      <c r="D205" t="str">
        <f>IF(EXACT(A205,A204),"Yes","")</f>
        <v/>
      </c>
    </row>
    <row r="206" spans="1:5" x14ac:dyDescent="0.25">
      <c r="A206" s="30" t="s">
        <v>2694</v>
      </c>
      <c r="C206" t="s">
        <v>2755</v>
      </c>
      <c r="D206" t="str">
        <f>IF(EXACT(A206,A205),"Yes","")</f>
        <v/>
      </c>
    </row>
    <row r="207" spans="1:5" x14ac:dyDescent="0.25">
      <c r="A207" s="118" t="s">
        <v>3017</v>
      </c>
      <c r="B207" t="s">
        <v>338</v>
      </c>
      <c r="C207" t="s">
        <v>2658</v>
      </c>
    </row>
    <row r="208" spans="1:5" x14ac:dyDescent="0.25">
      <c r="A208" s="30" t="s">
        <v>174</v>
      </c>
      <c r="B208" t="s">
        <v>338</v>
      </c>
      <c r="C208" t="s">
        <v>2461</v>
      </c>
      <c r="D208" t="str">
        <f>IF(EXACT(A208,A207),"Yes","")</f>
        <v/>
      </c>
    </row>
    <row r="209" spans="1:5" x14ac:dyDescent="0.25">
      <c r="A209" s="66" t="s">
        <v>3115</v>
      </c>
      <c r="B209" t="s">
        <v>338</v>
      </c>
      <c r="C209" t="s">
        <v>2906</v>
      </c>
    </row>
    <row r="210" spans="1:5" x14ac:dyDescent="0.25">
      <c r="A210" s="65" t="s">
        <v>3070</v>
      </c>
      <c r="B210" t="s">
        <v>354</v>
      </c>
      <c r="C210" t="s">
        <v>2658</v>
      </c>
    </row>
    <row r="211" spans="1:5" x14ac:dyDescent="0.25">
      <c r="A211" s="30" t="s">
        <v>190</v>
      </c>
      <c r="B211" t="s">
        <v>354</v>
      </c>
      <c r="C211" t="s">
        <v>2461</v>
      </c>
      <c r="D211" t="str">
        <f>IF(EXACT(A211,A210),"Yes","")</f>
        <v/>
      </c>
    </row>
    <row r="212" spans="1:5" x14ac:dyDescent="0.25">
      <c r="A212" s="30" t="s">
        <v>921</v>
      </c>
      <c r="C212" t="s">
        <v>2755</v>
      </c>
      <c r="D212" t="str">
        <f>IF(EXACT(A212,A211),"Yes","")</f>
        <v/>
      </c>
    </row>
    <row r="213" spans="1:5" x14ac:dyDescent="0.25">
      <c r="A213" s="30" t="s">
        <v>927</v>
      </c>
      <c r="B213" s="59" t="s">
        <v>3686</v>
      </c>
      <c r="C213" t="s">
        <v>2755</v>
      </c>
      <c r="D213" t="str">
        <f>IF(EXACT(A213,A212),"Yes","")</f>
        <v/>
      </c>
    </row>
    <row r="214" spans="1:5" x14ac:dyDescent="0.25">
      <c r="A214" s="115" t="s">
        <v>3437</v>
      </c>
      <c r="B214" t="s">
        <v>233</v>
      </c>
      <c r="C214" t="s">
        <v>2658</v>
      </c>
      <c r="E214" t="s">
        <v>3434</v>
      </c>
    </row>
    <row r="215" spans="1:5" x14ac:dyDescent="0.25">
      <c r="A215" s="30" t="s">
        <v>2531</v>
      </c>
      <c r="B215" t="s">
        <v>233</v>
      </c>
      <c r="C215" t="s">
        <v>2658</v>
      </c>
      <c r="D215" t="str">
        <f>IF(EXACT(A215,A214),"Yes","")</f>
        <v/>
      </c>
    </row>
    <row r="216" spans="1:5" ht="16.5" x14ac:dyDescent="0.3">
      <c r="A216" s="29" t="s">
        <v>2791</v>
      </c>
      <c r="B216" t="s">
        <v>233</v>
      </c>
      <c r="C216" t="s">
        <v>2906</v>
      </c>
      <c r="D216" t="str">
        <f>IF(EXACT(A216,A215),"Yes","")</f>
        <v/>
      </c>
    </row>
    <row r="217" spans="1:5" x14ac:dyDescent="0.25">
      <c r="A217" s="30" t="s">
        <v>59</v>
      </c>
      <c r="B217" t="s">
        <v>233</v>
      </c>
      <c r="C217" t="s">
        <v>2461</v>
      </c>
      <c r="D217" t="str">
        <f>IF(EXACT(A217,A216),"Yes","")</f>
        <v/>
      </c>
    </row>
    <row r="218" spans="1:5" x14ac:dyDescent="0.25">
      <c r="A218" s="30" t="s">
        <v>59</v>
      </c>
      <c r="B218" t="s">
        <v>233</v>
      </c>
      <c r="C218" t="s">
        <v>2755</v>
      </c>
      <c r="D218" t="str">
        <f>IF(EXACT(A218,A217),"Yes","")</f>
        <v>Yes</v>
      </c>
    </row>
    <row r="219" spans="1:5" x14ac:dyDescent="0.25">
      <c r="A219" s="27" t="s">
        <v>3498</v>
      </c>
      <c r="B219" t="s">
        <v>233</v>
      </c>
      <c r="C219" t="s">
        <v>2906</v>
      </c>
      <c r="E219" t="s">
        <v>3511</v>
      </c>
    </row>
    <row r="220" spans="1:5" x14ac:dyDescent="0.25">
      <c r="A220" s="30" t="s">
        <v>948</v>
      </c>
      <c r="C220" t="s">
        <v>2755</v>
      </c>
      <c r="D220" t="str">
        <f t="shared" ref="D220:D234" si="11">IF(EXACT(A220,A219),"Yes","")</f>
        <v/>
      </c>
    </row>
    <row r="221" spans="1:5" x14ac:dyDescent="0.25">
      <c r="A221" s="30" t="s">
        <v>2533</v>
      </c>
      <c r="B221" s="59" t="s">
        <v>284</v>
      </c>
      <c r="C221" t="s">
        <v>2658</v>
      </c>
      <c r="D221" t="str">
        <f t="shared" si="11"/>
        <v/>
      </c>
    </row>
    <row r="222" spans="1:5" x14ac:dyDescent="0.25">
      <c r="A222" s="30" t="s">
        <v>115</v>
      </c>
      <c r="B222" t="s">
        <v>284</v>
      </c>
      <c r="C222" t="s">
        <v>2461</v>
      </c>
      <c r="D222" t="str">
        <f t="shared" si="11"/>
        <v/>
      </c>
    </row>
    <row r="223" spans="1:5" x14ac:dyDescent="0.25">
      <c r="A223" s="30" t="s">
        <v>115</v>
      </c>
      <c r="B223" s="59" t="s">
        <v>284</v>
      </c>
      <c r="C223" t="s">
        <v>2755</v>
      </c>
      <c r="D223" t="str">
        <f t="shared" si="11"/>
        <v>Yes</v>
      </c>
    </row>
    <row r="224" spans="1:5" ht="16.5" x14ac:dyDescent="0.3">
      <c r="A224" s="29" t="s">
        <v>2868</v>
      </c>
      <c r="B224" t="s">
        <v>284</v>
      </c>
      <c r="C224" t="s">
        <v>2906</v>
      </c>
      <c r="D224" t="str">
        <f t="shared" si="11"/>
        <v/>
      </c>
    </row>
    <row r="225" spans="1:4" x14ac:dyDescent="0.25">
      <c r="A225" s="30" t="s">
        <v>2536</v>
      </c>
      <c r="B225" t="s">
        <v>288</v>
      </c>
      <c r="C225" t="s">
        <v>2658</v>
      </c>
      <c r="D225" t="str">
        <f t="shared" si="11"/>
        <v/>
      </c>
    </row>
    <row r="226" spans="1:4" x14ac:dyDescent="0.25">
      <c r="A226" s="30" t="s">
        <v>121</v>
      </c>
      <c r="B226" t="s">
        <v>288</v>
      </c>
      <c r="C226" t="s">
        <v>2461</v>
      </c>
      <c r="D226" t="str">
        <f t="shared" si="11"/>
        <v/>
      </c>
    </row>
    <row r="227" spans="1:4" ht="16.5" x14ac:dyDescent="0.3">
      <c r="A227" s="29" t="s">
        <v>2841</v>
      </c>
      <c r="B227" t="s">
        <v>288</v>
      </c>
      <c r="C227" t="s">
        <v>2906</v>
      </c>
      <c r="D227" t="str">
        <f t="shared" si="11"/>
        <v/>
      </c>
    </row>
    <row r="228" spans="1:4" x14ac:dyDescent="0.25">
      <c r="A228" s="30" t="s">
        <v>2538</v>
      </c>
      <c r="B228" s="117" t="s">
        <v>250</v>
      </c>
      <c r="C228" t="s">
        <v>2658</v>
      </c>
      <c r="D228" t="str">
        <f t="shared" si="11"/>
        <v/>
      </c>
    </row>
    <row r="229" spans="1:4" x14ac:dyDescent="0.25">
      <c r="A229" s="30" t="s">
        <v>78</v>
      </c>
      <c r="B229" t="s">
        <v>250</v>
      </c>
      <c r="C229" t="s">
        <v>2461</v>
      </c>
      <c r="D229" t="str">
        <f t="shared" si="11"/>
        <v/>
      </c>
    </row>
    <row r="230" spans="1:4" x14ac:dyDescent="0.25">
      <c r="A230" s="30" t="s">
        <v>78</v>
      </c>
      <c r="B230" t="s">
        <v>250</v>
      </c>
      <c r="C230" t="s">
        <v>2755</v>
      </c>
      <c r="D230" t="str">
        <f t="shared" si="11"/>
        <v>Yes</v>
      </c>
    </row>
    <row r="231" spans="1:4" ht="16.5" x14ac:dyDescent="0.3">
      <c r="A231" s="29" t="s">
        <v>2826</v>
      </c>
      <c r="B231" t="s">
        <v>250</v>
      </c>
      <c r="C231" t="s">
        <v>2906</v>
      </c>
      <c r="D231" t="str">
        <f t="shared" si="11"/>
        <v/>
      </c>
    </row>
    <row r="232" spans="1:4" x14ac:dyDescent="0.25">
      <c r="A232" s="30" t="s">
        <v>2697</v>
      </c>
      <c r="C232" t="s">
        <v>2755</v>
      </c>
      <c r="D232" t="str">
        <f t="shared" si="11"/>
        <v/>
      </c>
    </row>
    <row r="233" spans="1:4" x14ac:dyDescent="0.25">
      <c r="A233" s="30" t="s">
        <v>2698</v>
      </c>
      <c r="C233" t="s">
        <v>2755</v>
      </c>
      <c r="D233" t="str">
        <f t="shared" si="11"/>
        <v/>
      </c>
    </row>
    <row r="234" spans="1:4" x14ac:dyDescent="0.25">
      <c r="A234" s="30" t="s">
        <v>2699</v>
      </c>
      <c r="C234" t="s">
        <v>2755</v>
      </c>
      <c r="D234" t="str">
        <f t="shared" si="11"/>
        <v/>
      </c>
    </row>
    <row r="235" spans="1:4" x14ac:dyDescent="0.25">
      <c r="A235" s="118" t="s">
        <v>3018</v>
      </c>
      <c r="B235" t="s">
        <v>358</v>
      </c>
      <c r="C235" t="s">
        <v>2658</v>
      </c>
    </row>
    <row r="236" spans="1:4" x14ac:dyDescent="0.25">
      <c r="A236" s="30" t="s">
        <v>194</v>
      </c>
      <c r="B236" t="s">
        <v>358</v>
      </c>
      <c r="C236" t="s">
        <v>2461</v>
      </c>
      <c r="D236" t="str">
        <f t="shared" ref="D236:D242" si="12">IF(EXACT(A236,A235),"Yes","")</f>
        <v/>
      </c>
    </row>
    <row r="237" spans="1:4" x14ac:dyDescent="0.25">
      <c r="A237" s="30" t="s">
        <v>992</v>
      </c>
      <c r="C237" t="s">
        <v>2755</v>
      </c>
      <c r="D237" t="str">
        <f t="shared" si="12"/>
        <v/>
      </c>
    </row>
    <row r="238" spans="1:4" x14ac:dyDescent="0.25">
      <c r="A238" s="30" t="s">
        <v>2701</v>
      </c>
      <c r="C238" t="s">
        <v>2755</v>
      </c>
      <c r="D238" t="str">
        <f t="shared" si="12"/>
        <v/>
      </c>
    </row>
    <row r="239" spans="1:4" x14ac:dyDescent="0.25">
      <c r="A239" s="30" t="s">
        <v>2702</v>
      </c>
      <c r="B239" s="59"/>
      <c r="C239" t="s">
        <v>2755</v>
      </c>
      <c r="D239" t="str">
        <f t="shared" si="12"/>
        <v/>
      </c>
    </row>
    <row r="240" spans="1:4" ht="16.5" x14ac:dyDescent="0.3">
      <c r="A240" s="29" t="s">
        <v>2902</v>
      </c>
      <c r="C240" t="s">
        <v>2906</v>
      </c>
      <c r="D240" t="str">
        <f t="shared" si="12"/>
        <v/>
      </c>
    </row>
    <row r="241" spans="1:5" x14ac:dyDescent="0.25">
      <c r="A241" s="30" t="s">
        <v>1003</v>
      </c>
      <c r="C241" t="s">
        <v>2755</v>
      </c>
      <c r="D241" t="str">
        <f t="shared" si="12"/>
        <v/>
      </c>
    </row>
    <row r="242" spans="1:5" x14ac:dyDescent="0.25">
      <c r="A242" s="30" t="s">
        <v>2703</v>
      </c>
      <c r="C242" t="s">
        <v>2755</v>
      </c>
      <c r="D242" t="str">
        <f t="shared" si="12"/>
        <v/>
      </c>
    </row>
    <row r="243" spans="1:5" x14ac:dyDescent="0.25">
      <c r="A243" s="115" t="s">
        <v>3426</v>
      </c>
      <c r="B243" s="118" t="s">
        <v>3414</v>
      </c>
      <c r="C243" t="s">
        <v>2658</v>
      </c>
      <c r="E243" t="s">
        <v>3434</v>
      </c>
    </row>
    <row r="244" spans="1:5" x14ac:dyDescent="0.25">
      <c r="A244" s="117" t="s">
        <v>1010</v>
      </c>
      <c r="B244" s="110" t="s">
        <v>3414</v>
      </c>
      <c r="C244" t="s">
        <v>2461</v>
      </c>
      <c r="E244" t="s">
        <v>3411</v>
      </c>
    </row>
    <row r="245" spans="1:5" x14ac:dyDescent="0.25">
      <c r="A245" s="118" t="s">
        <v>3019</v>
      </c>
      <c r="B245" t="s">
        <v>333</v>
      </c>
      <c r="C245" t="s">
        <v>2658</v>
      </c>
    </row>
    <row r="246" spans="1:5" x14ac:dyDescent="0.25">
      <c r="A246" s="30" t="s">
        <v>169</v>
      </c>
      <c r="B246" t="s">
        <v>333</v>
      </c>
      <c r="C246" t="s">
        <v>2461</v>
      </c>
      <c r="D246" t="str">
        <f>IF(EXACT(A246,A245),"Yes","")</f>
        <v/>
      </c>
    </row>
    <row r="247" spans="1:5" x14ac:dyDescent="0.25">
      <c r="A247" s="118" t="s">
        <v>3020</v>
      </c>
      <c r="B247" t="s">
        <v>361</v>
      </c>
      <c r="C247" t="s">
        <v>2658</v>
      </c>
    </row>
    <row r="248" spans="1:5" x14ac:dyDescent="0.25">
      <c r="A248" s="30" t="s">
        <v>198</v>
      </c>
      <c r="B248" t="s">
        <v>361</v>
      </c>
      <c r="C248" t="s">
        <v>2461</v>
      </c>
      <c r="D248" t="str">
        <f>IF(EXACT(A248,A247),"Yes","")</f>
        <v/>
      </c>
    </row>
    <row r="249" spans="1:5" ht="16.5" x14ac:dyDescent="0.3">
      <c r="A249" s="29" t="s">
        <v>2882</v>
      </c>
      <c r="B249" s="26"/>
      <c r="C249" t="s">
        <v>2906</v>
      </c>
      <c r="D249" t="str">
        <f>IF(EXACT(A249,A248),"Yes","")</f>
        <v/>
      </c>
    </row>
    <row r="250" spans="1:5" x14ac:dyDescent="0.25">
      <c r="A250" s="30" t="s">
        <v>1041</v>
      </c>
      <c r="C250" t="s">
        <v>2755</v>
      </c>
      <c r="D250" t="str">
        <f>IF(EXACT(A250,A249),"Yes","")</f>
        <v/>
      </c>
    </row>
    <row r="251" spans="1:5" ht="16.5" x14ac:dyDescent="0.3">
      <c r="A251" s="29" t="s">
        <v>2896</v>
      </c>
      <c r="C251" t="s">
        <v>2906</v>
      </c>
      <c r="D251" t="str">
        <f>IF(EXACT(A251,A250),"Yes","")</f>
        <v/>
      </c>
    </row>
    <row r="252" spans="1:5" x14ac:dyDescent="0.25">
      <c r="A252" s="118" t="s">
        <v>3021</v>
      </c>
      <c r="B252" t="s">
        <v>379</v>
      </c>
      <c r="C252" t="s">
        <v>2658</v>
      </c>
    </row>
    <row r="253" spans="1:5" x14ac:dyDescent="0.25">
      <c r="A253" s="30" t="s">
        <v>144</v>
      </c>
      <c r="B253" t="s">
        <v>379</v>
      </c>
      <c r="C253" t="s">
        <v>2461</v>
      </c>
      <c r="D253" t="str">
        <f t="shared" ref="D253:D262" si="13">IF(EXACT(A253,A252),"Yes","")</f>
        <v/>
      </c>
    </row>
    <row r="254" spans="1:5" ht="16.5" x14ac:dyDescent="0.3">
      <c r="A254" s="29" t="s">
        <v>2895</v>
      </c>
      <c r="B254" t="s">
        <v>379</v>
      </c>
      <c r="C254" t="s">
        <v>2906</v>
      </c>
      <c r="D254" t="str">
        <f t="shared" si="13"/>
        <v/>
      </c>
    </row>
    <row r="255" spans="1:5" x14ac:dyDescent="0.25">
      <c r="A255" s="30" t="s">
        <v>1044</v>
      </c>
      <c r="C255" t="s">
        <v>2755</v>
      </c>
      <c r="D255" t="str">
        <f t="shared" si="13"/>
        <v/>
      </c>
    </row>
    <row r="256" spans="1:5" x14ac:dyDescent="0.25">
      <c r="A256" s="30" t="s">
        <v>2541</v>
      </c>
      <c r="B256" t="s">
        <v>253</v>
      </c>
      <c r="C256" t="s">
        <v>2658</v>
      </c>
      <c r="D256" t="str">
        <f t="shared" si="13"/>
        <v/>
      </c>
    </row>
    <row r="257" spans="1:4" x14ac:dyDescent="0.25">
      <c r="A257" s="30" t="s">
        <v>81</v>
      </c>
      <c r="B257" t="s">
        <v>253</v>
      </c>
      <c r="C257" t="s">
        <v>2461</v>
      </c>
      <c r="D257" t="str">
        <f t="shared" si="13"/>
        <v/>
      </c>
    </row>
    <row r="258" spans="1:4" ht="16.5" x14ac:dyDescent="0.3">
      <c r="A258" s="29" t="s">
        <v>2771</v>
      </c>
      <c r="B258" t="s">
        <v>253</v>
      </c>
      <c r="C258" t="s">
        <v>2906</v>
      </c>
      <c r="D258" t="str">
        <f t="shared" si="13"/>
        <v/>
      </c>
    </row>
    <row r="259" spans="1:4" x14ac:dyDescent="0.25">
      <c r="A259" s="30" t="s">
        <v>2542</v>
      </c>
      <c r="B259" t="s">
        <v>214</v>
      </c>
      <c r="C259" t="s">
        <v>2658</v>
      </c>
      <c r="D259" t="str">
        <f t="shared" si="13"/>
        <v/>
      </c>
    </row>
    <row r="260" spans="1:4" x14ac:dyDescent="0.25">
      <c r="A260" s="30" t="s">
        <v>37</v>
      </c>
      <c r="B260" t="s">
        <v>214</v>
      </c>
      <c r="C260" t="s">
        <v>2461</v>
      </c>
      <c r="D260" t="str">
        <f t="shared" si="13"/>
        <v/>
      </c>
    </row>
    <row r="261" spans="1:4" x14ac:dyDescent="0.25">
      <c r="A261" s="30" t="s">
        <v>37</v>
      </c>
      <c r="B261" t="s">
        <v>214</v>
      </c>
      <c r="C261" t="s">
        <v>2755</v>
      </c>
      <c r="D261" t="str">
        <f t="shared" si="13"/>
        <v>Yes</v>
      </c>
    </row>
    <row r="262" spans="1:4" ht="16.5" x14ac:dyDescent="0.3">
      <c r="A262" s="29" t="s">
        <v>2760</v>
      </c>
      <c r="B262" t="s">
        <v>214</v>
      </c>
      <c r="C262" t="s">
        <v>2906</v>
      </c>
      <c r="D262" t="str">
        <f t="shared" si="13"/>
        <v/>
      </c>
    </row>
    <row r="263" spans="1:4" x14ac:dyDescent="0.25">
      <c r="A263" s="118" t="s">
        <v>3022</v>
      </c>
      <c r="B263" t="s">
        <v>362</v>
      </c>
      <c r="C263" t="s">
        <v>2658</v>
      </c>
    </row>
    <row r="264" spans="1:4" x14ac:dyDescent="0.25">
      <c r="A264" s="30" t="s">
        <v>199</v>
      </c>
      <c r="B264" t="s">
        <v>362</v>
      </c>
      <c r="C264" t="s">
        <v>2461</v>
      </c>
      <c r="D264" t="str">
        <f t="shared" ref="D264:D308" si="14">IF(EXACT(A264,A263),"Yes","")</f>
        <v/>
      </c>
    </row>
    <row r="265" spans="1:4" ht="16.5" x14ac:dyDescent="0.3">
      <c r="A265" s="29" t="s">
        <v>363</v>
      </c>
      <c r="B265" t="s">
        <v>363</v>
      </c>
      <c r="C265" t="s">
        <v>2906</v>
      </c>
      <c r="D265" t="str">
        <f t="shared" si="14"/>
        <v/>
      </c>
    </row>
    <row r="266" spans="1:4" x14ac:dyDescent="0.25">
      <c r="A266" s="30" t="s">
        <v>200</v>
      </c>
      <c r="B266" t="s">
        <v>363</v>
      </c>
      <c r="C266" t="s">
        <v>2461</v>
      </c>
      <c r="D266" t="str">
        <f t="shared" si="14"/>
        <v/>
      </c>
    </row>
    <row r="267" spans="1:4" x14ac:dyDescent="0.25">
      <c r="A267" s="30" t="s">
        <v>2704</v>
      </c>
      <c r="C267" t="s">
        <v>2755</v>
      </c>
      <c r="D267" t="str">
        <f t="shared" si="14"/>
        <v/>
      </c>
    </row>
    <row r="268" spans="1:4" x14ac:dyDescent="0.25">
      <c r="A268" s="30" t="s">
        <v>2543</v>
      </c>
      <c r="B268" t="s">
        <v>367</v>
      </c>
      <c r="C268" t="s">
        <v>2658</v>
      </c>
      <c r="D268" t="str">
        <f t="shared" si="14"/>
        <v/>
      </c>
    </row>
    <row r="269" spans="1:4" x14ac:dyDescent="0.25">
      <c r="A269" s="30" t="s">
        <v>104</v>
      </c>
      <c r="B269" t="s">
        <v>367</v>
      </c>
      <c r="C269" t="s">
        <v>2461</v>
      </c>
      <c r="D269" t="str">
        <f t="shared" si="14"/>
        <v/>
      </c>
    </row>
    <row r="270" spans="1:4" ht="16.5" x14ac:dyDescent="0.3">
      <c r="A270" s="29" t="s">
        <v>2816</v>
      </c>
      <c r="B270" t="s">
        <v>367</v>
      </c>
      <c r="C270" t="s">
        <v>2906</v>
      </c>
      <c r="D270" t="str">
        <f t="shared" si="14"/>
        <v/>
      </c>
    </row>
    <row r="271" spans="1:4" x14ac:dyDescent="0.25">
      <c r="A271" s="30" t="s">
        <v>2544</v>
      </c>
      <c r="B271" t="s">
        <v>268</v>
      </c>
      <c r="C271" t="s">
        <v>2658</v>
      </c>
      <c r="D271" t="str">
        <f t="shared" si="14"/>
        <v/>
      </c>
    </row>
    <row r="272" spans="1:4" ht="16.5" x14ac:dyDescent="0.3">
      <c r="A272" s="29" t="s">
        <v>2852</v>
      </c>
      <c r="B272" t="s">
        <v>268</v>
      </c>
      <c r="C272" t="s">
        <v>2906</v>
      </c>
      <c r="D272" t="str">
        <f t="shared" si="14"/>
        <v/>
      </c>
    </row>
    <row r="273" spans="1:4" x14ac:dyDescent="0.25">
      <c r="A273" s="30" t="s">
        <v>98</v>
      </c>
      <c r="B273" t="s">
        <v>268</v>
      </c>
      <c r="C273" t="s">
        <v>2461</v>
      </c>
      <c r="D273" t="str">
        <f t="shared" si="14"/>
        <v/>
      </c>
    </row>
    <row r="274" spans="1:4" x14ac:dyDescent="0.25">
      <c r="A274" s="30" t="s">
        <v>2705</v>
      </c>
      <c r="C274" t="s">
        <v>2755</v>
      </c>
      <c r="D274" t="str">
        <f t="shared" si="14"/>
        <v/>
      </c>
    </row>
    <row r="275" spans="1:4" x14ac:dyDescent="0.25">
      <c r="A275" s="30" t="s">
        <v>2706</v>
      </c>
      <c r="C275" t="s">
        <v>2755</v>
      </c>
      <c r="D275" t="str">
        <f t="shared" si="14"/>
        <v/>
      </c>
    </row>
    <row r="276" spans="1:4" x14ac:dyDescent="0.25">
      <c r="A276" s="30" t="s">
        <v>1079</v>
      </c>
      <c r="C276" t="s">
        <v>2755</v>
      </c>
      <c r="D276" t="str">
        <f t="shared" si="14"/>
        <v/>
      </c>
    </row>
    <row r="277" spans="1:4" x14ac:dyDescent="0.25">
      <c r="A277" s="30" t="s">
        <v>2545</v>
      </c>
      <c r="B277" t="s">
        <v>255</v>
      </c>
      <c r="C277" t="s">
        <v>2658</v>
      </c>
      <c r="D277" t="str">
        <f t="shared" si="14"/>
        <v/>
      </c>
    </row>
    <row r="278" spans="1:4" x14ac:dyDescent="0.25">
      <c r="A278" s="30" t="s">
        <v>83</v>
      </c>
      <c r="B278" t="s">
        <v>255</v>
      </c>
      <c r="C278" t="s">
        <v>2461</v>
      </c>
      <c r="D278" t="str">
        <f t="shared" si="14"/>
        <v/>
      </c>
    </row>
    <row r="279" spans="1:4" x14ac:dyDescent="0.25">
      <c r="A279" s="30" t="s">
        <v>83</v>
      </c>
      <c r="B279" t="s">
        <v>255</v>
      </c>
      <c r="C279" t="s">
        <v>2755</v>
      </c>
      <c r="D279" t="str">
        <f t="shared" si="14"/>
        <v>Yes</v>
      </c>
    </row>
    <row r="280" spans="1:4" ht="16.5" x14ac:dyDescent="0.3">
      <c r="A280" s="29" t="s">
        <v>2802</v>
      </c>
      <c r="B280" t="s">
        <v>255</v>
      </c>
      <c r="C280" t="s">
        <v>2906</v>
      </c>
      <c r="D280" t="str">
        <f t="shared" si="14"/>
        <v/>
      </c>
    </row>
    <row r="281" spans="1:4" x14ac:dyDescent="0.25">
      <c r="A281" s="30" t="s">
        <v>2547</v>
      </c>
      <c r="B281" t="s">
        <v>265</v>
      </c>
      <c r="C281" t="s">
        <v>2658</v>
      </c>
      <c r="D281" t="str">
        <f t="shared" si="14"/>
        <v/>
      </c>
    </row>
    <row r="282" spans="1:4" ht="16.5" x14ac:dyDescent="0.3">
      <c r="A282" s="29" t="s">
        <v>2822</v>
      </c>
      <c r="B282" t="s">
        <v>265</v>
      </c>
      <c r="C282" t="s">
        <v>2906</v>
      </c>
      <c r="D282" t="str">
        <f t="shared" si="14"/>
        <v/>
      </c>
    </row>
    <row r="283" spans="1:4" x14ac:dyDescent="0.25">
      <c r="A283" s="30" t="s">
        <v>93</v>
      </c>
      <c r="B283" t="s">
        <v>265</v>
      </c>
      <c r="C283" t="s">
        <v>2461</v>
      </c>
      <c r="D283" t="str">
        <f t="shared" si="14"/>
        <v/>
      </c>
    </row>
    <row r="284" spans="1:4" x14ac:dyDescent="0.25">
      <c r="A284" s="30" t="s">
        <v>2549</v>
      </c>
      <c r="B284" t="s">
        <v>262</v>
      </c>
      <c r="C284" t="s">
        <v>2658</v>
      </c>
      <c r="D284" t="str">
        <f t="shared" si="14"/>
        <v/>
      </c>
    </row>
    <row r="285" spans="1:4" ht="16.5" x14ac:dyDescent="0.3">
      <c r="A285" s="29" t="s">
        <v>2820</v>
      </c>
      <c r="B285" t="s">
        <v>262</v>
      </c>
      <c r="C285" t="s">
        <v>2906</v>
      </c>
      <c r="D285" t="str">
        <f t="shared" si="14"/>
        <v/>
      </c>
    </row>
    <row r="286" spans="1:4" x14ac:dyDescent="0.25">
      <c r="A286" s="30" t="s">
        <v>90</v>
      </c>
      <c r="B286" t="s">
        <v>262</v>
      </c>
      <c r="C286" t="s">
        <v>2461</v>
      </c>
      <c r="D286" t="str">
        <f t="shared" si="14"/>
        <v/>
      </c>
    </row>
    <row r="287" spans="1:4" x14ac:dyDescent="0.25">
      <c r="A287" s="30" t="s">
        <v>2550</v>
      </c>
      <c r="B287" t="s">
        <v>304</v>
      </c>
      <c r="C287" t="s">
        <v>2658</v>
      </c>
      <c r="D287" t="str">
        <f t="shared" si="14"/>
        <v/>
      </c>
    </row>
    <row r="288" spans="1:4" ht="16.5" x14ac:dyDescent="0.3">
      <c r="A288" s="29" t="s">
        <v>2870</v>
      </c>
      <c r="B288" t="s">
        <v>304</v>
      </c>
      <c r="C288" t="s">
        <v>2906</v>
      </c>
      <c r="D288" t="str">
        <f t="shared" si="14"/>
        <v/>
      </c>
    </row>
    <row r="289" spans="1:4" x14ac:dyDescent="0.25">
      <c r="A289" s="30" t="s">
        <v>138</v>
      </c>
      <c r="B289" t="s">
        <v>304</v>
      </c>
      <c r="C289" t="s">
        <v>2461</v>
      </c>
      <c r="D289" t="str">
        <f t="shared" si="14"/>
        <v/>
      </c>
    </row>
    <row r="290" spans="1:4" x14ac:dyDescent="0.25">
      <c r="A290" s="30" t="s">
        <v>2552</v>
      </c>
      <c r="B290" t="s">
        <v>230</v>
      </c>
      <c r="C290" t="s">
        <v>2658</v>
      </c>
      <c r="D290" t="str">
        <f t="shared" si="14"/>
        <v/>
      </c>
    </row>
    <row r="291" spans="1:4" x14ac:dyDescent="0.25">
      <c r="A291" s="30" t="s">
        <v>55</v>
      </c>
      <c r="B291" t="s">
        <v>230</v>
      </c>
      <c r="C291" t="s">
        <v>2461</v>
      </c>
      <c r="D291" t="str">
        <f t="shared" si="14"/>
        <v/>
      </c>
    </row>
    <row r="292" spans="1:4" x14ac:dyDescent="0.25">
      <c r="A292" s="30" t="s">
        <v>55</v>
      </c>
      <c r="B292" t="s">
        <v>230</v>
      </c>
      <c r="C292" t="s">
        <v>2755</v>
      </c>
      <c r="D292" t="str">
        <f t="shared" si="14"/>
        <v>Yes</v>
      </c>
    </row>
    <row r="293" spans="1:4" ht="16.5" x14ac:dyDescent="0.3">
      <c r="A293" s="29" t="s">
        <v>2770</v>
      </c>
      <c r="B293" t="s">
        <v>230</v>
      </c>
      <c r="C293" t="s">
        <v>2906</v>
      </c>
      <c r="D293" t="str">
        <f t="shared" si="14"/>
        <v/>
      </c>
    </row>
    <row r="294" spans="1:4" x14ac:dyDescent="0.25">
      <c r="A294" s="30" t="s">
        <v>1092</v>
      </c>
      <c r="B294" t="s">
        <v>2908</v>
      </c>
      <c r="C294" t="s">
        <v>2461</v>
      </c>
      <c r="D294" t="str">
        <f t="shared" si="14"/>
        <v/>
      </c>
    </row>
    <row r="295" spans="1:4" x14ac:dyDescent="0.25">
      <c r="A295" s="30" t="s">
        <v>2554</v>
      </c>
      <c r="B295" t="s">
        <v>223</v>
      </c>
      <c r="C295" t="s">
        <v>2658</v>
      </c>
      <c r="D295" t="str">
        <f t="shared" si="14"/>
        <v/>
      </c>
    </row>
    <row r="296" spans="1:4" x14ac:dyDescent="0.25">
      <c r="A296" s="30" t="s">
        <v>48</v>
      </c>
      <c r="B296" t="s">
        <v>223</v>
      </c>
      <c r="C296" t="s">
        <v>2461</v>
      </c>
      <c r="D296" t="str">
        <f t="shared" si="14"/>
        <v/>
      </c>
    </row>
    <row r="297" spans="1:4" x14ac:dyDescent="0.25">
      <c r="A297" s="30" t="s">
        <v>48</v>
      </c>
      <c r="B297" t="s">
        <v>223</v>
      </c>
      <c r="C297" t="s">
        <v>2755</v>
      </c>
      <c r="D297" t="str">
        <f t="shared" si="14"/>
        <v>Yes</v>
      </c>
    </row>
    <row r="298" spans="1:4" ht="16.5" x14ac:dyDescent="0.3">
      <c r="A298" s="29" t="s">
        <v>2785</v>
      </c>
      <c r="B298" s="59" t="s">
        <v>223</v>
      </c>
      <c r="C298" t="s">
        <v>2906</v>
      </c>
      <c r="D298" t="str">
        <f t="shared" si="14"/>
        <v/>
      </c>
    </row>
    <row r="299" spans="1:4" x14ac:dyDescent="0.25">
      <c r="A299" s="30" t="s">
        <v>2556</v>
      </c>
      <c r="B299" t="s">
        <v>247</v>
      </c>
      <c r="C299" t="s">
        <v>2658</v>
      </c>
      <c r="D299" t="str">
        <f t="shared" si="14"/>
        <v/>
      </c>
    </row>
    <row r="300" spans="1:4" x14ac:dyDescent="0.25">
      <c r="A300" s="30" t="s">
        <v>75</v>
      </c>
      <c r="B300" t="s">
        <v>247</v>
      </c>
      <c r="C300" t="s">
        <v>2461</v>
      </c>
      <c r="D300" t="str">
        <f t="shared" si="14"/>
        <v/>
      </c>
    </row>
    <row r="301" spans="1:4" x14ac:dyDescent="0.25">
      <c r="A301" s="30" t="s">
        <v>2558</v>
      </c>
      <c r="B301" t="s">
        <v>248</v>
      </c>
      <c r="C301" t="s">
        <v>2658</v>
      </c>
      <c r="D301" t="str">
        <f t="shared" si="14"/>
        <v/>
      </c>
    </row>
    <row r="302" spans="1:4" ht="16.5" x14ac:dyDescent="0.3">
      <c r="A302" s="29" t="s">
        <v>2800</v>
      </c>
      <c r="B302" s="59" t="s">
        <v>248</v>
      </c>
      <c r="C302" t="s">
        <v>2906</v>
      </c>
      <c r="D302" t="str">
        <f t="shared" si="14"/>
        <v/>
      </c>
    </row>
    <row r="303" spans="1:4" x14ac:dyDescent="0.25">
      <c r="A303" s="30" t="s">
        <v>76</v>
      </c>
      <c r="B303" t="s">
        <v>248</v>
      </c>
      <c r="C303" t="s">
        <v>2461</v>
      </c>
      <c r="D303" t="str">
        <f t="shared" si="14"/>
        <v/>
      </c>
    </row>
    <row r="304" spans="1:4" ht="16.5" x14ac:dyDescent="0.3">
      <c r="A304" s="29" t="s">
        <v>2790</v>
      </c>
      <c r="B304" s="59" t="s">
        <v>248</v>
      </c>
      <c r="C304" t="s">
        <v>2906</v>
      </c>
      <c r="D304" t="str">
        <f t="shared" si="14"/>
        <v/>
      </c>
    </row>
    <row r="305" spans="1:5" x14ac:dyDescent="0.25">
      <c r="A305" s="30" t="s">
        <v>2559</v>
      </c>
      <c r="B305" t="s">
        <v>222</v>
      </c>
      <c r="C305" t="s">
        <v>2658</v>
      </c>
      <c r="D305" t="str">
        <f t="shared" si="14"/>
        <v/>
      </c>
    </row>
    <row r="306" spans="1:5" x14ac:dyDescent="0.25">
      <c r="A306" s="30" t="s">
        <v>46</v>
      </c>
      <c r="B306" t="s">
        <v>222</v>
      </c>
      <c r="C306" t="s">
        <v>2461</v>
      </c>
      <c r="D306" t="str">
        <f t="shared" si="14"/>
        <v/>
      </c>
    </row>
    <row r="307" spans="1:5" x14ac:dyDescent="0.25">
      <c r="A307" s="30" t="s">
        <v>46</v>
      </c>
      <c r="B307" s="59" t="s">
        <v>222</v>
      </c>
      <c r="C307" t="s">
        <v>2755</v>
      </c>
      <c r="D307" t="str">
        <f t="shared" si="14"/>
        <v>Yes</v>
      </c>
    </row>
    <row r="308" spans="1:5" ht="16.5" x14ac:dyDescent="0.3">
      <c r="A308" s="29" t="s">
        <v>2762</v>
      </c>
      <c r="B308" t="s">
        <v>222</v>
      </c>
      <c r="C308" t="s">
        <v>2906</v>
      </c>
      <c r="D308" t="str">
        <f t="shared" si="14"/>
        <v/>
      </c>
    </row>
    <row r="309" spans="1:5" x14ac:dyDescent="0.25">
      <c r="A309" s="68" t="s">
        <v>3373</v>
      </c>
      <c r="B309" t="s">
        <v>256</v>
      </c>
      <c r="C309" t="s">
        <v>2658</v>
      </c>
    </row>
    <row r="310" spans="1:5" x14ac:dyDescent="0.25">
      <c r="A310" s="30" t="s">
        <v>84</v>
      </c>
      <c r="B310" s="59" t="s">
        <v>256</v>
      </c>
      <c r="C310" t="s">
        <v>2461</v>
      </c>
      <c r="D310" t="str">
        <f t="shared" ref="D310:D316" si="15">IF(EXACT(A310,A309),"Yes","")</f>
        <v/>
      </c>
    </row>
    <row r="311" spans="1:5" x14ac:dyDescent="0.25">
      <c r="A311" s="30" t="s">
        <v>84</v>
      </c>
      <c r="B311" s="59" t="s">
        <v>256</v>
      </c>
      <c r="C311" t="s">
        <v>2755</v>
      </c>
      <c r="D311" t="str">
        <f t="shared" si="15"/>
        <v>Yes</v>
      </c>
    </row>
    <row r="312" spans="1:5" x14ac:dyDescent="0.25">
      <c r="A312" s="30" t="s">
        <v>1105</v>
      </c>
      <c r="C312" t="s">
        <v>2755</v>
      </c>
      <c r="D312" t="str">
        <f t="shared" si="15"/>
        <v/>
      </c>
    </row>
    <row r="313" spans="1:5" x14ac:dyDescent="0.25">
      <c r="A313" s="30" t="s">
        <v>1108</v>
      </c>
      <c r="C313" t="s">
        <v>2755</v>
      </c>
      <c r="D313" t="str">
        <f t="shared" si="15"/>
        <v/>
      </c>
    </row>
    <row r="314" spans="1:5" x14ac:dyDescent="0.25">
      <c r="A314" s="30" t="s">
        <v>2561</v>
      </c>
      <c r="B314" t="s">
        <v>251</v>
      </c>
      <c r="C314" t="s">
        <v>2658</v>
      </c>
      <c r="D314" t="str">
        <f t="shared" si="15"/>
        <v/>
      </c>
    </row>
    <row r="315" spans="1:5" ht="16.5" x14ac:dyDescent="0.3">
      <c r="A315" s="29" t="s">
        <v>2810</v>
      </c>
      <c r="B315" t="s">
        <v>251</v>
      </c>
      <c r="C315" t="s">
        <v>2906</v>
      </c>
      <c r="D315" t="str">
        <f t="shared" si="15"/>
        <v/>
      </c>
    </row>
    <row r="316" spans="1:5" x14ac:dyDescent="0.25">
      <c r="A316" s="30" t="s">
        <v>79</v>
      </c>
      <c r="B316" t="s">
        <v>251</v>
      </c>
      <c r="C316" t="s">
        <v>2461</v>
      </c>
      <c r="D316" t="str">
        <f t="shared" si="15"/>
        <v/>
      </c>
    </row>
    <row r="317" spans="1:5" x14ac:dyDescent="0.25">
      <c r="A317" s="26" t="s">
        <v>3477</v>
      </c>
      <c r="B317" t="s">
        <v>251</v>
      </c>
      <c r="C317" t="s">
        <v>2906</v>
      </c>
      <c r="E317" t="s">
        <v>3511</v>
      </c>
    </row>
    <row r="318" spans="1:5" ht="16.5" x14ac:dyDescent="0.3">
      <c r="A318" s="29" t="s">
        <v>2821</v>
      </c>
      <c r="B318" t="s">
        <v>264</v>
      </c>
      <c r="C318" t="s">
        <v>2906</v>
      </c>
      <c r="D318" t="str">
        <f>IF(EXACT(A318,A317),"Yes","")</f>
        <v/>
      </c>
    </row>
    <row r="319" spans="1:5" x14ac:dyDescent="0.25">
      <c r="A319" s="115" t="s">
        <v>3438</v>
      </c>
      <c r="B319" s="2" t="s">
        <v>264</v>
      </c>
      <c r="C319" t="s">
        <v>2658</v>
      </c>
      <c r="E319" t="s">
        <v>3434</v>
      </c>
    </row>
    <row r="320" spans="1:5" x14ac:dyDescent="0.25">
      <c r="A320" s="30" t="s">
        <v>2563</v>
      </c>
      <c r="B320" s="59" t="s">
        <v>264</v>
      </c>
      <c r="C320" t="s">
        <v>2658</v>
      </c>
      <c r="D320" t="str">
        <f>IF(EXACT(A320,A319),"Yes","")</f>
        <v/>
      </c>
    </row>
    <row r="321" spans="1:5" x14ac:dyDescent="0.25">
      <c r="A321" s="30" t="s">
        <v>92</v>
      </c>
      <c r="B321" t="s">
        <v>264</v>
      </c>
      <c r="C321" t="s">
        <v>2461</v>
      </c>
      <c r="D321" t="str">
        <f>IF(EXACT(A321,A320),"Yes","")</f>
        <v/>
      </c>
    </row>
    <row r="322" spans="1:5" x14ac:dyDescent="0.25">
      <c r="A322" s="30" t="s">
        <v>1123</v>
      </c>
      <c r="B322" s="59"/>
      <c r="C322" t="s">
        <v>2755</v>
      </c>
      <c r="D322" t="str">
        <f>IF(EXACT(A322,A321),"Yes","")</f>
        <v/>
      </c>
    </row>
    <row r="323" spans="1:5" x14ac:dyDescent="0.25">
      <c r="A323" s="30" t="s">
        <v>2710</v>
      </c>
      <c r="C323" t="s">
        <v>2755</v>
      </c>
      <c r="D323" t="str">
        <f>IF(EXACT(A323,A322),"Yes","")</f>
        <v/>
      </c>
    </row>
    <row r="324" spans="1:5" x14ac:dyDescent="0.25">
      <c r="A324" s="115" t="s">
        <v>3427</v>
      </c>
      <c r="B324" s="118" t="s">
        <v>3415</v>
      </c>
      <c r="C324" t="s">
        <v>2658</v>
      </c>
      <c r="E324" t="s">
        <v>3434</v>
      </c>
    </row>
    <row r="325" spans="1:5" x14ac:dyDescent="0.25">
      <c r="A325" s="117" t="s">
        <v>1128</v>
      </c>
      <c r="B325" s="110" t="s">
        <v>3415</v>
      </c>
      <c r="C325" t="s">
        <v>2461</v>
      </c>
      <c r="E325" t="s">
        <v>3411</v>
      </c>
    </row>
    <row r="326" spans="1:5" x14ac:dyDescent="0.25">
      <c r="A326" s="30" t="s">
        <v>1131</v>
      </c>
      <c r="B326" s="59"/>
      <c r="C326" t="s">
        <v>2755</v>
      </c>
      <c r="D326" t="str">
        <f>IF(EXACT(A326,A325),"Yes","")</f>
        <v/>
      </c>
    </row>
    <row r="327" spans="1:5" x14ac:dyDescent="0.25">
      <c r="A327" s="115" t="s">
        <v>3439</v>
      </c>
      <c r="B327" s="118" t="s">
        <v>340</v>
      </c>
      <c r="C327" t="s">
        <v>2658</v>
      </c>
      <c r="E327" t="s">
        <v>3434</v>
      </c>
    </row>
    <row r="328" spans="1:5" x14ac:dyDescent="0.25">
      <c r="A328" s="118" t="s">
        <v>3023</v>
      </c>
      <c r="B328" s="59" t="s">
        <v>340</v>
      </c>
      <c r="C328" t="s">
        <v>2658</v>
      </c>
    </row>
    <row r="329" spans="1:5" x14ac:dyDescent="0.25">
      <c r="A329" s="30" t="s">
        <v>176</v>
      </c>
      <c r="B329" t="s">
        <v>340</v>
      </c>
      <c r="C329" t="s">
        <v>2461</v>
      </c>
      <c r="D329" t="str">
        <f>IF(EXACT(A329,A328),"Yes","")</f>
        <v/>
      </c>
    </row>
    <row r="330" spans="1:5" x14ac:dyDescent="0.25">
      <c r="A330" s="30" t="s">
        <v>2564</v>
      </c>
      <c r="C330" t="s">
        <v>2658</v>
      </c>
      <c r="D330" t="str">
        <f>IF(EXACT(A330,A329),"Yes","")</f>
        <v/>
      </c>
    </row>
    <row r="331" spans="1:5" ht="16.5" x14ac:dyDescent="0.3">
      <c r="A331" s="29" t="s">
        <v>2801</v>
      </c>
      <c r="C331" t="s">
        <v>2906</v>
      </c>
      <c r="D331" t="str">
        <f>IF(EXACT(A331,A330),"Yes","")</f>
        <v/>
      </c>
    </row>
    <row r="332" spans="1:5" x14ac:dyDescent="0.25">
      <c r="A332" s="118" t="s">
        <v>3024</v>
      </c>
      <c r="B332" t="s">
        <v>325</v>
      </c>
      <c r="C332" t="s">
        <v>2658</v>
      </c>
    </row>
    <row r="333" spans="1:5" x14ac:dyDescent="0.25">
      <c r="A333" s="30" t="s">
        <v>161</v>
      </c>
      <c r="B333" t="s">
        <v>325</v>
      </c>
      <c r="C333" t="s">
        <v>2461</v>
      </c>
      <c r="D333" t="str">
        <f>IF(EXACT(A333,A332),"Yes","")</f>
        <v/>
      </c>
    </row>
    <row r="334" spans="1:5" x14ac:dyDescent="0.25">
      <c r="A334" s="115" t="s">
        <v>3440</v>
      </c>
      <c r="B334" s="118" t="s">
        <v>3379</v>
      </c>
      <c r="C334" t="s">
        <v>2658</v>
      </c>
      <c r="E334" t="s">
        <v>3434</v>
      </c>
    </row>
    <row r="335" spans="1:5" x14ac:dyDescent="0.25">
      <c r="A335" s="121" t="s">
        <v>3379</v>
      </c>
      <c r="B335" t="s">
        <v>3379</v>
      </c>
      <c r="C335" t="s">
        <v>2658</v>
      </c>
      <c r="E335" t="s">
        <v>3397</v>
      </c>
    </row>
    <row r="336" spans="1:5" x14ac:dyDescent="0.25">
      <c r="A336" s="117" t="s">
        <v>1171</v>
      </c>
      <c r="B336" s="59" t="s">
        <v>3379</v>
      </c>
      <c r="C336" t="s">
        <v>2461</v>
      </c>
      <c r="E336" t="s">
        <v>3382</v>
      </c>
    </row>
    <row r="337" spans="1:4" x14ac:dyDescent="0.25">
      <c r="A337" s="63" t="s">
        <v>3026</v>
      </c>
      <c r="B337" t="s">
        <v>331</v>
      </c>
      <c r="C337" t="s">
        <v>2658</v>
      </c>
    </row>
    <row r="338" spans="1:4" x14ac:dyDescent="0.25">
      <c r="A338" s="30" t="s">
        <v>167</v>
      </c>
      <c r="B338" t="s">
        <v>331</v>
      </c>
      <c r="C338" t="s">
        <v>2461</v>
      </c>
      <c r="D338" t="str">
        <f>IF(EXACT(A338,A337),"Yes","")</f>
        <v/>
      </c>
    </row>
    <row r="339" spans="1:4" ht="16.5" x14ac:dyDescent="0.3">
      <c r="A339" s="29" t="s">
        <v>2889</v>
      </c>
      <c r="B339" t="s">
        <v>331</v>
      </c>
      <c r="C339" t="s">
        <v>2906</v>
      </c>
      <c r="D339" t="str">
        <f>IF(EXACT(A339,A338),"Yes","")</f>
        <v/>
      </c>
    </row>
    <row r="340" spans="1:4" x14ac:dyDescent="0.25">
      <c r="A340" s="118" t="s">
        <v>3027</v>
      </c>
      <c r="B340" t="s">
        <v>299</v>
      </c>
      <c r="C340" t="s">
        <v>2658</v>
      </c>
    </row>
    <row r="341" spans="1:4" x14ac:dyDescent="0.25">
      <c r="A341" s="30" t="s">
        <v>133</v>
      </c>
      <c r="B341" t="s">
        <v>299</v>
      </c>
      <c r="C341" t="s">
        <v>2461</v>
      </c>
      <c r="D341" t="str">
        <f>IF(EXACT(A341,A340),"Yes","")</f>
        <v/>
      </c>
    </row>
    <row r="342" spans="1:4" ht="16.5" x14ac:dyDescent="0.3">
      <c r="A342" s="29" t="s">
        <v>2890</v>
      </c>
      <c r="B342" t="s">
        <v>299</v>
      </c>
      <c r="C342" t="s">
        <v>2906</v>
      </c>
      <c r="D342" t="str">
        <f>IF(EXACT(A342,A341),"Yes","")</f>
        <v/>
      </c>
    </row>
    <row r="343" spans="1:4" x14ac:dyDescent="0.25">
      <c r="A343" s="118" t="s">
        <v>3028</v>
      </c>
      <c r="B343" t="s">
        <v>297</v>
      </c>
      <c r="C343" t="s">
        <v>2658</v>
      </c>
    </row>
    <row r="344" spans="1:4" x14ac:dyDescent="0.25">
      <c r="A344" s="118" t="s">
        <v>3029</v>
      </c>
      <c r="B344" t="s">
        <v>306</v>
      </c>
      <c r="C344" t="s">
        <v>2658</v>
      </c>
    </row>
    <row r="345" spans="1:4" x14ac:dyDescent="0.25">
      <c r="A345" s="30" t="s">
        <v>131</v>
      </c>
      <c r="B345" t="s">
        <v>297</v>
      </c>
      <c r="C345" t="s">
        <v>2461</v>
      </c>
      <c r="D345" t="str">
        <f t="shared" ref="D345:D352" si="16">IF(EXACT(A345,A344),"Yes","")</f>
        <v/>
      </c>
    </row>
    <row r="346" spans="1:4" ht="16.5" x14ac:dyDescent="0.3">
      <c r="A346" s="29" t="s">
        <v>2892</v>
      </c>
      <c r="B346" t="s">
        <v>297</v>
      </c>
      <c r="C346" t="s">
        <v>2906</v>
      </c>
      <c r="D346" t="str">
        <f t="shared" si="16"/>
        <v/>
      </c>
    </row>
    <row r="347" spans="1:4" x14ac:dyDescent="0.25">
      <c r="A347" s="30" t="s">
        <v>140</v>
      </c>
      <c r="B347" t="s">
        <v>306</v>
      </c>
      <c r="C347" t="s">
        <v>2461</v>
      </c>
      <c r="D347" t="str">
        <f t="shared" si="16"/>
        <v/>
      </c>
    </row>
    <row r="348" spans="1:4" ht="16.5" x14ac:dyDescent="0.3">
      <c r="A348" s="29" t="s">
        <v>2891</v>
      </c>
      <c r="B348" t="s">
        <v>306</v>
      </c>
      <c r="C348" t="s">
        <v>2906</v>
      </c>
      <c r="D348" t="str">
        <f t="shared" si="16"/>
        <v/>
      </c>
    </row>
    <row r="349" spans="1:4" x14ac:dyDescent="0.25">
      <c r="A349" s="30" t="s">
        <v>2565</v>
      </c>
      <c r="B349" t="s">
        <v>292</v>
      </c>
      <c r="C349" t="s">
        <v>2658</v>
      </c>
      <c r="D349" t="str">
        <f t="shared" si="16"/>
        <v/>
      </c>
    </row>
    <row r="350" spans="1:4" x14ac:dyDescent="0.25">
      <c r="A350" s="30" t="s">
        <v>125</v>
      </c>
      <c r="B350" t="s">
        <v>292</v>
      </c>
      <c r="C350" t="s">
        <v>2461</v>
      </c>
      <c r="D350" t="str">
        <f t="shared" si="16"/>
        <v/>
      </c>
    </row>
    <row r="351" spans="1:4" ht="16.5" x14ac:dyDescent="0.3">
      <c r="A351" s="29" t="s">
        <v>2842</v>
      </c>
      <c r="B351" t="s">
        <v>292</v>
      </c>
      <c r="C351" t="s">
        <v>2906</v>
      </c>
      <c r="D351" t="str">
        <f t="shared" si="16"/>
        <v/>
      </c>
    </row>
    <row r="352" spans="1:4" x14ac:dyDescent="0.25">
      <c r="A352" s="30" t="s">
        <v>2711</v>
      </c>
      <c r="C352" t="s">
        <v>2755</v>
      </c>
      <c r="D352" t="str">
        <f t="shared" si="16"/>
        <v/>
      </c>
    </row>
    <row r="353" spans="1:5" x14ac:dyDescent="0.25">
      <c r="A353" s="118" t="s">
        <v>3030</v>
      </c>
      <c r="B353" t="s">
        <v>364</v>
      </c>
      <c r="C353" t="s">
        <v>2658</v>
      </c>
    </row>
    <row r="354" spans="1:5" x14ac:dyDescent="0.25">
      <c r="A354" s="30" t="s">
        <v>201</v>
      </c>
      <c r="B354" t="s">
        <v>364</v>
      </c>
      <c r="C354" t="s">
        <v>2461</v>
      </c>
      <c r="D354" t="str">
        <f>IF(EXACT(A354,A353),"Yes","")</f>
        <v/>
      </c>
    </row>
    <row r="355" spans="1:5" x14ac:dyDescent="0.25">
      <c r="A355" s="118" t="s">
        <v>3031</v>
      </c>
      <c r="B355" t="s">
        <v>339</v>
      </c>
      <c r="C355" t="s">
        <v>2658</v>
      </c>
    </row>
    <row r="356" spans="1:5" x14ac:dyDescent="0.25">
      <c r="A356" s="30" t="s">
        <v>175</v>
      </c>
      <c r="B356" t="s">
        <v>339</v>
      </c>
      <c r="C356" t="s">
        <v>2461</v>
      </c>
      <c r="D356" t="str">
        <f>IF(EXACT(A356,A355),"Yes","")</f>
        <v/>
      </c>
    </row>
    <row r="357" spans="1:5" x14ac:dyDescent="0.25">
      <c r="A357" s="118" t="s">
        <v>3032</v>
      </c>
      <c r="B357" t="s">
        <v>300</v>
      </c>
      <c r="C357" t="s">
        <v>2658</v>
      </c>
    </row>
    <row r="358" spans="1:5" x14ac:dyDescent="0.25">
      <c r="A358" s="30" t="s">
        <v>134</v>
      </c>
      <c r="B358" t="s">
        <v>300</v>
      </c>
      <c r="C358" t="s">
        <v>2461</v>
      </c>
      <c r="D358" t="str">
        <f>IF(EXACT(A358,A357),"Yes","")</f>
        <v/>
      </c>
    </row>
    <row r="359" spans="1:5" x14ac:dyDescent="0.25">
      <c r="A359" s="118" t="s">
        <v>3033</v>
      </c>
      <c r="B359" t="s">
        <v>316</v>
      </c>
      <c r="C359" t="s">
        <v>2658</v>
      </c>
    </row>
    <row r="360" spans="1:5" x14ac:dyDescent="0.25">
      <c r="A360" s="30" t="s">
        <v>151</v>
      </c>
      <c r="B360" t="s">
        <v>316</v>
      </c>
      <c r="C360" t="s">
        <v>2461</v>
      </c>
      <c r="D360" t="str">
        <f>IF(EXACT(A360,A359),"Yes","")</f>
        <v/>
      </c>
    </row>
    <row r="361" spans="1:5" x14ac:dyDescent="0.25">
      <c r="A361" s="118" t="s">
        <v>3034</v>
      </c>
      <c r="B361" t="s">
        <v>326</v>
      </c>
      <c r="C361" t="s">
        <v>2658</v>
      </c>
    </row>
    <row r="362" spans="1:5" x14ac:dyDescent="0.25">
      <c r="A362" s="30" t="s">
        <v>162</v>
      </c>
      <c r="B362" t="s">
        <v>326</v>
      </c>
      <c r="C362" t="s">
        <v>2461</v>
      </c>
      <c r="D362" t="str">
        <f>IF(EXACT(A362,A361),"Yes","")</f>
        <v/>
      </c>
    </row>
    <row r="363" spans="1:5" x14ac:dyDescent="0.25">
      <c r="A363" s="115" t="s">
        <v>3441</v>
      </c>
      <c r="B363" s="118" t="s">
        <v>238</v>
      </c>
      <c r="C363" t="s">
        <v>2658</v>
      </c>
      <c r="E363" t="s">
        <v>3434</v>
      </c>
    </row>
    <row r="364" spans="1:5" x14ac:dyDescent="0.25">
      <c r="A364" s="30" t="s">
        <v>2566</v>
      </c>
      <c r="B364" t="s">
        <v>238</v>
      </c>
      <c r="C364" t="s">
        <v>2658</v>
      </c>
      <c r="D364" t="str">
        <f>IF(EXACT(A364,A363),"Yes","")</f>
        <v/>
      </c>
    </row>
    <row r="365" spans="1:5" ht="16.5" x14ac:dyDescent="0.3">
      <c r="A365" s="29" t="s">
        <v>2786</v>
      </c>
      <c r="B365" t="s">
        <v>238</v>
      </c>
      <c r="C365" t="s">
        <v>2906</v>
      </c>
      <c r="D365" t="str">
        <f>IF(EXACT(A365,A364),"Yes","")</f>
        <v/>
      </c>
    </row>
    <row r="366" spans="1:5" x14ac:dyDescent="0.25">
      <c r="A366" s="30" t="s">
        <v>64</v>
      </c>
      <c r="B366" t="s">
        <v>238</v>
      </c>
      <c r="C366" t="s">
        <v>2461</v>
      </c>
      <c r="D366" t="str">
        <f>IF(EXACT(A366,A365),"Yes","")</f>
        <v/>
      </c>
    </row>
    <row r="367" spans="1:5" x14ac:dyDescent="0.25">
      <c r="A367" s="30" t="s">
        <v>64</v>
      </c>
      <c r="B367" t="s">
        <v>238</v>
      </c>
      <c r="C367" t="s">
        <v>2755</v>
      </c>
      <c r="D367" t="str">
        <f>IF(EXACT(A367,A366),"Yes","")</f>
        <v>Yes</v>
      </c>
    </row>
    <row r="368" spans="1:5" x14ac:dyDescent="0.25">
      <c r="A368" s="118" t="s">
        <v>3035</v>
      </c>
      <c r="B368" t="s">
        <v>345</v>
      </c>
      <c r="C368" t="s">
        <v>2658</v>
      </c>
    </row>
    <row r="369" spans="1:4" x14ac:dyDescent="0.25">
      <c r="A369" s="30" t="s">
        <v>181</v>
      </c>
      <c r="B369" t="s">
        <v>345</v>
      </c>
      <c r="C369" t="s">
        <v>2461</v>
      </c>
      <c r="D369" t="str">
        <f>IF(EXACT(A369,A368),"Yes","")</f>
        <v/>
      </c>
    </row>
    <row r="370" spans="1:4" x14ac:dyDescent="0.25">
      <c r="A370" s="118" t="s">
        <v>3036</v>
      </c>
      <c r="B370" t="s">
        <v>312</v>
      </c>
      <c r="C370" t="s">
        <v>2658</v>
      </c>
    </row>
    <row r="371" spans="1:4" x14ac:dyDescent="0.25">
      <c r="A371" s="30" t="s">
        <v>147</v>
      </c>
      <c r="B371" t="s">
        <v>312</v>
      </c>
      <c r="C371" t="s">
        <v>2461</v>
      </c>
      <c r="D371" t="str">
        <f t="shared" ref="D371:D387" si="17">IF(EXACT(A371,A370),"Yes","")</f>
        <v/>
      </c>
    </row>
    <row r="372" spans="1:4" x14ac:dyDescent="0.25">
      <c r="A372" s="30" t="s">
        <v>1216</v>
      </c>
      <c r="C372" t="s">
        <v>2755</v>
      </c>
      <c r="D372" t="str">
        <f t="shared" si="17"/>
        <v/>
      </c>
    </row>
    <row r="373" spans="1:4" x14ac:dyDescent="0.25">
      <c r="A373" s="30" t="s">
        <v>1219</v>
      </c>
      <c r="C373" t="s">
        <v>2755</v>
      </c>
      <c r="D373" t="str">
        <f t="shared" si="17"/>
        <v/>
      </c>
    </row>
    <row r="374" spans="1:4" x14ac:dyDescent="0.25">
      <c r="A374" s="30" t="s">
        <v>1220</v>
      </c>
      <c r="B374" s="59"/>
      <c r="C374" t="s">
        <v>2755</v>
      </c>
      <c r="D374" t="str">
        <f t="shared" si="17"/>
        <v/>
      </c>
    </row>
    <row r="375" spans="1:4" x14ac:dyDescent="0.25">
      <c r="A375" s="30" t="s">
        <v>2568</v>
      </c>
      <c r="B375" t="s">
        <v>309</v>
      </c>
      <c r="C375" t="s">
        <v>2658</v>
      </c>
      <c r="D375" t="str">
        <f t="shared" si="17"/>
        <v/>
      </c>
    </row>
    <row r="376" spans="1:4" x14ac:dyDescent="0.25">
      <c r="A376" s="30" t="s">
        <v>143</v>
      </c>
      <c r="B376" t="s">
        <v>309</v>
      </c>
      <c r="C376" t="s">
        <v>2461</v>
      </c>
      <c r="D376" t="str">
        <f t="shared" si="17"/>
        <v/>
      </c>
    </row>
    <row r="377" spans="1:4" ht="16.5" x14ac:dyDescent="0.3">
      <c r="A377" s="29" t="s">
        <v>2867</v>
      </c>
      <c r="B377" t="s">
        <v>309</v>
      </c>
      <c r="C377" t="s">
        <v>2906</v>
      </c>
      <c r="D377" t="str">
        <f t="shared" si="17"/>
        <v/>
      </c>
    </row>
    <row r="378" spans="1:4" x14ac:dyDescent="0.25">
      <c r="A378" s="30" t="s">
        <v>2570</v>
      </c>
      <c r="B378" t="s">
        <v>327</v>
      </c>
      <c r="C378" t="s">
        <v>2658</v>
      </c>
      <c r="D378" t="str">
        <f t="shared" si="17"/>
        <v/>
      </c>
    </row>
    <row r="379" spans="1:4" x14ac:dyDescent="0.25">
      <c r="A379" s="30" t="s">
        <v>163</v>
      </c>
      <c r="B379" t="s">
        <v>327</v>
      </c>
      <c r="C379" t="s">
        <v>2461</v>
      </c>
      <c r="D379" t="str">
        <f t="shared" si="17"/>
        <v/>
      </c>
    </row>
    <row r="380" spans="1:4" ht="16.5" x14ac:dyDescent="0.3">
      <c r="A380" s="29" t="s">
        <v>2878</v>
      </c>
      <c r="B380" t="s">
        <v>327</v>
      </c>
      <c r="C380" t="s">
        <v>2906</v>
      </c>
      <c r="D380" t="str">
        <f t="shared" si="17"/>
        <v/>
      </c>
    </row>
    <row r="381" spans="1:4" x14ac:dyDescent="0.25">
      <c r="A381" s="30" t="s">
        <v>2571</v>
      </c>
      <c r="B381" s="117" t="s">
        <v>258</v>
      </c>
      <c r="C381" t="s">
        <v>2658</v>
      </c>
      <c r="D381" t="str">
        <f t="shared" si="17"/>
        <v/>
      </c>
    </row>
    <row r="382" spans="1:4" ht="16.5" x14ac:dyDescent="0.3">
      <c r="A382" s="29" t="s">
        <v>2805</v>
      </c>
      <c r="B382" t="s">
        <v>258</v>
      </c>
      <c r="C382" t="s">
        <v>2906</v>
      </c>
      <c r="D382" t="str">
        <f t="shared" si="17"/>
        <v/>
      </c>
    </row>
    <row r="383" spans="1:4" x14ac:dyDescent="0.25">
      <c r="A383" s="30" t="s">
        <v>86</v>
      </c>
      <c r="B383" t="s">
        <v>258</v>
      </c>
      <c r="C383" t="s">
        <v>2461</v>
      </c>
      <c r="D383" t="str">
        <f t="shared" si="17"/>
        <v/>
      </c>
    </row>
    <row r="384" spans="1:4" x14ac:dyDescent="0.25">
      <c r="A384" s="30" t="s">
        <v>2572</v>
      </c>
      <c r="B384" t="s">
        <v>321</v>
      </c>
      <c r="C384" t="s">
        <v>2658</v>
      </c>
      <c r="D384" t="str">
        <f t="shared" si="17"/>
        <v/>
      </c>
    </row>
    <row r="385" spans="1:5" x14ac:dyDescent="0.25">
      <c r="A385" s="30" t="s">
        <v>157</v>
      </c>
      <c r="B385" t="s">
        <v>321</v>
      </c>
      <c r="C385" t="s">
        <v>2461</v>
      </c>
      <c r="D385" t="str">
        <f t="shared" si="17"/>
        <v/>
      </c>
    </row>
    <row r="386" spans="1:5" ht="16.5" x14ac:dyDescent="0.3">
      <c r="A386" s="29" t="s">
        <v>2869</v>
      </c>
      <c r="B386" t="s">
        <v>321</v>
      </c>
      <c r="C386" t="s">
        <v>2906</v>
      </c>
      <c r="D386" t="str">
        <f t="shared" si="17"/>
        <v/>
      </c>
    </row>
    <row r="387" spans="1:5" x14ac:dyDescent="0.25">
      <c r="A387" s="30" t="s">
        <v>2713</v>
      </c>
      <c r="C387" t="s">
        <v>2755</v>
      </c>
      <c r="D387" t="str">
        <f t="shared" si="17"/>
        <v/>
      </c>
    </row>
    <row r="388" spans="1:5" x14ac:dyDescent="0.25">
      <c r="A388" s="115" t="s">
        <v>3442</v>
      </c>
      <c r="B388" s="118" t="s">
        <v>213</v>
      </c>
      <c r="C388" t="s">
        <v>2658</v>
      </c>
      <c r="E388" t="s">
        <v>3434</v>
      </c>
    </row>
    <row r="389" spans="1:5" x14ac:dyDescent="0.25">
      <c r="A389" s="30" t="s">
        <v>2573</v>
      </c>
      <c r="B389" t="s">
        <v>213</v>
      </c>
      <c r="C389" t="s">
        <v>2658</v>
      </c>
      <c r="D389" t="str">
        <f>IF(EXACT(A389,A388),"Yes","")</f>
        <v/>
      </c>
    </row>
    <row r="390" spans="1:5" ht="16.5" x14ac:dyDescent="0.3">
      <c r="A390" s="29" t="s">
        <v>2765</v>
      </c>
      <c r="B390" t="s">
        <v>213</v>
      </c>
      <c r="C390" t="s">
        <v>2906</v>
      </c>
      <c r="D390" t="str">
        <f>IF(EXACT(A390,A389),"Yes","")</f>
        <v/>
      </c>
    </row>
    <row r="391" spans="1:5" x14ac:dyDescent="0.25">
      <c r="A391" s="30" t="s">
        <v>36</v>
      </c>
      <c r="B391" s="59" t="s">
        <v>213</v>
      </c>
      <c r="C391" t="s">
        <v>2461</v>
      </c>
      <c r="D391" t="str">
        <f>IF(EXACT(A391,A390),"Yes","")</f>
        <v/>
      </c>
    </row>
    <row r="392" spans="1:5" x14ac:dyDescent="0.25">
      <c r="A392" s="30" t="s">
        <v>36</v>
      </c>
      <c r="B392" t="s">
        <v>213</v>
      </c>
      <c r="C392" t="s">
        <v>2755</v>
      </c>
      <c r="D392" t="str">
        <f>IF(EXACT(A392,A391),"Yes","")</f>
        <v>Yes</v>
      </c>
    </row>
    <row r="393" spans="1:5" x14ac:dyDescent="0.25">
      <c r="A393" s="66" t="s">
        <v>3510</v>
      </c>
      <c r="B393" t="s">
        <v>213</v>
      </c>
      <c r="C393" t="s">
        <v>2906</v>
      </c>
      <c r="E393" t="s">
        <v>3511</v>
      </c>
    </row>
    <row r="394" spans="1:5" x14ac:dyDescent="0.25">
      <c r="A394" s="30" t="s">
        <v>2575</v>
      </c>
      <c r="B394" s="59" t="s">
        <v>218</v>
      </c>
      <c r="C394" t="s">
        <v>2658</v>
      </c>
      <c r="D394" t="str">
        <f t="shared" ref="D394:D406" si="18">IF(EXACT(A394,A393),"Yes","")</f>
        <v/>
      </c>
    </row>
    <row r="395" spans="1:5" ht="16.5" x14ac:dyDescent="0.3">
      <c r="A395" s="29" t="s">
        <v>2761</v>
      </c>
      <c r="B395" t="s">
        <v>218</v>
      </c>
      <c r="C395" t="s">
        <v>2906</v>
      </c>
      <c r="D395" t="str">
        <f t="shared" si="18"/>
        <v/>
      </c>
    </row>
    <row r="396" spans="1:5" x14ac:dyDescent="0.25">
      <c r="A396" s="30" t="s">
        <v>2714</v>
      </c>
      <c r="B396" s="59" t="s">
        <v>218</v>
      </c>
      <c r="C396" t="s">
        <v>2755</v>
      </c>
      <c r="D396" t="str">
        <f t="shared" si="18"/>
        <v/>
      </c>
    </row>
    <row r="397" spans="1:5" x14ac:dyDescent="0.25">
      <c r="A397" s="30" t="s">
        <v>41</v>
      </c>
      <c r="B397" t="s">
        <v>218</v>
      </c>
      <c r="C397" t="s">
        <v>2461</v>
      </c>
      <c r="D397" t="str">
        <f t="shared" si="18"/>
        <v/>
      </c>
    </row>
    <row r="398" spans="1:5" x14ac:dyDescent="0.25">
      <c r="A398" s="30" t="s">
        <v>2577</v>
      </c>
      <c r="B398" t="s">
        <v>276</v>
      </c>
      <c r="C398" t="s">
        <v>2658</v>
      </c>
      <c r="D398" t="str">
        <f t="shared" si="18"/>
        <v/>
      </c>
    </row>
    <row r="399" spans="1:5" x14ac:dyDescent="0.25">
      <c r="A399" s="30" t="s">
        <v>107</v>
      </c>
      <c r="B399" t="s">
        <v>276</v>
      </c>
      <c r="C399" t="s">
        <v>2461</v>
      </c>
      <c r="D399" t="str">
        <f t="shared" si="18"/>
        <v/>
      </c>
    </row>
    <row r="400" spans="1:5" ht="16.5" x14ac:dyDescent="0.3">
      <c r="A400" s="29" t="s">
        <v>2871</v>
      </c>
      <c r="B400" t="s">
        <v>276</v>
      </c>
      <c r="C400" t="s">
        <v>2906</v>
      </c>
      <c r="D400" t="str">
        <f t="shared" si="18"/>
        <v/>
      </c>
    </row>
    <row r="401" spans="1:5" x14ac:dyDescent="0.25">
      <c r="A401" s="30" t="s">
        <v>2579</v>
      </c>
      <c r="B401" t="s">
        <v>365</v>
      </c>
      <c r="C401" t="s">
        <v>2658</v>
      </c>
      <c r="D401" t="str">
        <f t="shared" si="18"/>
        <v/>
      </c>
    </row>
    <row r="402" spans="1:5" x14ac:dyDescent="0.25">
      <c r="A402" s="30" t="s">
        <v>202</v>
      </c>
      <c r="B402" t="s">
        <v>365</v>
      </c>
      <c r="C402" t="s">
        <v>2461</v>
      </c>
      <c r="D402" t="str">
        <f t="shared" si="18"/>
        <v/>
      </c>
    </row>
    <row r="403" spans="1:5" ht="16.5" x14ac:dyDescent="0.3">
      <c r="A403" s="29" t="s">
        <v>2873</v>
      </c>
      <c r="B403" t="s">
        <v>365</v>
      </c>
      <c r="C403" t="s">
        <v>2906</v>
      </c>
      <c r="D403" t="str">
        <f t="shared" si="18"/>
        <v/>
      </c>
    </row>
    <row r="404" spans="1:5" x14ac:dyDescent="0.25">
      <c r="A404" s="30" t="s">
        <v>2581</v>
      </c>
      <c r="B404" t="s">
        <v>376</v>
      </c>
      <c r="C404" t="s">
        <v>2658</v>
      </c>
      <c r="D404" t="str">
        <f t="shared" si="18"/>
        <v/>
      </c>
    </row>
    <row r="405" spans="1:5" x14ac:dyDescent="0.25">
      <c r="A405" s="30" t="s">
        <v>118</v>
      </c>
      <c r="B405" t="s">
        <v>376</v>
      </c>
      <c r="C405" t="s">
        <v>2461</v>
      </c>
      <c r="D405" t="str">
        <f t="shared" si="18"/>
        <v/>
      </c>
    </row>
    <row r="406" spans="1:5" ht="16.5" x14ac:dyDescent="0.3">
      <c r="A406" s="29" t="s">
        <v>2846</v>
      </c>
      <c r="B406" s="59" t="s">
        <v>376</v>
      </c>
      <c r="C406" t="s">
        <v>2906</v>
      </c>
      <c r="D406" t="str">
        <f t="shared" si="18"/>
        <v/>
      </c>
    </row>
    <row r="407" spans="1:5" x14ac:dyDescent="0.25">
      <c r="A407" s="115" t="s">
        <v>3443</v>
      </c>
      <c r="B407" s="118" t="s">
        <v>3380</v>
      </c>
      <c r="C407" t="s">
        <v>2658</v>
      </c>
      <c r="E407" t="s">
        <v>3434</v>
      </c>
    </row>
    <row r="408" spans="1:5" x14ac:dyDescent="0.25">
      <c r="A408" s="121" t="s">
        <v>3380</v>
      </c>
      <c r="B408" t="s">
        <v>3380</v>
      </c>
      <c r="C408" t="s">
        <v>2658</v>
      </c>
      <c r="E408" t="s">
        <v>3397</v>
      </c>
    </row>
    <row r="409" spans="1:5" x14ac:dyDescent="0.25">
      <c r="A409" s="117" t="s">
        <v>1269</v>
      </c>
      <c r="B409" t="s">
        <v>3380</v>
      </c>
      <c r="C409" t="s">
        <v>2461</v>
      </c>
      <c r="E409" t="s">
        <v>3382</v>
      </c>
    </row>
    <row r="410" spans="1:5" x14ac:dyDescent="0.25">
      <c r="A410" s="30" t="s">
        <v>2582</v>
      </c>
      <c r="C410" t="s">
        <v>2658</v>
      </c>
      <c r="D410" t="str">
        <f>IF(EXACT(A410,A409),"Yes","")</f>
        <v/>
      </c>
    </row>
    <row r="411" spans="1:5" ht="16.5" x14ac:dyDescent="0.3">
      <c r="A411" s="29" t="s">
        <v>2848</v>
      </c>
      <c r="C411" t="s">
        <v>2906</v>
      </c>
      <c r="D411" t="str">
        <f>IF(EXACT(A411,A410),"Yes","")</f>
        <v/>
      </c>
    </row>
    <row r="412" spans="1:5" x14ac:dyDescent="0.25">
      <c r="A412" s="30" t="s">
        <v>1270</v>
      </c>
      <c r="C412" t="s">
        <v>2755</v>
      </c>
      <c r="D412" t="str">
        <f>IF(EXACT(A412,A411),"Yes","")</f>
        <v/>
      </c>
    </row>
    <row r="413" spans="1:5" x14ac:dyDescent="0.25">
      <c r="A413" s="118" t="s">
        <v>3037</v>
      </c>
      <c r="B413" t="s">
        <v>310</v>
      </c>
      <c r="C413" t="s">
        <v>2658</v>
      </c>
    </row>
    <row r="414" spans="1:5" x14ac:dyDescent="0.25">
      <c r="A414" s="30" t="s">
        <v>145</v>
      </c>
      <c r="B414" t="s">
        <v>310</v>
      </c>
      <c r="C414" t="s">
        <v>2461</v>
      </c>
      <c r="D414" t="str">
        <f t="shared" ref="D414:D420" si="19">IF(EXACT(A414,A413),"Yes","")</f>
        <v/>
      </c>
    </row>
    <row r="415" spans="1:5" ht="16.5" x14ac:dyDescent="0.3">
      <c r="A415" s="29" t="s">
        <v>2885</v>
      </c>
      <c r="B415" t="s">
        <v>310</v>
      </c>
      <c r="C415" t="s">
        <v>2906</v>
      </c>
      <c r="D415" t="str">
        <f t="shared" si="19"/>
        <v/>
      </c>
    </row>
    <row r="416" spans="1:5" x14ac:dyDescent="0.25">
      <c r="A416" s="30" t="s">
        <v>2583</v>
      </c>
      <c r="C416" t="s">
        <v>2658</v>
      </c>
      <c r="D416" t="str">
        <f t="shared" si="19"/>
        <v/>
      </c>
    </row>
    <row r="417" spans="1:5" ht="16.5" x14ac:dyDescent="0.3">
      <c r="A417" s="29" t="s">
        <v>2861</v>
      </c>
      <c r="C417" t="s">
        <v>2906</v>
      </c>
      <c r="D417" t="str">
        <f t="shared" si="19"/>
        <v/>
      </c>
    </row>
    <row r="418" spans="1:5" x14ac:dyDescent="0.25">
      <c r="A418" s="30" t="s">
        <v>2715</v>
      </c>
      <c r="C418" t="s">
        <v>2755</v>
      </c>
      <c r="D418" t="str">
        <f t="shared" si="19"/>
        <v/>
      </c>
    </row>
    <row r="419" spans="1:5" x14ac:dyDescent="0.25">
      <c r="A419" s="30" t="s">
        <v>2584</v>
      </c>
      <c r="C419" t="s">
        <v>2658</v>
      </c>
      <c r="D419" t="str">
        <f t="shared" si="19"/>
        <v/>
      </c>
    </row>
    <row r="420" spans="1:5" ht="16.5" x14ac:dyDescent="0.3">
      <c r="A420" s="29" t="s">
        <v>2813</v>
      </c>
      <c r="C420" t="s">
        <v>2906</v>
      </c>
      <c r="D420" t="str">
        <f t="shared" si="19"/>
        <v/>
      </c>
    </row>
    <row r="421" spans="1:5" x14ac:dyDescent="0.25">
      <c r="A421" s="66" t="s">
        <v>3505</v>
      </c>
      <c r="C421" t="s">
        <v>2906</v>
      </c>
      <c r="E421" t="s">
        <v>3511</v>
      </c>
    </row>
    <row r="422" spans="1:5" x14ac:dyDescent="0.25">
      <c r="A422" s="30" t="s">
        <v>2585</v>
      </c>
      <c r="C422" t="s">
        <v>2658</v>
      </c>
      <c r="D422" t="str">
        <f t="shared" ref="D422:D430" si="20">IF(EXACT(A422,A421),"Yes","")</f>
        <v/>
      </c>
    </row>
    <row r="423" spans="1:5" ht="16.5" x14ac:dyDescent="0.3">
      <c r="A423" s="29" t="s">
        <v>2850</v>
      </c>
      <c r="C423" t="s">
        <v>2906</v>
      </c>
      <c r="D423" t="str">
        <f t="shared" si="20"/>
        <v/>
      </c>
    </row>
    <row r="424" spans="1:5" x14ac:dyDescent="0.25">
      <c r="A424" s="30" t="s">
        <v>1322</v>
      </c>
      <c r="B424" s="59"/>
      <c r="C424" t="s">
        <v>2755</v>
      </c>
      <c r="D424" t="str">
        <f t="shared" si="20"/>
        <v/>
      </c>
    </row>
    <row r="425" spans="1:5" x14ac:dyDescent="0.25">
      <c r="A425" s="30" t="s">
        <v>2716</v>
      </c>
      <c r="C425" t="s">
        <v>2755</v>
      </c>
      <c r="D425" t="str">
        <f t="shared" si="20"/>
        <v/>
      </c>
    </row>
    <row r="426" spans="1:5" x14ac:dyDescent="0.25">
      <c r="A426" s="30" t="s">
        <v>2586</v>
      </c>
      <c r="C426" t="s">
        <v>2658</v>
      </c>
      <c r="D426" t="str">
        <f t="shared" si="20"/>
        <v/>
      </c>
    </row>
    <row r="427" spans="1:5" ht="16.5" x14ac:dyDescent="0.3">
      <c r="A427" s="29" t="s">
        <v>2797</v>
      </c>
      <c r="C427" t="s">
        <v>2906</v>
      </c>
      <c r="D427" t="str">
        <f t="shared" si="20"/>
        <v/>
      </c>
    </row>
    <row r="428" spans="1:5" x14ac:dyDescent="0.25">
      <c r="A428" s="30" t="s">
        <v>2587</v>
      </c>
      <c r="B428" t="s">
        <v>249</v>
      </c>
      <c r="C428" t="s">
        <v>2658</v>
      </c>
      <c r="D428" t="str">
        <f t="shared" si="20"/>
        <v/>
      </c>
    </row>
    <row r="429" spans="1:5" x14ac:dyDescent="0.25">
      <c r="A429" s="30" t="s">
        <v>77</v>
      </c>
      <c r="B429" s="59" t="s">
        <v>249</v>
      </c>
      <c r="C429" t="s">
        <v>2461</v>
      </c>
      <c r="D429" t="str">
        <f t="shared" si="20"/>
        <v/>
      </c>
    </row>
    <row r="430" spans="1:5" ht="16.5" x14ac:dyDescent="0.3">
      <c r="A430" s="29" t="s">
        <v>2798</v>
      </c>
      <c r="B430" t="s">
        <v>249</v>
      </c>
      <c r="C430" t="s">
        <v>2906</v>
      </c>
      <c r="D430" t="str">
        <f t="shared" si="20"/>
        <v/>
      </c>
    </row>
    <row r="431" spans="1:5" x14ac:dyDescent="0.25">
      <c r="A431" s="115" t="s">
        <v>3428</v>
      </c>
      <c r="B431" s="118" t="s">
        <v>3416</v>
      </c>
      <c r="C431" t="s">
        <v>2658</v>
      </c>
      <c r="E431" t="s">
        <v>3434</v>
      </c>
    </row>
    <row r="432" spans="1:5" x14ac:dyDescent="0.25">
      <c r="A432" s="117" t="s">
        <v>1353</v>
      </c>
      <c r="B432" s="110" t="s">
        <v>3416</v>
      </c>
      <c r="C432" t="s">
        <v>2461</v>
      </c>
      <c r="E432" t="s">
        <v>3411</v>
      </c>
    </row>
    <row r="433" spans="1:4" x14ac:dyDescent="0.25">
      <c r="A433" s="118" t="s">
        <v>3038</v>
      </c>
      <c r="B433" t="s">
        <v>328</v>
      </c>
      <c r="C433" t="s">
        <v>2658</v>
      </c>
    </row>
    <row r="434" spans="1:4" x14ac:dyDescent="0.25">
      <c r="A434" s="30" t="s">
        <v>164</v>
      </c>
      <c r="B434" t="s">
        <v>328</v>
      </c>
      <c r="C434" t="s">
        <v>2461</v>
      </c>
      <c r="D434" t="str">
        <f>IF(EXACT(A434,A433),"Yes","")</f>
        <v/>
      </c>
    </row>
    <row r="435" spans="1:4" ht="16.5" x14ac:dyDescent="0.3">
      <c r="A435" s="29" t="s">
        <v>2900</v>
      </c>
      <c r="B435" t="s">
        <v>328</v>
      </c>
      <c r="C435" t="s">
        <v>2906</v>
      </c>
      <c r="D435" t="str">
        <f>IF(EXACT(A435,A434),"Yes","")</f>
        <v/>
      </c>
    </row>
    <row r="436" spans="1:4" x14ac:dyDescent="0.25">
      <c r="A436" s="118" t="s">
        <v>3039</v>
      </c>
      <c r="B436" t="s">
        <v>330</v>
      </c>
      <c r="C436" t="s">
        <v>2658</v>
      </c>
    </row>
    <row r="437" spans="1:4" x14ac:dyDescent="0.25">
      <c r="A437" s="30" t="s">
        <v>166</v>
      </c>
      <c r="B437" t="s">
        <v>330</v>
      </c>
      <c r="C437" t="s">
        <v>2461</v>
      </c>
      <c r="D437" t="str">
        <f t="shared" ref="D437:D447" si="21">IF(EXACT(A437,A436),"Yes","")</f>
        <v/>
      </c>
    </row>
    <row r="438" spans="1:4" ht="16.5" x14ac:dyDescent="0.3">
      <c r="A438" s="29" t="s">
        <v>2899</v>
      </c>
      <c r="B438" t="s">
        <v>330</v>
      </c>
      <c r="C438" t="s">
        <v>2906</v>
      </c>
      <c r="D438" t="str">
        <f t="shared" si="21"/>
        <v/>
      </c>
    </row>
    <row r="439" spans="1:4" x14ac:dyDescent="0.25">
      <c r="A439" s="30" t="s">
        <v>1395</v>
      </c>
      <c r="C439" t="s">
        <v>2755</v>
      </c>
      <c r="D439" t="str">
        <f t="shared" si="21"/>
        <v/>
      </c>
    </row>
    <row r="440" spans="1:4" x14ac:dyDescent="0.25">
      <c r="A440" s="30" t="s">
        <v>2588</v>
      </c>
      <c r="B440" t="s">
        <v>293</v>
      </c>
      <c r="C440" t="s">
        <v>2658</v>
      </c>
      <c r="D440" t="str">
        <f t="shared" si="21"/>
        <v/>
      </c>
    </row>
    <row r="441" spans="1:4" x14ac:dyDescent="0.25">
      <c r="A441" s="30" t="s">
        <v>127</v>
      </c>
      <c r="B441" t="s">
        <v>293</v>
      </c>
      <c r="C441" t="s">
        <v>2461</v>
      </c>
      <c r="D441" t="str">
        <f t="shared" si="21"/>
        <v/>
      </c>
    </row>
    <row r="442" spans="1:4" ht="16.5" x14ac:dyDescent="0.3">
      <c r="A442" s="29" t="s">
        <v>2865</v>
      </c>
      <c r="B442" t="s">
        <v>293</v>
      </c>
      <c r="C442" t="s">
        <v>2906</v>
      </c>
      <c r="D442" t="str">
        <f t="shared" si="21"/>
        <v/>
      </c>
    </row>
    <row r="443" spans="1:4" x14ac:dyDescent="0.25">
      <c r="A443" s="30" t="s">
        <v>2590</v>
      </c>
      <c r="C443" t="s">
        <v>2658</v>
      </c>
      <c r="D443" t="str">
        <f t="shared" si="21"/>
        <v/>
      </c>
    </row>
    <row r="444" spans="1:4" ht="16.5" x14ac:dyDescent="0.3">
      <c r="A444" s="29" t="s">
        <v>2879</v>
      </c>
      <c r="C444" t="s">
        <v>2906</v>
      </c>
      <c r="D444" t="str">
        <f t="shared" si="21"/>
        <v/>
      </c>
    </row>
    <row r="445" spans="1:4" x14ac:dyDescent="0.25">
      <c r="A445" s="30" t="s">
        <v>2593</v>
      </c>
      <c r="B445" t="s">
        <v>269</v>
      </c>
      <c r="C445" t="s">
        <v>2658</v>
      </c>
      <c r="D445" t="str">
        <f t="shared" si="21"/>
        <v/>
      </c>
    </row>
    <row r="446" spans="1:4" x14ac:dyDescent="0.25">
      <c r="A446" s="30" t="s">
        <v>99</v>
      </c>
      <c r="B446" t="s">
        <v>269</v>
      </c>
      <c r="C446" t="s">
        <v>2461</v>
      </c>
      <c r="D446" t="str">
        <f t="shared" si="21"/>
        <v/>
      </c>
    </row>
    <row r="447" spans="1:4" ht="16.5" x14ac:dyDescent="0.3">
      <c r="A447" s="29" t="s">
        <v>2825</v>
      </c>
      <c r="B447" t="s">
        <v>269</v>
      </c>
      <c r="C447" t="s">
        <v>2906</v>
      </c>
      <c r="D447" t="str">
        <f t="shared" si="21"/>
        <v/>
      </c>
    </row>
    <row r="448" spans="1:4" x14ac:dyDescent="0.25">
      <c r="A448" s="118" t="s">
        <v>3040</v>
      </c>
      <c r="B448" t="s">
        <v>349</v>
      </c>
      <c r="C448" t="s">
        <v>2658</v>
      </c>
    </row>
    <row r="449" spans="1:5" x14ac:dyDescent="0.25">
      <c r="A449" s="118" t="s">
        <v>3041</v>
      </c>
      <c r="B449" t="s">
        <v>2660</v>
      </c>
      <c r="C449" t="s">
        <v>2658</v>
      </c>
    </row>
    <row r="450" spans="1:5" x14ac:dyDescent="0.25">
      <c r="A450" s="30" t="s">
        <v>185</v>
      </c>
      <c r="B450" t="s">
        <v>349</v>
      </c>
      <c r="C450" t="s">
        <v>2461</v>
      </c>
      <c r="D450" t="str">
        <f t="shared" ref="D450:D455" si="22">IF(EXACT(A450,A449),"Yes","")</f>
        <v/>
      </c>
    </row>
    <row r="451" spans="1:5" x14ac:dyDescent="0.25">
      <c r="A451" s="30" t="s">
        <v>195</v>
      </c>
      <c r="B451" t="s">
        <v>2660</v>
      </c>
      <c r="C451" t="s">
        <v>2461</v>
      </c>
      <c r="D451" t="str">
        <f t="shared" si="22"/>
        <v/>
      </c>
    </row>
    <row r="452" spans="1:5" x14ac:dyDescent="0.25">
      <c r="A452" s="30" t="s">
        <v>2594</v>
      </c>
      <c r="B452" t="s">
        <v>373</v>
      </c>
      <c r="C452" t="s">
        <v>2658</v>
      </c>
      <c r="D452" t="str">
        <f t="shared" si="22"/>
        <v/>
      </c>
    </row>
    <row r="453" spans="1:5" x14ac:dyDescent="0.25">
      <c r="A453" s="30" t="s">
        <v>73</v>
      </c>
      <c r="B453" s="59" t="s">
        <v>373</v>
      </c>
      <c r="C453" t="s">
        <v>2461</v>
      </c>
      <c r="D453" t="str">
        <f t="shared" si="22"/>
        <v/>
      </c>
    </row>
    <row r="454" spans="1:5" x14ac:dyDescent="0.25">
      <c r="A454" s="30" t="s">
        <v>73</v>
      </c>
      <c r="B454" s="59" t="s">
        <v>373</v>
      </c>
      <c r="C454" t="s">
        <v>2755</v>
      </c>
      <c r="D454" t="str">
        <f t="shared" si="22"/>
        <v>Yes</v>
      </c>
    </row>
    <row r="455" spans="1:5" ht="16.5" x14ac:dyDescent="0.3">
      <c r="A455" s="29" t="s">
        <v>2812</v>
      </c>
      <c r="B455" t="s">
        <v>373</v>
      </c>
      <c r="C455" t="s">
        <v>2906</v>
      </c>
      <c r="D455" t="str">
        <f t="shared" si="22"/>
        <v/>
      </c>
    </row>
    <row r="456" spans="1:5" x14ac:dyDescent="0.25">
      <c r="A456" s="115" t="s">
        <v>3429</v>
      </c>
      <c r="B456" s="118" t="s">
        <v>315</v>
      </c>
      <c r="C456" t="s">
        <v>2658</v>
      </c>
      <c r="E456" t="s">
        <v>3434</v>
      </c>
    </row>
    <row r="457" spans="1:5" x14ac:dyDescent="0.25">
      <c r="A457" s="30" t="s">
        <v>150</v>
      </c>
      <c r="B457" t="s">
        <v>315</v>
      </c>
      <c r="C457" t="s">
        <v>2461</v>
      </c>
      <c r="D457" t="str">
        <f>IF(EXACT(A457,A456),"Yes","")</f>
        <v/>
      </c>
    </row>
    <row r="458" spans="1:5" x14ac:dyDescent="0.25">
      <c r="A458" s="30" t="s">
        <v>150</v>
      </c>
      <c r="B458" t="s">
        <v>315</v>
      </c>
      <c r="C458" t="s">
        <v>2755</v>
      </c>
      <c r="D458" t="str">
        <f>IF(EXACT(A458,A457),"Yes","")</f>
        <v>Yes</v>
      </c>
    </row>
    <row r="459" spans="1:5" x14ac:dyDescent="0.25">
      <c r="A459" s="30" t="s">
        <v>2718</v>
      </c>
      <c r="C459" t="s">
        <v>2755</v>
      </c>
      <c r="D459" t="str">
        <f>IF(EXACT(A459,A458),"Yes","")</f>
        <v/>
      </c>
    </row>
    <row r="460" spans="1:5" x14ac:dyDescent="0.25">
      <c r="A460" s="115" t="s">
        <v>3430</v>
      </c>
      <c r="B460" s="118" t="s">
        <v>242</v>
      </c>
      <c r="C460" t="s">
        <v>2658</v>
      </c>
      <c r="E460" t="s">
        <v>3434</v>
      </c>
    </row>
    <row r="461" spans="1:5" x14ac:dyDescent="0.25">
      <c r="A461" s="30" t="s">
        <v>69</v>
      </c>
      <c r="B461" t="s">
        <v>242</v>
      </c>
      <c r="C461" t="s">
        <v>2461</v>
      </c>
      <c r="D461" t="str">
        <f t="shared" ref="D461:D467" si="23">IF(EXACT(A461,A460),"Yes","")</f>
        <v/>
      </c>
    </row>
    <row r="462" spans="1:5" x14ac:dyDescent="0.25">
      <c r="A462" s="30" t="s">
        <v>69</v>
      </c>
      <c r="B462" t="s">
        <v>242</v>
      </c>
      <c r="C462" t="s">
        <v>2755</v>
      </c>
      <c r="D462" t="str">
        <f t="shared" si="23"/>
        <v>Yes</v>
      </c>
    </row>
    <row r="463" spans="1:5" ht="16.5" x14ac:dyDescent="0.3">
      <c r="A463" s="29" t="s">
        <v>2887</v>
      </c>
      <c r="B463" t="s">
        <v>242</v>
      </c>
      <c r="C463" t="s">
        <v>2906</v>
      </c>
      <c r="D463" t="str">
        <f t="shared" si="23"/>
        <v/>
      </c>
    </row>
    <row r="464" spans="1:5" x14ac:dyDescent="0.25">
      <c r="A464" s="30" t="s">
        <v>2720</v>
      </c>
      <c r="C464" t="s">
        <v>2755</v>
      </c>
      <c r="D464" t="str">
        <f t="shared" si="23"/>
        <v/>
      </c>
    </row>
    <row r="465" spans="1:5" x14ac:dyDescent="0.25">
      <c r="A465" s="30" t="s">
        <v>1473</v>
      </c>
      <c r="C465" t="s">
        <v>2755</v>
      </c>
      <c r="D465" t="str">
        <f t="shared" si="23"/>
        <v/>
      </c>
    </row>
    <row r="466" spans="1:5" x14ac:dyDescent="0.25">
      <c r="A466" s="30" t="s">
        <v>2596</v>
      </c>
      <c r="C466" t="s">
        <v>2658</v>
      </c>
      <c r="D466" t="str">
        <f t="shared" si="23"/>
        <v/>
      </c>
    </row>
    <row r="467" spans="1:5" ht="16.5" x14ac:dyDescent="0.3">
      <c r="A467" s="29" t="s">
        <v>2847</v>
      </c>
      <c r="C467" t="s">
        <v>2906</v>
      </c>
      <c r="D467" t="str">
        <f t="shared" si="23"/>
        <v/>
      </c>
    </row>
    <row r="468" spans="1:5" x14ac:dyDescent="0.25">
      <c r="A468" s="26" t="s">
        <v>3478</v>
      </c>
      <c r="C468" t="s">
        <v>2906</v>
      </c>
      <c r="E468" t="s">
        <v>3511</v>
      </c>
    </row>
    <row r="469" spans="1:5" x14ac:dyDescent="0.25">
      <c r="A469" s="118" t="s">
        <v>3042</v>
      </c>
      <c r="B469" t="s">
        <v>346</v>
      </c>
      <c r="C469" t="s">
        <v>2658</v>
      </c>
    </row>
    <row r="470" spans="1:5" x14ac:dyDescent="0.25">
      <c r="A470" s="30" t="s">
        <v>182</v>
      </c>
      <c r="B470" t="s">
        <v>346</v>
      </c>
      <c r="C470" t="s">
        <v>2461</v>
      </c>
      <c r="D470" t="str">
        <f>IF(EXACT(A470,A469),"Yes","")</f>
        <v/>
      </c>
    </row>
    <row r="471" spans="1:5" x14ac:dyDescent="0.25">
      <c r="A471" s="30" t="s">
        <v>2721</v>
      </c>
      <c r="C471" t="s">
        <v>2755</v>
      </c>
      <c r="D471" t="str">
        <f>IF(EXACT(A471,A470),"Yes","")</f>
        <v/>
      </c>
    </row>
    <row r="472" spans="1:5" x14ac:dyDescent="0.25">
      <c r="A472" s="30" t="s">
        <v>2722</v>
      </c>
      <c r="C472" t="s">
        <v>2755</v>
      </c>
      <c r="D472" t="str">
        <f>IF(EXACT(A472,A471),"Yes","")</f>
        <v/>
      </c>
    </row>
    <row r="473" spans="1:5" x14ac:dyDescent="0.25">
      <c r="A473" s="30" t="s">
        <v>1494</v>
      </c>
      <c r="C473" t="s">
        <v>2755</v>
      </c>
      <c r="D473" t="str">
        <f>IF(EXACT(A473,A472),"Yes","")</f>
        <v/>
      </c>
    </row>
    <row r="474" spans="1:5" x14ac:dyDescent="0.25">
      <c r="A474" s="115" t="s">
        <v>3431</v>
      </c>
      <c r="B474" s="118" t="s">
        <v>3417</v>
      </c>
      <c r="C474" t="s">
        <v>2658</v>
      </c>
      <c r="E474" t="s">
        <v>3434</v>
      </c>
    </row>
    <row r="475" spans="1:5" x14ac:dyDescent="0.25">
      <c r="A475" s="117" t="s">
        <v>1497</v>
      </c>
      <c r="B475" s="110" t="s">
        <v>3417</v>
      </c>
      <c r="C475" t="s">
        <v>2461</v>
      </c>
      <c r="E475" t="s">
        <v>3411</v>
      </c>
    </row>
    <row r="476" spans="1:5" x14ac:dyDescent="0.25">
      <c r="A476" s="118" t="s">
        <v>3043</v>
      </c>
      <c r="B476" t="s">
        <v>366</v>
      </c>
      <c r="C476" t="s">
        <v>2658</v>
      </c>
    </row>
    <row r="477" spans="1:5" x14ac:dyDescent="0.25">
      <c r="A477" s="30" t="s">
        <v>203</v>
      </c>
      <c r="B477" t="s">
        <v>366</v>
      </c>
      <c r="C477" t="s">
        <v>2461</v>
      </c>
      <c r="D477" t="str">
        <f>IF(EXACT(A477,A476),"Yes","")</f>
        <v/>
      </c>
    </row>
    <row r="478" spans="1:5" x14ac:dyDescent="0.25">
      <c r="A478" s="30" t="s">
        <v>2724</v>
      </c>
      <c r="C478" t="s">
        <v>2755</v>
      </c>
      <c r="D478" t="str">
        <f>IF(EXACT(A478,A477),"Yes","")</f>
        <v/>
      </c>
    </row>
    <row r="479" spans="1:5" x14ac:dyDescent="0.25">
      <c r="A479" s="118" t="s">
        <v>3044</v>
      </c>
      <c r="B479" t="s">
        <v>323</v>
      </c>
      <c r="C479" t="s">
        <v>2658</v>
      </c>
    </row>
    <row r="480" spans="1:5" x14ac:dyDescent="0.25">
      <c r="A480" s="30" t="s">
        <v>159</v>
      </c>
      <c r="B480" s="59" t="s">
        <v>323</v>
      </c>
      <c r="C480" t="s">
        <v>2461</v>
      </c>
      <c r="D480" t="str">
        <f>IF(EXACT(A480,A479),"Yes","")</f>
        <v/>
      </c>
    </row>
    <row r="481" spans="1:5" ht="16.5" x14ac:dyDescent="0.3">
      <c r="A481" s="29" t="s">
        <v>2901</v>
      </c>
      <c r="B481" t="s">
        <v>323</v>
      </c>
      <c r="C481" t="s">
        <v>2906</v>
      </c>
      <c r="D481" t="str">
        <f>IF(EXACT(A481,A480),"Yes","")</f>
        <v/>
      </c>
    </row>
    <row r="482" spans="1:5" x14ac:dyDescent="0.25">
      <c r="A482" s="115" t="s">
        <v>3444</v>
      </c>
      <c r="B482" s="118" t="s">
        <v>3378</v>
      </c>
      <c r="C482" t="s">
        <v>2658</v>
      </c>
      <c r="E482" t="s">
        <v>3434</v>
      </c>
    </row>
    <row r="483" spans="1:5" x14ac:dyDescent="0.25">
      <c r="A483" s="117" t="s">
        <v>1500</v>
      </c>
      <c r="B483" t="s">
        <v>3378</v>
      </c>
      <c r="C483" t="s">
        <v>2461</v>
      </c>
      <c r="E483" t="s">
        <v>3382</v>
      </c>
    </row>
    <row r="484" spans="1:5" x14ac:dyDescent="0.25">
      <c r="A484" s="121" t="s">
        <v>3378</v>
      </c>
      <c r="B484" t="s">
        <v>3378</v>
      </c>
      <c r="C484" t="s">
        <v>2658</v>
      </c>
      <c r="E484" t="s">
        <v>3397</v>
      </c>
    </row>
    <row r="485" spans="1:5" x14ac:dyDescent="0.25">
      <c r="A485" s="30" t="s">
        <v>1501</v>
      </c>
      <c r="C485" t="s">
        <v>2755</v>
      </c>
      <c r="D485" t="str">
        <f>IF(EXACT(A485,A484),"Yes","")</f>
        <v/>
      </c>
    </row>
    <row r="486" spans="1:5" x14ac:dyDescent="0.25">
      <c r="A486" s="30" t="s">
        <v>1502</v>
      </c>
      <c r="C486" t="s">
        <v>2755</v>
      </c>
      <c r="D486" t="str">
        <f>IF(EXACT(A486,A485),"Yes","")</f>
        <v/>
      </c>
    </row>
    <row r="487" spans="1:5" x14ac:dyDescent="0.25">
      <c r="A487" s="30" t="s">
        <v>1503</v>
      </c>
      <c r="C487" t="s">
        <v>2755</v>
      </c>
      <c r="D487" t="str">
        <f>IF(EXACT(A487,A486),"Yes","")</f>
        <v/>
      </c>
    </row>
    <row r="488" spans="1:5" x14ac:dyDescent="0.25">
      <c r="A488" s="30" t="s">
        <v>1504</v>
      </c>
      <c r="C488" t="s">
        <v>2755</v>
      </c>
      <c r="D488" t="str">
        <f>IF(EXACT(A488,A487),"Yes","")</f>
        <v/>
      </c>
    </row>
    <row r="489" spans="1:5" x14ac:dyDescent="0.25">
      <c r="A489" s="115" t="s">
        <v>3445</v>
      </c>
      <c r="B489" s="118" t="s">
        <v>252</v>
      </c>
      <c r="C489" t="s">
        <v>2658</v>
      </c>
      <c r="E489" t="s">
        <v>3434</v>
      </c>
    </row>
    <row r="490" spans="1:5" x14ac:dyDescent="0.25">
      <c r="A490" s="30" t="s">
        <v>2597</v>
      </c>
      <c r="B490" t="s">
        <v>252</v>
      </c>
      <c r="C490" t="s">
        <v>2658</v>
      </c>
      <c r="D490" t="str">
        <f t="shared" ref="D490:D505" si="24">IF(EXACT(A490,A489),"Yes","")</f>
        <v/>
      </c>
    </row>
    <row r="491" spans="1:5" x14ac:dyDescent="0.25">
      <c r="A491" s="30" t="s">
        <v>1505</v>
      </c>
      <c r="C491" t="s">
        <v>2755</v>
      </c>
      <c r="D491" t="str">
        <f t="shared" si="24"/>
        <v/>
      </c>
    </row>
    <row r="492" spans="1:5" x14ac:dyDescent="0.25">
      <c r="A492" s="30" t="s">
        <v>80</v>
      </c>
      <c r="B492" t="s">
        <v>252</v>
      </c>
      <c r="C492" t="s">
        <v>2461</v>
      </c>
      <c r="D492" t="str">
        <f t="shared" si="24"/>
        <v/>
      </c>
    </row>
    <row r="493" spans="1:5" x14ac:dyDescent="0.25">
      <c r="A493" s="30" t="s">
        <v>80</v>
      </c>
      <c r="B493" t="s">
        <v>252</v>
      </c>
      <c r="C493" t="s">
        <v>2755</v>
      </c>
      <c r="D493" t="str">
        <f t="shared" si="24"/>
        <v>Yes</v>
      </c>
    </row>
    <row r="494" spans="1:5" ht="16.5" x14ac:dyDescent="0.3">
      <c r="A494" s="29" t="s">
        <v>2809</v>
      </c>
      <c r="B494" t="s">
        <v>252</v>
      </c>
      <c r="C494" t="s">
        <v>2906</v>
      </c>
      <c r="D494" t="str">
        <f t="shared" si="24"/>
        <v/>
      </c>
    </row>
    <row r="495" spans="1:5" x14ac:dyDescent="0.25">
      <c r="A495" s="30" t="s">
        <v>1506</v>
      </c>
      <c r="C495" t="s">
        <v>2755</v>
      </c>
      <c r="D495" t="str">
        <f t="shared" si="24"/>
        <v/>
      </c>
    </row>
    <row r="496" spans="1:5" x14ac:dyDescent="0.25">
      <c r="A496" s="30" t="s">
        <v>1507</v>
      </c>
      <c r="C496" t="s">
        <v>2755</v>
      </c>
      <c r="D496" t="str">
        <f t="shared" si="24"/>
        <v/>
      </c>
    </row>
    <row r="497" spans="1:5" x14ac:dyDescent="0.25">
      <c r="A497" s="30" t="s">
        <v>2725</v>
      </c>
      <c r="C497" t="s">
        <v>2755</v>
      </c>
      <c r="D497" t="str">
        <f t="shared" si="24"/>
        <v/>
      </c>
    </row>
    <row r="498" spans="1:5" x14ac:dyDescent="0.25">
      <c r="A498" s="30" t="s">
        <v>2599</v>
      </c>
      <c r="B498" t="s">
        <v>279</v>
      </c>
      <c r="C498" t="s">
        <v>2658</v>
      </c>
      <c r="D498" t="str">
        <f t="shared" si="24"/>
        <v/>
      </c>
    </row>
    <row r="499" spans="1:5" x14ac:dyDescent="0.25">
      <c r="A499" s="30" t="s">
        <v>110</v>
      </c>
      <c r="B499" t="s">
        <v>279</v>
      </c>
      <c r="C499" t="s">
        <v>2461</v>
      </c>
      <c r="D499" t="str">
        <f t="shared" si="24"/>
        <v/>
      </c>
    </row>
    <row r="500" spans="1:5" ht="16.5" x14ac:dyDescent="0.3">
      <c r="A500" s="29" t="s">
        <v>2844</v>
      </c>
      <c r="B500" t="s">
        <v>279</v>
      </c>
      <c r="C500" t="s">
        <v>2906</v>
      </c>
      <c r="D500" t="str">
        <f t="shared" si="24"/>
        <v/>
      </c>
    </row>
    <row r="501" spans="1:5" x14ac:dyDescent="0.25">
      <c r="A501" s="30" t="s">
        <v>1527</v>
      </c>
      <c r="C501" t="s">
        <v>2755</v>
      </c>
      <c r="D501" t="str">
        <f t="shared" si="24"/>
        <v/>
      </c>
    </row>
    <row r="502" spans="1:5" x14ac:dyDescent="0.25">
      <c r="A502" s="30" t="s">
        <v>2726</v>
      </c>
      <c r="C502" t="s">
        <v>2755</v>
      </c>
      <c r="D502" t="str">
        <f t="shared" si="24"/>
        <v/>
      </c>
    </row>
    <row r="503" spans="1:5" x14ac:dyDescent="0.25">
      <c r="A503" s="30" t="s">
        <v>2727</v>
      </c>
      <c r="C503" t="s">
        <v>2755</v>
      </c>
      <c r="D503" t="str">
        <f t="shared" si="24"/>
        <v/>
      </c>
    </row>
    <row r="504" spans="1:5" x14ac:dyDescent="0.25">
      <c r="A504" s="30" t="s">
        <v>2728</v>
      </c>
      <c r="C504" t="s">
        <v>2755</v>
      </c>
      <c r="D504" t="str">
        <f t="shared" si="24"/>
        <v/>
      </c>
    </row>
    <row r="505" spans="1:5" x14ac:dyDescent="0.25">
      <c r="A505" s="30" t="s">
        <v>1546</v>
      </c>
      <c r="C505" t="s">
        <v>2755</v>
      </c>
      <c r="D505" t="str">
        <f t="shared" si="24"/>
        <v/>
      </c>
    </row>
    <row r="506" spans="1:5" x14ac:dyDescent="0.25">
      <c r="A506" s="117" t="s">
        <v>1549</v>
      </c>
      <c r="B506" t="s">
        <v>3420</v>
      </c>
      <c r="C506" t="s">
        <v>2461</v>
      </c>
      <c r="E506" t="s">
        <v>3411</v>
      </c>
    </row>
    <row r="507" spans="1:5" x14ac:dyDescent="0.25">
      <c r="A507" s="30" t="s">
        <v>1555</v>
      </c>
      <c r="C507" t="s">
        <v>2755</v>
      </c>
      <c r="D507" t="str">
        <f>IF(EXACT(A507,A506),"Yes","")</f>
        <v/>
      </c>
    </row>
    <row r="508" spans="1:5" x14ac:dyDescent="0.25">
      <c r="A508" s="118" t="s">
        <v>3045</v>
      </c>
      <c r="B508" t="s">
        <v>350</v>
      </c>
      <c r="C508" t="s">
        <v>2658</v>
      </c>
    </row>
    <row r="509" spans="1:5" x14ac:dyDescent="0.25">
      <c r="A509" s="30" t="s">
        <v>186</v>
      </c>
      <c r="B509" t="s">
        <v>350</v>
      </c>
      <c r="C509" t="s">
        <v>2461</v>
      </c>
      <c r="D509" t="str">
        <f t="shared" ref="D509:D531" si="25">IF(EXACT(A509,A508),"Yes","")</f>
        <v/>
      </c>
    </row>
    <row r="510" spans="1:5" x14ac:dyDescent="0.25">
      <c r="A510" s="30" t="s">
        <v>2600</v>
      </c>
      <c r="B510" t="s">
        <v>289</v>
      </c>
      <c r="C510" t="s">
        <v>2658</v>
      </c>
      <c r="D510" t="str">
        <f t="shared" si="25"/>
        <v/>
      </c>
    </row>
    <row r="511" spans="1:5" x14ac:dyDescent="0.25">
      <c r="A511" s="30" t="s">
        <v>122</v>
      </c>
      <c r="B511" t="s">
        <v>289</v>
      </c>
      <c r="C511" t="s">
        <v>2461</v>
      </c>
      <c r="D511" t="str">
        <f t="shared" si="25"/>
        <v/>
      </c>
    </row>
    <row r="512" spans="1:5" ht="16.5" x14ac:dyDescent="0.3">
      <c r="A512" s="29" t="s">
        <v>2858</v>
      </c>
      <c r="B512" t="s">
        <v>289</v>
      </c>
      <c r="C512" t="s">
        <v>2906</v>
      </c>
      <c r="D512" t="str">
        <f t="shared" si="25"/>
        <v/>
      </c>
    </row>
    <row r="513" spans="1:4" x14ac:dyDescent="0.25">
      <c r="A513" s="30" t="s">
        <v>2729</v>
      </c>
      <c r="C513" t="s">
        <v>2755</v>
      </c>
      <c r="D513" t="str">
        <f t="shared" si="25"/>
        <v/>
      </c>
    </row>
    <row r="514" spans="1:4" x14ac:dyDescent="0.25">
      <c r="A514" s="30" t="s">
        <v>1567</v>
      </c>
      <c r="C514" t="s">
        <v>2755</v>
      </c>
      <c r="D514" t="str">
        <f t="shared" si="25"/>
        <v/>
      </c>
    </row>
    <row r="515" spans="1:4" x14ac:dyDescent="0.25">
      <c r="A515" s="30" t="s">
        <v>2603</v>
      </c>
      <c r="B515" t="s">
        <v>227</v>
      </c>
      <c r="C515" t="s">
        <v>2658</v>
      </c>
      <c r="D515" t="str">
        <f t="shared" si="25"/>
        <v/>
      </c>
    </row>
    <row r="516" spans="1:4" x14ac:dyDescent="0.25">
      <c r="A516" s="30" t="s">
        <v>52</v>
      </c>
      <c r="B516" t="s">
        <v>227</v>
      </c>
      <c r="C516" t="s">
        <v>2461</v>
      </c>
      <c r="D516" t="str">
        <f t="shared" si="25"/>
        <v/>
      </c>
    </row>
    <row r="517" spans="1:4" x14ac:dyDescent="0.25">
      <c r="A517" s="30" t="s">
        <v>52</v>
      </c>
      <c r="B517" t="s">
        <v>227</v>
      </c>
      <c r="C517" t="s">
        <v>2755</v>
      </c>
      <c r="D517" t="str">
        <f t="shared" si="25"/>
        <v>Yes</v>
      </c>
    </row>
    <row r="518" spans="1:4" ht="16.5" x14ac:dyDescent="0.3">
      <c r="A518" s="29" t="s">
        <v>2780</v>
      </c>
      <c r="B518" t="s">
        <v>227</v>
      </c>
      <c r="C518" t="s">
        <v>2906</v>
      </c>
      <c r="D518" t="str">
        <f t="shared" si="25"/>
        <v/>
      </c>
    </row>
    <row r="519" spans="1:4" x14ac:dyDescent="0.25">
      <c r="A519" s="30" t="s">
        <v>2605</v>
      </c>
      <c r="B519" t="s">
        <v>245</v>
      </c>
      <c r="C519" t="s">
        <v>2658</v>
      </c>
      <c r="D519" t="str">
        <f t="shared" si="25"/>
        <v/>
      </c>
    </row>
    <row r="520" spans="1:4" x14ac:dyDescent="0.25">
      <c r="A520" s="30" t="s">
        <v>72</v>
      </c>
      <c r="B520" t="s">
        <v>245</v>
      </c>
      <c r="C520" t="s">
        <v>2461</v>
      </c>
      <c r="D520" t="str">
        <f t="shared" si="25"/>
        <v/>
      </c>
    </row>
    <row r="521" spans="1:4" x14ac:dyDescent="0.25">
      <c r="A521" s="30" t="s">
        <v>72</v>
      </c>
      <c r="B521" t="s">
        <v>245</v>
      </c>
      <c r="C521" t="s">
        <v>2755</v>
      </c>
      <c r="D521" t="str">
        <f t="shared" si="25"/>
        <v>Yes</v>
      </c>
    </row>
    <row r="522" spans="1:4" ht="16.5" x14ac:dyDescent="0.3">
      <c r="A522" s="29" t="s">
        <v>2795</v>
      </c>
      <c r="B522" t="s">
        <v>245</v>
      </c>
      <c r="C522" t="s">
        <v>2906</v>
      </c>
      <c r="D522" t="str">
        <f t="shared" si="25"/>
        <v/>
      </c>
    </row>
    <row r="523" spans="1:4" x14ac:dyDescent="0.25">
      <c r="A523" s="30" t="s">
        <v>2606</v>
      </c>
      <c r="B523" t="s">
        <v>313</v>
      </c>
      <c r="C523" t="s">
        <v>2658</v>
      </c>
      <c r="D523" t="str">
        <f t="shared" si="25"/>
        <v/>
      </c>
    </row>
    <row r="524" spans="1:4" x14ac:dyDescent="0.25">
      <c r="A524" s="30" t="s">
        <v>148</v>
      </c>
      <c r="B524" t="s">
        <v>313</v>
      </c>
      <c r="C524" t="s">
        <v>2461</v>
      </c>
      <c r="D524" t="str">
        <f t="shared" si="25"/>
        <v/>
      </c>
    </row>
    <row r="525" spans="1:4" ht="16.5" x14ac:dyDescent="0.3">
      <c r="A525" s="29" t="s">
        <v>2854</v>
      </c>
      <c r="B525" t="s">
        <v>313</v>
      </c>
      <c r="C525" t="s">
        <v>2906</v>
      </c>
      <c r="D525" t="str">
        <f t="shared" si="25"/>
        <v/>
      </c>
    </row>
    <row r="526" spans="1:4" x14ac:dyDescent="0.25">
      <c r="A526" s="30" t="s">
        <v>2732</v>
      </c>
      <c r="C526" t="s">
        <v>2755</v>
      </c>
      <c r="D526" t="str">
        <f t="shared" si="25"/>
        <v/>
      </c>
    </row>
    <row r="527" spans="1:4" x14ac:dyDescent="0.25">
      <c r="A527" s="30" t="s">
        <v>1608</v>
      </c>
      <c r="C527" t="s">
        <v>2755</v>
      </c>
      <c r="D527" t="str">
        <f t="shared" si="25"/>
        <v/>
      </c>
    </row>
    <row r="528" spans="1:4" x14ac:dyDescent="0.25">
      <c r="A528" s="30" t="s">
        <v>2607</v>
      </c>
      <c r="B528" t="s">
        <v>369</v>
      </c>
      <c r="C528" t="s">
        <v>2658</v>
      </c>
      <c r="D528" t="str">
        <f t="shared" si="25"/>
        <v/>
      </c>
    </row>
    <row r="529" spans="1:4" x14ac:dyDescent="0.25">
      <c r="A529" s="30" t="s">
        <v>44</v>
      </c>
      <c r="B529" t="s">
        <v>369</v>
      </c>
      <c r="C529" t="s">
        <v>2461</v>
      </c>
      <c r="D529" t="str">
        <f t="shared" si="25"/>
        <v/>
      </c>
    </row>
    <row r="530" spans="1:4" x14ac:dyDescent="0.25">
      <c r="A530" s="30" t="s">
        <v>44</v>
      </c>
      <c r="B530" t="s">
        <v>369</v>
      </c>
      <c r="C530" t="s">
        <v>2755</v>
      </c>
      <c r="D530" t="str">
        <f t="shared" si="25"/>
        <v>Yes</v>
      </c>
    </row>
    <row r="531" spans="1:4" ht="16.5" x14ac:dyDescent="0.3">
      <c r="A531" s="29" t="s">
        <v>2767</v>
      </c>
      <c r="B531" s="59" t="s">
        <v>369</v>
      </c>
      <c r="C531" t="s">
        <v>2906</v>
      </c>
      <c r="D531" t="str">
        <f t="shared" si="25"/>
        <v/>
      </c>
    </row>
    <row r="532" spans="1:4" x14ac:dyDescent="0.25">
      <c r="A532" s="118" t="s">
        <v>3046</v>
      </c>
      <c r="B532" t="s">
        <v>301</v>
      </c>
      <c r="C532" t="s">
        <v>2658</v>
      </c>
    </row>
    <row r="533" spans="1:4" x14ac:dyDescent="0.25">
      <c r="A533" s="30" t="s">
        <v>135</v>
      </c>
      <c r="B533" s="59" t="s">
        <v>301</v>
      </c>
      <c r="C533" t="s">
        <v>2461</v>
      </c>
      <c r="D533" t="str">
        <f>IF(EXACT(A533,A532),"Yes","")</f>
        <v/>
      </c>
    </row>
    <row r="534" spans="1:4" x14ac:dyDescent="0.25">
      <c r="A534" s="63" t="s">
        <v>3047</v>
      </c>
      <c r="B534" t="s">
        <v>329</v>
      </c>
      <c r="C534" t="s">
        <v>2658</v>
      </c>
    </row>
    <row r="535" spans="1:4" x14ac:dyDescent="0.25">
      <c r="A535" s="30" t="s">
        <v>165</v>
      </c>
      <c r="B535" t="s">
        <v>329</v>
      </c>
      <c r="C535" t="s">
        <v>2461</v>
      </c>
      <c r="D535" t="str">
        <f t="shared" ref="D535:D552" si="26">IF(EXACT(A535,A534),"Yes","")</f>
        <v/>
      </c>
    </row>
    <row r="536" spans="1:4" x14ac:dyDescent="0.25">
      <c r="A536" s="30" t="s">
        <v>2734</v>
      </c>
      <c r="C536" t="s">
        <v>2755</v>
      </c>
      <c r="D536" t="str">
        <f t="shared" si="26"/>
        <v/>
      </c>
    </row>
    <row r="537" spans="1:4" x14ac:dyDescent="0.25">
      <c r="A537" s="30" t="s">
        <v>2608</v>
      </c>
      <c r="B537" t="s">
        <v>267</v>
      </c>
      <c r="C537" t="s">
        <v>2658</v>
      </c>
      <c r="D537" t="str">
        <f t="shared" si="26"/>
        <v/>
      </c>
    </row>
    <row r="538" spans="1:4" x14ac:dyDescent="0.25">
      <c r="A538" s="30" t="s">
        <v>96</v>
      </c>
      <c r="B538" t="s">
        <v>267</v>
      </c>
      <c r="C538" t="s">
        <v>2461</v>
      </c>
      <c r="D538" t="str">
        <f t="shared" si="26"/>
        <v/>
      </c>
    </row>
    <row r="539" spans="1:4" ht="16.5" x14ac:dyDescent="0.3">
      <c r="A539" s="29" t="s">
        <v>2853</v>
      </c>
      <c r="B539" t="s">
        <v>267</v>
      </c>
      <c r="C539" t="s">
        <v>2906</v>
      </c>
      <c r="D539" t="str">
        <f t="shared" si="26"/>
        <v/>
      </c>
    </row>
    <row r="540" spans="1:4" x14ac:dyDescent="0.25">
      <c r="A540" s="30" t="s">
        <v>2735</v>
      </c>
      <c r="C540" t="s">
        <v>2755</v>
      </c>
      <c r="D540" t="str">
        <f t="shared" si="26"/>
        <v/>
      </c>
    </row>
    <row r="541" spans="1:4" x14ac:dyDescent="0.25">
      <c r="A541" s="30" t="s">
        <v>2610</v>
      </c>
      <c r="B541" t="s">
        <v>254</v>
      </c>
      <c r="C541" t="s">
        <v>2658</v>
      </c>
      <c r="D541" t="str">
        <f t="shared" si="26"/>
        <v/>
      </c>
    </row>
    <row r="542" spans="1:4" x14ac:dyDescent="0.25">
      <c r="A542" s="30" t="s">
        <v>82</v>
      </c>
      <c r="B542" t="s">
        <v>254</v>
      </c>
      <c r="C542" t="s">
        <v>2461</v>
      </c>
      <c r="D542" t="str">
        <f t="shared" si="26"/>
        <v/>
      </c>
    </row>
    <row r="543" spans="1:4" x14ac:dyDescent="0.25">
      <c r="A543" s="30" t="s">
        <v>82</v>
      </c>
      <c r="B543" t="s">
        <v>254</v>
      </c>
      <c r="C543" t="s">
        <v>2755</v>
      </c>
      <c r="D543" t="str">
        <f t="shared" si="26"/>
        <v>Yes</v>
      </c>
    </row>
    <row r="544" spans="1:4" ht="16.5" x14ac:dyDescent="0.3">
      <c r="A544" s="29" t="s">
        <v>2806</v>
      </c>
      <c r="B544" t="s">
        <v>254</v>
      </c>
      <c r="C544" t="s">
        <v>2906</v>
      </c>
      <c r="D544" t="str">
        <f t="shared" si="26"/>
        <v/>
      </c>
    </row>
    <row r="545" spans="1:5" x14ac:dyDescent="0.25">
      <c r="A545" s="30" t="s">
        <v>2611</v>
      </c>
      <c r="C545" t="s">
        <v>2658</v>
      </c>
      <c r="D545" t="str">
        <f t="shared" si="26"/>
        <v/>
      </c>
    </row>
    <row r="546" spans="1:5" ht="16.5" x14ac:dyDescent="0.3">
      <c r="A546" s="29" t="s">
        <v>2876</v>
      </c>
      <c r="C546" t="s">
        <v>2906</v>
      </c>
      <c r="D546" t="str">
        <f t="shared" si="26"/>
        <v/>
      </c>
    </row>
    <row r="547" spans="1:5" x14ac:dyDescent="0.25">
      <c r="A547" s="30" t="s">
        <v>2612</v>
      </c>
      <c r="B547" t="s">
        <v>273</v>
      </c>
      <c r="C547" t="s">
        <v>2658</v>
      </c>
      <c r="D547" t="str">
        <f t="shared" si="26"/>
        <v/>
      </c>
    </row>
    <row r="548" spans="1:5" ht="16.5" x14ac:dyDescent="0.3">
      <c r="A548" s="29" t="s">
        <v>2799</v>
      </c>
      <c r="B548" t="s">
        <v>273</v>
      </c>
      <c r="C548" t="s">
        <v>2906</v>
      </c>
      <c r="D548" t="str">
        <f t="shared" si="26"/>
        <v/>
      </c>
    </row>
    <row r="549" spans="1:5" x14ac:dyDescent="0.25">
      <c r="A549" s="30" t="s">
        <v>103</v>
      </c>
      <c r="B549" t="s">
        <v>273</v>
      </c>
      <c r="C549" t="s">
        <v>2461</v>
      </c>
      <c r="D549" t="str">
        <f t="shared" si="26"/>
        <v/>
      </c>
    </row>
    <row r="550" spans="1:5" x14ac:dyDescent="0.25">
      <c r="A550" s="30" t="s">
        <v>126</v>
      </c>
      <c r="B550" t="s">
        <v>378</v>
      </c>
      <c r="C550" t="s">
        <v>2461</v>
      </c>
      <c r="D550" t="str">
        <f t="shared" si="26"/>
        <v/>
      </c>
    </row>
    <row r="551" spans="1:5" x14ac:dyDescent="0.25">
      <c r="A551" s="66" t="s">
        <v>3103</v>
      </c>
      <c r="B551" t="s">
        <v>378</v>
      </c>
      <c r="C551" t="s">
        <v>2906</v>
      </c>
      <c r="D551" t="str">
        <f t="shared" si="26"/>
        <v/>
      </c>
    </row>
    <row r="552" spans="1:5" x14ac:dyDescent="0.25">
      <c r="A552" s="30" t="s">
        <v>2615</v>
      </c>
      <c r="C552" t="s">
        <v>2658</v>
      </c>
      <c r="D552" t="str">
        <f t="shared" si="26"/>
        <v/>
      </c>
    </row>
    <row r="553" spans="1:5" x14ac:dyDescent="0.25">
      <c r="A553" s="28" t="s">
        <v>2824</v>
      </c>
      <c r="B553" s="59"/>
      <c r="C553" t="s">
        <v>2906</v>
      </c>
      <c r="E553" t="s">
        <v>3511</v>
      </c>
    </row>
    <row r="554" spans="1:5" x14ac:dyDescent="0.25">
      <c r="A554" s="30" t="s">
        <v>2736</v>
      </c>
      <c r="B554" s="59"/>
      <c r="C554" t="s">
        <v>2755</v>
      </c>
      <c r="D554" t="str">
        <f t="shared" ref="D554:D583" si="27">IF(EXACT(A554,A553),"Yes","")</f>
        <v/>
      </c>
    </row>
    <row r="555" spans="1:5" x14ac:dyDescent="0.25">
      <c r="A555" s="30" t="s">
        <v>2616</v>
      </c>
      <c r="B555" t="s">
        <v>281</v>
      </c>
      <c r="C555" t="s">
        <v>2658</v>
      </c>
      <c r="D555" t="str">
        <f t="shared" si="27"/>
        <v/>
      </c>
    </row>
    <row r="556" spans="1:5" x14ac:dyDescent="0.25">
      <c r="A556" s="30" t="s">
        <v>112</v>
      </c>
      <c r="B556" t="s">
        <v>281</v>
      </c>
      <c r="C556" t="s">
        <v>2461</v>
      </c>
      <c r="D556" t="str">
        <f t="shared" si="27"/>
        <v/>
      </c>
    </row>
    <row r="557" spans="1:5" ht="16.5" x14ac:dyDescent="0.3">
      <c r="A557" s="29" t="s">
        <v>2866</v>
      </c>
      <c r="B557" t="s">
        <v>281</v>
      </c>
      <c r="C557" t="s">
        <v>2906</v>
      </c>
      <c r="D557" t="str">
        <f t="shared" si="27"/>
        <v/>
      </c>
    </row>
    <row r="558" spans="1:5" x14ac:dyDescent="0.25">
      <c r="A558" s="30" t="s">
        <v>2738</v>
      </c>
      <c r="C558" t="s">
        <v>2755</v>
      </c>
      <c r="D558" t="str">
        <f t="shared" si="27"/>
        <v/>
      </c>
    </row>
    <row r="559" spans="1:5" x14ac:dyDescent="0.25">
      <c r="A559" s="30" t="s">
        <v>2617</v>
      </c>
      <c r="C559" t="s">
        <v>2658</v>
      </c>
      <c r="D559" t="str">
        <f t="shared" si="27"/>
        <v/>
      </c>
    </row>
    <row r="560" spans="1:5" ht="16.5" x14ac:dyDescent="0.3">
      <c r="A560" s="29" t="s">
        <v>2857</v>
      </c>
      <c r="C560" t="s">
        <v>2906</v>
      </c>
      <c r="D560" t="str">
        <f t="shared" si="27"/>
        <v/>
      </c>
    </row>
    <row r="561" spans="1:4" x14ac:dyDescent="0.25">
      <c r="A561" s="30" t="s">
        <v>2619</v>
      </c>
      <c r="B561" t="s">
        <v>231</v>
      </c>
      <c r="C561" t="s">
        <v>2658</v>
      </c>
      <c r="D561" t="str">
        <f t="shared" si="27"/>
        <v/>
      </c>
    </row>
    <row r="562" spans="1:4" x14ac:dyDescent="0.25">
      <c r="A562" s="30" t="s">
        <v>57</v>
      </c>
      <c r="B562" t="s">
        <v>231</v>
      </c>
      <c r="C562" t="s">
        <v>2461</v>
      </c>
      <c r="D562" t="str">
        <f t="shared" si="27"/>
        <v/>
      </c>
    </row>
    <row r="563" spans="1:4" x14ac:dyDescent="0.25">
      <c r="A563" s="30" t="s">
        <v>57</v>
      </c>
      <c r="B563" s="59" t="s">
        <v>231</v>
      </c>
      <c r="C563" t="s">
        <v>2755</v>
      </c>
      <c r="D563" t="str">
        <f t="shared" si="27"/>
        <v>Yes</v>
      </c>
    </row>
    <row r="564" spans="1:4" ht="16.5" x14ac:dyDescent="0.3">
      <c r="A564" s="29" t="s">
        <v>2803</v>
      </c>
      <c r="B564" t="s">
        <v>231</v>
      </c>
      <c r="C564" t="s">
        <v>2906</v>
      </c>
      <c r="D564" t="str">
        <f t="shared" si="27"/>
        <v/>
      </c>
    </row>
    <row r="565" spans="1:4" x14ac:dyDescent="0.25">
      <c r="A565" s="30" t="s">
        <v>2620</v>
      </c>
      <c r="B565" t="s">
        <v>244</v>
      </c>
      <c r="C565" t="s">
        <v>2658</v>
      </c>
      <c r="D565" t="str">
        <f t="shared" si="27"/>
        <v/>
      </c>
    </row>
    <row r="566" spans="1:4" x14ac:dyDescent="0.25">
      <c r="A566" s="30" t="s">
        <v>71</v>
      </c>
      <c r="B566" t="s">
        <v>244</v>
      </c>
      <c r="C566" t="s">
        <v>2461</v>
      </c>
      <c r="D566" t="str">
        <f t="shared" si="27"/>
        <v/>
      </c>
    </row>
    <row r="567" spans="1:4" x14ac:dyDescent="0.25">
      <c r="A567" s="30" t="s">
        <v>71</v>
      </c>
      <c r="B567" t="s">
        <v>244</v>
      </c>
      <c r="C567" t="s">
        <v>2755</v>
      </c>
      <c r="D567" t="str">
        <f t="shared" si="27"/>
        <v>Yes</v>
      </c>
    </row>
    <row r="568" spans="1:4" ht="16.5" x14ac:dyDescent="0.3">
      <c r="A568" s="29" t="s">
        <v>2819</v>
      </c>
      <c r="B568" t="s">
        <v>244</v>
      </c>
      <c r="C568" t="s">
        <v>2906</v>
      </c>
      <c r="D568" t="str">
        <f t="shared" si="27"/>
        <v/>
      </c>
    </row>
    <row r="569" spans="1:4" x14ac:dyDescent="0.25">
      <c r="A569" s="30" t="s">
        <v>2622</v>
      </c>
      <c r="C569" t="s">
        <v>2658</v>
      </c>
      <c r="D569" t="str">
        <f t="shared" si="27"/>
        <v/>
      </c>
    </row>
    <row r="570" spans="1:4" ht="16.5" x14ac:dyDescent="0.3">
      <c r="A570" s="29" t="s">
        <v>2818</v>
      </c>
      <c r="C570" t="s">
        <v>2906</v>
      </c>
      <c r="D570" t="str">
        <f t="shared" si="27"/>
        <v/>
      </c>
    </row>
    <row r="571" spans="1:4" x14ac:dyDescent="0.25">
      <c r="A571" s="30" t="s">
        <v>2623</v>
      </c>
      <c r="B571" t="s">
        <v>257</v>
      </c>
      <c r="C571" t="s">
        <v>2658</v>
      </c>
      <c r="D571" t="str">
        <f t="shared" si="27"/>
        <v/>
      </c>
    </row>
    <row r="572" spans="1:4" x14ac:dyDescent="0.25">
      <c r="A572" s="30" t="s">
        <v>85</v>
      </c>
      <c r="B572" t="s">
        <v>257</v>
      </c>
      <c r="C572" t="s">
        <v>2461</v>
      </c>
      <c r="D572" t="str">
        <f t="shared" si="27"/>
        <v/>
      </c>
    </row>
    <row r="573" spans="1:4" x14ac:dyDescent="0.25">
      <c r="A573" s="30" t="s">
        <v>85</v>
      </c>
      <c r="B573" t="s">
        <v>257</v>
      </c>
      <c r="C573" t="s">
        <v>2755</v>
      </c>
      <c r="D573" t="str">
        <f t="shared" si="27"/>
        <v>Yes</v>
      </c>
    </row>
    <row r="574" spans="1:4" ht="16.5" x14ac:dyDescent="0.3">
      <c r="A574" s="29" t="s">
        <v>2808</v>
      </c>
      <c r="B574" t="s">
        <v>257</v>
      </c>
      <c r="C574" t="s">
        <v>2906</v>
      </c>
      <c r="D574" t="str">
        <f t="shared" si="27"/>
        <v/>
      </c>
    </row>
    <row r="575" spans="1:4" x14ac:dyDescent="0.25">
      <c r="A575" s="30" t="s">
        <v>1747</v>
      </c>
      <c r="C575" t="s">
        <v>2755</v>
      </c>
      <c r="D575" t="str">
        <f t="shared" si="27"/>
        <v/>
      </c>
    </row>
    <row r="576" spans="1:4" x14ac:dyDescent="0.25">
      <c r="A576" s="30" t="s">
        <v>2625</v>
      </c>
      <c r="C576" t="s">
        <v>2658</v>
      </c>
      <c r="D576" t="str">
        <f t="shared" si="27"/>
        <v/>
      </c>
    </row>
    <row r="577" spans="1:5" x14ac:dyDescent="0.25">
      <c r="A577" s="30" t="s">
        <v>2740</v>
      </c>
      <c r="C577" t="s">
        <v>2755</v>
      </c>
      <c r="D577" t="str">
        <f t="shared" si="27"/>
        <v/>
      </c>
    </row>
    <row r="578" spans="1:5" ht="16.5" x14ac:dyDescent="0.3">
      <c r="A578" s="29" t="s">
        <v>2833</v>
      </c>
      <c r="C578" t="s">
        <v>2906</v>
      </c>
      <c r="D578" t="str">
        <f t="shared" si="27"/>
        <v/>
      </c>
    </row>
    <row r="579" spans="1:5" x14ac:dyDescent="0.25">
      <c r="A579" s="30" t="s">
        <v>2626</v>
      </c>
      <c r="B579" t="s">
        <v>212</v>
      </c>
      <c r="C579" t="s">
        <v>2658</v>
      </c>
      <c r="D579" t="str">
        <f t="shared" si="27"/>
        <v/>
      </c>
    </row>
    <row r="580" spans="1:5" x14ac:dyDescent="0.25">
      <c r="A580" s="30" t="s">
        <v>35</v>
      </c>
      <c r="B580" t="s">
        <v>212</v>
      </c>
      <c r="C580" t="s">
        <v>2461</v>
      </c>
      <c r="D580" t="str">
        <f t="shared" si="27"/>
        <v/>
      </c>
    </row>
    <row r="581" spans="1:5" x14ac:dyDescent="0.25">
      <c r="A581" s="30" t="s">
        <v>35</v>
      </c>
      <c r="B581" t="s">
        <v>212</v>
      </c>
      <c r="C581" t="s">
        <v>2755</v>
      </c>
      <c r="D581" t="str">
        <f t="shared" si="27"/>
        <v>Yes</v>
      </c>
    </row>
    <row r="582" spans="1:5" ht="16.5" x14ac:dyDescent="0.3">
      <c r="A582" s="29" t="s">
        <v>2769</v>
      </c>
      <c r="B582" t="s">
        <v>212</v>
      </c>
      <c r="C582" t="s">
        <v>2906</v>
      </c>
      <c r="D582" t="str">
        <f t="shared" si="27"/>
        <v/>
      </c>
    </row>
    <row r="583" spans="1:5" x14ac:dyDescent="0.25">
      <c r="A583" s="30" t="s">
        <v>1760</v>
      </c>
      <c r="B583" t="s">
        <v>212</v>
      </c>
      <c r="C583" t="s">
        <v>2461</v>
      </c>
      <c r="D583" t="str">
        <f t="shared" si="27"/>
        <v/>
      </c>
    </row>
    <row r="584" spans="1:5" x14ac:dyDescent="0.25">
      <c r="A584" s="118" t="s">
        <v>3048</v>
      </c>
      <c r="B584" t="s">
        <v>343</v>
      </c>
      <c r="C584" t="s">
        <v>2658</v>
      </c>
    </row>
    <row r="585" spans="1:5" x14ac:dyDescent="0.25">
      <c r="A585" s="30" t="s">
        <v>179</v>
      </c>
      <c r="B585" t="s">
        <v>343</v>
      </c>
      <c r="C585" t="s">
        <v>2461</v>
      </c>
      <c r="D585" t="str">
        <f>IF(EXACT(A585,A584),"Yes","")</f>
        <v/>
      </c>
    </row>
    <row r="586" spans="1:5" x14ac:dyDescent="0.25">
      <c r="A586" s="118" t="s">
        <v>3049</v>
      </c>
      <c r="B586" t="s">
        <v>308</v>
      </c>
      <c r="C586" t="s">
        <v>2658</v>
      </c>
    </row>
    <row r="587" spans="1:5" x14ac:dyDescent="0.25">
      <c r="A587" s="115" t="s">
        <v>3446</v>
      </c>
      <c r="B587" s="118" t="s">
        <v>308</v>
      </c>
      <c r="C587" t="s">
        <v>2658</v>
      </c>
      <c r="E587" t="s">
        <v>3434</v>
      </c>
    </row>
    <row r="588" spans="1:5" x14ac:dyDescent="0.25">
      <c r="A588" s="30" t="s">
        <v>142</v>
      </c>
      <c r="B588" t="s">
        <v>308</v>
      </c>
      <c r="C588" t="s">
        <v>2461</v>
      </c>
      <c r="D588" t="str">
        <f>IF(EXACT(A588,A587),"Yes","")</f>
        <v/>
      </c>
    </row>
    <row r="589" spans="1:5" x14ac:dyDescent="0.25">
      <c r="A589" s="30" t="s">
        <v>1781</v>
      </c>
      <c r="C589" t="s">
        <v>2755</v>
      </c>
      <c r="D589" t="str">
        <f>IF(EXACT(A589,A588),"Yes","")</f>
        <v/>
      </c>
    </row>
    <row r="590" spans="1:5" x14ac:dyDescent="0.25">
      <c r="A590" s="115" t="s">
        <v>3447</v>
      </c>
      <c r="B590" s="118" t="s">
        <v>232</v>
      </c>
      <c r="C590" t="s">
        <v>2658</v>
      </c>
      <c r="E590" t="s">
        <v>3434</v>
      </c>
    </row>
    <row r="591" spans="1:5" x14ac:dyDescent="0.25">
      <c r="A591" s="30" t="s">
        <v>2628</v>
      </c>
      <c r="B591" t="s">
        <v>232</v>
      </c>
      <c r="C591" t="s">
        <v>2658</v>
      </c>
      <c r="D591" t="str">
        <f>IF(EXACT(A591,A590),"Yes","")</f>
        <v/>
      </c>
    </row>
    <row r="592" spans="1:5" ht="16.5" x14ac:dyDescent="0.3">
      <c r="A592" s="29" t="s">
        <v>2793</v>
      </c>
      <c r="B592" t="s">
        <v>232</v>
      </c>
      <c r="C592" t="s">
        <v>2906</v>
      </c>
      <c r="D592" t="str">
        <f>IF(EXACT(A592,A591),"Yes","")</f>
        <v/>
      </c>
    </row>
    <row r="593" spans="1:5" x14ac:dyDescent="0.25">
      <c r="A593" s="30" t="s">
        <v>58</v>
      </c>
      <c r="B593" t="s">
        <v>232</v>
      </c>
      <c r="C593" t="s">
        <v>2461</v>
      </c>
      <c r="D593" t="str">
        <f>IF(EXACT(A593,A592),"Yes","")</f>
        <v/>
      </c>
    </row>
    <row r="594" spans="1:5" x14ac:dyDescent="0.25">
      <c r="A594" s="30" t="s">
        <v>58</v>
      </c>
      <c r="B594" t="s">
        <v>232</v>
      </c>
      <c r="C594" t="s">
        <v>2755</v>
      </c>
      <c r="D594" t="str">
        <f>IF(EXACT(A594,A593),"Yes","")</f>
        <v>Yes</v>
      </c>
    </row>
    <row r="595" spans="1:5" x14ac:dyDescent="0.25">
      <c r="A595" s="66" t="s">
        <v>3501</v>
      </c>
      <c r="B595" t="s">
        <v>232</v>
      </c>
      <c r="C595" t="s">
        <v>2906</v>
      </c>
      <c r="E595" t="s">
        <v>3511</v>
      </c>
    </row>
    <row r="596" spans="1:5" ht="16.5" x14ac:dyDescent="0.3">
      <c r="A596" s="29" t="s">
        <v>2792</v>
      </c>
      <c r="B596" t="s">
        <v>236</v>
      </c>
      <c r="C596" t="s">
        <v>2906</v>
      </c>
      <c r="D596" t="str">
        <f>IF(EXACT(A596,A595),"Yes","")</f>
        <v/>
      </c>
    </row>
    <row r="597" spans="1:5" x14ac:dyDescent="0.25">
      <c r="A597" s="30" t="s">
        <v>2630</v>
      </c>
      <c r="B597" s="59" t="s">
        <v>236</v>
      </c>
      <c r="C597" t="s">
        <v>2658</v>
      </c>
      <c r="D597" t="str">
        <f>IF(EXACT(A597,A596),"Yes","")</f>
        <v/>
      </c>
    </row>
    <row r="598" spans="1:5" x14ac:dyDescent="0.25">
      <c r="A598" s="30" t="s">
        <v>62</v>
      </c>
      <c r="B598" t="s">
        <v>236</v>
      </c>
      <c r="C598" t="s">
        <v>2461</v>
      </c>
      <c r="D598" t="str">
        <f>IF(EXACT(A598,A597),"Yes","")</f>
        <v/>
      </c>
    </row>
    <row r="599" spans="1:5" x14ac:dyDescent="0.25">
      <c r="A599" s="30" t="s">
        <v>62</v>
      </c>
      <c r="B599" t="s">
        <v>236</v>
      </c>
      <c r="C599" t="s">
        <v>2755</v>
      </c>
      <c r="D599" t="str">
        <f>IF(EXACT(A599,A598),"Yes","")</f>
        <v>Yes</v>
      </c>
    </row>
    <row r="600" spans="1:5" x14ac:dyDescent="0.25">
      <c r="A600" s="66" t="s">
        <v>3509</v>
      </c>
      <c r="B600" t="s">
        <v>236</v>
      </c>
      <c r="C600" t="s">
        <v>2906</v>
      </c>
      <c r="E600" t="s">
        <v>3511</v>
      </c>
    </row>
    <row r="601" spans="1:5" x14ac:dyDescent="0.25">
      <c r="A601" s="30" t="s">
        <v>2631</v>
      </c>
      <c r="B601" s="59" t="s">
        <v>239</v>
      </c>
      <c r="C601" t="s">
        <v>2658</v>
      </c>
      <c r="D601" t="str">
        <f t="shared" ref="D601:D608" si="28">IF(EXACT(A601,A600),"Yes","")</f>
        <v/>
      </c>
    </row>
    <row r="602" spans="1:5" x14ac:dyDescent="0.25">
      <c r="A602" s="30" t="s">
        <v>65</v>
      </c>
      <c r="B602" s="59" t="s">
        <v>239</v>
      </c>
      <c r="C602" t="s">
        <v>2461</v>
      </c>
      <c r="D602" t="str">
        <f t="shared" si="28"/>
        <v/>
      </c>
    </row>
    <row r="603" spans="1:5" x14ac:dyDescent="0.25">
      <c r="A603" s="30" t="s">
        <v>65</v>
      </c>
      <c r="B603" s="59" t="s">
        <v>239</v>
      </c>
      <c r="C603" t="s">
        <v>2755</v>
      </c>
      <c r="D603" t="str">
        <f t="shared" si="28"/>
        <v>Yes</v>
      </c>
    </row>
    <row r="604" spans="1:5" ht="16.5" x14ac:dyDescent="0.3">
      <c r="A604" s="29" t="s">
        <v>2789</v>
      </c>
      <c r="B604" s="59" t="s">
        <v>239</v>
      </c>
      <c r="C604" t="s">
        <v>2906</v>
      </c>
      <c r="D604" t="str">
        <f t="shared" si="28"/>
        <v/>
      </c>
    </row>
    <row r="605" spans="1:5" x14ac:dyDescent="0.25">
      <c r="A605" s="30" t="s">
        <v>2633</v>
      </c>
      <c r="B605" t="s">
        <v>271</v>
      </c>
      <c r="C605" t="s">
        <v>2658</v>
      </c>
      <c r="D605" t="str">
        <f t="shared" si="28"/>
        <v/>
      </c>
    </row>
    <row r="606" spans="1:5" x14ac:dyDescent="0.25">
      <c r="A606" s="30" t="s">
        <v>101</v>
      </c>
      <c r="B606" t="s">
        <v>271</v>
      </c>
      <c r="C606" t="s">
        <v>2461</v>
      </c>
      <c r="D606" t="str">
        <f t="shared" si="28"/>
        <v/>
      </c>
    </row>
    <row r="607" spans="1:5" ht="16.5" x14ac:dyDescent="0.3">
      <c r="A607" s="29" t="s">
        <v>2834</v>
      </c>
      <c r="B607" t="s">
        <v>271</v>
      </c>
      <c r="C607" t="s">
        <v>2906</v>
      </c>
      <c r="D607" t="str">
        <f t="shared" si="28"/>
        <v/>
      </c>
    </row>
    <row r="608" spans="1:5" x14ac:dyDescent="0.25">
      <c r="A608" s="30" t="s">
        <v>2742</v>
      </c>
      <c r="B608" s="59"/>
      <c r="C608" t="s">
        <v>2755</v>
      </c>
      <c r="D608" t="str">
        <f t="shared" si="28"/>
        <v/>
      </c>
    </row>
    <row r="609" spans="1:5" x14ac:dyDescent="0.25">
      <c r="A609" s="115" t="s">
        <v>3448</v>
      </c>
      <c r="B609" s="118" t="s">
        <v>217</v>
      </c>
      <c r="C609" t="s">
        <v>2658</v>
      </c>
      <c r="E609" t="s">
        <v>3434</v>
      </c>
    </row>
    <row r="610" spans="1:5" x14ac:dyDescent="0.25">
      <c r="A610" s="30" t="s">
        <v>2635</v>
      </c>
      <c r="B610" t="s">
        <v>217</v>
      </c>
      <c r="C610" s="59" t="s">
        <v>2658</v>
      </c>
      <c r="D610" t="str">
        <f>IF(EXACT(A610,A609),"Yes","")</f>
        <v/>
      </c>
    </row>
    <row r="611" spans="1:5" x14ac:dyDescent="0.25">
      <c r="A611" s="63" t="s">
        <v>3050</v>
      </c>
      <c r="B611" t="s">
        <v>334</v>
      </c>
      <c r="C611" s="59" t="s">
        <v>2658</v>
      </c>
    </row>
    <row r="612" spans="1:5" x14ac:dyDescent="0.25">
      <c r="A612" s="68" t="s">
        <v>3375</v>
      </c>
      <c r="B612" t="s">
        <v>3073</v>
      </c>
      <c r="C612" s="59" t="s">
        <v>2658</v>
      </c>
    </row>
    <row r="613" spans="1:5" x14ac:dyDescent="0.25">
      <c r="A613" s="118" t="s">
        <v>3051</v>
      </c>
      <c r="B613" s="59" t="s">
        <v>359</v>
      </c>
      <c r="C613" s="59" t="s">
        <v>2658</v>
      </c>
    </row>
    <row r="614" spans="1:5" ht="16.5" x14ac:dyDescent="0.3">
      <c r="A614" s="29" t="s">
        <v>2766</v>
      </c>
      <c r="B614" t="s">
        <v>217</v>
      </c>
      <c r="C614" s="59" t="s">
        <v>2906</v>
      </c>
      <c r="D614" t="str">
        <f>IF(EXACT(A614,A613),"Yes","")</f>
        <v/>
      </c>
    </row>
    <row r="615" spans="1:5" x14ac:dyDescent="0.25">
      <c r="A615" s="30" t="s">
        <v>2743</v>
      </c>
      <c r="B615" t="s">
        <v>217</v>
      </c>
      <c r="C615" s="59" t="s">
        <v>2755</v>
      </c>
      <c r="D615" t="str">
        <f>IF(EXACT(A615,A614),"Yes","")</f>
        <v/>
      </c>
    </row>
    <row r="616" spans="1:5" x14ac:dyDescent="0.25">
      <c r="A616" s="30" t="s">
        <v>40</v>
      </c>
      <c r="B616" t="s">
        <v>217</v>
      </c>
      <c r="C616" s="59" t="s">
        <v>2461</v>
      </c>
      <c r="D616" t="str">
        <f>IF(EXACT(A616,A615),"Yes","")</f>
        <v/>
      </c>
    </row>
    <row r="617" spans="1:5" x14ac:dyDescent="0.25">
      <c r="A617" s="30" t="s">
        <v>170</v>
      </c>
      <c r="B617" t="s">
        <v>334</v>
      </c>
      <c r="C617" s="59" t="s">
        <v>2461</v>
      </c>
      <c r="D617" t="str">
        <f>IF(EXACT(A617,A616),"Yes","")</f>
        <v/>
      </c>
    </row>
    <row r="618" spans="1:5" x14ac:dyDescent="0.25">
      <c r="A618" s="117" t="s">
        <v>394</v>
      </c>
      <c r="B618" t="s">
        <v>3073</v>
      </c>
      <c r="C618" s="59" t="s">
        <v>2461</v>
      </c>
    </row>
    <row r="619" spans="1:5" x14ac:dyDescent="0.25">
      <c r="A619" s="30" t="s">
        <v>196</v>
      </c>
      <c r="B619" t="s">
        <v>359</v>
      </c>
      <c r="C619" s="59" t="s">
        <v>2461</v>
      </c>
      <c r="D619" t="str">
        <f>IF(EXACT(A619,A618),"Yes","")</f>
        <v/>
      </c>
    </row>
    <row r="620" spans="1:5" x14ac:dyDescent="0.25">
      <c r="A620" s="30" t="s">
        <v>2636</v>
      </c>
      <c r="B620" t="s">
        <v>2910</v>
      </c>
      <c r="C620" s="59" t="s">
        <v>2658</v>
      </c>
      <c r="D620" t="str">
        <f>IF(EXACT(A620,A619),"Yes","")</f>
        <v/>
      </c>
    </row>
    <row r="621" spans="1:5" ht="16.5" x14ac:dyDescent="0.3">
      <c r="A621" s="29" t="s">
        <v>2759</v>
      </c>
      <c r="B621" t="s">
        <v>2910</v>
      </c>
      <c r="C621" s="59" t="s">
        <v>2906</v>
      </c>
      <c r="D621" t="str">
        <f>IF(EXACT(A621,A620),"Yes","")</f>
        <v/>
      </c>
    </row>
    <row r="622" spans="1:5" x14ac:dyDescent="0.25">
      <c r="A622" s="30" t="s">
        <v>398</v>
      </c>
      <c r="B622" t="s">
        <v>2910</v>
      </c>
      <c r="C622" s="59" t="s">
        <v>2461</v>
      </c>
    </row>
    <row r="623" spans="1:5" x14ac:dyDescent="0.25">
      <c r="A623" s="115" t="s">
        <v>3449</v>
      </c>
      <c r="B623" s="118" t="s">
        <v>335</v>
      </c>
      <c r="C623" s="59" t="s">
        <v>2658</v>
      </c>
      <c r="E623" t="s">
        <v>3434</v>
      </c>
    </row>
    <row r="624" spans="1:5" x14ac:dyDescent="0.25">
      <c r="A624" s="118" t="s">
        <v>3052</v>
      </c>
      <c r="B624" t="s">
        <v>335</v>
      </c>
      <c r="C624" s="59" t="s">
        <v>2658</v>
      </c>
    </row>
    <row r="625" spans="1:5" x14ac:dyDescent="0.25">
      <c r="A625" s="30" t="s">
        <v>171</v>
      </c>
      <c r="B625" s="59" t="s">
        <v>335</v>
      </c>
      <c r="C625" s="59" t="s">
        <v>2461</v>
      </c>
      <c r="D625" t="str">
        <f>IF(EXACT(A625,A624),"Yes","")</f>
        <v/>
      </c>
    </row>
    <row r="626" spans="1:5" x14ac:dyDescent="0.25">
      <c r="A626" s="66" t="s">
        <v>3113</v>
      </c>
      <c r="B626" t="s">
        <v>335</v>
      </c>
      <c r="C626" s="59" t="s">
        <v>2906</v>
      </c>
    </row>
    <row r="627" spans="1:5" x14ac:dyDescent="0.25">
      <c r="A627" s="30" t="s">
        <v>2744</v>
      </c>
      <c r="C627" s="59" t="s">
        <v>2755</v>
      </c>
      <c r="D627" t="str">
        <f>IF(EXACT(A627,A626),"Yes","")</f>
        <v/>
      </c>
    </row>
    <row r="628" spans="1:5" x14ac:dyDescent="0.25">
      <c r="A628" s="68" t="s">
        <v>3374</v>
      </c>
      <c r="B628" t="s">
        <v>3072</v>
      </c>
      <c r="C628" s="59" t="s">
        <v>2658</v>
      </c>
    </row>
    <row r="629" spans="1:5" x14ac:dyDescent="0.25">
      <c r="A629" s="117" t="s">
        <v>1826</v>
      </c>
      <c r="B629" t="s">
        <v>3072</v>
      </c>
      <c r="C629" s="59" t="s">
        <v>2461</v>
      </c>
    </row>
    <row r="630" spans="1:5" x14ac:dyDescent="0.25">
      <c r="A630" s="30" t="s">
        <v>2637</v>
      </c>
      <c r="B630" t="s">
        <v>270</v>
      </c>
      <c r="C630" s="59" t="s">
        <v>2658</v>
      </c>
      <c r="D630" t="str">
        <f>IF(EXACT(A630,A629),"Yes","")</f>
        <v/>
      </c>
    </row>
    <row r="631" spans="1:5" ht="16.5" x14ac:dyDescent="0.3">
      <c r="A631" s="29" t="s">
        <v>2827</v>
      </c>
      <c r="B631" t="s">
        <v>270</v>
      </c>
      <c r="C631" s="59" t="s">
        <v>2906</v>
      </c>
      <c r="D631" t="str">
        <f>IF(EXACT(A631,A630),"Yes","")</f>
        <v/>
      </c>
    </row>
    <row r="632" spans="1:5" x14ac:dyDescent="0.25">
      <c r="A632" s="26" t="s">
        <v>3489</v>
      </c>
      <c r="B632" t="s">
        <v>270</v>
      </c>
      <c r="C632" s="59" t="s">
        <v>2906</v>
      </c>
      <c r="E632" t="s">
        <v>3511</v>
      </c>
    </row>
    <row r="633" spans="1:5" x14ac:dyDescent="0.25">
      <c r="A633" s="30" t="s">
        <v>100</v>
      </c>
      <c r="B633" t="s">
        <v>270</v>
      </c>
      <c r="C633" s="59" t="s">
        <v>2461</v>
      </c>
      <c r="D633" t="str">
        <f t="shared" ref="D633:D639" si="29">IF(EXACT(A633,A632),"Yes","")</f>
        <v/>
      </c>
    </row>
    <row r="634" spans="1:5" x14ac:dyDescent="0.25">
      <c r="A634" s="30" t="s">
        <v>2638</v>
      </c>
      <c r="B634" t="s">
        <v>275</v>
      </c>
      <c r="C634" s="59" t="s">
        <v>2658</v>
      </c>
      <c r="D634" t="str">
        <f t="shared" si="29"/>
        <v/>
      </c>
    </row>
    <row r="635" spans="1:5" x14ac:dyDescent="0.25">
      <c r="A635" s="30" t="s">
        <v>106</v>
      </c>
      <c r="B635" t="s">
        <v>275</v>
      </c>
      <c r="C635" s="59" t="s">
        <v>2461</v>
      </c>
      <c r="D635" t="str">
        <f t="shared" si="29"/>
        <v/>
      </c>
    </row>
    <row r="636" spans="1:5" ht="16.5" x14ac:dyDescent="0.3">
      <c r="A636" s="29" t="s">
        <v>2836</v>
      </c>
      <c r="B636" t="s">
        <v>275</v>
      </c>
      <c r="C636" s="59" t="s">
        <v>2906</v>
      </c>
      <c r="D636" t="str">
        <f t="shared" si="29"/>
        <v/>
      </c>
    </row>
    <row r="637" spans="1:5" x14ac:dyDescent="0.25">
      <c r="A637" s="30" t="s">
        <v>2639</v>
      </c>
      <c r="B637" t="s">
        <v>303</v>
      </c>
      <c r="C637" s="59" t="s">
        <v>2658</v>
      </c>
      <c r="D637" t="str">
        <f t="shared" si="29"/>
        <v/>
      </c>
    </row>
    <row r="638" spans="1:5" x14ac:dyDescent="0.25">
      <c r="A638" s="30" t="s">
        <v>137</v>
      </c>
      <c r="B638" t="s">
        <v>303</v>
      </c>
      <c r="C638" s="59" t="s">
        <v>2461</v>
      </c>
      <c r="D638" t="str">
        <f t="shared" si="29"/>
        <v/>
      </c>
    </row>
    <row r="639" spans="1:5" ht="16.5" x14ac:dyDescent="0.3">
      <c r="A639" s="29" t="s">
        <v>2849</v>
      </c>
      <c r="B639" t="s">
        <v>303</v>
      </c>
      <c r="C639" s="59" t="s">
        <v>2906</v>
      </c>
      <c r="D639" t="str">
        <f t="shared" si="29"/>
        <v/>
      </c>
    </row>
    <row r="640" spans="1:5" x14ac:dyDescent="0.25">
      <c r="A640" s="66" t="s">
        <v>3135</v>
      </c>
      <c r="B640" t="s">
        <v>360</v>
      </c>
      <c r="C640" s="59" t="s">
        <v>2906</v>
      </c>
    </row>
    <row r="641" spans="1:5" x14ac:dyDescent="0.25">
      <c r="A641" s="117" t="s">
        <v>3405</v>
      </c>
      <c r="B641" t="s">
        <v>314</v>
      </c>
      <c r="C641" s="59" t="s">
        <v>2461</v>
      </c>
      <c r="E641" t="s">
        <v>3411</v>
      </c>
    </row>
    <row r="642" spans="1:5" ht="16.5" x14ac:dyDescent="0.3">
      <c r="A642" s="29" t="s">
        <v>2884</v>
      </c>
      <c r="B642" s="59" t="s">
        <v>314</v>
      </c>
      <c r="C642" s="59" t="s">
        <v>2906</v>
      </c>
      <c r="D642" t="str">
        <f>IF(EXACT(A642,A641),"Yes","")</f>
        <v/>
      </c>
    </row>
    <row r="643" spans="1:5" x14ac:dyDescent="0.25">
      <c r="A643" s="26" t="s">
        <v>3491</v>
      </c>
      <c r="B643" t="s">
        <v>311</v>
      </c>
      <c r="C643" s="59" t="s">
        <v>2906</v>
      </c>
      <c r="E643" t="s">
        <v>3511</v>
      </c>
    </row>
    <row r="644" spans="1:5" x14ac:dyDescent="0.25">
      <c r="A644" s="26" t="s">
        <v>3474</v>
      </c>
      <c r="B644" t="s">
        <v>291</v>
      </c>
      <c r="C644" s="59" t="s">
        <v>2906</v>
      </c>
      <c r="E644" t="s">
        <v>3511</v>
      </c>
    </row>
    <row r="645" spans="1:5" x14ac:dyDescent="0.25">
      <c r="A645" s="66" t="s">
        <v>3128</v>
      </c>
      <c r="B645" t="s">
        <v>354</v>
      </c>
      <c r="C645" s="59" t="s">
        <v>2906</v>
      </c>
    </row>
    <row r="646" spans="1:5" x14ac:dyDescent="0.25">
      <c r="A646" s="26" t="s">
        <v>3493</v>
      </c>
      <c r="B646" t="s">
        <v>262</v>
      </c>
      <c r="C646" s="59" t="s">
        <v>2906</v>
      </c>
      <c r="E646" t="s">
        <v>3511</v>
      </c>
    </row>
    <row r="647" spans="1:5" x14ac:dyDescent="0.25">
      <c r="A647" s="66" t="s">
        <v>3121</v>
      </c>
      <c r="B647" t="s">
        <v>345</v>
      </c>
      <c r="C647" s="59" t="s">
        <v>2906</v>
      </c>
    </row>
    <row r="648" spans="1:5" x14ac:dyDescent="0.25">
      <c r="A648" s="66" t="s">
        <v>3106</v>
      </c>
      <c r="B648" t="s">
        <v>312</v>
      </c>
      <c r="C648" s="59" t="s">
        <v>2906</v>
      </c>
    </row>
    <row r="649" spans="1:5" x14ac:dyDescent="0.25">
      <c r="A649" s="66" t="s">
        <v>3110</v>
      </c>
      <c r="B649" t="s">
        <v>329</v>
      </c>
      <c r="C649" s="59" t="s">
        <v>2906</v>
      </c>
    </row>
    <row r="650" spans="1:5" x14ac:dyDescent="0.25">
      <c r="A650" s="117" t="s">
        <v>3407</v>
      </c>
      <c r="B650" t="s">
        <v>317</v>
      </c>
      <c r="C650" s="59" t="s">
        <v>2461</v>
      </c>
      <c r="E650" t="s">
        <v>3411</v>
      </c>
    </row>
    <row r="651" spans="1:5" x14ac:dyDescent="0.25">
      <c r="A651" s="117" t="s">
        <v>3408</v>
      </c>
      <c r="B651" t="s">
        <v>290</v>
      </c>
      <c r="C651" s="59" t="s">
        <v>2461</v>
      </c>
      <c r="E651" t="s">
        <v>3411</v>
      </c>
    </row>
    <row r="652" spans="1:5" x14ac:dyDescent="0.25">
      <c r="A652" s="117" t="s">
        <v>3409</v>
      </c>
      <c r="B652" t="s">
        <v>320</v>
      </c>
      <c r="C652" s="59" t="s">
        <v>2461</v>
      </c>
      <c r="E652" t="s">
        <v>3411</v>
      </c>
    </row>
    <row r="653" spans="1:5" x14ac:dyDescent="0.25">
      <c r="A653" s="30" t="s">
        <v>1860</v>
      </c>
      <c r="C653" s="59" t="s">
        <v>2755</v>
      </c>
      <c r="D653" t="str">
        <f t="shared" ref="D653:D673" si="30">IF(EXACT(A653,A652),"Yes","")</f>
        <v/>
      </c>
    </row>
    <row r="654" spans="1:5" x14ac:dyDescent="0.25">
      <c r="A654" s="30" t="s">
        <v>1861</v>
      </c>
      <c r="C654" s="59" t="s">
        <v>2755</v>
      </c>
      <c r="D654" t="str">
        <f t="shared" si="30"/>
        <v/>
      </c>
    </row>
    <row r="655" spans="1:5" x14ac:dyDescent="0.25">
      <c r="A655" s="30" t="s">
        <v>2745</v>
      </c>
      <c r="C655" s="59" t="s">
        <v>2755</v>
      </c>
      <c r="D655" t="str">
        <f t="shared" si="30"/>
        <v/>
      </c>
    </row>
    <row r="656" spans="1:5" x14ac:dyDescent="0.25">
      <c r="A656" s="30" t="s">
        <v>2746</v>
      </c>
      <c r="B656" s="59"/>
      <c r="C656" s="59" t="s">
        <v>2755</v>
      </c>
      <c r="D656" t="str">
        <f t="shared" si="30"/>
        <v/>
      </c>
    </row>
    <row r="657" spans="1:4" x14ac:dyDescent="0.25">
      <c r="A657" s="30" t="s">
        <v>2640</v>
      </c>
      <c r="B657" t="s">
        <v>229</v>
      </c>
      <c r="C657" s="59" t="s">
        <v>2658</v>
      </c>
      <c r="D657" t="str">
        <f t="shared" si="30"/>
        <v/>
      </c>
    </row>
    <row r="658" spans="1:4" x14ac:dyDescent="0.25">
      <c r="A658" s="30" t="s">
        <v>1869</v>
      </c>
      <c r="B658" s="59" t="s">
        <v>229</v>
      </c>
      <c r="C658" s="59" t="s">
        <v>2461</v>
      </c>
      <c r="D658" t="str">
        <f t="shared" si="30"/>
        <v/>
      </c>
    </row>
    <row r="659" spans="1:4" x14ac:dyDescent="0.25">
      <c r="A659" s="30" t="s">
        <v>1869</v>
      </c>
      <c r="B659" t="s">
        <v>229</v>
      </c>
      <c r="C659" s="59" t="s">
        <v>2755</v>
      </c>
      <c r="D659" t="str">
        <f t="shared" si="30"/>
        <v>Yes</v>
      </c>
    </row>
    <row r="660" spans="1:4" ht="16.5" x14ac:dyDescent="0.3">
      <c r="A660" s="29" t="s">
        <v>2776</v>
      </c>
      <c r="B660" t="s">
        <v>229</v>
      </c>
      <c r="C660" s="59" t="s">
        <v>2906</v>
      </c>
      <c r="D660" t="str">
        <f t="shared" si="30"/>
        <v/>
      </c>
    </row>
    <row r="661" spans="1:4" x14ac:dyDescent="0.25">
      <c r="A661" s="30" t="s">
        <v>54</v>
      </c>
      <c r="B661" t="s">
        <v>229</v>
      </c>
      <c r="C661" s="59" t="s">
        <v>2461</v>
      </c>
      <c r="D661" t="str">
        <f t="shared" si="30"/>
        <v/>
      </c>
    </row>
    <row r="662" spans="1:4" x14ac:dyDescent="0.25">
      <c r="A662" s="30" t="s">
        <v>2641</v>
      </c>
      <c r="B662" t="s">
        <v>220</v>
      </c>
      <c r="C662" s="59" t="s">
        <v>2658</v>
      </c>
      <c r="D662" t="str">
        <f t="shared" si="30"/>
        <v/>
      </c>
    </row>
    <row r="663" spans="1:4" x14ac:dyDescent="0.25">
      <c r="A663" s="30" t="s">
        <v>43</v>
      </c>
      <c r="B663" t="s">
        <v>220</v>
      </c>
      <c r="C663" s="59" t="s">
        <v>2461</v>
      </c>
      <c r="D663" t="str">
        <f t="shared" si="30"/>
        <v/>
      </c>
    </row>
    <row r="664" spans="1:4" x14ac:dyDescent="0.25">
      <c r="A664" s="30" t="s">
        <v>43</v>
      </c>
      <c r="B664" t="s">
        <v>220</v>
      </c>
      <c r="C664" s="59" t="s">
        <v>2755</v>
      </c>
      <c r="D664" t="str">
        <f t="shared" si="30"/>
        <v>Yes</v>
      </c>
    </row>
    <row r="665" spans="1:4" ht="16.5" x14ac:dyDescent="0.3">
      <c r="A665" s="29" t="s">
        <v>2768</v>
      </c>
      <c r="B665" s="59" t="s">
        <v>220</v>
      </c>
      <c r="C665" s="59" t="s">
        <v>2906</v>
      </c>
      <c r="D665" t="str">
        <f t="shared" si="30"/>
        <v/>
      </c>
    </row>
    <row r="666" spans="1:4" x14ac:dyDescent="0.25">
      <c r="A666" s="30" t="s">
        <v>2642</v>
      </c>
      <c r="B666" t="s">
        <v>237</v>
      </c>
      <c r="C666" s="59" t="s">
        <v>2658</v>
      </c>
      <c r="D666" t="str">
        <f t="shared" si="30"/>
        <v/>
      </c>
    </row>
    <row r="667" spans="1:4" x14ac:dyDescent="0.25">
      <c r="A667" s="30" t="s">
        <v>63</v>
      </c>
      <c r="B667" s="59" t="s">
        <v>237</v>
      </c>
      <c r="C667" s="59" t="s">
        <v>2461</v>
      </c>
      <c r="D667" t="str">
        <f t="shared" si="30"/>
        <v/>
      </c>
    </row>
    <row r="668" spans="1:4" x14ac:dyDescent="0.25">
      <c r="A668" s="30" t="s">
        <v>63</v>
      </c>
      <c r="B668" t="s">
        <v>237</v>
      </c>
      <c r="C668" s="59" t="s">
        <v>2755</v>
      </c>
      <c r="D668" t="str">
        <f t="shared" si="30"/>
        <v>Yes</v>
      </c>
    </row>
    <row r="669" spans="1:4" ht="16.5" x14ac:dyDescent="0.3">
      <c r="A669" s="29" t="s">
        <v>2777</v>
      </c>
      <c r="B669" s="59" t="s">
        <v>237</v>
      </c>
      <c r="C669" s="59" t="s">
        <v>2906</v>
      </c>
      <c r="D669" t="str">
        <f t="shared" si="30"/>
        <v/>
      </c>
    </row>
    <row r="670" spans="1:4" x14ac:dyDescent="0.25">
      <c r="A670" s="30" t="s">
        <v>2643</v>
      </c>
      <c r="B670" t="s">
        <v>226</v>
      </c>
      <c r="C670" s="59" t="s">
        <v>2658</v>
      </c>
      <c r="D670" t="str">
        <f t="shared" si="30"/>
        <v/>
      </c>
    </row>
    <row r="671" spans="1:4" ht="16.5" x14ac:dyDescent="0.3">
      <c r="A671" s="29" t="s">
        <v>2775</v>
      </c>
      <c r="B671" s="59" t="s">
        <v>226</v>
      </c>
      <c r="C671" s="59" t="s">
        <v>2906</v>
      </c>
      <c r="D671" t="str">
        <f t="shared" si="30"/>
        <v/>
      </c>
    </row>
    <row r="672" spans="1:4" x14ac:dyDescent="0.25">
      <c r="A672" s="30" t="s">
        <v>51</v>
      </c>
      <c r="B672" t="s">
        <v>226</v>
      </c>
      <c r="C672" s="59" t="s">
        <v>2461</v>
      </c>
      <c r="D672" t="str">
        <f t="shared" si="30"/>
        <v/>
      </c>
    </row>
    <row r="673" spans="1:4" x14ac:dyDescent="0.25">
      <c r="A673" s="30" t="s">
        <v>51</v>
      </c>
      <c r="B673" t="s">
        <v>226</v>
      </c>
      <c r="C673" t="s">
        <v>2755</v>
      </c>
      <c r="D673" t="str">
        <f t="shared" si="30"/>
        <v>Yes</v>
      </c>
    </row>
    <row r="674" spans="1:4" x14ac:dyDescent="0.25">
      <c r="A674" s="63" t="s">
        <v>3053</v>
      </c>
      <c r="B674" t="s">
        <v>347</v>
      </c>
      <c r="C674" s="59" t="s">
        <v>2658</v>
      </c>
    </row>
    <row r="675" spans="1:4" x14ac:dyDescent="0.25">
      <c r="A675" s="30" t="s">
        <v>183</v>
      </c>
      <c r="B675" t="s">
        <v>347</v>
      </c>
      <c r="C675" s="59" t="s">
        <v>2461</v>
      </c>
      <c r="D675" t="str">
        <f>IF(EXACT(A675,A674),"Yes","")</f>
        <v/>
      </c>
    </row>
    <row r="676" spans="1:4" x14ac:dyDescent="0.25">
      <c r="A676" s="68" t="s">
        <v>3376</v>
      </c>
      <c r="B676" t="s">
        <v>317</v>
      </c>
      <c r="C676" t="s">
        <v>2658</v>
      </c>
    </row>
    <row r="677" spans="1:4" x14ac:dyDescent="0.25">
      <c r="A677" s="30" t="s">
        <v>2644</v>
      </c>
      <c r="B677" t="s">
        <v>290</v>
      </c>
      <c r="C677" t="s">
        <v>2658</v>
      </c>
      <c r="D677" t="str">
        <f>IF(EXACT(A677,A676),"Yes","")</f>
        <v/>
      </c>
    </row>
    <row r="678" spans="1:4" ht="16.5" x14ac:dyDescent="0.3">
      <c r="A678" s="29" t="s">
        <v>2856</v>
      </c>
      <c r="B678" t="s">
        <v>290</v>
      </c>
      <c r="C678" t="s">
        <v>2906</v>
      </c>
      <c r="D678" t="str">
        <f>IF(EXACT(A678,A677),"Yes","")</f>
        <v/>
      </c>
    </row>
    <row r="679" spans="1:4" x14ac:dyDescent="0.25">
      <c r="A679" s="118" t="s">
        <v>2644</v>
      </c>
      <c r="B679" t="s">
        <v>290</v>
      </c>
      <c r="C679" t="s">
        <v>2658</v>
      </c>
    </row>
    <row r="680" spans="1:4" x14ac:dyDescent="0.25">
      <c r="A680" s="118" t="s">
        <v>3054</v>
      </c>
      <c r="B680" s="59" t="s">
        <v>320</v>
      </c>
      <c r="C680" t="s">
        <v>2658</v>
      </c>
    </row>
    <row r="681" spans="1:4" x14ac:dyDescent="0.25">
      <c r="A681" s="30" t="s">
        <v>152</v>
      </c>
      <c r="B681" s="59" t="s">
        <v>317</v>
      </c>
      <c r="C681" s="59" t="s">
        <v>2461</v>
      </c>
      <c r="D681" t="str">
        <f>IF(EXACT(A681,A680),"Yes","")</f>
        <v/>
      </c>
    </row>
    <row r="682" spans="1:4" ht="16.5" x14ac:dyDescent="0.3">
      <c r="A682" s="29" t="s">
        <v>2897</v>
      </c>
      <c r="B682" s="59" t="s">
        <v>317</v>
      </c>
      <c r="C682" s="59" t="s">
        <v>2906</v>
      </c>
      <c r="D682" t="str">
        <f>IF(EXACT(A682,A681),"Yes","")</f>
        <v/>
      </c>
    </row>
    <row r="683" spans="1:4" x14ac:dyDescent="0.25">
      <c r="A683" s="30" t="s">
        <v>123</v>
      </c>
      <c r="B683" s="59" t="s">
        <v>290</v>
      </c>
      <c r="C683" s="59" t="s">
        <v>2461</v>
      </c>
      <c r="D683" t="str">
        <f>IF(EXACT(A683,A682),"Yes","")</f>
        <v/>
      </c>
    </row>
    <row r="684" spans="1:4" x14ac:dyDescent="0.25">
      <c r="A684" s="30" t="s">
        <v>156</v>
      </c>
      <c r="B684" s="59" t="s">
        <v>320</v>
      </c>
      <c r="C684" s="59" t="s">
        <v>2461</v>
      </c>
      <c r="D684" t="str">
        <f>IF(EXACT(A684,A683),"Yes","")</f>
        <v/>
      </c>
    </row>
    <row r="685" spans="1:4" ht="16.5" x14ac:dyDescent="0.3">
      <c r="A685" s="29" t="s">
        <v>2898</v>
      </c>
      <c r="B685" s="59" t="s">
        <v>320</v>
      </c>
      <c r="C685" s="59" t="s">
        <v>2906</v>
      </c>
      <c r="D685" t="str">
        <f>IF(EXACT(A685,A684),"Yes","")</f>
        <v/>
      </c>
    </row>
    <row r="686" spans="1:4" x14ac:dyDescent="0.25">
      <c r="A686" s="118" t="s">
        <v>3055</v>
      </c>
      <c r="B686" s="59" t="s">
        <v>324</v>
      </c>
      <c r="C686" s="59" t="s">
        <v>2658</v>
      </c>
    </row>
    <row r="687" spans="1:4" x14ac:dyDescent="0.25">
      <c r="A687" s="30" t="s">
        <v>160</v>
      </c>
      <c r="B687" s="59" t="s">
        <v>324</v>
      </c>
      <c r="C687" t="s">
        <v>2461</v>
      </c>
      <c r="D687" t="str">
        <f>IF(EXACT(A687,A686),"Yes","")</f>
        <v/>
      </c>
    </row>
    <row r="688" spans="1:4" x14ac:dyDescent="0.25">
      <c r="A688" s="30" t="s">
        <v>2645</v>
      </c>
      <c r="B688" s="59" t="s">
        <v>348</v>
      </c>
      <c r="C688" s="59" t="s">
        <v>2658</v>
      </c>
      <c r="D688" t="str">
        <f>IF(EXACT(A688,A687),"Yes","")</f>
        <v/>
      </c>
    </row>
    <row r="689" spans="1:5" x14ac:dyDescent="0.25">
      <c r="A689" s="30" t="s">
        <v>184</v>
      </c>
      <c r="B689" s="59" t="s">
        <v>348</v>
      </c>
      <c r="C689" s="59" t="s">
        <v>2461</v>
      </c>
      <c r="D689" t="str">
        <f>IF(EXACT(A689,A688),"Yes","")</f>
        <v/>
      </c>
    </row>
    <row r="690" spans="1:5" ht="16.5" x14ac:dyDescent="0.3">
      <c r="A690" s="29" t="s">
        <v>2881</v>
      </c>
      <c r="B690" s="59" t="s">
        <v>348</v>
      </c>
      <c r="C690" s="59" t="s">
        <v>2906</v>
      </c>
      <c r="D690" t="str">
        <f>IF(EXACT(A690,A689),"Yes","")</f>
        <v/>
      </c>
    </row>
    <row r="691" spans="1:5" x14ac:dyDescent="0.25">
      <c r="A691" s="115" t="s">
        <v>3432</v>
      </c>
      <c r="B691" s="118" t="s">
        <v>3418</v>
      </c>
      <c r="C691" s="59" t="s">
        <v>2658</v>
      </c>
      <c r="E691" t="s">
        <v>3434</v>
      </c>
    </row>
    <row r="692" spans="1:5" x14ac:dyDescent="0.25">
      <c r="A692" s="117" t="s">
        <v>3393</v>
      </c>
      <c r="B692" s="59" t="s">
        <v>3418</v>
      </c>
      <c r="C692" s="59" t="s">
        <v>2461</v>
      </c>
      <c r="E692" t="s">
        <v>3411</v>
      </c>
    </row>
    <row r="693" spans="1:5" x14ac:dyDescent="0.25">
      <c r="A693" s="118" t="s">
        <v>3056</v>
      </c>
      <c r="B693" t="s">
        <v>266</v>
      </c>
      <c r="C693" t="s">
        <v>2658</v>
      </c>
    </row>
    <row r="694" spans="1:5" x14ac:dyDescent="0.25">
      <c r="A694" s="30" t="s">
        <v>95</v>
      </c>
      <c r="B694" t="s">
        <v>266</v>
      </c>
      <c r="C694" s="59" t="s">
        <v>2461</v>
      </c>
      <c r="D694" t="str">
        <f>IF(EXACT(A694,A693),"Yes","")</f>
        <v/>
      </c>
      <c r="E694" s="59"/>
    </row>
    <row r="695" spans="1:5" x14ac:dyDescent="0.25">
      <c r="A695" s="30" t="s">
        <v>2646</v>
      </c>
      <c r="B695" t="s">
        <v>296</v>
      </c>
      <c r="C695" s="59" t="s">
        <v>2658</v>
      </c>
      <c r="D695" t="str">
        <f>IF(EXACT(A695,A694),"Yes","")</f>
        <v/>
      </c>
      <c r="E695" s="59"/>
    </row>
    <row r="696" spans="1:5" ht="16.5" x14ac:dyDescent="0.3">
      <c r="A696" s="29" t="s">
        <v>2855</v>
      </c>
      <c r="B696" t="s">
        <v>296</v>
      </c>
      <c r="C696" s="59" t="s">
        <v>2906</v>
      </c>
      <c r="D696" t="str">
        <f>IF(EXACT(A696,A695),"Yes","")</f>
        <v/>
      </c>
      <c r="E696" s="59"/>
    </row>
    <row r="697" spans="1:5" x14ac:dyDescent="0.25">
      <c r="A697" s="30" t="s">
        <v>130</v>
      </c>
      <c r="B697" t="s">
        <v>296</v>
      </c>
      <c r="C697" t="s">
        <v>2461</v>
      </c>
      <c r="D697" t="str">
        <f>IF(EXACT(A697,A696),"Yes","")</f>
        <v/>
      </c>
      <c r="E697" s="59"/>
    </row>
    <row r="698" spans="1:5" ht="15.75" thickBot="1" x14ac:dyDescent="0.3">
      <c r="A698" s="124" t="s">
        <v>3450</v>
      </c>
      <c r="B698" s="118" t="s">
        <v>216</v>
      </c>
      <c r="C698" t="s">
        <v>2658</v>
      </c>
      <c r="E698" t="s">
        <v>3434</v>
      </c>
    </row>
    <row r="699" spans="1:5" x14ac:dyDescent="0.25">
      <c r="A699" s="125" t="s">
        <v>2647</v>
      </c>
      <c r="B699" s="59" t="s">
        <v>216</v>
      </c>
      <c r="C699" s="59" t="s">
        <v>2658</v>
      </c>
      <c r="D699" t="str">
        <f>IF(EXACT(A699,A698),"Yes","")</f>
        <v/>
      </c>
      <c r="E699" s="59"/>
    </row>
    <row r="700" spans="1:5" ht="17.25" thickBot="1" x14ac:dyDescent="0.35">
      <c r="A700" s="122" t="s">
        <v>2763</v>
      </c>
      <c r="B700" s="59" t="s">
        <v>216</v>
      </c>
      <c r="C700" s="59" t="s">
        <v>2906</v>
      </c>
      <c r="D700" t="str">
        <f>IF(EXACT(A700,A699),"Yes","")</f>
        <v/>
      </c>
      <c r="E700" s="59"/>
    </row>
    <row r="701" spans="1:5" ht="15.75" thickBot="1" x14ac:dyDescent="0.3">
      <c r="A701" s="123" t="s">
        <v>39</v>
      </c>
      <c r="B701" s="59" t="s">
        <v>216</v>
      </c>
      <c r="C701" s="59" t="s">
        <v>2461</v>
      </c>
      <c r="D701" t="str">
        <f>IF(EXACT(A701,A700),"Yes","")</f>
        <v/>
      </c>
      <c r="E701" s="59"/>
    </row>
    <row r="702" spans="1:5" x14ac:dyDescent="0.25">
      <c r="A702" s="30" t="s">
        <v>39</v>
      </c>
      <c r="B702" s="117" t="s">
        <v>216</v>
      </c>
      <c r="C702" t="s">
        <v>2755</v>
      </c>
      <c r="D702" t="str">
        <f>IF(EXACT(A702,A701),"Yes","")</f>
        <v>Yes</v>
      </c>
    </row>
    <row r="703" spans="1:5" x14ac:dyDescent="0.25">
      <c r="A703" s="27" t="s">
        <v>3499</v>
      </c>
      <c r="B703" s="117" t="s">
        <v>216</v>
      </c>
      <c r="C703" t="s">
        <v>2906</v>
      </c>
      <c r="E703" s="59" t="s">
        <v>3511</v>
      </c>
    </row>
    <row r="704" spans="1:5" x14ac:dyDescent="0.25">
      <c r="A704" s="30" t="s">
        <v>2650</v>
      </c>
      <c r="B704" s="117" t="s">
        <v>221</v>
      </c>
      <c r="C704" t="s">
        <v>2658</v>
      </c>
      <c r="D704" t="str">
        <f>IF(EXACT(A704,A703),"Yes","")</f>
        <v/>
      </c>
      <c r="E704" s="59"/>
    </row>
    <row r="705" spans="1:5" x14ac:dyDescent="0.25">
      <c r="A705" s="30" t="s">
        <v>45</v>
      </c>
      <c r="B705" s="117" t="s">
        <v>221</v>
      </c>
      <c r="C705" s="59" t="s">
        <v>2461</v>
      </c>
      <c r="D705" t="str">
        <f>IF(EXACT(A705,A704),"Yes","")</f>
        <v/>
      </c>
      <c r="E705" s="59"/>
    </row>
    <row r="706" spans="1:5" ht="16.5" x14ac:dyDescent="0.3">
      <c r="A706" s="29" t="s">
        <v>221</v>
      </c>
      <c r="B706" s="117" t="s">
        <v>221</v>
      </c>
      <c r="C706" s="59" t="s">
        <v>2906</v>
      </c>
      <c r="D706" t="str">
        <f>IF(EXACT(A706,A705),"Yes","")</f>
        <v/>
      </c>
      <c r="E706" s="59"/>
    </row>
    <row r="707" spans="1:5" x14ac:dyDescent="0.25">
      <c r="A707" s="118" t="s">
        <v>3057</v>
      </c>
      <c r="B707" s="117" t="s">
        <v>332</v>
      </c>
      <c r="C707" s="59" t="s">
        <v>2658</v>
      </c>
      <c r="E707" s="59"/>
    </row>
    <row r="708" spans="1:5" x14ac:dyDescent="0.25">
      <c r="A708" s="30" t="s">
        <v>168</v>
      </c>
      <c r="B708" s="117" t="s">
        <v>332</v>
      </c>
      <c r="C708" s="59" t="s">
        <v>2461</v>
      </c>
      <c r="D708" t="str">
        <f t="shared" ref="D708:D713" si="31">IF(EXACT(A708,A707),"Yes","")</f>
        <v/>
      </c>
      <c r="E708" s="59"/>
    </row>
    <row r="709" spans="1:5" x14ac:dyDescent="0.25">
      <c r="A709" s="30" t="s">
        <v>2651</v>
      </c>
      <c r="B709" s="59" t="s">
        <v>243</v>
      </c>
      <c r="C709" s="59" t="s">
        <v>2658</v>
      </c>
      <c r="D709" t="str">
        <f t="shared" si="31"/>
        <v/>
      </c>
      <c r="E709" s="59"/>
    </row>
    <row r="710" spans="1:5" ht="16.5" x14ac:dyDescent="0.3">
      <c r="A710" s="29" t="s">
        <v>2794</v>
      </c>
      <c r="B710" s="59" t="s">
        <v>243</v>
      </c>
      <c r="C710" s="59" t="s">
        <v>2906</v>
      </c>
      <c r="D710" t="str">
        <f t="shared" si="31"/>
        <v/>
      </c>
      <c r="E710" s="59"/>
    </row>
    <row r="711" spans="1:5" x14ac:dyDescent="0.25">
      <c r="A711" s="30" t="s">
        <v>70</v>
      </c>
      <c r="B711" s="59" t="s">
        <v>243</v>
      </c>
      <c r="C711" s="59" t="s">
        <v>2461</v>
      </c>
      <c r="D711" t="str">
        <f t="shared" si="31"/>
        <v/>
      </c>
      <c r="E711" s="59"/>
    </row>
    <row r="712" spans="1:5" x14ac:dyDescent="0.25">
      <c r="A712" s="30" t="s">
        <v>70</v>
      </c>
      <c r="B712" s="59" t="s">
        <v>243</v>
      </c>
      <c r="C712" s="59" t="s">
        <v>2755</v>
      </c>
      <c r="D712" t="str">
        <f t="shared" si="31"/>
        <v>Yes</v>
      </c>
      <c r="E712" s="59"/>
    </row>
    <row r="713" spans="1:5" ht="16.5" x14ac:dyDescent="0.3">
      <c r="A713" s="29" t="s">
        <v>2758</v>
      </c>
      <c r="B713" t="s">
        <v>211</v>
      </c>
      <c r="C713" s="59" t="s">
        <v>2906</v>
      </c>
      <c r="D713" t="str">
        <f t="shared" si="31"/>
        <v/>
      </c>
      <c r="E713" s="59"/>
    </row>
    <row r="714" spans="1:5" x14ac:dyDescent="0.25">
      <c r="A714" s="115" t="s">
        <v>3452</v>
      </c>
      <c r="B714" s="118" t="s">
        <v>211</v>
      </c>
      <c r="C714" s="59" t="s">
        <v>2658</v>
      </c>
      <c r="E714" s="59" t="s">
        <v>3434</v>
      </c>
    </row>
    <row r="715" spans="1:5" x14ac:dyDescent="0.25">
      <c r="A715" s="30" t="s">
        <v>2653</v>
      </c>
      <c r="B715" t="s">
        <v>211</v>
      </c>
      <c r="C715" s="59" t="s">
        <v>2658</v>
      </c>
      <c r="D715" t="str">
        <f>IF(EXACT(A715,A714),"Yes","")</f>
        <v/>
      </c>
      <c r="E715" s="59"/>
    </row>
    <row r="716" spans="1:5" x14ac:dyDescent="0.25">
      <c r="A716" s="30" t="s">
        <v>34</v>
      </c>
      <c r="B716" s="117" t="s">
        <v>211</v>
      </c>
      <c r="C716" t="s">
        <v>2461</v>
      </c>
      <c r="D716" t="str">
        <f>IF(EXACT(A716,A715),"Yes","")</f>
        <v/>
      </c>
    </row>
    <row r="717" spans="1:5" x14ac:dyDescent="0.25">
      <c r="A717" s="30" t="s">
        <v>34</v>
      </c>
      <c r="B717" s="117" t="s">
        <v>211</v>
      </c>
      <c r="C717" s="111" t="s">
        <v>2755</v>
      </c>
      <c r="D717" t="str">
        <f>IF(EXACT(A717,A716),"Yes","")</f>
        <v>Yes</v>
      </c>
      <c r="E717" s="111"/>
    </row>
    <row r="718" spans="1:5" x14ac:dyDescent="0.25">
      <c r="A718" s="117" t="s">
        <v>34</v>
      </c>
      <c r="B718" s="117" t="s">
        <v>211</v>
      </c>
      <c r="C718" s="111"/>
      <c r="E718" s="111"/>
    </row>
    <row r="719" spans="1:5" x14ac:dyDescent="0.25">
      <c r="A719" s="27" t="s">
        <v>3496</v>
      </c>
      <c r="B719" s="117" t="s">
        <v>211</v>
      </c>
      <c r="C719" s="111" t="s">
        <v>2906</v>
      </c>
      <c r="E719" s="111" t="s">
        <v>3511</v>
      </c>
    </row>
    <row r="720" spans="1:5" x14ac:dyDescent="0.25">
      <c r="A720" s="113" t="s">
        <v>3433</v>
      </c>
      <c r="B720" s="112" t="s">
        <v>3396</v>
      </c>
      <c r="C720" s="111" t="s">
        <v>2658</v>
      </c>
      <c r="E720" s="111" t="s">
        <v>3434</v>
      </c>
    </row>
    <row r="721" spans="1:12" x14ac:dyDescent="0.25">
      <c r="A721" s="30" t="s">
        <v>3394</v>
      </c>
      <c r="B721" s="117" t="s">
        <v>3396</v>
      </c>
      <c r="C721" s="111" t="s">
        <v>2755</v>
      </c>
      <c r="E721" s="111" t="s">
        <v>3382</v>
      </c>
    </row>
    <row r="722" spans="1:12" x14ac:dyDescent="0.25">
      <c r="A722" s="113" t="s">
        <v>3451</v>
      </c>
      <c r="B722" s="112" t="s">
        <v>332</v>
      </c>
      <c r="C722" s="111" t="s">
        <v>2658</v>
      </c>
      <c r="E722" s="111" t="s">
        <v>3434</v>
      </c>
    </row>
    <row r="723" spans="1:12" x14ac:dyDescent="0.25">
      <c r="A723" s="30" t="s">
        <v>2654</v>
      </c>
      <c r="B723" s="117" t="s">
        <v>372</v>
      </c>
      <c r="C723" s="111" t="s">
        <v>2658</v>
      </c>
      <c r="D723" t="str">
        <f t="shared" ref="D723:D728" si="32">IF(EXACT(A723,A722),"Yes","")</f>
        <v/>
      </c>
      <c r="E723" s="111"/>
    </row>
    <row r="724" spans="1:12" x14ac:dyDescent="0.25">
      <c r="A724" s="30" t="s">
        <v>67</v>
      </c>
      <c r="B724" s="117" t="s">
        <v>372</v>
      </c>
      <c r="C724" s="111" t="s">
        <v>2461</v>
      </c>
      <c r="D724" t="str">
        <f t="shared" si="32"/>
        <v/>
      </c>
      <c r="E724" s="111"/>
    </row>
    <row r="725" spans="1:12" ht="16.5" x14ac:dyDescent="0.3">
      <c r="A725" s="29" t="s">
        <v>2774</v>
      </c>
      <c r="B725" s="117" t="s">
        <v>372</v>
      </c>
      <c r="C725" s="111" t="s">
        <v>2906</v>
      </c>
      <c r="D725" t="str">
        <f t="shared" si="32"/>
        <v/>
      </c>
      <c r="E725" s="111"/>
    </row>
    <row r="726" spans="1:12" x14ac:dyDescent="0.25">
      <c r="A726" s="30" t="s">
        <v>2655</v>
      </c>
      <c r="B726" s="117" t="s">
        <v>374</v>
      </c>
      <c r="C726" s="111" t="s">
        <v>2658</v>
      </c>
      <c r="D726" t="str">
        <f t="shared" si="32"/>
        <v/>
      </c>
      <c r="E726" s="111"/>
    </row>
    <row r="727" spans="1:12" x14ac:dyDescent="0.25">
      <c r="A727" s="30" t="s">
        <v>94</v>
      </c>
      <c r="B727" s="117" t="s">
        <v>374</v>
      </c>
      <c r="C727" s="111" t="s">
        <v>2461</v>
      </c>
      <c r="D727" t="str">
        <f t="shared" si="32"/>
        <v/>
      </c>
      <c r="E727" s="111"/>
    </row>
    <row r="728" spans="1:12" ht="16.5" x14ac:dyDescent="0.3">
      <c r="A728" s="29" t="s">
        <v>2840</v>
      </c>
      <c r="B728" s="117" t="s">
        <v>374</v>
      </c>
      <c r="C728" t="s">
        <v>2906</v>
      </c>
      <c r="D728" t="str">
        <f t="shared" si="32"/>
        <v/>
      </c>
      <c r="E728" s="117"/>
    </row>
    <row r="729" spans="1:12" x14ac:dyDescent="0.25">
      <c r="A729" s="118" t="s">
        <v>3058</v>
      </c>
      <c r="B729" s="116" t="s">
        <v>355</v>
      </c>
      <c r="C729" s="117" t="s">
        <v>2658</v>
      </c>
      <c r="E729" s="117"/>
    </row>
    <row r="730" spans="1:12" x14ac:dyDescent="0.25">
      <c r="A730" s="30" t="s">
        <v>191</v>
      </c>
      <c r="B730" s="117" t="s">
        <v>355</v>
      </c>
      <c r="C730" s="117" t="s">
        <v>2461</v>
      </c>
      <c r="D730" t="str">
        <f t="shared" ref="D730:D742" si="33">IF(EXACT(A730,A729),"Yes","")</f>
        <v/>
      </c>
      <c r="E730" s="117"/>
    </row>
    <row r="731" spans="1:12" x14ac:dyDescent="0.25">
      <c r="A731" s="30" t="s">
        <v>1959</v>
      </c>
      <c r="B731" s="117"/>
      <c r="C731" s="117" t="s">
        <v>2755</v>
      </c>
      <c r="D731" t="str">
        <f t="shared" si="33"/>
        <v/>
      </c>
      <c r="E731" s="117"/>
      <c r="K731" s="30"/>
      <c r="L731" s="116"/>
    </row>
    <row r="732" spans="1:12" x14ac:dyDescent="0.25">
      <c r="A732" s="30" t="s">
        <v>1960</v>
      </c>
      <c r="B732" s="117"/>
      <c r="C732" s="117" t="s">
        <v>2755</v>
      </c>
      <c r="D732" t="str">
        <f t="shared" si="33"/>
        <v/>
      </c>
      <c r="E732" s="117"/>
    </row>
    <row r="733" spans="1:12" x14ac:dyDescent="0.25">
      <c r="A733" s="30" t="s">
        <v>1961</v>
      </c>
      <c r="B733" s="117"/>
      <c r="C733" s="117" t="s">
        <v>2755</v>
      </c>
      <c r="D733" t="str">
        <f t="shared" si="33"/>
        <v/>
      </c>
      <c r="E733" s="117"/>
    </row>
    <row r="734" spans="1:12" x14ac:dyDescent="0.25">
      <c r="A734" s="30" t="s">
        <v>2656</v>
      </c>
      <c r="B734" s="117" t="s">
        <v>322</v>
      </c>
      <c r="C734" s="117" t="s">
        <v>2658</v>
      </c>
      <c r="D734" t="str">
        <f t="shared" si="33"/>
        <v/>
      </c>
      <c r="E734" s="117"/>
    </row>
    <row r="735" spans="1:12" x14ac:dyDescent="0.25">
      <c r="A735" s="30" t="s">
        <v>158</v>
      </c>
      <c r="B735" s="117" t="s">
        <v>322</v>
      </c>
      <c r="C735" s="117" t="s">
        <v>2461</v>
      </c>
      <c r="D735" t="str">
        <f t="shared" si="33"/>
        <v/>
      </c>
      <c r="E735" s="117"/>
    </row>
    <row r="736" spans="1:12" ht="16.5" x14ac:dyDescent="0.3">
      <c r="A736" s="29" t="s">
        <v>2863</v>
      </c>
      <c r="B736" s="117" t="s">
        <v>322</v>
      </c>
      <c r="C736" s="117" t="s">
        <v>2906</v>
      </c>
      <c r="D736" t="str">
        <f t="shared" si="33"/>
        <v/>
      </c>
      <c r="E736" s="117"/>
    </row>
    <row r="737" spans="1:5" x14ac:dyDescent="0.25">
      <c r="A737" s="30" t="s">
        <v>2750</v>
      </c>
      <c r="B737" s="117"/>
      <c r="C737" s="117" t="s">
        <v>2755</v>
      </c>
      <c r="D737" t="str">
        <f t="shared" si="33"/>
        <v/>
      </c>
      <c r="E737" s="117"/>
    </row>
    <row r="738" spans="1:5" x14ac:dyDescent="0.25">
      <c r="A738" s="30" t="s">
        <v>2657</v>
      </c>
      <c r="B738" s="117"/>
      <c r="C738" s="117" t="s">
        <v>2658</v>
      </c>
      <c r="D738" t="str">
        <f t="shared" si="33"/>
        <v/>
      </c>
      <c r="E738" s="117"/>
    </row>
    <row r="739" spans="1:5" ht="16.5" x14ac:dyDescent="0.3">
      <c r="A739" s="29" t="s">
        <v>2839</v>
      </c>
      <c r="B739" s="117"/>
      <c r="C739" s="117" t="s">
        <v>2906</v>
      </c>
      <c r="D739" t="str">
        <f t="shared" si="33"/>
        <v/>
      </c>
      <c r="E739" s="117"/>
    </row>
    <row r="740" spans="1:5" x14ac:dyDescent="0.25">
      <c r="A740" s="30" t="s">
        <v>1976</v>
      </c>
      <c r="B740" s="117"/>
      <c r="C740" s="117" t="s">
        <v>2755</v>
      </c>
      <c r="D740" t="str">
        <f t="shared" si="33"/>
        <v/>
      </c>
      <c r="E740" s="117"/>
    </row>
    <row r="741" spans="1:5" x14ac:dyDescent="0.25">
      <c r="A741" s="30" t="s">
        <v>2752</v>
      </c>
      <c r="B741" s="117"/>
      <c r="C741" s="117" t="s">
        <v>2755</v>
      </c>
      <c r="D741" t="str">
        <f t="shared" si="33"/>
        <v/>
      </c>
      <c r="E741" s="117"/>
    </row>
    <row r="742" spans="1:5" x14ac:dyDescent="0.25">
      <c r="A742" s="30" t="s">
        <v>2753</v>
      </c>
      <c r="B742" s="117"/>
      <c r="C742" s="117" t="s">
        <v>2755</v>
      </c>
      <c r="D742" t="str">
        <f t="shared" si="33"/>
        <v/>
      </c>
      <c r="E742" s="117"/>
    </row>
    <row r="743" spans="1:5" x14ac:dyDescent="0.25">
      <c r="A743" s="118" t="s">
        <v>3059</v>
      </c>
      <c r="B743" s="117" t="s">
        <v>318</v>
      </c>
      <c r="C743" s="117" t="s">
        <v>2658</v>
      </c>
      <c r="E743" s="117"/>
    </row>
    <row r="744" spans="1:5" x14ac:dyDescent="0.25">
      <c r="A744" s="30" t="s">
        <v>154</v>
      </c>
      <c r="B744" s="117" t="s">
        <v>318</v>
      </c>
      <c r="C744" s="117" t="s">
        <v>2461</v>
      </c>
      <c r="D744" t="str">
        <f>IF(EXACT(A744,A743),"Yes","")</f>
        <v/>
      </c>
      <c r="E744" s="117"/>
    </row>
    <row r="745" spans="1:5" x14ac:dyDescent="0.25">
      <c r="A745" s="118" t="s">
        <v>3060</v>
      </c>
      <c r="B745" s="117" t="s">
        <v>259</v>
      </c>
      <c r="C745" t="s">
        <v>2658</v>
      </c>
    </row>
    <row r="746" spans="1:5" x14ac:dyDescent="0.25">
      <c r="A746" s="30" t="s">
        <v>87</v>
      </c>
      <c r="B746" s="117" t="s">
        <v>259</v>
      </c>
      <c r="C746" s="117" t="s">
        <v>2461</v>
      </c>
      <c r="D746" t="str">
        <f t="shared" ref="D746:D751" si="34">IF(EXACT(A746,A745),"Yes","")</f>
        <v/>
      </c>
      <c r="E746" s="117"/>
    </row>
    <row r="747" spans="1:5" x14ac:dyDescent="0.25">
      <c r="A747" s="30" t="s">
        <v>87</v>
      </c>
      <c r="B747" t="s">
        <v>259</v>
      </c>
      <c r="C747" s="117" t="s">
        <v>2755</v>
      </c>
      <c r="D747" t="str">
        <f t="shared" si="34"/>
        <v>Yes</v>
      </c>
      <c r="E747" s="117"/>
    </row>
    <row r="748" spans="1:5" ht="16.5" x14ac:dyDescent="0.3">
      <c r="A748" s="29" t="s">
        <v>2888</v>
      </c>
      <c r="B748" t="s">
        <v>259</v>
      </c>
      <c r="C748" s="117" t="s">
        <v>2906</v>
      </c>
      <c r="D748" t="str">
        <f t="shared" si="34"/>
        <v/>
      </c>
      <c r="E748" s="117"/>
    </row>
    <row r="749" spans="1:5" x14ac:dyDescent="0.25">
      <c r="A749" s="30" t="s">
        <v>2754</v>
      </c>
      <c r="B749" s="117"/>
      <c r="C749" s="117" t="s">
        <v>2755</v>
      </c>
      <c r="D749" t="str">
        <f t="shared" si="34"/>
        <v/>
      </c>
      <c r="E749" s="117"/>
    </row>
    <row r="750" spans="1:5" x14ac:dyDescent="0.25">
      <c r="A750" s="30" t="s">
        <v>1992</v>
      </c>
      <c r="B750" s="117" t="s">
        <v>3553</v>
      </c>
      <c r="C750" s="117" t="s">
        <v>2755</v>
      </c>
      <c r="D750" t="str">
        <f t="shared" si="34"/>
        <v/>
      </c>
      <c r="E750" s="117"/>
    </row>
    <row r="751" spans="1:5" x14ac:dyDescent="0.25">
      <c r="A751" s="30" t="s">
        <v>1999</v>
      </c>
      <c r="B751" s="117"/>
      <c r="C751" s="117" t="s">
        <v>2755</v>
      </c>
      <c r="D751" t="str">
        <f t="shared" si="34"/>
        <v/>
      </c>
      <c r="E751" s="117"/>
    </row>
    <row r="752" spans="1:5" x14ac:dyDescent="0.25">
      <c r="A752" s="118" t="s">
        <v>3061</v>
      </c>
      <c r="B752" s="117" t="s">
        <v>3065</v>
      </c>
      <c r="C752" s="117" t="s">
        <v>2658</v>
      </c>
      <c r="E752" s="117"/>
    </row>
    <row r="753" spans="1:5" x14ac:dyDescent="0.25">
      <c r="A753" s="30" t="s">
        <v>204</v>
      </c>
      <c r="B753" s="117" t="s">
        <v>3065</v>
      </c>
      <c r="C753" s="117" t="s">
        <v>2461</v>
      </c>
      <c r="D753" t="str">
        <f>IF(EXACT(A753,A752),"Yes","")</f>
        <v/>
      </c>
      <c r="E753" s="117"/>
    </row>
    <row r="754" spans="1:5" x14ac:dyDescent="0.25">
      <c r="A754" s="118" t="s">
        <v>3062</v>
      </c>
      <c r="B754" s="117" t="s">
        <v>3066</v>
      </c>
      <c r="C754" s="117" t="s">
        <v>2658</v>
      </c>
      <c r="E754" s="117"/>
    </row>
    <row r="755" spans="1:5" x14ac:dyDescent="0.25">
      <c r="A755" s="30" t="s">
        <v>205</v>
      </c>
      <c r="B755" t="s">
        <v>3066</v>
      </c>
      <c r="C755" s="117" t="s">
        <v>2461</v>
      </c>
      <c r="D755" t="str">
        <f>IF(EXACT(A755,A754),"Yes","")</f>
        <v/>
      </c>
      <c r="E755" s="117"/>
    </row>
    <row r="756" spans="1:5" x14ac:dyDescent="0.25">
      <c r="A756" s="118" t="s">
        <v>3063</v>
      </c>
      <c r="B756" s="117" t="s">
        <v>3067</v>
      </c>
      <c r="C756" s="117" t="s">
        <v>2658</v>
      </c>
      <c r="E756" s="117"/>
    </row>
    <row r="757" spans="1:5" x14ac:dyDescent="0.25">
      <c r="A757" s="30" t="s">
        <v>206</v>
      </c>
      <c r="B757" s="117" t="s">
        <v>3067</v>
      </c>
      <c r="C757" s="117" t="s">
        <v>2461</v>
      </c>
      <c r="D757" t="str">
        <f>IF(EXACT(A757,A756),"Yes","")</f>
        <v/>
      </c>
      <c r="E757" s="117"/>
    </row>
    <row r="758" spans="1:5" x14ac:dyDescent="0.25">
      <c r="A758" s="118" t="s">
        <v>3064</v>
      </c>
      <c r="B758" t="s">
        <v>356</v>
      </c>
      <c r="C758" s="117" t="s">
        <v>2658</v>
      </c>
      <c r="E758" s="117"/>
    </row>
    <row r="759" spans="1:5" x14ac:dyDescent="0.25">
      <c r="A759" s="68" t="s">
        <v>3372</v>
      </c>
      <c r="B759" s="117" t="s">
        <v>3074</v>
      </c>
      <c r="C759" s="117" t="s">
        <v>2658</v>
      </c>
      <c r="E759" s="117"/>
    </row>
    <row r="760" spans="1:5" x14ac:dyDescent="0.25">
      <c r="A760" s="30" t="s">
        <v>192</v>
      </c>
      <c r="B760" s="117" t="s">
        <v>356</v>
      </c>
      <c r="C760" s="117" t="s">
        <v>2461</v>
      </c>
      <c r="D760" t="str">
        <f>IF(EXACT(A760,A759),"Yes","")</f>
        <v/>
      </c>
      <c r="E760" s="117"/>
    </row>
    <row r="761" spans="1:5" x14ac:dyDescent="0.25">
      <c r="A761" s="117" t="s">
        <v>384</v>
      </c>
      <c r="B761" t="s">
        <v>3074</v>
      </c>
      <c r="C761" t="s">
        <v>2461</v>
      </c>
    </row>
    <row r="762" spans="1:5" x14ac:dyDescent="0.25">
      <c r="A762" s="117" t="s">
        <v>3534</v>
      </c>
      <c r="B762" t="s">
        <v>3550</v>
      </c>
      <c r="C762" t="s">
        <v>2461</v>
      </c>
      <c r="E762" t="s">
        <v>3549</v>
      </c>
    </row>
    <row r="763" spans="1:5" x14ac:dyDescent="0.25">
      <c r="A763" s="117" t="s">
        <v>3548</v>
      </c>
      <c r="B763" t="s">
        <v>3552</v>
      </c>
      <c r="C763" t="s">
        <v>2461</v>
      </c>
      <c r="E763" s="117" t="s">
        <v>3549</v>
      </c>
    </row>
    <row r="764" spans="1:5" x14ac:dyDescent="0.25">
      <c r="A764" s="117" t="s">
        <v>1992</v>
      </c>
      <c r="B764" t="s">
        <v>3553</v>
      </c>
      <c r="C764" s="117" t="s">
        <v>2461</v>
      </c>
      <c r="E764" s="117" t="s">
        <v>3549</v>
      </c>
    </row>
    <row r="765" spans="1:5" x14ac:dyDescent="0.25">
      <c r="A765" s="117" t="s">
        <v>1362</v>
      </c>
      <c r="B765" t="s">
        <v>3554</v>
      </c>
      <c r="C765" s="117" t="s">
        <v>2461</v>
      </c>
      <c r="E765" s="117" t="s">
        <v>3549</v>
      </c>
    </row>
    <row r="766" spans="1:5" ht="15.75" thickBot="1" x14ac:dyDescent="0.3">
      <c r="A766" s="117" t="s">
        <v>1662</v>
      </c>
      <c r="B766" t="s">
        <v>3551</v>
      </c>
      <c r="C766" s="117" t="s">
        <v>2461</v>
      </c>
      <c r="E766" s="117" t="s">
        <v>3549</v>
      </c>
    </row>
    <row r="767" spans="1:5" ht="15.75" thickBot="1" x14ac:dyDescent="0.3">
      <c r="A767" s="96" t="s">
        <v>416</v>
      </c>
      <c r="C767" t="s">
        <v>2755</v>
      </c>
      <c r="E767" s="117" t="s">
        <v>3549</v>
      </c>
    </row>
    <row r="768" spans="1:5" ht="15.75" thickBot="1" x14ac:dyDescent="0.3">
      <c r="A768" s="96" t="s">
        <v>629</v>
      </c>
      <c r="C768" s="117" t="s">
        <v>2755</v>
      </c>
      <c r="E768" s="117" t="s">
        <v>3549</v>
      </c>
    </row>
    <row r="769" spans="1:5" ht="15.75" thickBot="1" x14ac:dyDescent="0.3">
      <c r="A769" s="96" t="s">
        <v>3538</v>
      </c>
      <c r="C769" s="117" t="s">
        <v>2755</v>
      </c>
      <c r="E769" s="117" t="s">
        <v>3549</v>
      </c>
    </row>
    <row r="770" spans="1:5" ht="15.75" thickBot="1" x14ac:dyDescent="0.3">
      <c r="A770" s="98" t="s">
        <v>3540</v>
      </c>
      <c r="C770" s="117" t="s">
        <v>2755</v>
      </c>
      <c r="E770" s="117" t="s">
        <v>3549</v>
      </c>
    </row>
    <row r="771" spans="1:5" ht="15.75" thickBot="1" x14ac:dyDescent="0.3">
      <c r="A771" s="98" t="s">
        <v>3541</v>
      </c>
      <c r="C771" s="117" t="s">
        <v>2755</v>
      </c>
      <c r="E771" s="117" t="s">
        <v>3549</v>
      </c>
    </row>
    <row r="772" spans="1:5" ht="15.75" thickBot="1" x14ac:dyDescent="0.3">
      <c r="A772" s="98" t="s">
        <v>983</v>
      </c>
      <c r="C772" s="117" t="s">
        <v>2755</v>
      </c>
      <c r="E772" s="117" t="s">
        <v>3549</v>
      </c>
    </row>
    <row r="773" spans="1:5" ht="30.75" thickBot="1" x14ac:dyDescent="0.3">
      <c r="A773" s="96" t="s">
        <v>3542</v>
      </c>
      <c r="C773" s="117" t="s">
        <v>2755</v>
      </c>
      <c r="E773" s="117" t="s">
        <v>3549</v>
      </c>
    </row>
    <row r="774" spans="1:5" ht="15.75" thickBot="1" x14ac:dyDescent="0.3">
      <c r="A774" s="96" t="s">
        <v>1213</v>
      </c>
      <c r="C774" s="117" t="s">
        <v>2755</v>
      </c>
      <c r="E774" s="117" t="s">
        <v>3549</v>
      </c>
    </row>
    <row r="775" spans="1:5" ht="15.75" thickBot="1" x14ac:dyDescent="0.3">
      <c r="A775" s="96" t="s">
        <v>3644</v>
      </c>
      <c r="C775" s="117" t="s">
        <v>2755</v>
      </c>
      <c r="E775" s="117" t="s">
        <v>3549</v>
      </c>
    </row>
    <row r="776" spans="1:5" ht="15.75" thickBot="1" x14ac:dyDescent="0.3">
      <c r="A776" s="98" t="s">
        <v>3646</v>
      </c>
      <c r="C776" s="117" t="s">
        <v>2755</v>
      </c>
      <c r="E776" s="117" t="s">
        <v>3549</v>
      </c>
    </row>
    <row r="777" spans="1:5" ht="15.75" thickBot="1" x14ac:dyDescent="0.3">
      <c r="A777" s="96" t="s">
        <v>1319</v>
      </c>
      <c r="C777" s="117" t="s">
        <v>2755</v>
      </c>
      <c r="E777" s="117" t="s">
        <v>3549</v>
      </c>
    </row>
    <row r="778" spans="1:5" ht="15.75" thickBot="1" x14ac:dyDescent="0.3">
      <c r="A778" s="98" t="s">
        <v>3543</v>
      </c>
      <c r="B778" t="s">
        <v>3684</v>
      </c>
      <c r="C778" s="117" t="s">
        <v>2755</v>
      </c>
      <c r="E778" s="117" t="s">
        <v>3549</v>
      </c>
    </row>
    <row r="779" spans="1:5" ht="15.75" thickBot="1" x14ac:dyDescent="0.3">
      <c r="A779" s="98" t="s">
        <v>3647</v>
      </c>
      <c r="C779" s="117" t="s">
        <v>2755</v>
      </c>
      <c r="E779" s="117" t="s">
        <v>3549</v>
      </c>
    </row>
    <row r="780" spans="1:5" ht="15.75" thickBot="1" x14ac:dyDescent="0.3">
      <c r="A780" s="96" t="s">
        <v>3545</v>
      </c>
      <c r="C780" s="117" t="s">
        <v>2755</v>
      </c>
      <c r="E780" s="117" t="s">
        <v>3549</v>
      </c>
    </row>
    <row r="781" spans="1:5" ht="15.75" thickBot="1" x14ac:dyDescent="0.3">
      <c r="A781" s="96" t="s">
        <v>3546</v>
      </c>
      <c r="C781" s="117" t="s">
        <v>2755</v>
      </c>
      <c r="E781" s="117" t="s">
        <v>3549</v>
      </c>
    </row>
    <row r="782" spans="1:5" ht="15.75" thickBot="1" x14ac:dyDescent="0.3">
      <c r="A782" s="96" t="s">
        <v>383</v>
      </c>
      <c r="C782" s="117" t="s">
        <v>2755</v>
      </c>
      <c r="E782" s="117" t="s">
        <v>3549</v>
      </c>
    </row>
    <row r="783" spans="1:5" ht="15.75" thickBot="1" x14ac:dyDescent="0.3">
      <c r="A783" s="98" t="s">
        <v>3547</v>
      </c>
      <c r="C783" s="117" t="s">
        <v>2755</v>
      </c>
      <c r="E783" s="117" t="s">
        <v>3549</v>
      </c>
    </row>
    <row r="784" spans="1:5" ht="15.75" thickBot="1" x14ac:dyDescent="0.3">
      <c r="A784" s="98" t="s">
        <v>3648</v>
      </c>
      <c r="C784" s="117" t="s">
        <v>2755</v>
      </c>
      <c r="E784" s="117" t="s">
        <v>3549</v>
      </c>
    </row>
    <row r="785" spans="1:5" ht="15.75" thickBot="1" x14ac:dyDescent="0.3">
      <c r="A785" s="96" t="s">
        <v>1995</v>
      </c>
      <c r="C785" s="117" t="s">
        <v>2755</v>
      </c>
      <c r="E785" s="117" t="s">
        <v>3549</v>
      </c>
    </row>
    <row r="786" spans="1:5" ht="15.75" thickBot="1" x14ac:dyDescent="0.3">
      <c r="A786" s="99" t="s">
        <v>3649</v>
      </c>
      <c r="C786" s="117" t="s">
        <v>2755</v>
      </c>
      <c r="E786" s="117" t="s">
        <v>3549</v>
      </c>
    </row>
    <row r="787" spans="1:5" ht="15.75" thickTop="1" x14ac:dyDescent="0.25">
      <c r="A787" s="30" t="s">
        <v>3543</v>
      </c>
      <c r="B787" s="117" t="s">
        <v>3684</v>
      </c>
      <c r="C787" t="s">
        <v>2461</v>
      </c>
      <c r="E787" t="s">
        <v>3685</v>
      </c>
    </row>
    <row r="788" spans="1:5" x14ac:dyDescent="0.25">
      <c r="A788" s="30" t="s">
        <v>927</v>
      </c>
      <c r="B788" s="117" t="s">
        <v>3686</v>
      </c>
      <c r="C788" t="s">
        <v>2461</v>
      </c>
      <c r="E788" s="117" t="s">
        <v>3685</v>
      </c>
    </row>
    <row r="789" spans="1:5" x14ac:dyDescent="0.25">
      <c r="A789" s="30" t="s">
        <v>3603</v>
      </c>
      <c r="B789" t="s">
        <v>3687</v>
      </c>
      <c r="C789" t="s">
        <v>2461</v>
      </c>
      <c r="E789" s="117" t="s">
        <v>3685</v>
      </c>
    </row>
    <row r="790" spans="1:5" x14ac:dyDescent="0.25">
      <c r="A790" s="30" t="s">
        <v>3682</v>
      </c>
      <c r="B790" t="s">
        <v>3688</v>
      </c>
      <c r="C790" s="117" t="s">
        <v>2461</v>
      </c>
      <c r="E790" s="117" t="s">
        <v>3685</v>
      </c>
    </row>
    <row r="791" spans="1:5" x14ac:dyDescent="0.25">
      <c r="A791" s="30" t="s">
        <v>3683</v>
      </c>
      <c r="B791" t="s">
        <v>3689</v>
      </c>
      <c r="C791" s="117" t="s">
        <v>2461</v>
      </c>
      <c r="E791" s="117" t="s">
        <v>3685</v>
      </c>
    </row>
    <row r="792" spans="1:5" x14ac:dyDescent="0.25">
      <c r="A792" s="30" t="s">
        <v>1980</v>
      </c>
      <c r="B792" t="s">
        <v>3690</v>
      </c>
      <c r="C792" s="117" t="s">
        <v>2461</v>
      </c>
      <c r="E792" s="117" t="s">
        <v>3685</v>
      </c>
    </row>
    <row r="793" spans="1:5" x14ac:dyDescent="0.25">
      <c r="A793" s="115" t="s">
        <v>3673</v>
      </c>
      <c r="C793" t="s">
        <v>2658</v>
      </c>
      <c r="E793" s="117" t="s">
        <v>3685</v>
      </c>
    </row>
    <row r="794" spans="1:5" x14ac:dyDescent="0.25">
      <c r="A794" s="115" t="s">
        <v>3674</v>
      </c>
      <c r="C794" s="117" t="s">
        <v>2658</v>
      </c>
      <c r="E794" s="117" t="s">
        <v>3685</v>
      </c>
    </row>
    <row r="795" spans="1:5" x14ac:dyDescent="0.25">
      <c r="A795" s="115" t="s">
        <v>3675</v>
      </c>
      <c r="C795" s="117" t="s">
        <v>2658</v>
      </c>
      <c r="E795" s="117" t="s">
        <v>3685</v>
      </c>
    </row>
    <row r="796" spans="1:5" x14ac:dyDescent="0.25">
      <c r="A796" s="115" t="s">
        <v>3676</v>
      </c>
      <c r="B796" s="117" t="s">
        <v>3550</v>
      </c>
      <c r="C796" s="117" t="s">
        <v>2658</v>
      </c>
      <c r="E796" s="117" t="s">
        <v>3685</v>
      </c>
    </row>
    <row r="797" spans="1:5" x14ac:dyDescent="0.25">
      <c r="A797" s="115" t="s">
        <v>3677</v>
      </c>
      <c r="C797" s="117" t="s">
        <v>2658</v>
      </c>
      <c r="E797" s="117" t="s">
        <v>3685</v>
      </c>
    </row>
    <row r="798" spans="1:5" x14ac:dyDescent="0.25">
      <c r="A798" s="115" t="s">
        <v>3678</v>
      </c>
      <c r="B798" s="117" t="s">
        <v>3553</v>
      </c>
      <c r="C798" s="117" t="s">
        <v>2658</v>
      </c>
      <c r="E798" s="117" t="s">
        <v>3685</v>
      </c>
    </row>
  </sheetData>
  <sortState ref="A3:E761">
    <sortCondition ref="A326"/>
  </sortState>
  <hyperlinks>
    <hyperlink ref="A767" r:id="rId1" display="http://www.demotech.com/search_results_cfo.aspx?id=20010&amp;t=2" xr:uid="{56D12E8F-16BE-4AF5-A31E-C2A2B339617A}"/>
    <hyperlink ref="A768" r:id="rId2" display="http://www.demotech.com/search_results_cfo.aspx?id=10665&amp;t=2" xr:uid="{CD95B555-092B-4218-B3CF-EAFE2BE86329}"/>
    <hyperlink ref="A769" r:id="rId3" display="http://www.demotech.com/search_results_cfo.aspx?id=22390&amp;t=2" xr:uid="{F4C47361-0A9F-4EDA-B415-2F6D736BD88F}"/>
    <hyperlink ref="A770" r:id="rId4" display="http://www.demotech.com/search_results_cfo.aspx?id=36951&amp;t=2" xr:uid="{90CC8FBC-5618-4BB5-B6D4-7E470B805390}"/>
    <hyperlink ref="A771" r:id="rId5" display="http://www.demotech.com/search_results_cfo.aspx?id=15893&amp;t=2" xr:uid="{CC2BB2A9-8628-45F5-AF90-6277B4BD945A}"/>
    <hyperlink ref="A772" r:id="rId6" display="http://www.demotech.com/search_results_cfo.aspx?id=25402&amp;t=2" xr:uid="{9161E159-B645-47D7-A560-FAF37F938E5E}"/>
    <hyperlink ref="A773" r:id="rId7" display="http://www.demotech.com/search_results_cfo.aspx?id=-39&amp;t=2" xr:uid="{B4D625CE-FC87-45DB-A07C-3BB462AD60C6}"/>
    <hyperlink ref="A774" r:id="rId8" display="http://www.demotech.com/search_results_cfo.aspx?id=26433&amp;t=2" xr:uid="{144D004D-1EA7-4808-BF52-3317722726FC}"/>
    <hyperlink ref="A775" r:id="rId9" display="http://www.demotech.com/search_results_cfo.aspx?id=-41&amp;t=2" xr:uid="{4B341151-3924-4747-9384-908D22EF3AEB}"/>
    <hyperlink ref="A776" r:id="rId10" display="http://www.demotech.com/search_results_cfo.aspx?id=15366&amp;t=2" xr:uid="{E08A89EF-FF2D-4A60-A41A-76EF238E3076}"/>
    <hyperlink ref="A777" r:id="rId11" display="http://www.demotech.com/search_results_cfo.aspx?id=13722&amp;t=2" xr:uid="{3D5B5B0C-8859-48F6-A754-1EAE5C22FD63}"/>
    <hyperlink ref="A778" r:id="rId12" display="http://www.demotech.com/search_results_cfo.aspx?id=14568&amp;t=2" xr:uid="{7EB8BC87-6C5E-4DD0-9326-7A51AEC322E5}"/>
    <hyperlink ref="A779" r:id="rId13" display="http://www.demotech.com/search_results_cfo.aspx?id=23248&amp;t=2" xr:uid="{330BB54B-4B10-44DD-B68B-25933D291C59}"/>
    <hyperlink ref="A780" r:id="rId14" display="http://www.demotech.com/search_results_cfo.aspx?id=16551&amp;t=2" xr:uid="{ECE3635A-ACEB-4D5A-BCCA-FA247CF042DE}"/>
    <hyperlink ref="A781" r:id="rId15" display="http://www.demotech.com/search_results_cfo.aspx?id=16088&amp;t=2" xr:uid="{30DFC81D-0B45-42E9-A6E0-F68937FECC62}"/>
    <hyperlink ref="A782" r:id="rId16" display="http://www.demotech.com/search_results_cfo.aspx?id=18023&amp;t=2" xr:uid="{452B28D8-F35C-4F88-AC2B-4B1E221238C9}"/>
    <hyperlink ref="A783" r:id="rId17" display="http://www.demotech.com/search_results_cfo.aspx?id=14026&amp;t=2" xr:uid="{877EC3A1-21EB-42B2-9318-7224E7FBBDC1}"/>
    <hyperlink ref="A784" r:id="rId18" display="http://www.demotech.com/search_results_cfo.aspx?id=28886&amp;t=2" xr:uid="{ED5BB59F-E473-4DC7-AB8A-F7F5BC432F3F}"/>
    <hyperlink ref="A785" r:id="rId19" display="http://www.demotech.com/search_results_cfo.aspx?id=25780&amp;t=2" xr:uid="{E7EC6D72-FB2C-4A2C-BD9A-19FF1D3687E3}"/>
    <hyperlink ref="A786" r:id="rId20" display="http://www.demotech.com/search_results_cfo.aspx?id=13234&amp;t=2" xr:uid="{EF8CFFE2-68FF-48C0-9FB6-13CBD45AE5EF}"/>
  </hyperlinks>
  <pageMargins left="0.7" right="0.7" top="0.75" bottom="0.75" header="0.3" footer="0.3"/>
  <pageSetup orientation="portrait" verticalDpi="0" r:id="rId2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E9BA7-2775-4A0B-A187-E3E8CD28C05C}">
  <dimension ref="A1:E144"/>
  <sheetViews>
    <sheetView workbookViewId="0">
      <selection activeCell="A2" sqref="A2:A144"/>
    </sheetView>
  </sheetViews>
  <sheetFormatPr defaultRowHeight="15" x14ac:dyDescent="0.25"/>
  <cols>
    <col min="1" max="1" width="28.28515625" customWidth="1"/>
    <col min="2" max="2" width="23" customWidth="1"/>
  </cols>
  <sheetData>
    <row r="1" spans="1:5" ht="24" x14ac:dyDescent="0.25">
      <c r="B1" s="82" t="s">
        <v>2911</v>
      </c>
      <c r="C1" s="83" t="s">
        <v>2912</v>
      </c>
      <c r="D1" s="83" t="s">
        <v>2913</v>
      </c>
      <c r="E1" s="83" t="s">
        <v>2914</v>
      </c>
    </row>
    <row r="2" spans="1:5" x14ac:dyDescent="0.25">
      <c r="A2" t="e">
        <f>VLOOKUP(B2, names!A$3:B$2401, 2,)</f>
        <v>#N/A</v>
      </c>
      <c r="B2" s="133" t="s">
        <v>3562</v>
      </c>
      <c r="C2" s="134"/>
      <c r="D2" s="135">
        <v>1</v>
      </c>
      <c r="E2" s="136">
        <f t="shared" ref="E2:E65" si="0">C2/D2</f>
        <v>0</v>
      </c>
    </row>
    <row r="3" spans="1:5" x14ac:dyDescent="0.25">
      <c r="A3" s="117" t="e">
        <f>VLOOKUP(B3, names!A$3:B$2401, 2,)</f>
        <v>#N/A</v>
      </c>
      <c r="B3" s="133" t="s">
        <v>3563</v>
      </c>
      <c r="C3" s="134"/>
      <c r="D3" s="135">
        <v>1</v>
      </c>
      <c r="E3" s="136">
        <f t="shared" si="0"/>
        <v>0</v>
      </c>
    </row>
    <row r="4" spans="1:5" x14ac:dyDescent="0.25">
      <c r="A4" s="117" t="e">
        <f>VLOOKUP(B4, names!A$3:B$2401, 2,)</f>
        <v>#N/A</v>
      </c>
      <c r="B4" s="133" t="s">
        <v>3564</v>
      </c>
      <c r="C4" s="134"/>
      <c r="D4" s="135">
        <v>1</v>
      </c>
      <c r="E4" s="136">
        <f t="shared" si="0"/>
        <v>0</v>
      </c>
    </row>
    <row r="5" spans="1:5" x14ac:dyDescent="0.25">
      <c r="A5" s="117" t="str">
        <f>VLOOKUP(B5, names!A$3:B$2401, 2,)</f>
        <v>AIG Property Casualty Co.</v>
      </c>
      <c r="B5" s="133" t="s">
        <v>97</v>
      </c>
      <c r="C5" s="135">
        <v>14845</v>
      </c>
      <c r="D5" s="135">
        <v>1</v>
      </c>
      <c r="E5" s="136">
        <f>C5/D5</f>
        <v>14845</v>
      </c>
    </row>
    <row r="6" spans="1:5" x14ac:dyDescent="0.25">
      <c r="A6" s="117">
        <f>VLOOKUP(B6, names!A$3:B$2401, 2,)</f>
        <v>0</v>
      </c>
      <c r="B6" s="133" t="s">
        <v>3565</v>
      </c>
      <c r="C6" s="134"/>
      <c r="D6" s="135">
        <v>2</v>
      </c>
      <c r="E6" s="136">
        <f t="shared" si="0"/>
        <v>0</v>
      </c>
    </row>
    <row r="7" spans="1:5" x14ac:dyDescent="0.25">
      <c r="A7" s="117" t="e">
        <f>VLOOKUP(B7, names!A$3:B$2401, 2,)</f>
        <v>#N/A</v>
      </c>
      <c r="B7" s="133" t="s">
        <v>3566</v>
      </c>
      <c r="C7" s="134"/>
      <c r="D7" s="135">
        <v>1</v>
      </c>
      <c r="E7" s="136">
        <f t="shared" si="0"/>
        <v>0</v>
      </c>
    </row>
    <row r="8" spans="1:5" x14ac:dyDescent="0.25">
      <c r="A8" s="117">
        <f>VLOOKUP(B8, names!A$3:B$2401, 2,)</f>
        <v>0</v>
      </c>
      <c r="B8" s="133" t="s">
        <v>504</v>
      </c>
      <c r="C8" s="134"/>
      <c r="D8" s="135">
        <v>6</v>
      </c>
      <c r="E8" s="136">
        <f t="shared" si="0"/>
        <v>0</v>
      </c>
    </row>
    <row r="9" spans="1:5" x14ac:dyDescent="0.25">
      <c r="A9" s="117" t="str">
        <f>VLOOKUP(B9, names!A$3:B$2401, 2,)</f>
        <v>American Bankers Insurance Co. Of Florida</v>
      </c>
      <c r="B9" s="133" t="s">
        <v>42</v>
      </c>
      <c r="C9" s="135">
        <v>199182</v>
      </c>
      <c r="D9" s="135">
        <v>3</v>
      </c>
      <c r="E9" s="136">
        <f t="shared" si="0"/>
        <v>66394</v>
      </c>
    </row>
    <row r="10" spans="1:5" x14ac:dyDescent="0.25">
      <c r="A10" s="117" t="str">
        <f>VLOOKUP(B10, names!A$3:B$2401, 2,)</f>
        <v>American Colonial Insurance Co.</v>
      </c>
      <c r="B10" s="133" t="s">
        <v>109</v>
      </c>
      <c r="C10" s="134"/>
      <c r="D10" s="135">
        <v>1</v>
      </c>
      <c r="E10" s="136">
        <f t="shared" si="0"/>
        <v>0</v>
      </c>
    </row>
    <row r="11" spans="1:5" x14ac:dyDescent="0.25">
      <c r="A11" s="117" t="str">
        <f>VLOOKUP(B11, names!A$3:B$2401, 2,)</f>
        <v>American Integrity Insurance Co. Of Florida</v>
      </c>
      <c r="B11" s="133" t="s">
        <v>38</v>
      </c>
      <c r="C11" s="135">
        <v>256131</v>
      </c>
      <c r="D11" s="135">
        <v>93</v>
      </c>
      <c r="E11" s="136">
        <f t="shared" si="0"/>
        <v>2754.0967741935483</v>
      </c>
    </row>
    <row r="12" spans="1:5" x14ac:dyDescent="0.25">
      <c r="A12" s="117" t="e">
        <f>VLOOKUP(B12, names!A$3:B$2401, 2,)</f>
        <v>#N/A</v>
      </c>
      <c r="B12" s="133" t="s">
        <v>584</v>
      </c>
      <c r="C12" s="134"/>
      <c r="D12" s="135">
        <v>1</v>
      </c>
      <c r="E12" s="136">
        <f t="shared" si="0"/>
        <v>0</v>
      </c>
    </row>
    <row r="13" spans="1:5" x14ac:dyDescent="0.25">
      <c r="A13" s="117" t="str">
        <f>VLOOKUP(B13, names!A$3:B$2401, 2,)</f>
        <v>American Reliable Insurance Co.</v>
      </c>
      <c r="B13" s="133" t="s">
        <v>102</v>
      </c>
      <c r="C13" s="135">
        <v>7358</v>
      </c>
      <c r="D13" s="135">
        <v>2</v>
      </c>
      <c r="E13" s="136">
        <f t="shared" si="0"/>
        <v>3679</v>
      </c>
    </row>
    <row r="14" spans="1:5" x14ac:dyDescent="0.25">
      <c r="A14" s="117" t="str">
        <f>VLOOKUP(B14, names!A$3:B$2401, 2,)</f>
        <v>American Southern Home Insurance Co.</v>
      </c>
      <c r="B14" s="133" t="s">
        <v>105</v>
      </c>
      <c r="C14" s="135">
        <v>4950</v>
      </c>
      <c r="D14" s="135">
        <v>2</v>
      </c>
      <c r="E14" s="136">
        <f t="shared" si="0"/>
        <v>2475</v>
      </c>
    </row>
    <row r="15" spans="1:5" x14ac:dyDescent="0.25">
      <c r="A15" s="117" t="str">
        <f>VLOOKUP(B15, names!A$3:B$2401, 2,)</f>
        <v>American Strategic Insurance Corp.</v>
      </c>
      <c r="B15" s="133" t="s">
        <v>61</v>
      </c>
      <c r="C15" s="135">
        <v>67919</v>
      </c>
      <c r="D15" s="135">
        <v>18</v>
      </c>
      <c r="E15" s="136">
        <f t="shared" si="0"/>
        <v>3773.2777777777778</v>
      </c>
    </row>
    <row r="16" spans="1:5" x14ac:dyDescent="0.25">
      <c r="A16" s="117" t="str">
        <f>VLOOKUP(B16, names!A$3:B$2401, 2,)</f>
        <v>American Traditions Insurance Co.</v>
      </c>
      <c r="B16" s="133" t="s">
        <v>68</v>
      </c>
      <c r="C16" s="135">
        <v>63515</v>
      </c>
      <c r="D16" s="135">
        <v>19</v>
      </c>
      <c r="E16" s="136">
        <f t="shared" si="0"/>
        <v>3342.8947368421054</v>
      </c>
    </row>
    <row r="17" spans="1:5" x14ac:dyDescent="0.25">
      <c r="A17" s="117" t="str">
        <f>VLOOKUP(B17, names!A$3:B$2401, 2,)</f>
        <v>Anchor Property And Casualty Insurance Co.</v>
      </c>
      <c r="B17" s="133" t="s">
        <v>88</v>
      </c>
      <c r="C17" s="135">
        <v>38771</v>
      </c>
      <c r="D17" s="135">
        <v>13</v>
      </c>
      <c r="E17" s="136">
        <f t="shared" si="0"/>
        <v>2982.3846153846152</v>
      </c>
    </row>
    <row r="18" spans="1:5" x14ac:dyDescent="0.25">
      <c r="A18" s="117" t="str">
        <f>VLOOKUP(B18, names!A$3:B$2401, 2,)</f>
        <v>Armed Forces Insurance Exchange</v>
      </c>
      <c r="B18" s="133" t="s">
        <v>111</v>
      </c>
      <c r="C18" s="135">
        <v>2967</v>
      </c>
      <c r="D18" s="135">
        <v>1</v>
      </c>
      <c r="E18" s="136">
        <f t="shared" si="0"/>
        <v>2967</v>
      </c>
    </row>
    <row r="19" spans="1:5" x14ac:dyDescent="0.25">
      <c r="A19" s="117" t="str">
        <f>VLOOKUP(B19, names!A$3:B$2401, 2,)</f>
        <v>ASI Assurance Corp.</v>
      </c>
      <c r="B19" s="133" t="s">
        <v>56</v>
      </c>
      <c r="C19" s="135">
        <v>52718</v>
      </c>
      <c r="D19" s="135">
        <v>9</v>
      </c>
      <c r="E19" s="136">
        <f t="shared" si="0"/>
        <v>5857.5555555555557</v>
      </c>
    </row>
    <row r="20" spans="1:5" x14ac:dyDescent="0.25">
      <c r="A20" s="117" t="str">
        <f>VLOOKUP(B20, names!A$3:B$2401, 2,)</f>
        <v>ASI Home Insurance Corp.</v>
      </c>
      <c r="B20" s="133" t="s">
        <v>120</v>
      </c>
      <c r="C20" s="135">
        <v>1138</v>
      </c>
      <c r="D20" s="135">
        <v>1</v>
      </c>
      <c r="E20" s="136">
        <f t="shared" si="0"/>
        <v>1138</v>
      </c>
    </row>
    <row r="21" spans="1:5" x14ac:dyDescent="0.25">
      <c r="A21" s="117" t="str">
        <f>VLOOKUP(B21, names!A$3:B$2401, 2,)</f>
        <v>ASI Preferred Insurance Corp.</v>
      </c>
      <c r="B21" s="133" t="s">
        <v>47</v>
      </c>
      <c r="C21" s="135">
        <v>134969</v>
      </c>
      <c r="D21" s="135">
        <v>12</v>
      </c>
      <c r="E21" s="136">
        <f t="shared" si="0"/>
        <v>11247.416666666666</v>
      </c>
    </row>
    <row r="22" spans="1:5" x14ac:dyDescent="0.25">
      <c r="A22" s="117" t="e">
        <f>VLOOKUP(B22, names!A$3:B$2401, 2,)</f>
        <v>#N/A</v>
      </c>
      <c r="B22" s="133" t="s">
        <v>3567</v>
      </c>
      <c r="C22" s="134"/>
      <c r="D22" s="135">
        <v>1</v>
      </c>
      <c r="E22" s="136">
        <f t="shared" si="0"/>
        <v>0</v>
      </c>
    </row>
    <row r="23" spans="1:5" x14ac:dyDescent="0.25">
      <c r="A23" s="117" t="e">
        <f>VLOOKUP(B23, names!A$3:B$2401, 2,)</f>
        <v>#N/A</v>
      </c>
      <c r="B23" s="133" t="s">
        <v>3568</v>
      </c>
      <c r="C23" s="134"/>
      <c r="D23" s="135">
        <v>1</v>
      </c>
      <c r="E23" s="136">
        <f t="shared" si="0"/>
        <v>0</v>
      </c>
    </row>
    <row r="24" spans="1:5" x14ac:dyDescent="0.25">
      <c r="A24" s="117" t="str">
        <f>VLOOKUP(B24, names!A$3:B$2401, 2,)</f>
        <v>Auto Club Insurance Co. Of Florida</v>
      </c>
      <c r="B24" s="133" t="s">
        <v>60</v>
      </c>
      <c r="C24" s="135">
        <v>65800</v>
      </c>
      <c r="D24" s="135">
        <v>5</v>
      </c>
      <c r="E24" s="136">
        <f t="shared" si="0"/>
        <v>13160</v>
      </c>
    </row>
    <row r="25" spans="1:5" x14ac:dyDescent="0.25">
      <c r="A25" s="117" t="str">
        <f>VLOOKUP(B25, names!A$3:B$2401, 2,)</f>
        <v>Avatar Property &amp; Casualty Insurance Co.</v>
      </c>
      <c r="B25" s="133" t="s">
        <v>91</v>
      </c>
      <c r="C25" s="135">
        <v>65648</v>
      </c>
      <c r="D25" s="135">
        <v>7</v>
      </c>
      <c r="E25" s="136">
        <f t="shared" si="0"/>
        <v>9378.2857142857138</v>
      </c>
    </row>
    <row r="26" spans="1:5" x14ac:dyDescent="0.25">
      <c r="A26" s="117" t="e">
        <f>VLOOKUP(B26, names!A$3:B$2401, 2,)</f>
        <v>#N/A</v>
      </c>
      <c r="B26" s="133" t="s">
        <v>3569</v>
      </c>
      <c r="C26" s="134"/>
      <c r="D26" s="135">
        <v>1</v>
      </c>
      <c r="E26" s="136">
        <f t="shared" si="0"/>
        <v>0</v>
      </c>
    </row>
    <row r="27" spans="1:5" x14ac:dyDescent="0.25">
      <c r="A27" s="117">
        <f>VLOOKUP(B27, names!A$3:B$2401, 2,)</f>
        <v>0</v>
      </c>
      <c r="B27" s="133" t="s">
        <v>736</v>
      </c>
      <c r="C27" s="134"/>
      <c r="D27" s="135">
        <v>1</v>
      </c>
      <c r="E27" s="136">
        <f t="shared" si="0"/>
        <v>0</v>
      </c>
    </row>
    <row r="28" spans="1:5" x14ac:dyDescent="0.25">
      <c r="A28" s="117" t="e">
        <f>VLOOKUP(B28, names!A$3:B$2401, 2,)</f>
        <v>#N/A</v>
      </c>
      <c r="B28" s="133" t="s">
        <v>3570</v>
      </c>
      <c r="C28" s="134"/>
      <c r="D28" s="135">
        <v>1</v>
      </c>
      <c r="E28" s="136">
        <f t="shared" si="0"/>
        <v>0</v>
      </c>
    </row>
    <row r="29" spans="1:5" x14ac:dyDescent="0.25">
      <c r="A29" s="117" t="e">
        <f>VLOOKUP(B29, names!A$3:B$2401, 2,)</f>
        <v>#N/A</v>
      </c>
      <c r="B29" s="133" t="s">
        <v>3571</v>
      </c>
      <c r="C29" s="134"/>
      <c r="D29" s="135">
        <v>1</v>
      </c>
      <c r="E29" s="136">
        <f t="shared" si="0"/>
        <v>0</v>
      </c>
    </row>
    <row r="30" spans="1:5" x14ac:dyDescent="0.25">
      <c r="A30" s="117" t="e">
        <f>VLOOKUP(B30, names!A$3:B$2401, 2,)</f>
        <v>#N/A</v>
      </c>
      <c r="B30" s="133" t="s">
        <v>3572</v>
      </c>
      <c r="C30" s="134"/>
      <c r="D30" s="135">
        <v>1</v>
      </c>
      <c r="E30" s="136">
        <f t="shared" si="0"/>
        <v>0</v>
      </c>
    </row>
    <row r="31" spans="1:5" x14ac:dyDescent="0.25">
      <c r="A31" s="117" t="e">
        <f>VLOOKUP(B31, names!A$3:B$2401, 2,)</f>
        <v>#N/A</v>
      </c>
      <c r="B31" s="133" t="s">
        <v>3573</v>
      </c>
      <c r="C31" s="134"/>
      <c r="D31" s="135">
        <v>1</v>
      </c>
      <c r="E31" s="136">
        <f t="shared" si="0"/>
        <v>0</v>
      </c>
    </row>
    <row r="32" spans="1:5" x14ac:dyDescent="0.25">
      <c r="A32" s="117" t="e">
        <f>VLOOKUP(B32, names!A$3:B$2401, 2,)</f>
        <v>#N/A</v>
      </c>
      <c r="B32" s="133" t="s">
        <v>3574</v>
      </c>
      <c r="C32" s="134"/>
      <c r="D32" s="135">
        <v>1</v>
      </c>
      <c r="E32" s="136">
        <f t="shared" si="0"/>
        <v>0</v>
      </c>
    </row>
    <row r="33" spans="1:5" x14ac:dyDescent="0.25">
      <c r="A33" s="117" t="e">
        <f>VLOOKUP(B33, names!A$3:B$2401, 2,)</f>
        <v>#N/A</v>
      </c>
      <c r="B33" s="133" t="s">
        <v>3575</v>
      </c>
      <c r="C33" s="134"/>
      <c r="D33" s="135">
        <v>1</v>
      </c>
      <c r="E33" s="136">
        <f t="shared" si="0"/>
        <v>0</v>
      </c>
    </row>
    <row r="34" spans="1:5" x14ac:dyDescent="0.25">
      <c r="A34" s="117" t="e">
        <f>VLOOKUP(B34, names!A$3:B$2401, 2,)</f>
        <v>#N/A</v>
      </c>
      <c r="B34" s="133" t="s">
        <v>3576</v>
      </c>
      <c r="C34" s="134"/>
      <c r="D34" s="135">
        <v>1</v>
      </c>
      <c r="E34" s="136">
        <f t="shared" si="0"/>
        <v>0</v>
      </c>
    </row>
    <row r="35" spans="1:5" x14ac:dyDescent="0.25">
      <c r="A35" s="117" t="e">
        <f>VLOOKUP(B35, names!A$3:B$2401, 2,)</f>
        <v>#N/A</v>
      </c>
      <c r="B35" s="133" t="s">
        <v>3577</v>
      </c>
      <c r="C35" s="134"/>
      <c r="D35" s="135">
        <v>1</v>
      </c>
      <c r="E35" s="136">
        <f t="shared" si="0"/>
        <v>0</v>
      </c>
    </row>
    <row r="36" spans="1:5" x14ac:dyDescent="0.25">
      <c r="A36" s="117" t="e">
        <f>VLOOKUP(B36, names!A$3:B$2401, 2,)</f>
        <v>#N/A</v>
      </c>
      <c r="B36" s="133" t="s">
        <v>3578</v>
      </c>
      <c r="C36" s="134"/>
      <c r="D36" s="135">
        <v>1</v>
      </c>
      <c r="E36" s="136">
        <f t="shared" si="0"/>
        <v>0</v>
      </c>
    </row>
    <row r="37" spans="1:5" x14ac:dyDescent="0.25">
      <c r="A37" s="117" t="e">
        <f>VLOOKUP(B37, names!A$3:B$2401, 2,)</f>
        <v>#N/A</v>
      </c>
      <c r="B37" s="133" t="s">
        <v>3579</v>
      </c>
      <c r="C37" s="134"/>
      <c r="D37" s="135">
        <v>1</v>
      </c>
      <c r="E37" s="136">
        <f t="shared" si="0"/>
        <v>0</v>
      </c>
    </row>
    <row r="38" spans="1:5" x14ac:dyDescent="0.25">
      <c r="A38" s="117" t="str">
        <f>VLOOKUP(B38, names!A$3:B$2401, 2,)</f>
        <v>Capitol Preferred Insurance Co.</v>
      </c>
      <c r="B38" s="133" t="s">
        <v>74</v>
      </c>
      <c r="C38" s="135">
        <v>43283</v>
      </c>
      <c r="D38" s="135">
        <v>13</v>
      </c>
      <c r="E38" s="136">
        <f t="shared" si="0"/>
        <v>3329.4615384615386</v>
      </c>
    </row>
    <row r="39" spans="1:5" x14ac:dyDescent="0.25">
      <c r="A39" s="117" t="str">
        <f>VLOOKUP(B39, names!A$3:B$2401, 2,)</f>
        <v>Castle Key Indemnity Co.</v>
      </c>
      <c r="B39" s="133" t="s">
        <v>49</v>
      </c>
      <c r="C39" s="135">
        <v>97822</v>
      </c>
      <c r="D39" s="135">
        <v>6</v>
      </c>
      <c r="E39" s="136">
        <f t="shared" si="0"/>
        <v>16303.666666666666</v>
      </c>
    </row>
    <row r="40" spans="1:5" x14ac:dyDescent="0.25">
      <c r="A40" s="117" t="str">
        <f>VLOOKUP(B40, names!A$3:B$2401, 2,)</f>
        <v>Castle Key Insurance Co.</v>
      </c>
      <c r="B40" s="133" t="s">
        <v>53</v>
      </c>
      <c r="C40" s="135">
        <v>69884</v>
      </c>
      <c r="D40" s="135">
        <v>16</v>
      </c>
      <c r="E40" s="136">
        <f t="shared" si="0"/>
        <v>4367.75</v>
      </c>
    </row>
    <row r="41" spans="1:5" x14ac:dyDescent="0.25">
      <c r="A41" s="117" t="str">
        <f>VLOOKUP(B41, names!A$3:B$2401, 2,)</f>
        <v>Centauri Specialty Insurance Co.</v>
      </c>
      <c r="B41" s="133" t="s">
        <v>119</v>
      </c>
      <c r="C41" s="135">
        <v>15504</v>
      </c>
      <c r="D41" s="135">
        <v>2</v>
      </c>
      <c r="E41" s="136">
        <f t="shared" si="0"/>
        <v>7752</v>
      </c>
    </row>
    <row r="42" spans="1:5" x14ac:dyDescent="0.25">
      <c r="A42" s="117" t="str">
        <f>VLOOKUP(B42, names!A$3:B$2401, 2,)</f>
        <v>Citizens Property Insurance Corp.</v>
      </c>
      <c r="B42" s="133" t="s">
        <v>33</v>
      </c>
      <c r="C42" s="135">
        <v>439885</v>
      </c>
      <c r="D42" s="135">
        <v>113</v>
      </c>
      <c r="E42" s="136">
        <f t="shared" si="0"/>
        <v>3892.787610619469</v>
      </c>
    </row>
    <row r="43" spans="1:5" x14ac:dyDescent="0.25">
      <c r="A43" s="117" t="e">
        <f>VLOOKUP(B43, names!A$3:B$2401, 2,)</f>
        <v>#N/A</v>
      </c>
      <c r="B43" s="133" t="s">
        <v>3580</v>
      </c>
      <c r="C43" s="134"/>
      <c r="D43" s="135">
        <v>1</v>
      </c>
      <c r="E43" s="136">
        <f t="shared" si="0"/>
        <v>0</v>
      </c>
    </row>
    <row r="44" spans="1:5" x14ac:dyDescent="0.25">
      <c r="A44" s="117" t="e">
        <f>VLOOKUP(B44, names!A$3:B$2401, 2,)</f>
        <v>#N/A</v>
      </c>
      <c r="B44" s="133" t="s">
        <v>3581</v>
      </c>
      <c r="C44" s="134"/>
      <c r="D44" s="135">
        <v>4</v>
      </c>
      <c r="E44" s="136">
        <f t="shared" si="0"/>
        <v>0</v>
      </c>
    </row>
    <row r="45" spans="1:5" x14ac:dyDescent="0.25">
      <c r="A45" s="117" t="e">
        <f>VLOOKUP(B45, names!A$3:B$2401, 2,)</f>
        <v>#N/A</v>
      </c>
      <c r="B45" s="133" t="s">
        <v>3582</v>
      </c>
      <c r="C45" s="134"/>
      <c r="D45" s="135">
        <v>1</v>
      </c>
      <c r="E45" s="136">
        <f t="shared" si="0"/>
        <v>0</v>
      </c>
    </row>
    <row r="46" spans="1:5" x14ac:dyDescent="0.25">
      <c r="A46" s="117" t="str">
        <f>VLOOKUP(B46, names!A$3:B$2401, 2,)</f>
        <v>Cypress Property &amp; Casualty Insurance Co.</v>
      </c>
      <c r="B46" s="133" t="s">
        <v>59</v>
      </c>
      <c r="C46" s="135">
        <v>64962</v>
      </c>
      <c r="D46" s="135">
        <v>8</v>
      </c>
      <c r="E46" s="136">
        <f t="shared" si="0"/>
        <v>8120.25</v>
      </c>
    </row>
    <row r="47" spans="1:5" x14ac:dyDescent="0.25">
      <c r="A47" s="117" t="str">
        <f>VLOOKUP(B47, names!A$3:B$2401, 2,)</f>
        <v>Edison Insurance Co.</v>
      </c>
      <c r="B47" s="133" t="s">
        <v>115</v>
      </c>
      <c r="C47" s="135">
        <v>39183</v>
      </c>
      <c r="D47" s="135">
        <v>12</v>
      </c>
      <c r="E47" s="136">
        <f t="shared" si="0"/>
        <v>3265.25</v>
      </c>
    </row>
    <row r="48" spans="1:5" x14ac:dyDescent="0.25">
      <c r="A48" s="117" t="str">
        <f>VLOOKUP(B48, names!A$3:B$2401, 2,)</f>
        <v>Elements Property Insurance Co.</v>
      </c>
      <c r="B48" s="133" t="s">
        <v>78</v>
      </c>
      <c r="C48" s="134"/>
      <c r="D48" s="135">
        <v>15</v>
      </c>
      <c r="E48" s="136">
        <f t="shared" si="0"/>
        <v>0</v>
      </c>
    </row>
    <row r="49" spans="1:5" x14ac:dyDescent="0.25">
      <c r="A49" s="117" t="str">
        <f>VLOOKUP(B49, names!A$3:B$2401, 2,)</f>
        <v>Federal Insurance Co.</v>
      </c>
      <c r="B49" s="133" t="s">
        <v>81</v>
      </c>
      <c r="C49" s="135">
        <v>33520</v>
      </c>
      <c r="D49" s="135">
        <v>2</v>
      </c>
      <c r="E49" s="136">
        <f t="shared" si="0"/>
        <v>16760</v>
      </c>
    </row>
    <row r="50" spans="1:5" x14ac:dyDescent="0.25">
      <c r="A50" s="117" t="str">
        <f>VLOOKUP(B50, names!A$3:B$2401, 2,)</f>
        <v>Federated National Insurance Co.</v>
      </c>
      <c r="B50" s="133" t="s">
        <v>37</v>
      </c>
      <c r="C50" s="135">
        <v>271159</v>
      </c>
      <c r="D50" s="135">
        <v>80</v>
      </c>
      <c r="E50" s="136">
        <f t="shared" si="0"/>
        <v>3389.4875000000002</v>
      </c>
    </row>
    <row r="51" spans="1:5" x14ac:dyDescent="0.25">
      <c r="A51" s="117" t="str">
        <f>VLOOKUP(B51, names!A$3:B$2401, 2,)</f>
        <v>Fidelity Fire &amp; Casualty Co.</v>
      </c>
      <c r="B51" s="133" t="s">
        <v>200</v>
      </c>
      <c r="C51" s="134"/>
      <c r="D51" s="135">
        <v>2</v>
      </c>
      <c r="E51" s="136">
        <f t="shared" si="0"/>
        <v>0</v>
      </c>
    </row>
    <row r="52" spans="1:5" x14ac:dyDescent="0.25">
      <c r="A52" s="117" t="e">
        <f>VLOOKUP(B52, names!A$3:B$2401, 2,)</f>
        <v>#N/A</v>
      </c>
      <c r="B52" s="133" t="s">
        <v>1073</v>
      </c>
      <c r="C52" s="134"/>
      <c r="D52" s="135">
        <v>1</v>
      </c>
      <c r="E52" s="136">
        <f t="shared" si="0"/>
        <v>0</v>
      </c>
    </row>
    <row r="53" spans="1:5" x14ac:dyDescent="0.25">
      <c r="A53" s="117" t="str">
        <f>VLOOKUP(B53, names!A$3:B$2401, 2,)</f>
        <v>First Community Insurance Co.</v>
      </c>
      <c r="B53" s="133" t="s">
        <v>83</v>
      </c>
      <c r="C53" s="135">
        <v>22924</v>
      </c>
      <c r="D53" s="135">
        <v>8</v>
      </c>
      <c r="E53" s="136">
        <f t="shared" si="0"/>
        <v>2865.5</v>
      </c>
    </row>
    <row r="54" spans="1:5" x14ac:dyDescent="0.25">
      <c r="A54" s="117" t="str">
        <f>VLOOKUP(B54, names!A$3:B$2401, 2,)</f>
        <v>First Floridian Auto And Home Insurance Co.</v>
      </c>
      <c r="B54" s="133" t="s">
        <v>93</v>
      </c>
      <c r="C54" s="135">
        <v>14849</v>
      </c>
      <c r="D54" s="135">
        <v>5</v>
      </c>
      <c r="E54" s="136">
        <f t="shared" si="0"/>
        <v>2969.8</v>
      </c>
    </row>
    <row r="55" spans="1:5" x14ac:dyDescent="0.25">
      <c r="A55" s="117" t="str">
        <f>VLOOKUP(B55, names!A$3:B$2401, 2,)</f>
        <v>First Liberty Insurance Corp. (The)</v>
      </c>
      <c r="B55" s="133" t="s">
        <v>90</v>
      </c>
      <c r="C55" s="135">
        <v>24700</v>
      </c>
      <c r="D55" s="135">
        <v>5</v>
      </c>
      <c r="E55" s="136">
        <f t="shared" si="0"/>
        <v>4940</v>
      </c>
    </row>
    <row r="56" spans="1:5" x14ac:dyDescent="0.25">
      <c r="A56" s="117" t="str">
        <f>VLOOKUP(B56, names!A$3:B$2401, 2,)</f>
        <v>First Protective Insurance Co.</v>
      </c>
      <c r="B56" s="133" t="s">
        <v>55</v>
      </c>
      <c r="C56" s="135">
        <v>114831</v>
      </c>
      <c r="D56" s="135">
        <v>23</v>
      </c>
      <c r="E56" s="136">
        <f t="shared" si="0"/>
        <v>4992.652173913043</v>
      </c>
    </row>
    <row r="57" spans="1:5" x14ac:dyDescent="0.25">
      <c r="A57" s="117" t="str">
        <f>VLOOKUP(B57, names!A$3:B$2401, 2,)</f>
        <v>Florida Family Insurance Co.</v>
      </c>
      <c r="B57" s="133" t="s">
        <v>48</v>
      </c>
      <c r="C57" s="135">
        <v>93258</v>
      </c>
      <c r="D57" s="135">
        <v>6</v>
      </c>
      <c r="E57" s="136">
        <f t="shared" si="0"/>
        <v>15543</v>
      </c>
    </row>
    <row r="58" spans="1:5" x14ac:dyDescent="0.25">
      <c r="A58" s="117" t="str">
        <f>VLOOKUP(B58, names!A$3:B$2401, 2,)</f>
        <v>Florida Farm Bureau Casualty Insurance Co.</v>
      </c>
      <c r="B58" s="133" t="s">
        <v>75</v>
      </c>
      <c r="C58" s="135">
        <v>41673</v>
      </c>
      <c r="D58" s="135">
        <v>4</v>
      </c>
      <c r="E58" s="136">
        <f t="shared" si="0"/>
        <v>10418.25</v>
      </c>
    </row>
    <row r="59" spans="1:5" x14ac:dyDescent="0.25">
      <c r="A59" s="117" t="str">
        <f>VLOOKUP(B59, names!A$3:B$2401, 2,)</f>
        <v>Florida Farm Bureau General Insurance Co.</v>
      </c>
      <c r="B59" s="133" t="s">
        <v>76</v>
      </c>
      <c r="C59" s="135">
        <v>39922</v>
      </c>
      <c r="D59" s="135">
        <v>4</v>
      </c>
      <c r="E59" s="136">
        <f t="shared" si="0"/>
        <v>9980.5</v>
      </c>
    </row>
    <row r="60" spans="1:5" x14ac:dyDescent="0.25">
      <c r="A60" s="117" t="e">
        <f>VLOOKUP(B60, names!A$3:B$2401, 2,)</f>
        <v>#N/A</v>
      </c>
      <c r="B60" s="133" t="s">
        <v>3516</v>
      </c>
      <c r="C60" s="134"/>
      <c r="D60" s="135">
        <v>1</v>
      </c>
      <c r="E60" s="136">
        <f t="shared" si="0"/>
        <v>0</v>
      </c>
    </row>
    <row r="61" spans="1:5" x14ac:dyDescent="0.25">
      <c r="A61" s="117" t="str">
        <f>VLOOKUP(B61, names!A$3:B$2401, 2,)</f>
        <v>Florida Peninsula Insurance Co.</v>
      </c>
      <c r="B61" s="133" t="s">
        <v>46</v>
      </c>
      <c r="C61" s="135">
        <v>116930</v>
      </c>
      <c r="D61" s="135">
        <v>67</v>
      </c>
      <c r="E61" s="136">
        <f t="shared" si="0"/>
        <v>1745.2238805970148</v>
      </c>
    </row>
    <row r="62" spans="1:5" x14ac:dyDescent="0.25">
      <c r="A62" s="117" t="str">
        <f>VLOOKUP(B62, names!A$3:B$2401, 2,)</f>
        <v>Florida Specialty Insurance Co.</v>
      </c>
      <c r="B62" s="133" t="s">
        <v>84</v>
      </c>
      <c r="C62" s="135">
        <v>62888</v>
      </c>
      <c r="D62" s="135">
        <v>6</v>
      </c>
      <c r="E62" s="136">
        <f t="shared" si="0"/>
        <v>10481.333333333334</v>
      </c>
    </row>
    <row r="63" spans="1:5" x14ac:dyDescent="0.25">
      <c r="A63" s="117" t="str">
        <f>VLOOKUP(B63, names!A$3:B$2401, 2,)</f>
        <v>Foremost Insurance Co.</v>
      </c>
      <c r="B63" s="133" t="s">
        <v>79</v>
      </c>
      <c r="C63" s="135">
        <v>35144</v>
      </c>
      <c r="D63" s="135">
        <v>2</v>
      </c>
      <c r="E63" s="136">
        <f t="shared" si="0"/>
        <v>17572</v>
      </c>
    </row>
    <row r="64" spans="1:5" x14ac:dyDescent="0.25">
      <c r="A64" s="117">
        <f>VLOOKUP(B64, names!A$3:B$2401, 2,)</f>
        <v>0</v>
      </c>
      <c r="B64" s="133" t="s">
        <v>2710</v>
      </c>
      <c r="C64" s="134"/>
      <c r="D64" s="135">
        <v>29</v>
      </c>
      <c r="E64" s="136">
        <f t="shared" si="0"/>
        <v>0</v>
      </c>
    </row>
    <row r="65" spans="1:5" x14ac:dyDescent="0.25">
      <c r="A65" s="117" t="e">
        <f>VLOOKUP(B65, names!A$3:B$2401, 2,)</f>
        <v>#N/A</v>
      </c>
      <c r="B65" s="133" t="s">
        <v>3583</v>
      </c>
      <c r="C65" s="134"/>
      <c r="D65" s="135">
        <v>1</v>
      </c>
      <c r="E65" s="136">
        <f t="shared" si="0"/>
        <v>0</v>
      </c>
    </row>
    <row r="66" spans="1:5" x14ac:dyDescent="0.25">
      <c r="A66" s="117">
        <f>VLOOKUP(B66, names!A$3:B$2401, 2,)</f>
        <v>0</v>
      </c>
      <c r="B66" s="133" t="s">
        <v>3520</v>
      </c>
      <c r="C66" s="134"/>
      <c r="D66" s="135">
        <v>1</v>
      </c>
      <c r="E66" s="136">
        <f t="shared" ref="E66:E129" si="1">C66/D66</f>
        <v>0</v>
      </c>
    </row>
    <row r="67" spans="1:5" x14ac:dyDescent="0.25">
      <c r="A67" s="117" t="e">
        <f>VLOOKUP(B67, names!A$3:B$2401, 2,)</f>
        <v>#N/A</v>
      </c>
      <c r="B67" s="133" t="s">
        <v>3584</v>
      </c>
      <c r="C67" s="134"/>
      <c r="D67" s="135">
        <v>2</v>
      </c>
      <c r="E67" s="136">
        <f t="shared" si="1"/>
        <v>0</v>
      </c>
    </row>
    <row r="68" spans="1:5" x14ac:dyDescent="0.25">
      <c r="A68" s="117" t="str">
        <f>VLOOKUP(B68, names!A$3:B$2401, 2,)</f>
        <v>Gulfstream Property And Casualty Insurance Co.</v>
      </c>
      <c r="B68" s="133" t="s">
        <v>64</v>
      </c>
      <c r="C68" s="135">
        <v>62095</v>
      </c>
      <c r="D68" s="135">
        <v>6</v>
      </c>
      <c r="E68" s="136">
        <f t="shared" si="1"/>
        <v>10349.166666666666</v>
      </c>
    </row>
    <row r="69" spans="1:5" x14ac:dyDescent="0.25">
      <c r="A69" s="117" t="e">
        <f>VLOOKUP(B69, names!A$3:B$2401, 2,)</f>
        <v>#N/A</v>
      </c>
      <c r="B69" s="133" t="s">
        <v>3585</v>
      </c>
      <c r="C69" s="134"/>
      <c r="D69" s="135">
        <v>1</v>
      </c>
      <c r="E69" s="136">
        <f t="shared" si="1"/>
        <v>0</v>
      </c>
    </row>
    <row r="70" spans="1:5" x14ac:dyDescent="0.25">
      <c r="A70" s="117" t="str">
        <f>VLOOKUP(B70, names!A$3:B$2401, 2,)</f>
        <v>Hartford Casualty Insurance Co.</v>
      </c>
      <c r="B70" s="133" t="s">
        <v>143</v>
      </c>
      <c r="C70" s="135">
        <v>179</v>
      </c>
      <c r="D70" s="135">
        <v>1</v>
      </c>
      <c r="E70" s="136">
        <f t="shared" si="1"/>
        <v>179</v>
      </c>
    </row>
    <row r="71" spans="1:5" x14ac:dyDescent="0.25">
      <c r="A71" s="117" t="str">
        <f>VLOOKUP(B71, names!A$3:B$2401, 2,)</f>
        <v>Hartford Insurance Co. Of The Midwest</v>
      </c>
      <c r="B71" s="133" t="s">
        <v>86</v>
      </c>
      <c r="C71" s="135">
        <v>20603</v>
      </c>
      <c r="D71" s="135">
        <v>5</v>
      </c>
      <c r="E71" s="136">
        <f t="shared" si="1"/>
        <v>4120.6000000000004</v>
      </c>
    </row>
    <row r="72" spans="1:5" x14ac:dyDescent="0.25">
      <c r="A72" s="117" t="str">
        <f>VLOOKUP(B72, names!A$3:B$2401, 2,)</f>
        <v>Heritage Property &amp; Casualty Insurance Co.</v>
      </c>
      <c r="B72" s="133" t="s">
        <v>36</v>
      </c>
      <c r="C72" s="135">
        <v>226037</v>
      </c>
      <c r="D72" s="135">
        <v>66</v>
      </c>
      <c r="E72" s="136">
        <f t="shared" si="1"/>
        <v>3424.8030303030305</v>
      </c>
    </row>
    <row r="73" spans="1:5" x14ac:dyDescent="0.25">
      <c r="A73" s="117" t="str">
        <f>VLOOKUP(B73, names!A$3:B$2401, 2,)</f>
        <v>Homeowners Choice Property &amp; Casualty Insurance Co.</v>
      </c>
      <c r="B73" s="133" t="s">
        <v>41</v>
      </c>
      <c r="C73" s="135">
        <v>138599</v>
      </c>
      <c r="D73" s="135">
        <v>35</v>
      </c>
      <c r="E73" s="136">
        <f t="shared" si="1"/>
        <v>3959.9714285714285</v>
      </c>
    </row>
    <row r="74" spans="1:5" x14ac:dyDescent="0.25">
      <c r="A74" s="117" t="str">
        <f>VLOOKUP(B74, names!A$3:B$2401, 2,)</f>
        <v>Homesite Insurance Co.</v>
      </c>
      <c r="B74" s="133" t="s">
        <v>107</v>
      </c>
      <c r="C74" s="135">
        <v>24997</v>
      </c>
      <c r="D74" s="135">
        <v>1</v>
      </c>
      <c r="E74" s="136">
        <f t="shared" si="1"/>
        <v>24997</v>
      </c>
    </row>
    <row r="75" spans="1:5" x14ac:dyDescent="0.25">
      <c r="A75" s="117" t="e">
        <f>VLOOKUP(B75, names!A$3:B$2401, 2,)</f>
        <v>#N/A</v>
      </c>
      <c r="B75" s="133" t="s">
        <v>3586</v>
      </c>
      <c r="C75" s="134"/>
      <c r="D75" s="135">
        <v>1</v>
      </c>
      <c r="E75" s="136">
        <f t="shared" si="1"/>
        <v>0</v>
      </c>
    </row>
    <row r="76" spans="1:5" x14ac:dyDescent="0.25">
      <c r="A76" s="117" t="e">
        <f>VLOOKUP(B76, names!A$3:B$2401, 2,)</f>
        <v>#N/A</v>
      </c>
      <c r="B76" s="133" t="s">
        <v>1299</v>
      </c>
      <c r="C76" s="134"/>
      <c r="D76" s="135">
        <v>1</v>
      </c>
      <c r="E76" s="136">
        <f t="shared" si="1"/>
        <v>0</v>
      </c>
    </row>
    <row r="77" spans="1:5" x14ac:dyDescent="0.25">
      <c r="A77" s="117" t="e">
        <f>VLOOKUP(B77, names!A$3:B$2401, 2,)</f>
        <v>#N/A</v>
      </c>
      <c r="B77" s="133" t="s">
        <v>3587</v>
      </c>
      <c r="C77" s="134"/>
      <c r="D77" s="135">
        <v>1</v>
      </c>
      <c r="E77" s="136">
        <f t="shared" si="1"/>
        <v>0</v>
      </c>
    </row>
    <row r="78" spans="1:5" x14ac:dyDescent="0.25">
      <c r="A78" s="117" t="e">
        <f>VLOOKUP(B78, names!A$3:B$2401, 2,)</f>
        <v>#N/A</v>
      </c>
      <c r="B78" s="133" t="s">
        <v>3588</v>
      </c>
      <c r="C78" s="134"/>
      <c r="D78" s="135">
        <v>1</v>
      </c>
      <c r="E78" s="136">
        <f t="shared" si="1"/>
        <v>0</v>
      </c>
    </row>
    <row r="79" spans="1:5" x14ac:dyDescent="0.25">
      <c r="A79" s="117">
        <f>VLOOKUP(B79, names!A$3:B$2401, 2,)</f>
        <v>0</v>
      </c>
      <c r="B79" s="133" t="s">
        <v>3518</v>
      </c>
      <c r="C79" s="134"/>
      <c r="D79" s="135">
        <v>4</v>
      </c>
      <c r="E79" s="136">
        <f t="shared" si="1"/>
        <v>0</v>
      </c>
    </row>
    <row r="80" spans="1:5" x14ac:dyDescent="0.25">
      <c r="A80" s="117" t="str">
        <f>VLOOKUP(B80, names!A$3:B$2401, 2,)</f>
        <v>Liberty Mutual Fire Insurance Co.</v>
      </c>
      <c r="B80" s="133" t="s">
        <v>77</v>
      </c>
      <c r="C80" s="135">
        <v>33485</v>
      </c>
      <c r="D80" s="135">
        <v>4</v>
      </c>
      <c r="E80" s="136">
        <f t="shared" si="1"/>
        <v>8371.25</v>
      </c>
    </row>
    <row r="81" spans="1:5" x14ac:dyDescent="0.25">
      <c r="A81" s="117" t="e">
        <f>VLOOKUP(B81, names!A$3:B$2401, 2,)</f>
        <v>#N/A</v>
      </c>
      <c r="B81" s="133" t="s">
        <v>1339</v>
      </c>
      <c r="C81" s="134"/>
      <c r="D81" s="135">
        <v>4</v>
      </c>
      <c r="E81" s="136">
        <f t="shared" si="1"/>
        <v>0</v>
      </c>
    </row>
    <row r="82" spans="1:5" x14ac:dyDescent="0.25">
      <c r="A82" s="117" t="e">
        <f>VLOOKUP(B82, names!A$3:B$2401, 2,)</f>
        <v>#N/A</v>
      </c>
      <c r="B82" s="133" t="s">
        <v>3589</v>
      </c>
      <c r="C82" s="134"/>
      <c r="D82" s="135">
        <v>1</v>
      </c>
      <c r="E82" s="136">
        <f t="shared" si="1"/>
        <v>0</v>
      </c>
    </row>
    <row r="83" spans="1:5" x14ac:dyDescent="0.25">
      <c r="A83" s="117" t="e">
        <f>VLOOKUP(B83, names!A$3:B$2401, 2,)</f>
        <v>#N/A</v>
      </c>
      <c r="B83" s="133" t="s">
        <v>3524</v>
      </c>
      <c r="C83" s="134"/>
      <c r="D83" s="135">
        <v>6</v>
      </c>
      <c r="E83" s="136">
        <f t="shared" si="1"/>
        <v>0</v>
      </c>
    </row>
    <row r="84" spans="1:5" x14ac:dyDescent="0.25">
      <c r="A84" s="117" t="e">
        <f>VLOOKUP(B84, names!A$3:B$2401, 2,)</f>
        <v>#N/A</v>
      </c>
      <c r="B84" s="133" t="s">
        <v>3590</v>
      </c>
      <c r="C84" s="134"/>
      <c r="D84" s="135">
        <v>1</v>
      </c>
      <c r="E84" s="136">
        <f t="shared" si="1"/>
        <v>0</v>
      </c>
    </row>
    <row r="85" spans="1:5" x14ac:dyDescent="0.25">
      <c r="A85" s="117" t="str">
        <f>VLOOKUP(B85, names!A$3:B$2401, 2,)</f>
        <v>Metropolitan Casualty Insurance Co.</v>
      </c>
      <c r="B85" s="133" t="s">
        <v>99</v>
      </c>
      <c r="C85" s="135">
        <v>9878</v>
      </c>
      <c r="D85" s="135">
        <v>3</v>
      </c>
      <c r="E85" s="136">
        <f t="shared" si="1"/>
        <v>3292.6666666666665</v>
      </c>
    </row>
    <row r="86" spans="1:5" x14ac:dyDescent="0.25">
      <c r="A86" s="117" t="e">
        <f>VLOOKUP(B86, names!A$3:B$2401, 2,)</f>
        <v>#N/A</v>
      </c>
      <c r="B86" s="133" t="s">
        <v>3591</v>
      </c>
      <c r="C86" s="134"/>
      <c r="D86" s="135">
        <v>1</v>
      </c>
      <c r="E86" s="136">
        <f t="shared" si="1"/>
        <v>0</v>
      </c>
    </row>
    <row r="87" spans="1:5" x14ac:dyDescent="0.25">
      <c r="A87" s="117" t="e">
        <f>VLOOKUP(B87, names!A$3:B$2401, 2,)</f>
        <v>#N/A</v>
      </c>
      <c r="B87" s="133" t="s">
        <v>3592</v>
      </c>
      <c r="C87" s="134"/>
      <c r="D87" s="135">
        <v>1</v>
      </c>
      <c r="E87" s="136">
        <f t="shared" si="1"/>
        <v>0</v>
      </c>
    </row>
    <row r="88" spans="1:5" x14ac:dyDescent="0.25">
      <c r="A88" s="117" t="str">
        <f>VLOOKUP(B88, names!A$3:B$2401, 2,)</f>
        <v>Modern USA Insurance Co.</v>
      </c>
      <c r="B88" s="133" t="s">
        <v>73</v>
      </c>
      <c r="C88" s="135">
        <v>54560</v>
      </c>
      <c r="D88" s="135">
        <v>12</v>
      </c>
      <c r="E88" s="136">
        <f t="shared" si="1"/>
        <v>4546.666666666667</v>
      </c>
    </row>
    <row r="89" spans="1:5" x14ac:dyDescent="0.25">
      <c r="A89" s="117" t="str">
        <f>VLOOKUP(B89, names!A$3:B$2401, 2,)</f>
        <v>Mount Beacon Insurance Co.</v>
      </c>
      <c r="B89" s="133" t="s">
        <v>69</v>
      </c>
      <c r="C89" s="134"/>
      <c r="D89" s="135">
        <v>3</v>
      </c>
      <c r="E89" s="136">
        <f t="shared" si="1"/>
        <v>0</v>
      </c>
    </row>
    <row r="90" spans="1:5" x14ac:dyDescent="0.25">
      <c r="A90" s="117">
        <f>VLOOKUP(B90, names!A$3:B$2401, 2,)</f>
        <v>0</v>
      </c>
      <c r="B90" s="133" t="s">
        <v>3593</v>
      </c>
      <c r="C90" s="134"/>
      <c r="D90" s="135">
        <v>1</v>
      </c>
      <c r="E90" s="136">
        <f t="shared" si="1"/>
        <v>0</v>
      </c>
    </row>
    <row r="91" spans="1:5" x14ac:dyDescent="0.25">
      <c r="A91" s="117" t="str">
        <f>VLOOKUP(B91, names!A$3:B$2401, 2,)</f>
        <v>Nationwide Insurance Co. Of Florida</v>
      </c>
      <c r="B91" s="133" t="s">
        <v>80</v>
      </c>
      <c r="C91" s="135">
        <v>32090</v>
      </c>
      <c r="D91" s="135">
        <v>1</v>
      </c>
      <c r="E91" s="136">
        <f t="shared" si="1"/>
        <v>32090</v>
      </c>
    </row>
    <row r="92" spans="1:5" x14ac:dyDescent="0.25">
      <c r="A92" s="117">
        <f>VLOOKUP(B92, names!A$3:B$2401, 2,)</f>
        <v>0</v>
      </c>
      <c r="B92" s="133" t="s">
        <v>1506</v>
      </c>
      <c r="C92" s="134"/>
      <c r="D92" s="135">
        <v>2</v>
      </c>
      <c r="E92" s="136">
        <f t="shared" si="1"/>
        <v>0</v>
      </c>
    </row>
    <row r="93" spans="1:5" x14ac:dyDescent="0.25">
      <c r="A93" s="117" t="e">
        <f>VLOOKUP(B93, names!A$3:B$2401, 2,)</f>
        <v>#N/A</v>
      </c>
      <c r="B93" s="133" t="s">
        <v>3594</v>
      </c>
      <c r="C93" s="134"/>
      <c r="D93" s="135">
        <v>1</v>
      </c>
      <c r="E93" s="136">
        <f t="shared" si="1"/>
        <v>0</v>
      </c>
    </row>
    <row r="94" spans="1:5" x14ac:dyDescent="0.25">
      <c r="A94" s="117" t="e">
        <f>VLOOKUP(B94, names!A$3:B$2401, 2,)</f>
        <v>#N/A</v>
      </c>
      <c r="B94" s="133" t="s">
        <v>3595</v>
      </c>
      <c r="C94" s="134"/>
      <c r="D94" s="135">
        <v>1</v>
      </c>
      <c r="E94" s="136">
        <f t="shared" si="1"/>
        <v>0</v>
      </c>
    </row>
    <row r="95" spans="1:5" x14ac:dyDescent="0.25">
      <c r="A95" s="117" t="str">
        <f>VLOOKUP(B95, names!A$3:B$2401, 2,)</f>
        <v>Olympus Insurance Co.</v>
      </c>
      <c r="B95" s="133" t="s">
        <v>52</v>
      </c>
      <c r="C95" s="135">
        <v>79933</v>
      </c>
      <c r="D95" s="135">
        <v>26</v>
      </c>
      <c r="E95" s="136">
        <f t="shared" si="1"/>
        <v>3074.3461538461538</v>
      </c>
    </row>
    <row r="96" spans="1:5" x14ac:dyDescent="0.25">
      <c r="A96" s="117" t="str">
        <f>VLOOKUP(B96, names!A$3:B$2401, 2,)</f>
        <v>Omega Insurance Co.</v>
      </c>
      <c r="B96" s="133" t="s">
        <v>72</v>
      </c>
      <c r="C96" s="135">
        <v>44243</v>
      </c>
      <c r="D96" s="135">
        <v>9</v>
      </c>
      <c r="E96" s="136">
        <f t="shared" si="1"/>
        <v>4915.8888888888887</v>
      </c>
    </row>
    <row r="97" spans="1:5" x14ac:dyDescent="0.25">
      <c r="A97" s="117" t="e">
        <f>VLOOKUP(B97, names!A$3:B$2401, 2,)</f>
        <v>#N/A</v>
      </c>
      <c r="B97" s="133" t="s">
        <v>3596</v>
      </c>
      <c r="C97" s="134"/>
      <c r="D97" s="135">
        <v>1</v>
      </c>
      <c r="E97" s="136">
        <f t="shared" si="1"/>
        <v>0</v>
      </c>
    </row>
    <row r="98" spans="1:5" x14ac:dyDescent="0.25">
      <c r="A98" s="117" t="str">
        <f>VLOOKUP(B98, names!A$3:B$2401, 2,)</f>
        <v>People's Trust Insurance Co.</v>
      </c>
      <c r="B98" s="133" t="s">
        <v>44</v>
      </c>
      <c r="C98" s="135">
        <v>135530</v>
      </c>
      <c r="D98" s="135">
        <v>79</v>
      </c>
      <c r="E98" s="136">
        <f t="shared" si="1"/>
        <v>1715.5696202531647</v>
      </c>
    </row>
    <row r="99" spans="1:5" x14ac:dyDescent="0.25">
      <c r="A99" s="117" t="e">
        <f>VLOOKUP(B99, names!A$3:B$2401, 2,)</f>
        <v>#N/A</v>
      </c>
      <c r="B99" s="133" t="s">
        <v>3597</v>
      </c>
      <c r="C99" s="134"/>
      <c r="D99" s="135">
        <v>1</v>
      </c>
      <c r="E99" s="136">
        <f t="shared" si="1"/>
        <v>0</v>
      </c>
    </row>
    <row r="100" spans="1:5" x14ac:dyDescent="0.25">
      <c r="A100" s="117" t="str">
        <f>VLOOKUP(B100, names!A$3:B$2401, 2,)</f>
        <v>Philadelphia Indemnity Insurance Co.</v>
      </c>
      <c r="B100" s="133" t="s">
        <v>135</v>
      </c>
      <c r="C100" s="135">
        <v>0</v>
      </c>
      <c r="D100" s="135">
        <v>1</v>
      </c>
      <c r="E100" s="136">
        <f t="shared" si="1"/>
        <v>0</v>
      </c>
    </row>
    <row r="101" spans="1:5" x14ac:dyDescent="0.25">
      <c r="A101" s="117" t="str">
        <f>VLOOKUP(B101, names!A$3:B$2401, 2,)</f>
        <v>Praetorian Insurance Co.</v>
      </c>
      <c r="B101" s="133" t="s">
        <v>96</v>
      </c>
      <c r="C101" s="135">
        <v>24313</v>
      </c>
      <c r="D101" s="135">
        <v>6</v>
      </c>
      <c r="E101" s="136">
        <f t="shared" si="1"/>
        <v>4052.1666666666665</v>
      </c>
    </row>
    <row r="102" spans="1:5" x14ac:dyDescent="0.25">
      <c r="A102" s="117" t="str">
        <f>VLOOKUP(B102, names!A$3:B$2401, 2,)</f>
        <v>Prepared Insurance Co.</v>
      </c>
      <c r="B102" s="133" t="s">
        <v>82</v>
      </c>
      <c r="C102" s="135">
        <v>28930</v>
      </c>
      <c r="D102" s="135">
        <v>9</v>
      </c>
      <c r="E102" s="136">
        <f t="shared" si="1"/>
        <v>3214.4444444444443</v>
      </c>
    </row>
    <row r="103" spans="1:5" x14ac:dyDescent="0.25">
      <c r="A103" s="117" t="str">
        <f>VLOOKUP(B103, names!A$3:B$2401, 2,)</f>
        <v>Progressive Property Insurance Co.</v>
      </c>
      <c r="B103" s="133" t="s">
        <v>3534</v>
      </c>
      <c r="C103" s="135">
        <v>84249</v>
      </c>
      <c r="D103" s="135">
        <v>14</v>
      </c>
      <c r="E103" s="136">
        <f t="shared" si="1"/>
        <v>6017.7857142857147</v>
      </c>
    </row>
    <row r="104" spans="1:5" x14ac:dyDescent="0.25">
      <c r="A104" s="117" t="e">
        <f>VLOOKUP(B104, names!A$3:B$2401, 2,)</f>
        <v>#N/A</v>
      </c>
      <c r="B104" s="133" t="s">
        <v>1681</v>
      </c>
      <c r="C104" s="134"/>
      <c r="D104" s="135">
        <v>1</v>
      </c>
      <c r="E104" s="136">
        <f t="shared" si="1"/>
        <v>0</v>
      </c>
    </row>
    <row r="105" spans="1:5" x14ac:dyDescent="0.25">
      <c r="A105" s="117" t="e">
        <f>VLOOKUP(B105, names!A$3:B$2401, 2,)</f>
        <v>#N/A</v>
      </c>
      <c r="B105" s="133" t="s">
        <v>3598</v>
      </c>
      <c r="C105" s="134"/>
      <c r="D105" s="135">
        <v>1</v>
      </c>
      <c r="E105" s="136">
        <f t="shared" si="1"/>
        <v>0</v>
      </c>
    </row>
    <row r="106" spans="1:5" x14ac:dyDescent="0.25">
      <c r="A106" s="117">
        <f>VLOOKUP(B106, names!A$3:B$2401, 2,)</f>
        <v>0</v>
      </c>
      <c r="B106" s="133" t="s">
        <v>3530</v>
      </c>
      <c r="C106" s="134"/>
      <c r="D106" s="135">
        <v>1</v>
      </c>
      <c r="E106" s="136">
        <f t="shared" si="1"/>
        <v>0</v>
      </c>
    </row>
    <row r="107" spans="1:5" x14ac:dyDescent="0.25">
      <c r="A107" s="117" t="e">
        <f>VLOOKUP(B107, names!A$3:B$2401, 2,)</f>
        <v>#N/A</v>
      </c>
      <c r="B107" s="133" t="s">
        <v>3599</v>
      </c>
      <c r="C107" s="134"/>
      <c r="D107" s="135">
        <v>1</v>
      </c>
      <c r="E107" s="136">
        <f t="shared" si="1"/>
        <v>0</v>
      </c>
    </row>
    <row r="108" spans="1:5" x14ac:dyDescent="0.25">
      <c r="A108" s="117">
        <f>VLOOKUP(B108, names!A$3:B$2401, 2,)</f>
        <v>0</v>
      </c>
      <c r="B108" s="133" t="s">
        <v>3600</v>
      </c>
      <c r="C108" s="134"/>
      <c r="D108" s="135">
        <v>1</v>
      </c>
      <c r="E108" s="136">
        <f t="shared" si="1"/>
        <v>0</v>
      </c>
    </row>
    <row r="109" spans="1:5" x14ac:dyDescent="0.25">
      <c r="A109" s="117" t="e">
        <f>VLOOKUP(B109, names!A$3:B$2401, 2,)</f>
        <v>#N/A</v>
      </c>
      <c r="B109" s="133" t="s">
        <v>3601</v>
      </c>
      <c r="C109" s="134"/>
      <c r="D109" s="135">
        <v>1</v>
      </c>
      <c r="E109" s="136">
        <f t="shared" si="1"/>
        <v>0</v>
      </c>
    </row>
    <row r="110" spans="1:5" x14ac:dyDescent="0.25">
      <c r="A110" s="117" t="str">
        <f>VLOOKUP(B110, names!A$3:B$2401, 2,)</f>
        <v>Safe Harbor Insurance Co.</v>
      </c>
      <c r="B110" s="133" t="s">
        <v>57</v>
      </c>
      <c r="C110" s="135">
        <v>79908</v>
      </c>
      <c r="D110" s="135">
        <v>14</v>
      </c>
      <c r="E110" s="136">
        <f t="shared" si="1"/>
        <v>5707.7142857142853</v>
      </c>
    </row>
    <row r="111" spans="1:5" x14ac:dyDescent="0.25">
      <c r="A111" s="117" t="str">
        <f>VLOOKUP(B111, names!A$3:B$2401, 2,)</f>
        <v>Safepoint Insurance Co.</v>
      </c>
      <c r="B111" s="133" t="s">
        <v>71</v>
      </c>
      <c r="C111" s="135">
        <v>73065</v>
      </c>
      <c r="D111" s="135">
        <v>21</v>
      </c>
      <c r="E111" s="136">
        <f t="shared" si="1"/>
        <v>3479.2857142857142</v>
      </c>
    </row>
    <row r="112" spans="1:5" x14ac:dyDescent="0.25">
      <c r="A112" s="117" t="str">
        <f>VLOOKUP(B112, names!A$3:B$2401, 2,)</f>
        <v>Sawgrass Mutual Insurance Co.</v>
      </c>
      <c r="B112" s="133" t="s">
        <v>85</v>
      </c>
      <c r="C112" s="135">
        <v>19031</v>
      </c>
      <c r="D112" s="135">
        <v>5</v>
      </c>
      <c r="E112" s="136">
        <f t="shared" si="1"/>
        <v>3806.2</v>
      </c>
    </row>
    <row r="113" spans="1:5" x14ac:dyDescent="0.25">
      <c r="A113" s="117" t="e">
        <f>VLOOKUP(B113, names!A$3:B$2401, 2,)</f>
        <v>#N/A</v>
      </c>
      <c r="B113" s="133" t="s">
        <v>3602</v>
      </c>
      <c r="C113" s="134"/>
      <c r="D113" s="135">
        <v>1</v>
      </c>
      <c r="E113" s="136">
        <f t="shared" si="1"/>
        <v>0</v>
      </c>
    </row>
    <row r="114" spans="1:5" x14ac:dyDescent="0.25">
      <c r="A114" s="117">
        <f>VLOOKUP(B114, names!A$3:B$2401, 2,)</f>
        <v>0</v>
      </c>
      <c r="B114" s="133" t="s">
        <v>2740</v>
      </c>
      <c r="C114" s="134"/>
      <c r="D114" s="135">
        <v>3</v>
      </c>
      <c r="E114" s="136">
        <f t="shared" si="1"/>
        <v>0</v>
      </c>
    </row>
    <row r="115" spans="1:5" x14ac:dyDescent="0.25">
      <c r="A115" s="117" t="str">
        <f>VLOOKUP(B115, names!A$3:B$2401, 2,)</f>
        <v>Security First Insurance Co.</v>
      </c>
      <c r="B115" s="133" t="s">
        <v>35</v>
      </c>
      <c r="C115" s="135">
        <v>336139</v>
      </c>
      <c r="D115" s="135">
        <v>150</v>
      </c>
      <c r="E115" s="136">
        <f t="shared" si="1"/>
        <v>2240.9266666666667</v>
      </c>
    </row>
    <row r="116" spans="1:5" x14ac:dyDescent="0.25">
      <c r="A116" s="117" t="str">
        <f>VLOOKUP(B116, names!A$3:B$2401, 2,)</f>
        <v>Southern Fidelity Insurance Co.</v>
      </c>
      <c r="B116" s="133" t="s">
        <v>58</v>
      </c>
      <c r="C116" s="135">
        <v>60967</v>
      </c>
      <c r="D116" s="135">
        <v>20</v>
      </c>
      <c r="E116" s="136">
        <f t="shared" si="1"/>
        <v>3048.35</v>
      </c>
    </row>
    <row r="117" spans="1:5" x14ac:dyDescent="0.25">
      <c r="A117" s="117" t="str">
        <f>VLOOKUP(B117, names!A$3:B$2401, 2,)</f>
        <v>Southern Fidelity Property &amp; Casualty</v>
      </c>
      <c r="B117" s="133" t="s">
        <v>62</v>
      </c>
      <c r="C117" s="135">
        <v>69706</v>
      </c>
      <c r="D117" s="135">
        <v>19</v>
      </c>
      <c r="E117" s="136">
        <f t="shared" si="1"/>
        <v>3668.7368421052633</v>
      </c>
    </row>
    <row r="118" spans="1:5" x14ac:dyDescent="0.25">
      <c r="A118" s="117" t="str">
        <f>VLOOKUP(B118, names!A$3:B$2401, 2,)</f>
        <v>Southern Oak Insurance Co.</v>
      </c>
      <c r="B118" s="133" t="s">
        <v>65</v>
      </c>
      <c r="C118" s="135">
        <v>57349</v>
      </c>
      <c r="D118" s="135">
        <v>10</v>
      </c>
      <c r="E118" s="136">
        <f t="shared" si="1"/>
        <v>5734.9</v>
      </c>
    </row>
    <row r="119" spans="1:5" x14ac:dyDescent="0.25">
      <c r="A119" s="117" t="str">
        <f>VLOOKUP(B119, names!A$3:B$2401, 2,)</f>
        <v>Spinnaker Insurance Co.</v>
      </c>
      <c r="B119" s="133" t="s">
        <v>3603</v>
      </c>
      <c r="C119" s="134"/>
      <c r="D119" s="135">
        <v>1</v>
      </c>
      <c r="E119" s="136">
        <f t="shared" si="1"/>
        <v>0</v>
      </c>
    </row>
    <row r="120" spans="1:5" x14ac:dyDescent="0.25">
      <c r="A120" s="117" t="str">
        <f>VLOOKUP(B120, names!A$3:B$2401, 2,)</f>
        <v>St. Johns Insurance Co.</v>
      </c>
      <c r="B120" s="133" t="s">
        <v>40</v>
      </c>
      <c r="C120" s="135">
        <v>168240</v>
      </c>
      <c r="D120" s="135">
        <v>46</v>
      </c>
      <c r="E120" s="136">
        <f t="shared" si="1"/>
        <v>3657.391304347826</v>
      </c>
    </row>
    <row r="121" spans="1:5" x14ac:dyDescent="0.25">
      <c r="A121" s="117" t="e">
        <f>VLOOKUP(B121, names!A$3:B$2401, 2,)</f>
        <v>#N/A</v>
      </c>
      <c r="B121" s="133" t="s">
        <v>1821</v>
      </c>
      <c r="C121" s="134"/>
      <c r="D121" s="135">
        <v>3</v>
      </c>
      <c r="E121" s="136">
        <f t="shared" si="1"/>
        <v>0</v>
      </c>
    </row>
    <row r="122" spans="1:5" x14ac:dyDescent="0.25">
      <c r="A122" s="117" t="str">
        <f>VLOOKUP(B122, names!A$3:B$2401, 2,)</f>
        <v>State Farm Florida Insurance Co.</v>
      </c>
      <c r="B122" s="133" t="s">
        <v>398</v>
      </c>
      <c r="C122" s="134"/>
      <c r="D122" s="135">
        <v>40</v>
      </c>
      <c r="E122" s="136">
        <f t="shared" si="1"/>
        <v>0</v>
      </c>
    </row>
    <row r="123" spans="1:5" x14ac:dyDescent="0.25">
      <c r="A123" s="117" t="e">
        <f>VLOOKUP(B123, names!A$3:B$2401, 2,)</f>
        <v>#N/A</v>
      </c>
      <c r="B123" s="133" t="s">
        <v>1824</v>
      </c>
      <c r="C123" s="134"/>
      <c r="D123" s="135">
        <v>1</v>
      </c>
      <c r="E123" s="136">
        <f t="shared" si="1"/>
        <v>0</v>
      </c>
    </row>
    <row r="124" spans="1:5" x14ac:dyDescent="0.25">
      <c r="A124" s="117" t="e">
        <f>VLOOKUP(B124, names!A$3:B$2401, 2,)</f>
        <v>#N/A</v>
      </c>
      <c r="B124" s="133" t="s">
        <v>3604</v>
      </c>
      <c r="C124" s="134"/>
      <c r="D124" s="135">
        <v>1</v>
      </c>
      <c r="E124" s="136">
        <f t="shared" si="1"/>
        <v>0</v>
      </c>
    </row>
    <row r="125" spans="1:5" x14ac:dyDescent="0.25">
      <c r="A125" s="117" t="e">
        <f>VLOOKUP(B125, names!A$3:B$2401, 2,)</f>
        <v>#N/A</v>
      </c>
      <c r="B125" s="133" t="s">
        <v>3605</v>
      </c>
      <c r="C125" s="134"/>
      <c r="D125" s="135">
        <v>1</v>
      </c>
      <c r="E125" s="136">
        <f t="shared" si="1"/>
        <v>0</v>
      </c>
    </row>
    <row r="126" spans="1:5" x14ac:dyDescent="0.25">
      <c r="A126" s="117" t="e">
        <f>VLOOKUP(B126, names!A$3:B$2401, 2,)</f>
        <v>#N/A</v>
      </c>
      <c r="B126" s="133" t="s">
        <v>3606</v>
      </c>
      <c r="C126" s="134"/>
      <c r="D126" s="135">
        <v>1</v>
      </c>
      <c r="E126" s="136">
        <f t="shared" si="1"/>
        <v>0</v>
      </c>
    </row>
    <row r="127" spans="1:5" x14ac:dyDescent="0.25">
      <c r="A127" s="117" t="str">
        <f>VLOOKUP(B127, names!A$3:B$2401, 2,)</f>
        <v xml:space="preserve">Tower Hill Preferred Insurance Co. </v>
      </c>
      <c r="B127" s="133" t="s">
        <v>1869</v>
      </c>
      <c r="C127" s="134"/>
      <c r="D127" s="135">
        <v>22</v>
      </c>
      <c r="E127" s="136">
        <f t="shared" si="1"/>
        <v>0</v>
      </c>
    </row>
    <row r="128" spans="1:5" x14ac:dyDescent="0.25">
      <c r="A128" s="117" t="str">
        <f>VLOOKUP(B128, names!A$3:B$2401, 2,)</f>
        <v>Tower Hill Prime Insurance Co.</v>
      </c>
      <c r="B128" s="133" t="s">
        <v>43</v>
      </c>
      <c r="C128" s="135">
        <v>150788</v>
      </c>
      <c r="D128" s="135">
        <v>27</v>
      </c>
      <c r="E128" s="136">
        <f t="shared" si="1"/>
        <v>5584.7407407407409</v>
      </c>
    </row>
    <row r="129" spans="1:5" x14ac:dyDescent="0.25">
      <c r="A129" s="117" t="str">
        <f>VLOOKUP(B129, names!A$3:B$2401, 2,)</f>
        <v>Tower Hill Select Insurance Co.</v>
      </c>
      <c r="B129" s="133" t="s">
        <v>63</v>
      </c>
      <c r="C129" s="135">
        <v>43383</v>
      </c>
      <c r="D129" s="135">
        <v>16</v>
      </c>
      <c r="E129" s="136">
        <f t="shared" si="1"/>
        <v>2711.4375</v>
      </c>
    </row>
    <row r="130" spans="1:5" x14ac:dyDescent="0.25">
      <c r="A130" s="117" t="str">
        <f>VLOOKUP(B130, names!A$3:B$2401, 2,)</f>
        <v>Tower Hill Signature Insurance Co.</v>
      </c>
      <c r="B130" s="133" t="s">
        <v>51</v>
      </c>
      <c r="C130" s="135">
        <v>80944</v>
      </c>
      <c r="D130" s="135">
        <v>28</v>
      </c>
      <c r="E130" s="136">
        <f t="shared" ref="E130:E144" si="2">C130/D130</f>
        <v>2890.8571428571427</v>
      </c>
    </row>
    <row r="131" spans="1:5" x14ac:dyDescent="0.25">
      <c r="A131" s="117" t="e">
        <f>VLOOKUP(B131, names!A$3:B$2401, 2,)</f>
        <v>#N/A</v>
      </c>
      <c r="B131" s="133" t="s">
        <v>1891</v>
      </c>
      <c r="C131" s="134"/>
      <c r="D131" s="135">
        <v>1</v>
      </c>
      <c r="E131" s="136">
        <f t="shared" si="2"/>
        <v>0</v>
      </c>
    </row>
    <row r="132" spans="1:5" x14ac:dyDescent="0.25">
      <c r="A132" s="117" t="str">
        <f>VLOOKUP(B132, names!A$3:B$2401, 2,)</f>
        <v>United Casualty Insurance Co. Of America</v>
      </c>
      <c r="B132" s="133" t="s">
        <v>95</v>
      </c>
      <c r="C132" s="135">
        <v>15080</v>
      </c>
      <c r="D132" s="135">
        <v>2</v>
      </c>
      <c r="E132" s="136">
        <f t="shared" si="2"/>
        <v>7540</v>
      </c>
    </row>
    <row r="133" spans="1:5" x14ac:dyDescent="0.25">
      <c r="A133" s="117" t="str">
        <f>VLOOKUP(B133, names!A$3:B$2401, 2,)</f>
        <v>United Property &amp; Casualty Insurance Co.</v>
      </c>
      <c r="B133" s="133" t="s">
        <v>39</v>
      </c>
      <c r="C133" s="135">
        <v>181757</v>
      </c>
      <c r="D133" s="135">
        <v>52</v>
      </c>
      <c r="E133" s="136">
        <f t="shared" si="2"/>
        <v>3495.3269230769229</v>
      </c>
    </row>
    <row r="134" spans="1:5" x14ac:dyDescent="0.25">
      <c r="A134" s="117" t="str">
        <f>VLOOKUP(B134, names!A$3:B$2401, 2,)</f>
        <v>United Services Automobile Association</v>
      </c>
      <c r="B134" s="133" t="s">
        <v>45</v>
      </c>
      <c r="C134" s="135">
        <v>123583</v>
      </c>
      <c r="D134" s="135">
        <v>3</v>
      </c>
      <c r="E134" s="136">
        <f t="shared" si="2"/>
        <v>41194.333333333336</v>
      </c>
    </row>
    <row r="135" spans="1:5" x14ac:dyDescent="0.25">
      <c r="A135" s="117" t="e">
        <f>VLOOKUP(B135, names!A$3:B$2401, 2,)</f>
        <v>#N/A</v>
      </c>
      <c r="B135" s="133" t="s">
        <v>1931</v>
      </c>
      <c r="C135" s="134"/>
      <c r="D135" s="135">
        <v>1</v>
      </c>
      <c r="E135" s="136">
        <f t="shared" si="2"/>
        <v>0</v>
      </c>
    </row>
    <row r="136" spans="1:5" x14ac:dyDescent="0.25">
      <c r="A136" s="117" t="str">
        <f>VLOOKUP(B136, names!A$3:B$2401, 2,)</f>
        <v>Universal Insurance Co. Of North America</v>
      </c>
      <c r="B136" s="133" t="s">
        <v>70</v>
      </c>
      <c r="C136" s="135">
        <v>62175</v>
      </c>
      <c r="D136" s="135">
        <v>7</v>
      </c>
      <c r="E136" s="136">
        <f t="shared" si="2"/>
        <v>8882.1428571428569</v>
      </c>
    </row>
    <row r="137" spans="1:5" x14ac:dyDescent="0.25">
      <c r="A137" s="117" t="str">
        <f>VLOOKUP(B137, names!A$3:B$2401, 2,)</f>
        <v>Universal Property &amp; Casualty Insurance Co.</v>
      </c>
      <c r="B137" s="133" t="s">
        <v>34</v>
      </c>
      <c r="C137" s="135">
        <v>595553</v>
      </c>
      <c r="D137" s="135">
        <v>235</v>
      </c>
      <c r="E137" s="136">
        <f t="shared" si="2"/>
        <v>2534.2680851063828</v>
      </c>
    </row>
    <row r="138" spans="1:5" x14ac:dyDescent="0.25">
      <c r="A138" s="117" t="str">
        <f>VLOOKUP(B138, names!A$3:B$2401, 2,)</f>
        <v>USAA Casualty Insurance Co.</v>
      </c>
      <c r="B138" s="133" t="s">
        <v>67</v>
      </c>
      <c r="C138" s="135">
        <v>62509</v>
      </c>
      <c r="D138" s="135">
        <v>8</v>
      </c>
      <c r="E138" s="136">
        <f t="shared" si="2"/>
        <v>7813.625</v>
      </c>
    </row>
    <row r="139" spans="1:5" x14ac:dyDescent="0.25">
      <c r="A139" s="117" t="str">
        <f>VLOOKUP(B139, names!A$3:B$2401, 2,)</f>
        <v>USAA General Indemnity Co.</v>
      </c>
      <c r="B139" s="133" t="s">
        <v>94</v>
      </c>
      <c r="C139" s="135">
        <v>29329</v>
      </c>
      <c r="D139" s="135">
        <v>2</v>
      </c>
      <c r="E139" s="136">
        <f t="shared" si="2"/>
        <v>14664.5</v>
      </c>
    </row>
    <row r="140" spans="1:5" x14ac:dyDescent="0.25">
      <c r="A140" s="117" t="str">
        <f>VLOOKUP(B140, names!A$3:B$2401, 2,)</f>
        <v>Weston Insurance Co.</v>
      </c>
      <c r="B140" s="133" t="s">
        <v>87</v>
      </c>
      <c r="C140" s="135">
        <v>19612</v>
      </c>
      <c r="D140" s="135">
        <v>5</v>
      </c>
      <c r="E140" s="136">
        <f t="shared" si="2"/>
        <v>3922.4</v>
      </c>
    </row>
    <row r="141" spans="1:5" x14ac:dyDescent="0.25">
      <c r="A141" s="117" t="e">
        <f>VLOOKUP(B141, names!A$3:B$2401, 2,)</f>
        <v>#N/A</v>
      </c>
      <c r="B141" s="133" t="s">
        <v>3607</v>
      </c>
      <c r="C141" s="134"/>
      <c r="D141" s="135">
        <v>1</v>
      </c>
      <c r="E141" s="136">
        <f t="shared" si="2"/>
        <v>0</v>
      </c>
    </row>
    <row r="142" spans="1:5" x14ac:dyDescent="0.25">
      <c r="A142" s="117" t="str">
        <f>VLOOKUP(B142, names!A$3:B$2401, 2,)</f>
        <v>White Pine Insurance Co.</v>
      </c>
      <c r="B142" s="133" t="s">
        <v>1992</v>
      </c>
      <c r="C142" s="135">
        <v>3818</v>
      </c>
      <c r="D142" s="135">
        <v>1</v>
      </c>
      <c r="E142" s="136">
        <f t="shared" si="2"/>
        <v>3818</v>
      </c>
    </row>
    <row r="143" spans="1:5" x14ac:dyDescent="0.25">
      <c r="A143" s="117" t="e">
        <f>VLOOKUP(B143, names!A$3:B$2401, 2,)</f>
        <v>#N/A</v>
      </c>
      <c r="B143" s="133" t="s">
        <v>3608</v>
      </c>
      <c r="C143" s="134"/>
      <c r="D143" s="135">
        <v>1</v>
      </c>
      <c r="E143" s="136">
        <f t="shared" si="2"/>
        <v>0</v>
      </c>
    </row>
    <row r="144" spans="1:5" x14ac:dyDescent="0.25">
      <c r="A144" s="117" t="e">
        <f>VLOOKUP(B144, names!A$3:B$2401, 2,)</f>
        <v>#N/A</v>
      </c>
      <c r="B144" s="133" t="s">
        <v>2005</v>
      </c>
      <c r="C144" s="134"/>
      <c r="D144" s="135">
        <v>3</v>
      </c>
      <c r="E144" s="136">
        <f t="shared" si="2"/>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4B5BE-506E-41A9-8024-E3637B570BD5}">
  <dimension ref="A1:E129"/>
  <sheetViews>
    <sheetView workbookViewId="0">
      <selection activeCell="A2" sqref="A2:A129"/>
    </sheetView>
  </sheetViews>
  <sheetFormatPr defaultRowHeight="15" x14ac:dyDescent="0.25"/>
  <sheetData>
    <row r="1" spans="1:5" ht="24" x14ac:dyDescent="0.25">
      <c r="B1" s="82" t="s">
        <v>2911</v>
      </c>
      <c r="C1" s="83" t="s">
        <v>2912</v>
      </c>
      <c r="D1" s="83" t="s">
        <v>2913</v>
      </c>
      <c r="E1" s="83" t="s">
        <v>2914</v>
      </c>
    </row>
    <row r="2" spans="1:5" x14ac:dyDescent="0.25">
      <c r="A2" t="e">
        <f>VLOOKUP(B2, names!A$3:B$2401, 2,)</f>
        <v>#N/A</v>
      </c>
      <c r="B2" s="137" t="s">
        <v>3609</v>
      </c>
      <c r="C2" s="138"/>
      <c r="D2" s="139">
        <v>1</v>
      </c>
      <c r="E2" s="136">
        <f t="shared" ref="E2:E65" si="0">C2/D2</f>
        <v>0</v>
      </c>
    </row>
    <row r="3" spans="1:5" x14ac:dyDescent="0.25">
      <c r="A3" s="117" t="e">
        <f>VLOOKUP(B3, names!A$3:B$2401, 2,)</f>
        <v>#N/A</v>
      </c>
      <c r="B3" s="137" t="s">
        <v>3610</v>
      </c>
      <c r="C3" s="138"/>
      <c r="D3" s="139">
        <v>1</v>
      </c>
      <c r="E3" s="136">
        <f t="shared" si="0"/>
        <v>0</v>
      </c>
    </row>
    <row r="4" spans="1:5" x14ac:dyDescent="0.25">
      <c r="A4" s="117" t="e">
        <f>VLOOKUP(B4, names!A$3:B$2401, 2,)</f>
        <v>#N/A</v>
      </c>
      <c r="B4" s="137" t="s">
        <v>3611</v>
      </c>
      <c r="C4" s="138"/>
      <c r="D4" s="139">
        <v>1</v>
      </c>
      <c r="E4" s="136">
        <f t="shared" si="0"/>
        <v>0</v>
      </c>
    </row>
    <row r="5" spans="1:5" x14ac:dyDescent="0.25">
      <c r="A5" s="117" t="e">
        <f>VLOOKUP(B5, names!A$3:B$2401, 2,)</f>
        <v>#N/A</v>
      </c>
      <c r="B5" s="137" t="s">
        <v>3612</v>
      </c>
      <c r="C5" s="138"/>
      <c r="D5" s="139">
        <v>1</v>
      </c>
      <c r="E5" s="136">
        <f t="shared" si="0"/>
        <v>0</v>
      </c>
    </row>
    <row r="6" spans="1:5" x14ac:dyDescent="0.25">
      <c r="A6" s="117">
        <f>VLOOKUP(B6, names!A$3:B$2401, 2,)</f>
        <v>0</v>
      </c>
      <c r="B6" s="137" t="s">
        <v>504</v>
      </c>
      <c r="C6" s="138"/>
      <c r="D6" s="139">
        <v>1</v>
      </c>
      <c r="E6" s="136">
        <f t="shared" si="0"/>
        <v>0</v>
      </c>
    </row>
    <row r="7" spans="1:5" x14ac:dyDescent="0.25">
      <c r="A7" s="117" t="str">
        <f>VLOOKUP(B7, names!A$3:B$2401, 2,)</f>
        <v>American Bankers Insurance Co. Of Florida</v>
      </c>
      <c r="B7" s="137" t="s">
        <v>42</v>
      </c>
      <c r="C7" s="139">
        <v>193850</v>
      </c>
      <c r="D7" s="139">
        <v>7</v>
      </c>
      <c r="E7" s="136">
        <f t="shared" si="0"/>
        <v>27692.857142857141</v>
      </c>
    </row>
    <row r="8" spans="1:5" x14ac:dyDescent="0.25">
      <c r="A8" s="117" t="str">
        <f>VLOOKUP(B8, names!A$3:B$2401, 2,)</f>
        <v>American Colonial Insurance Co.</v>
      </c>
      <c r="B8" s="137" t="s">
        <v>109</v>
      </c>
      <c r="C8" s="138"/>
      <c r="D8" s="139">
        <v>1</v>
      </c>
      <c r="E8" s="136">
        <f t="shared" si="0"/>
        <v>0</v>
      </c>
    </row>
    <row r="9" spans="1:5" x14ac:dyDescent="0.25">
      <c r="A9" s="117" t="str">
        <f>VLOOKUP(B9, names!A$3:B$2401, 2,)</f>
        <v>American Integrity Insurance Co. Of Florida</v>
      </c>
      <c r="B9" s="137" t="s">
        <v>38</v>
      </c>
      <c r="C9" s="139">
        <v>245556</v>
      </c>
      <c r="D9" s="139">
        <v>95</v>
      </c>
      <c r="E9" s="136">
        <f t="shared" si="0"/>
        <v>2584.8000000000002</v>
      </c>
    </row>
    <row r="10" spans="1:5" x14ac:dyDescent="0.25">
      <c r="A10" s="117" t="e">
        <f>VLOOKUP(B10, names!A$3:B$2401, 2,)</f>
        <v>#N/A</v>
      </c>
      <c r="B10" s="137" t="s">
        <v>590</v>
      </c>
      <c r="C10" s="138"/>
      <c r="D10" s="139">
        <v>1</v>
      </c>
      <c r="E10" s="136">
        <f t="shared" si="0"/>
        <v>0</v>
      </c>
    </row>
    <row r="11" spans="1:5" x14ac:dyDescent="0.25">
      <c r="A11" s="117" t="str">
        <f>VLOOKUP(B11, names!A$3:B$2401, 2,)</f>
        <v>American Southern Home Insurance Co.</v>
      </c>
      <c r="B11" s="137" t="s">
        <v>105</v>
      </c>
      <c r="C11" s="139">
        <v>5362</v>
      </c>
      <c r="D11" s="139">
        <v>1</v>
      </c>
      <c r="E11" s="136">
        <f t="shared" si="0"/>
        <v>5362</v>
      </c>
    </row>
    <row r="12" spans="1:5" x14ac:dyDescent="0.25">
      <c r="A12" s="117" t="str">
        <f>VLOOKUP(B12, names!A$3:B$2401, 2,)</f>
        <v>American Strategic Insurance Corp.</v>
      </c>
      <c r="B12" s="137" t="s">
        <v>61</v>
      </c>
      <c r="C12" s="139">
        <v>67355</v>
      </c>
      <c r="D12" s="139">
        <v>15</v>
      </c>
      <c r="E12" s="136">
        <f t="shared" si="0"/>
        <v>4490.333333333333</v>
      </c>
    </row>
    <row r="13" spans="1:5" x14ac:dyDescent="0.25">
      <c r="A13" s="117" t="str">
        <f>VLOOKUP(B13, names!A$3:B$2401, 2,)</f>
        <v>American Traditions Insurance Co.</v>
      </c>
      <c r="B13" s="137" t="s">
        <v>68</v>
      </c>
      <c r="C13" s="139">
        <v>61812</v>
      </c>
      <c r="D13" s="139">
        <v>24</v>
      </c>
      <c r="E13" s="136">
        <f t="shared" si="0"/>
        <v>2575.5</v>
      </c>
    </row>
    <row r="14" spans="1:5" x14ac:dyDescent="0.25">
      <c r="A14" s="117">
        <f>VLOOKUP(B14, names!A$3:B$2401, 2,)</f>
        <v>0</v>
      </c>
      <c r="B14" s="137" t="s">
        <v>3613</v>
      </c>
      <c r="C14" s="138"/>
      <c r="D14" s="139">
        <v>1</v>
      </c>
      <c r="E14" s="136">
        <f t="shared" si="0"/>
        <v>0</v>
      </c>
    </row>
    <row r="15" spans="1:5" x14ac:dyDescent="0.25">
      <c r="A15" s="117" t="str">
        <f>VLOOKUP(B15, names!A$3:B$2401, 2,)</f>
        <v>Amica Mutual Insurance Co.</v>
      </c>
      <c r="B15" s="137" t="s">
        <v>89</v>
      </c>
      <c r="C15" s="139">
        <v>23255</v>
      </c>
      <c r="D15" s="139">
        <v>3</v>
      </c>
      <c r="E15" s="136">
        <f t="shared" si="0"/>
        <v>7751.666666666667</v>
      </c>
    </row>
    <row r="16" spans="1:5" x14ac:dyDescent="0.25">
      <c r="A16" s="117" t="str">
        <f>VLOOKUP(B16, names!A$3:B$2401, 2,)</f>
        <v>Anchor Property And Casualty Insurance Co.</v>
      </c>
      <c r="B16" s="137" t="s">
        <v>88</v>
      </c>
      <c r="C16" s="139">
        <v>37431</v>
      </c>
      <c r="D16" s="139">
        <v>11</v>
      </c>
      <c r="E16" s="136">
        <f t="shared" si="0"/>
        <v>3402.818181818182</v>
      </c>
    </row>
    <row r="17" spans="1:5" x14ac:dyDescent="0.25">
      <c r="A17" s="117" t="e">
        <f>VLOOKUP(B17, names!A$3:B$2401, 2,)</f>
        <v>#N/A</v>
      </c>
      <c r="B17" s="137" t="s">
        <v>3614</v>
      </c>
      <c r="C17" s="138"/>
      <c r="D17" s="139">
        <v>1</v>
      </c>
      <c r="E17" s="136">
        <f t="shared" si="0"/>
        <v>0</v>
      </c>
    </row>
    <row r="18" spans="1:5" x14ac:dyDescent="0.25">
      <c r="A18" s="117" t="str">
        <f>VLOOKUP(B18, names!A$3:B$2401, 2,)</f>
        <v>ASI Assurance Corp.</v>
      </c>
      <c r="B18" s="137" t="s">
        <v>56</v>
      </c>
      <c r="C18" s="139">
        <v>54647</v>
      </c>
      <c r="D18" s="139">
        <v>11</v>
      </c>
      <c r="E18" s="136">
        <f t="shared" si="0"/>
        <v>4967.909090909091</v>
      </c>
    </row>
    <row r="19" spans="1:5" x14ac:dyDescent="0.25">
      <c r="A19" s="117" t="str">
        <f>VLOOKUP(B19, names!A$3:B$2401, 2,)</f>
        <v>ASI Home Insurance Corp.</v>
      </c>
      <c r="B19" s="137" t="s">
        <v>120</v>
      </c>
      <c r="C19" s="139">
        <v>1182</v>
      </c>
      <c r="D19" s="139">
        <v>1</v>
      </c>
      <c r="E19" s="136">
        <f t="shared" si="0"/>
        <v>1182</v>
      </c>
    </row>
    <row r="20" spans="1:5" x14ac:dyDescent="0.25">
      <c r="A20" s="117" t="str">
        <f>VLOOKUP(B20, names!A$3:B$2401, 2,)</f>
        <v>ASI Preferred Insurance Corp.</v>
      </c>
      <c r="B20" s="137" t="s">
        <v>47</v>
      </c>
      <c r="C20" s="139">
        <v>129858</v>
      </c>
      <c r="D20" s="139">
        <v>9</v>
      </c>
      <c r="E20" s="136">
        <f t="shared" si="0"/>
        <v>14428.666666666666</v>
      </c>
    </row>
    <row r="21" spans="1:5" x14ac:dyDescent="0.25">
      <c r="A21" s="117" t="str">
        <f>VLOOKUP(B21, names!A$3:B$2401, 2,)</f>
        <v>Auto Club Insurance Co. Of Florida</v>
      </c>
      <c r="B21" s="137" t="s">
        <v>60</v>
      </c>
      <c r="C21" s="139">
        <v>65951</v>
      </c>
      <c r="D21" s="139">
        <v>7</v>
      </c>
      <c r="E21" s="136">
        <f t="shared" si="0"/>
        <v>9421.5714285714294</v>
      </c>
    </row>
    <row r="22" spans="1:5" x14ac:dyDescent="0.25">
      <c r="A22" s="117" t="e">
        <f>VLOOKUP(B22, names!A$3:B$2401, 2,)</f>
        <v>#N/A</v>
      </c>
      <c r="B22" s="137" t="s">
        <v>712</v>
      </c>
      <c r="C22" s="138"/>
      <c r="D22" s="139">
        <v>1</v>
      </c>
      <c r="E22" s="136">
        <f t="shared" si="0"/>
        <v>0</v>
      </c>
    </row>
    <row r="23" spans="1:5" x14ac:dyDescent="0.25">
      <c r="A23" s="117" t="str">
        <f>VLOOKUP(B23, names!A$3:B$2401, 2,)</f>
        <v>Auto-Owners Insurance Co.</v>
      </c>
      <c r="B23" s="137" t="s">
        <v>116</v>
      </c>
      <c r="C23" s="139">
        <v>1957</v>
      </c>
      <c r="D23" s="139">
        <v>1</v>
      </c>
      <c r="E23" s="136">
        <f t="shared" si="0"/>
        <v>1957</v>
      </c>
    </row>
    <row r="24" spans="1:5" x14ac:dyDescent="0.25">
      <c r="A24" s="117" t="str">
        <f>VLOOKUP(B24, names!A$3:B$2401, 2,)</f>
        <v>Avatar Property &amp; Casualty Insurance Co.</v>
      </c>
      <c r="B24" s="137" t="s">
        <v>91</v>
      </c>
      <c r="C24" s="139">
        <v>19610</v>
      </c>
      <c r="D24" s="139">
        <v>7</v>
      </c>
      <c r="E24" s="136">
        <f t="shared" si="0"/>
        <v>2801.4285714285716</v>
      </c>
    </row>
    <row r="25" spans="1:5" x14ac:dyDescent="0.25">
      <c r="A25" s="117" t="e">
        <f>VLOOKUP(B25, names!A$3:B$2401, 2,)</f>
        <v>#N/A</v>
      </c>
      <c r="B25" s="137" t="s">
        <v>3615</v>
      </c>
      <c r="C25" s="138"/>
      <c r="D25" s="139">
        <v>1</v>
      </c>
      <c r="E25" s="136">
        <f t="shared" si="0"/>
        <v>0</v>
      </c>
    </row>
    <row r="26" spans="1:5" x14ac:dyDescent="0.25">
      <c r="A26" s="117" t="e">
        <f>VLOOKUP(B26, names!A$3:B$2401, 2,)</f>
        <v>#N/A</v>
      </c>
      <c r="B26" s="137" t="s">
        <v>3616</v>
      </c>
      <c r="C26" s="138"/>
      <c r="D26" s="139">
        <v>1</v>
      </c>
      <c r="E26" s="136">
        <f t="shared" si="0"/>
        <v>0</v>
      </c>
    </row>
    <row r="27" spans="1:5" x14ac:dyDescent="0.25">
      <c r="A27" s="117" t="e">
        <f>VLOOKUP(B27, names!A$3:B$2401, 2,)</f>
        <v>#N/A</v>
      </c>
      <c r="B27" s="137" t="s">
        <v>3574</v>
      </c>
      <c r="C27" s="138"/>
      <c r="D27" s="139">
        <v>2</v>
      </c>
      <c r="E27" s="136">
        <f t="shared" si="0"/>
        <v>0</v>
      </c>
    </row>
    <row r="28" spans="1:5" x14ac:dyDescent="0.25">
      <c r="A28" s="117" t="e">
        <f>VLOOKUP(B28, names!A$3:B$2401, 2,)</f>
        <v>#N/A</v>
      </c>
      <c r="B28" s="137" t="s">
        <v>3579</v>
      </c>
      <c r="C28" s="138"/>
      <c r="D28" s="139">
        <v>2</v>
      </c>
      <c r="E28" s="136">
        <f t="shared" si="0"/>
        <v>0</v>
      </c>
    </row>
    <row r="29" spans="1:5" x14ac:dyDescent="0.25">
      <c r="A29" s="117" t="e">
        <f>VLOOKUP(B29, names!A$3:B$2401, 2,)</f>
        <v>#N/A</v>
      </c>
      <c r="B29" s="137" t="s">
        <v>3617</v>
      </c>
      <c r="C29" s="138"/>
      <c r="D29" s="139">
        <v>1</v>
      </c>
      <c r="E29" s="136">
        <f t="shared" si="0"/>
        <v>0</v>
      </c>
    </row>
    <row r="30" spans="1:5" x14ac:dyDescent="0.25">
      <c r="A30" s="117" t="str">
        <f>VLOOKUP(B30, names!A$3:B$2401, 2,)</f>
        <v>Capitol Preferred Insurance Co.</v>
      </c>
      <c r="B30" s="137" t="s">
        <v>74</v>
      </c>
      <c r="C30" s="139">
        <v>42828</v>
      </c>
      <c r="D30" s="139">
        <v>12</v>
      </c>
      <c r="E30" s="136">
        <f t="shared" si="0"/>
        <v>3569</v>
      </c>
    </row>
    <row r="31" spans="1:5" x14ac:dyDescent="0.25">
      <c r="A31" s="117" t="e">
        <f>VLOOKUP(B31, names!A$3:B$2401, 2,)</f>
        <v>#N/A</v>
      </c>
      <c r="B31" s="137" t="s">
        <v>3618</v>
      </c>
      <c r="C31" s="138"/>
      <c r="D31" s="139">
        <v>1</v>
      </c>
      <c r="E31" s="136">
        <f t="shared" si="0"/>
        <v>0</v>
      </c>
    </row>
    <row r="32" spans="1:5" x14ac:dyDescent="0.25">
      <c r="A32" s="117" t="str">
        <f>VLOOKUP(B32, names!A$3:B$2401, 2,)</f>
        <v>Castle Key Indemnity Co.</v>
      </c>
      <c r="B32" s="137" t="s">
        <v>49</v>
      </c>
      <c r="C32" s="139">
        <v>98580</v>
      </c>
      <c r="D32" s="139">
        <v>6</v>
      </c>
      <c r="E32" s="136">
        <f t="shared" si="0"/>
        <v>16430</v>
      </c>
    </row>
    <row r="33" spans="1:5" x14ac:dyDescent="0.25">
      <c r="A33" s="117" t="str">
        <f>VLOOKUP(B33, names!A$3:B$2401, 2,)</f>
        <v>Castle Key Insurance Co.</v>
      </c>
      <c r="B33" s="137" t="s">
        <v>53</v>
      </c>
      <c r="C33" s="139">
        <v>71432</v>
      </c>
      <c r="D33" s="139">
        <v>20</v>
      </c>
      <c r="E33" s="136">
        <f t="shared" si="0"/>
        <v>3571.6</v>
      </c>
    </row>
    <row r="34" spans="1:5" x14ac:dyDescent="0.25">
      <c r="A34" s="117" t="str">
        <f>VLOOKUP(B34, names!A$3:B$2401, 2,)</f>
        <v>Centauri Specialty Insurance Co.</v>
      </c>
      <c r="B34" s="137" t="s">
        <v>119</v>
      </c>
      <c r="C34" s="139">
        <v>12868</v>
      </c>
      <c r="D34" s="139">
        <v>1</v>
      </c>
      <c r="E34" s="136">
        <f t="shared" si="0"/>
        <v>12868</v>
      </c>
    </row>
    <row r="35" spans="1:5" x14ac:dyDescent="0.25">
      <c r="A35" s="117" t="str">
        <f>VLOOKUP(B35, names!A$3:B$2401, 2,)</f>
        <v>Citizens Property Insurance Corp.</v>
      </c>
      <c r="B35" s="137" t="s">
        <v>33</v>
      </c>
      <c r="C35" s="139">
        <v>437338</v>
      </c>
      <c r="D35" s="139">
        <v>114</v>
      </c>
      <c r="E35" s="136">
        <f t="shared" si="0"/>
        <v>3836.2982456140353</v>
      </c>
    </row>
    <row r="36" spans="1:5" x14ac:dyDescent="0.25">
      <c r="A36" s="117" t="e">
        <f>VLOOKUP(B36, names!A$3:B$2401, 2,)</f>
        <v>#N/A</v>
      </c>
      <c r="B36" s="137" t="s">
        <v>3619</v>
      </c>
      <c r="C36" s="138"/>
      <c r="D36" s="139">
        <v>1</v>
      </c>
      <c r="E36" s="136">
        <f t="shared" si="0"/>
        <v>0</v>
      </c>
    </row>
    <row r="37" spans="1:5" x14ac:dyDescent="0.25">
      <c r="A37" s="117" t="e">
        <f>VLOOKUP(B37, names!A$3:B$2401, 2,)</f>
        <v>#N/A</v>
      </c>
      <c r="B37" s="137" t="s">
        <v>3620</v>
      </c>
      <c r="C37" s="138"/>
      <c r="D37" s="139">
        <v>1</v>
      </c>
      <c r="E37" s="136">
        <f t="shared" si="0"/>
        <v>0</v>
      </c>
    </row>
    <row r="38" spans="1:5" x14ac:dyDescent="0.25">
      <c r="A38" s="117" t="str">
        <f>VLOOKUP(B38, names!A$3:B$2401, 2,)</f>
        <v>Cypress Property &amp; Casualty Insurance Co.</v>
      </c>
      <c r="B38" s="137" t="s">
        <v>59</v>
      </c>
      <c r="C38" s="139">
        <v>67310</v>
      </c>
      <c r="D38" s="139">
        <v>4</v>
      </c>
      <c r="E38" s="136">
        <f t="shared" si="0"/>
        <v>16827.5</v>
      </c>
    </row>
    <row r="39" spans="1:5" x14ac:dyDescent="0.25">
      <c r="A39" s="117" t="e">
        <f>VLOOKUP(B39, names!A$3:B$2401, 2,)</f>
        <v>#N/A</v>
      </c>
      <c r="B39" s="137" t="s">
        <v>3621</v>
      </c>
      <c r="C39" s="138"/>
      <c r="D39" s="139">
        <v>1</v>
      </c>
      <c r="E39" s="136">
        <f t="shared" si="0"/>
        <v>0</v>
      </c>
    </row>
    <row r="40" spans="1:5" x14ac:dyDescent="0.25">
      <c r="A40" s="117" t="str">
        <f>VLOOKUP(B40, names!A$3:B$2401, 2,)</f>
        <v>Edison Insurance Co.</v>
      </c>
      <c r="B40" s="137" t="s">
        <v>115</v>
      </c>
      <c r="C40" s="139">
        <v>35087</v>
      </c>
      <c r="D40" s="139">
        <v>10</v>
      </c>
      <c r="E40" s="136">
        <f t="shared" si="0"/>
        <v>3508.7</v>
      </c>
    </row>
    <row r="41" spans="1:5" x14ac:dyDescent="0.25">
      <c r="A41" s="117" t="str">
        <f>VLOOKUP(B41, names!A$3:B$2401, 2,)</f>
        <v>Electric Insurance Co.</v>
      </c>
      <c r="B41" s="137" t="s">
        <v>121</v>
      </c>
      <c r="C41" s="139">
        <v>1864</v>
      </c>
      <c r="D41" s="139">
        <v>1</v>
      </c>
      <c r="E41" s="136">
        <f t="shared" si="0"/>
        <v>1864</v>
      </c>
    </row>
    <row r="42" spans="1:5" x14ac:dyDescent="0.25">
      <c r="A42" s="117" t="str">
        <f>VLOOKUP(B42, names!A$3:B$2401, 2,)</f>
        <v>Elements Property Insurance Co.</v>
      </c>
      <c r="B42" s="137" t="s">
        <v>78</v>
      </c>
      <c r="C42" s="139">
        <v>46364</v>
      </c>
      <c r="D42" s="139">
        <v>5</v>
      </c>
      <c r="E42" s="136">
        <f t="shared" si="0"/>
        <v>9272.7999999999993</v>
      </c>
    </row>
    <row r="43" spans="1:5" x14ac:dyDescent="0.25">
      <c r="A43" s="117" t="e">
        <f>VLOOKUP(B43, names!A$3:B$2401, 2,)</f>
        <v>#N/A</v>
      </c>
      <c r="B43" s="137" t="s">
        <v>3622</v>
      </c>
      <c r="C43" s="138"/>
      <c r="D43" s="139">
        <v>1</v>
      </c>
      <c r="E43" s="136">
        <f t="shared" si="0"/>
        <v>0</v>
      </c>
    </row>
    <row r="44" spans="1:5" x14ac:dyDescent="0.25">
      <c r="A44" s="117" t="str">
        <f>VLOOKUP(B44, names!A$3:B$2401, 2,)</f>
        <v>Federal Insurance Co.</v>
      </c>
      <c r="B44" s="137" t="s">
        <v>81</v>
      </c>
      <c r="C44" s="139">
        <v>33490</v>
      </c>
      <c r="D44" s="139">
        <v>1</v>
      </c>
      <c r="E44" s="136">
        <f t="shared" si="0"/>
        <v>33490</v>
      </c>
    </row>
    <row r="45" spans="1:5" x14ac:dyDescent="0.25">
      <c r="A45" s="117" t="str">
        <f>VLOOKUP(B45, names!A$3:B$2401, 2,)</f>
        <v>Federated National Insurance Co.</v>
      </c>
      <c r="B45" s="137" t="s">
        <v>37</v>
      </c>
      <c r="C45" s="139">
        <v>273105</v>
      </c>
      <c r="D45" s="139">
        <v>140</v>
      </c>
      <c r="E45" s="136">
        <f t="shared" si="0"/>
        <v>1950.75</v>
      </c>
    </row>
    <row r="46" spans="1:5" x14ac:dyDescent="0.25">
      <c r="A46" s="117" t="str">
        <f>VLOOKUP(B46, names!A$3:B$2401, 2,)</f>
        <v>First Community Insurance Co.</v>
      </c>
      <c r="B46" s="137" t="s">
        <v>83</v>
      </c>
      <c r="C46" s="139">
        <v>23235</v>
      </c>
      <c r="D46" s="139">
        <v>4</v>
      </c>
      <c r="E46" s="136">
        <f t="shared" si="0"/>
        <v>5808.75</v>
      </c>
    </row>
    <row r="47" spans="1:5" x14ac:dyDescent="0.25">
      <c r="A47" s="117" t="str">
        <f>VLOOKUP(B47, names!A$3:B$2401, 2,)</f>
        <v>First Liberty Insurance Corp. (The)</v>
      </c>
      <c r="B47" s="137" t="s">
        <v>90</v>
      </c>
      <c r="C47" s="139">
        <v>24565</v>
      </c>
      <c r="D47" s="139">
        <v>5</v>
      </c>
      <c r="E47" s="136">
        <f t="shared" si="0"/>
        <v>4913</v>
      </c>
    </row>
    <row r="48" spans="1:5" x14ac:dyDescent="0.25">
      <c r="A48" s="117" t="str">
        <f>VLOOKUP(B48, names!A$3:B$2401, 2,)</f>
        <v>First Protective Insurance Co.</v>
      </c>
      <c r="B48" s="137" t="s">
        <v>55</v>
      </c>
      <c r="C48" s="139">
        <v>109987</v>
      </c>
      <c r="D48" s="139">
        <v>15</v>
      </c>
      <c r="E48" s="136">
        <f t="shared" si="0"/>
        <v>7332.4666666666662</v>
      </c>
    </row>
    <row r="49" spans="1:5" x14ac:dyDescent="0.25">
      <c r="A49" s="117" t="str">
        <f>VLOOKUP(B49, names!A$3:B$2401, 2,)</f>
        <v>Florida Family Insurance Co.</v>
      </c>
      <c r="B49" s="137" t="s">
        <v>48</v>
      </c>
      <c r="C49" s="139">
        <v>96072</v>
      </c>
      <c r="D49" s="139">
        <v>9</v>
      </c>
      <c r="E49" s="136">
        <f t="shared" si="0"/>
        <v>10674.666666666666</v>
      </c>
    </row>
    <row r="50" spans="1:5" x14ac:dyDescent="0.25">
      <c r="A50" s="117" t="str">
        <f>VLOOKUP(B50, names!A$3:B$2401, 2,)</f>
        <v>Florida Farm Bureau Casualty Insurance Co.</v>
      </c>
      <c r="B50" s="137" t="s">
        <v>75</v>
      </c>
      <c r="C50" s="139">
        <v>41739</v>
      </c>
      <c r="D50" s="139">
        <v>3</v>
      </c>
      <c r="E50" s="136">
        <f t="shared" si="0"/>
        <v>13913</v>
      </c>
    </row>
    <row r="51" spans="1:5" x14ac:dyDescent="0.25">
      <c r="A51" s="117" t="str">
        <f>VLOOKUP(B51, names!A$3:B$2401, 2,)</f>
        <v>Florida Farm Bureau General Insurance Co.</v>
      </c>
      <c r="B51" s="137" t="s">
        <v>76</v>
      </c>
      <c r="C51" s="139">
        <v>40156</v>
      </c>
      <c r="D51" s="139">
        <v>4</v>
      </c>
      <c r="E51" s="136">
        <f t="shared" si="0"/>
        <v>10039</v>
      </c>
    </row>
    <row r="52" spans="1:5" x14ac:dyDescent="0.25">
      <c r="A52" s="117" t="e">
        <f>VLOOKUP(B52, names!A$3:B$2401, 2,)</f>
        <v>#N/A</v>
      </c>
      <c r="B52" s="137" t="s">
        <v>3515</v>
      </c>
      <c r="C52" s="138"/>
      <c r="D52" s="139">
        <v>1</v>
      </c>
      <c r="E52" s="136">
        <f t="shared" si="0"/>
        <v>0</v>
      </c>
    </row>
    <row r="53" spans="1:5" x14ac:dyDescent="0.25">
      <c r="A53" s="117" t="e">
        <f>VLOOKUP(B53, names!A$3:B$2401, 2,)</f>
        <v>#N/A</v>
      </c>
      <c r="B53" s="137" t="s">
        <v>3516</v>
      </c>
      <c r="C53" s="138"/>
      <c r="D53" s="139">
        <v>1</v>
      </c>
      <c r="E53" s="136">
        <f t="shared" si="0"/>
        <v>0</v>
      </c>
    </row>
    <row r="54" spans="1:5" x14ac:dyDescent="0.25">
      <c r="A54" s="117" t="str">
        <f>VLOOKUP(B54, names!A$3:B$2401, 2,)</f>
        <v>Florida Peninsula Insurance Co.</v>
      </c>
      <c r="B54" s="137" t="s">
        <v>46</v>
      </c>
      <c r="C54" s="139">
        <v>118808</v>
      </c>
      <c r="D54" s="139">
        <v>47</v>
      </c>
      <c r="E54" s="136">
        <f t="shared" si="0"/>
        <v>2527.8297872340427</v>
      </c>
    </row>
    <row r="55" spans="1:5" x14ac:dyDescent="0.25">
      <c r="A55" s="117" t="str">
        <f>VLOOKUP(B55, names!A$3:B$2401, 2,)</f>
        <v>Florida Specialty Insurance Co.</v>
      </c>
      <c r="B55" s="137" t="s">
        <v>84</v>
      </c>
      <c r="C55" s="139">
        <v>30568</v>
      </c>
      <c r="D55" s="139">
        <v>5</v>
      </c>
      <c r="E55" s="136">
        <f t="shared" si="0"/>
        <v>6113.6</v>
      </c>
    </row>
    <row r="56" spans="1:5" x14ac:dyDescent="0.25">
      <c r="A56" s="117" t="e">
        <f>VLOOKUP(B56, names!A$3:B$2401, 2,)</f>
        <v>#N/A</v>
      </c>
      <c r="B56" s="137" t="s">
        <v>3623</v>
      </c>
      <c r="C56" s="138"/>
      <c r="D56" s="139">
        <v>1</v>
      </c>
      <c r="E56" s="136">
        <f t="shared" si="0"/>
        <v>0</v>
      </c>
    </row>
    <row r="57" spans="1:5" x14ac:dyDescent="0.25">
      <c r="A57" s="117" t="e">
        <f>VLOOKUP(B57, names!A$3:B$2401, 2,)</f>
        <v>#N/A</v>
      </c>
      <c r="B57" s="137" t="s">
        <v>3624</v>
      </c>
      <c r="C57" s="138"/>
      <c r="D57" s="139">
        <v>1</v>
      </c>
      <c r="E57" s="136">
        <f t="shared" si="0"/>
        <v>0</v>
      </c>
    </row>
    <row r="58" spans="1:5" x14ac:dyDescent="0.25">
      <c r="A58" s="117" t="str">
        <f>VLOOKUP(B58, names!A$3:B$2401, 2,)</f>
        <v>Foremost Insurance Co.</v>
      </c>
      <c r="B58" s="137" t="s">
        <v>79</v>
      </c>
      <c r="C58" s="139">
        <v>34424</v>
      </c>
      <c r="D58" s="139">
        <v>3</v>
      </c>
      <c r="E58" s="136">
        <f t="shared" si="0"/>
        <v>11474.666666666666</v>
      </c>
    </row>
    <row r="59" spans="1:5" x14ac:dyDescent="0.25">
      <c r="A59" s="117" t="str">
        <f>VLOOKUP(B59, names!A$3:B$2401, 2,)</f>
        <v>Foremost Property And Casualty Insurance Co.</v>
      </c>
      <c r="B59" s="137" t="s">
        <v>92</v>
      </c>
      <c r="C59" s="139">
        <v>14913</v>
      </c>
      <c r="D59" s="139">
        <v>1</v>
      </c>
      <c r="E59" s="136">
        <f t="shared" si="0"/>
        <v>14913</v>
      </c>
    </row>
    <row r="60" spans="1:5" x14ac:dyDescent="0.25">
      <c r="A60" s="117">
        <f>VLOOKUP(B60, names!A$3:B$2401, 2,)</f>
        <v>0</v>
      </c>
      <c r="B60" s="137" t="s">
        <v>2710</v>
      </c>
      <c r="C60" s="138"/>
      <c r="D60" s="139">
        <v>12</v>
      </c>
      <c r="E60" s="136">
        <f t="shared" si="0"/>
        <v>0</v>
      </c>
    </row>
    <row r="61" spans="1:5" x14ac:dyDescent="0.25">
      <c r="A61" s="117">
        <f>VLOOKUP(B61, names!A$3:B$2401, 2,)</f>
        <v>0</v>
      </c>
      <c r="B61" s="137" t="s">
        <v>3520</v>
      </c>
      <c r="C61" s="138"/>
      <c r="D61" s="139">
        <v>1</v>
      </c>
      <c r="E61" s="136">
        <f t="shared" si="0"/>
        <v>0</v>
      </c>
    </row>
    <row r="62" spans="1:5" x14ac:dyDescent="0.25">
      <c r="A62" s="117" t="e">
        <f>VLOOKUP(B62, names!A$3:B$2401, 2,)</f>
        <v>#N/A</v>
      </c>
      <c r="B62" s="137" t="s">
        <v>3625</v>
      </c>
      <c r="C62" s="138"/>
      <c r="D62" s="139">
        <v>1</v>
      </c>
      <c r="E62" s="136">
        <f t="shared" si="0"/>
        <v>0</v>
      </c>
    </row>
    <row r="63" spans="1:5" x14ac:dyDescent="0.25">
      <c r="A63" s="117" t="e">
        <f>VLOOKUP(B63, names!A$3:B$2401, 2,)</f>
        <v>#N/A</v>
      </c>
      <c r="B63" s="137" t="s">
        <v>3626</v>
      </c>
      <c r="C63" s="138"/>
      <c r="D63" s="139">
        <v>1</v>
      </c>
      <c r="E63" s="136">
        <f t="shared" si="0"/>
        <v>0</v>
      </c>
    </row>
    <row r="64" spans="1:5" x14ac:dyDescent="0.25">
      <c r="A64" s="117" t="str">
        <f>VLOOKUP(B64, names!A$3:B$2401, 2,)</f>
        <v>Gulfstream Property And Casualty Insurance Co.</v>
      </c>
      <c r="B64" s="137" t="s">
        <v>64</v>
      </c>
      <c r="C64" s="139">
        <v>61508</v>
      </c>
      <c r="D64" s="139">
        <v>9</v>
      </c>
      <c r="E64" s="136">
        <f t="shared" si="0"/>
        <v>6834.2222222222226</v>
      </c>
    </row>
    <row r="65" spans="1:5" x14ac:dyDescent="0.25">
      <c r="A65" s="117" t="str">
        <f>VLOOKUP(B65, names!A$3:B$2401, 2,)</f>
        <v>Hartford Insurance Co. Of The Midwest</v>
      </c>
      <c r="B65" s="137" t="s">
        <v>86</v>
      </c>
      <c r="C65" s="139">
        <v>21394</v>
      </c>
      <c r="D65" s="139">
        <v>14</v>
      </c>
      <c r="E65" s="136">
        <f t="shared" si="0"/>
        <v>1528.1428571428571</v>
      </c>
    </row>
    <row r="66" spans="1:5" x14ac:dyDescent="0.25">
      <c r="A66" s="117" t="e">
        <f>VLOOKUP(B66, names!A$3:B$2401, 2,)</f>
        <v>#N/A</v>
      </c>
      <c r="B66" s="137" t="s">
        <v>399</v>
      </c>
      <c r="C66" s="138"/>
      <c r="D66" s="139">
        <v>1</v>
      </c>
      <c r="E66" s="136">
        <f t="shared" ref="E66:E129" si="1">C66/D66</f>
        <v>0</v>
      </c>
    </row>
    <row r="67" spans="1:5" x14ac:dyDescent="0.25">
      <c r="A67" s="117" t="e">
        <f>VLOOKUP(B67, names!A$3:B$2401, 2,)</f>
        <v>#N/A</v>
      </c>
      <c r="B67" s="137" t="s">
        <v>3627</v>
      </c>
      <c r="C67" s="138"/>
      <c r="D67" s="139">
        <v>1</v>
      </c>
      <c r="E67" s="136">
        <f t="shared" si="1"/>
        <v>0</v>
      </c>
    </row>
    <row r="68" spans="1:5" x14ac:dyDescent="0.25">
      <c r="A68" s="117" t="e">
        <f>VLOOKUP(B68, names!A$3:B$2401, 2,)</f>
        <v>#N/A</v>
      </c>
      <c r="B68" s="137" t="s">
        <v>3628</v>
      </c>
      <c r="C68" s="138"/>
      <c r="D68" s="139">
        <v>1</v>
      </c>
      <c r="E68" s="136">
        <f t="shared" si="1"/>
        <v>0</v>
      </c>
    </row>
    <row r="69" spans="1:5" x14ac:dyDescent="0.25">
      <c r="A69" s="117" t="str">
        <f>VLOOKUP(B69, names!A$3:B$2401, 2,)</f>
        <v>Heritage Property &amp; Casualty Insurance Co.</v>
      </c>
      <c r="B69" s="137" t="s">
        <v>36</v>
      </c>
      <c r="C69" s="139">
        <v>233087</v>
      </c>
      <c r="D69" s="139">
        <v>66</v>
      </c>
      <c r="E69" s="136">
        <f t="shared" si="1"/>
        <v>3531.621212121212</v>
      </c>
    </row>
    <row r="70" spans="1:5" x14ac:dyDescent="0.25">
      <c r="A70" s="117" t="str">
        <f>VLOOKUP(B70, names!A$3:B$2401, 2,)</f>
        <v>Homeowners Choice Property &amp; Casualty Insurance Co.</v>
      </c>
      <c r="B70" s="137" t="s">
        <v>41</v>
      </c>
      <c r="C70" s="139">
        <v>145351</v>
      </c>
      <c r="D70" s="139">
        <v>22</v>
      </c>
      <c r="E70" s="136">
        <f t="shared" si="1"/>
        <v>6606.863636363636</v>
      </c>
    </row>
    <row r="71" spans="1:5" x14ac:dyDescent="0.25">
      <c r="A71" s="117" t="e">
        <f>VLOOKUP(B71, names!A$3:B$2401, 2,)</f>
        <v>#N/A</v>
      </c>
      <c r="B71" s="137" t="s">
        <v>3629</v>
      </c>
      <c r="C71" s="138"/>
      <c r="D71" s="139">
        <v>1</v>
      </c>
      <c r="E71" s="136">
        <f t="shared" si="1"/>
        <v>0</v>
      </c>
    </row>
    <row r="72" spans="1:5" x14ac:dyDescent="0.25">
      <c r="A72" s="117" t="e">
        <f>VLOOKUP(B72, names!A$3:B$2401, 2,)</f>
        <v>#N/A</v>
      </c>
      <c r="B72" s="137" t="s">
        <v>3630</v>
      </c>
      <c r="C72" s="138"/>
      <c r="D72" s="139">
        <v>1</v>
      </c>
      <c r="E72" s="136">
        <f t="shared" si="1"/>
        <v>0</v>
      </c>
    </row>
    <row r="73" spans="1:5" x14ac:dyDescent="0.25">
      <c r="A73" s="117" t="e">
        <f>VLOOKUP(B73, names!A$3:B$2401, 2,)</f>
        <v>#N/A</v>
      </c>
      <c r="B73" s="137" t="s">
        <v>3631</v>
      </c>
      <c r="C73" s="138"/>
      <c r="D73" s="139">
        <v>1</v>
      </c>
      <c r="E73" s="136">
        <f t="shared" si="1"/>
        <v>0</v>
      </c>
    </row>
    <row r="74" spans="1:5" x14ac:dyDescent="0.25">
      <c r="A74" s="117" t="e">
        <f>VLOOKUP(B74, names!A$3:B$2401, 2,)</f>
        <v>#N/A</v>
      </c>
      <c r="B74" s="137" t="s">
        <v>3632</v>
      </c>
      <c r="C74" s="138"/>
      <c r="D74" s="139">
        <v>1</v>
      </c>
      <c r="E74" s="136">
        <f t="shared" si="1"/>
        <v>0</v>
      </c>
    </row>
    <row r="75" spans="1:5" x14ac:dyDescent="0.25">
      <c r="A75" s="117" t="e">
        <f>VLOOKUP(B75, names!A$3:B$2401, 2,)</f>
        <v>#N/A</v>
      </c>
      <c r="B75" s="137" t="s">
        <v>3633</v>
      </c>
      <c r="C75" s="138"/>
      <c r="D75" s="139">
        <v>1</v>
      </c>
      <c r="E75" s="136">
        <f t="shared" si="1"/>
        <v>0</v>
      </c>
    </row>
    <row r="76" spans="1:5" x14ac:dyDescent="0.25">
      <c r="A76" s="117">
        <f>VLOOKUP(B76, names!A$3:B$2401, 2,)</f>
        <v>0</v>
      </c>
      <c r="B76" s="137" t="s">
        <v>3518</v>
      </c>
      <c r="C76" s="138"/>
      <c r="D76" s="139">
        <v>2</v>
      </c>
      <c r="E76" s="136">
        <f t="shared" si="1"/>
        <v>0</v>
      </c>
    </row>
    <row r="77" spans="1:5" x14ac:dyDescent="0.25">
      <c r="A77" s="117" t="str">
        <f>VLOOKUP(B77, names!A$3:B$2401, 2,)</f>
        <v>Liberty Mutual Fire Insurance Co.</v>
      </c>
      <c r="B77" s="137" t="s">
        <v>77</v>
      </c>
      <c r="C77" s="139">
        <v>34155</v>
      </c>
      <c r="D77" s="139">
        <v>5</v>
      </c>
      <c r="E77" s="136">
        <f t="shared" si="1"/>
        <v>6831</v>
      </c>
    </row>
    <row r="78" spans="1:5" x14ac:dyDescent="0.25">
      <c r="A78" s="117" t="e">
        <f>VLOOKUP(B78, names!A$3:B$2401, 2,)</f>
        <v>#N/A</v>
      </c>
      <c r="B78" s="137" t="s">
        <v>1339</v>
      </c>
      <c r="C78" s="138"/>
      <c r="D78" s="139">
        <v>5</v>
      </c>
      <c r="E78" s="136">
        <f t="shared" si="1"/>
        <v>0</v>
      </c>
    </row>
    <row r="79" spans="1:5" x14ac:dyDescent="0.25">
      <c r="A79" s="117" t="e">
        <f>VLOOKUP(B79, names!A$3:B$2401, 2,)</f>
        <v>#N/A</v>
      </c>
      <c r="B79" s="137" t="s">
        <v>3524</v>
      </c>
      <c r="C79" s="138"/>
      <c r="D79" s="139">
        <v>1</v>
      </c>
      <c r="E79" s="136">
        <f t="shared" si="1"/>
        <v>0</v>
      </c>
    </row>
    <row r="80" spans="1:5" x14ac:dyDescent="0.25">
      <c r="A80" s="117" t="str">
        <f>VLOOKUP(B80, names!A$3:B$2401, 2,)</f>
        <v>Metropolitan Casualty Insurance Co.</v>
      </c>
      <c r="B80" s="137" t="s">
        <v>99</v>
      </c>
      <c r="C80" s="139">
        <v>10093</v>
      </c>
      <c r="D80" s="139">
        <v>1</v>
      </c>
      <c r="E80" s="136">
        <f t="shared" si="1"/>
        <v>10093</v>
      </c>
    </row>
    <row r="81" spans="1:5" x14ac:dyDescent="0.25">
      <c r="A81" s="117" t="str">
        <f>VLOOKUP(B81, names!A$3:B$2401, 2,)</f>
        <v>Modern USA Insurance Co.</v>
      </c>
      <c r="B81" s="137" t="s">
        <v>73</v>
      </c>
      <c r="C81" s="139">
        <v>53043</v>
      </c>
      <c r="D81" s="139">
        <v>20</v>
      </c>
      <c r="E81" s="136">
        <f t="shared" si="1"/>
        <v>2652.15</v>
      </c>
    </row>
    <row r="82" spans="1:5" x14ac:dyDescent="0.25">
      <c r="A82" s="117" t="str">
        <f>VLOOKUP(B82, names!A$3:B$2401, 2,)</f>
        <v>Monarch National Insurance Co.</v>
      </c>
      <c r="B82" s="137" t="s">
        <v>150</v>
      </c>
      <c r="C82" s="139">
        <v>7403</v>
      </c>
      <c r="D82" s="139">
        <v>2</v>
      </c>
      <c r="E82" s="136">
        <f t="shared" si="1"/>
        <v>3701.5</v>
      </c>
    </row>
    <row r="83" spans="1:5" x14ac:dyDescent="0.25">
      <c r="A83" s="117" t="str">
        <f>VLOOKUP(B83, names!A$3:B$2401, 2,)</f>
        <v>Mount Beacon Insurance Co.</v>
      </c>
      <c r="B83" s="137" t="s">
        <v>69</v>
      </c>
      <c r="C83" s="139">
        <v>32247</v>
      </c>
      <c r="D83" s="139">
        <v>6</v>
      </c>
      <c r="E83" s="136">
        <f t="shared" si="1"/>
        <v>5374.5</v>
      </c>
    </row>
    <row r="84" spans="1:5" x14ac:dyDescent="0.25">
      <c r="A84" s="117">
        <f>VLOOKUP(B84, names!A$3:B$2401, 2,)</f>
        <v>0</v>
      </c>
      <c r="B84" s="137" t="s">
        <v>3593</v>
      </c>
      <c r="C84" s="138"/>
      <c r="D84" s="139">
        <v>1</v>
      </c>
      <c r="E84" s="136">
        <f t="shared" si="1"/>
        <v>0</v>
      </c>
    </row>
    <row r="85" spans="1:5" x14ac:dyDescent="0.25">
      <c r="A85" s="117" t="str">
        <f>VLOOKUP(B85, names!A$3:B$2401, 2,)</f>
        <v>Nationwide Insurance Co. Of Florida</v>
      </c>
      <c r="B85" s="137" t="s">
        <v>80</v>
      </c>
      <c r="C85" s="139">
        <v>31965</v>
      </c>
      <c r="D85" s="139">
        <v>3</v>
      </c>
      <c r="E85" s="136">
        <f t="shared" si="1"/>
        <v>10655</v>
      </c>
    </row>
    <row r="86" spans="1:5" x14ac:dyDescent="0.25">
      <c r="A86" s="117">
        <f>VLOOKUP(B86, names!A$3:B$2401, 2,)</f>
        <v>0</v>
      </c>
      <c r="B86" s="137" t="s">
        <v>1507</v>
      </c>
      <c r="C86" s="138"/>
      <c r="D86" s="139">
        <v>1</v>
      </c>
      <c r="E86" s="136">
        <f t="shared" si="1"/>
        <v>0</v>
      </c>
    </row>
    <row r="87" spans="1:5" x14ac:dyDescent="0.25">
      <c r="A87" s="117" t="str">
        <f>VLOOKUP(B87, names!A$3:B$2401, 2,)</f>
        <v>Olympus Insurance Co.</v>
      </c>
      <c r="B87" s="137" t="s">
        <v>52</v>
      </c>
      <c r="C87" s="139">
        <v>81061</v>
      </c>
      <c r="D87" s="139">
        <v>11</v>
      </c>
      <c r="E87" s="136">
        <f t="shared" si="1"/>
        <v>7369.181818181818</v>
      </c>
    </row>
    <row r="88" spans="1:5" x14ac:dyDescent="0.25">
      <c r="A88" s="117" t="str">
        <f>VLOOKUP(B88, names!A$3:B$2401, 2,)</f>
        <v>Omega Insurance Co.</v>
      </c>
      <c r="B88" s="137" t="s">
        <v>72</v>
      </c>
      <c r="C88" s="139">
        <v>44410</v>
      </c>
      <c r="D88" s="139">
        <v>3</v>
      </c>
      <c r="E88" s="136">
        <f t="shared" si="1"/>
        <v>14803.333333333334</v>
      </c>
    </row>
    <row r="89" spans="1:5" x14ac:dyDescent="0.25">
      <c r="A89" s="117" t="e">
        <f>VLOOKUP(B89, names!A$3:B$2401, 2,)</f>
        <v>#N/A</v>
      </c>
      <c r="B89" s="137" t="s">
        <v>3634</v>
      </c>
      <c r="C89" s="138"/>
      <c r="D89" s="139">
        <v>1</v>
      </c>
      <c r="E89" s="136">
        <f t="shared" si="1"/>
        <v>0</v>
      </c>
    </row>
    <row r="90" spans="1:5" x14ac:dyDescent="0.25">
      <c r="A90" s="117" t="e">
        <f>VLOOKUP(B90, names!A$3:B$2401, 2,)</f>
        <v>#N/A</v>
      </c>
      <c r="B90" s="137" t="s">
        <v>3635</v>
      </c>
      <c r="C90" s="138"/>
      <c r="D90" s="139">
        <v>1</v>
      </c>
      <c r="E90" s="136">
        <f t="shared" si="1"/>
        <v>0</v>
      </c>
    </row>
    <row r="91" spans="1:5" x14ac:dyDescent="0.25">
      <c r="A91" s="117" t="e">
        <f>VLOOKUP(B91, names!A$3:B$2401, 2,)</f>
        <v>#N/A</v>
      </c>
      <c r="B91" s="137" t="s">
        <v>3636</v>
      </c>
      <c r="C91" s="138"/>
      <c r="D91" s="139">
        <v>1</v>
      </c>
      <c r="E91" s="136">
        <f t="shared" si="1"/>
        <v>0</v>
      </c>
    </row>
    <row r="92" spans="1:5" x14ac:dyDescent="0.25">
      <c r="A92" s="117" t="str">
        <f>VLOOKUP(B92, names!A$3:B$2401, 2,)</f>
        <v>People's Trust Insurance Co.</v>
      </c>
      <c r="B92" s="137" t="s">
        <v>44</v>
      </c>
      <c r="C92" s="139">
        <v>139712</v>
      </c>
      <c r="D92" s="139">
        <v>49</v>
      </c>
      <c r="E92" s="136">
        <f t="shared" si="1"/>
        <v>2851.2653061224491</v>
      </c>
    </row>
    <row r="93" spans="1:5" x14ac:dyDescent="0.25">
      <c r="A93" s="117" t="str">
        <f>VLOOKUP(B93, names!A$3:B$2401, 2,)</f>
        <v>Philadelphia Indemnity Insurance Co.</v>
      </c>
      <c r="B93" s="137" t="s">
        <v>135</v>
      </c>
      <c r="C93" s="139">
        <v>0</v>
      </c>
      <c r="D93" s="139">
        <v>1</v>
      </c>
      <c r="E93" s="136">
        <f t="shared" si="1"/>
        <v>0</v>
      </c>
    </row>
    <row r="94" spans="1:5" x14ac:dyDescent="0.25">
      <c r="A94" s="117" t="str">
        <f>VLOOKUP(B94, names!A$3:B$2401, 2,)</f>
        <v>Praetorian Insurance Co.</v>
      </c>
      <c r="B94" s="137" t="s">
        <v>96</v>
      </c>
      <c r="C94" s="139">
        <v>24210</v>
      </c>
      <c r="D94" s="139">
        <v>2</v>
      </c>
      <c r="E94" s="136">
        <f t="shared" si="1"/>
        <v>12105</v>
      </c>
    </row>
    <row r="95" spans="1:5" x14ac:dyDescent="0.25">
      <c r="A95" s="117" t="str">
        <f>VLOOKUP(B95, names!A$3:B$2401, 2,)</f>
        <v>Prepared Insurance Co.</v>
      </c>
      <c r="B95" s="137" t="s">
        <v>82</v>
      </c>
      <c r="C95" s="139">
        <v>30749</v>
      </c>
      <c r="D95" s="139">
        <v>4</v>
      </c>
      <c r="E95" s="136">
        <f t="shared" si="1"/>
        <v>7687.25</v>
      </c>
    </row>
    <row r="96" spans="1:5" x14ac:dyDescent="0.25">
      <c r="A96" s="117" t="e">
        <f>VLOOKUP(B96, names!A$3:B$2401, 2,)</f>
        <v>#N/A</v>
      </c>
      <c r="B96" s="137" t="s">
        <v>3637</v>
      </c>
      <c r="C96" s="138"/>
      <c r="D96" s="139">
        <v>1</v>
      </c>
      <c r="E96" s="136">
        <f t="shared" si="1"/>
        <v>0</v>
      </c>
    </row>
    <row r="97" spans="1:5" x14ac:dyDescent="0.25">
      <c r="A97" s="117" t="str">
        <f>VLOOKUP(B97, names!A$3:B$2401, 2,)</f>
        <v>Progressive Property Insurance Co.</v>
      </c>
      <c r="B97" s="137" t="s">
        <v>3534</v>
      </c>
      <c r="C97" s="139">
        <v>88807</v>
      </c>
      <c r="D97" s="139">
        <v>8</v>
      </c>
      <c r="E97" s="136">
        <f t="shared" si="1"/>
        <v>11100.875</v>
      </c>
    </row>
    <row r="98" spans="1:5" x14ac:dyDescent="0.25">
      <c r="A98" s="117" t="str">
        <f>VLOOKUP(B98, names!A$3:B$2401, 2,)</f>
        <v>Safe Harbor Insurance Co.</v>
      </c>
      <c r="B98" s="137" t="s">
        <v>57</v>
      </c>
      <c r="C98" s="139">
        <v>79270</v>
      </c>
      <c r="D98" s="139">
        <v>9</v>
      </c>
      <c r="E98" s="136">
        <f t="shared" si="1"/>
        <v>8807.7777777777774</v>
      </c>
    </row>
    <row r="99" spans="1:5" x14ac:dyDescent="0.25">
      <c r="A99" s="117" t="str">
        <f>VLOOKUP(B99, names!A$3:B$2401, 2,)</f>
        <v>Safepoint Insurance Co.</v>
      </c>
      <c r="B99" s="137" t="s">
        <v>71</v>
      </c>
      <c r="C99" s="139">
        <v>74479</v>
      </c>
      <c r="D99" s="139">
        <v>16</v>
      </c>
      <c r="E99" s="136">
        <f t="shared" si="1"/>
        <v>4654.9375</v>
      </c>
    </row>
    <row r="100" spans="1:5" x14ac:dyDescent="0.25">
      <c r="A100" s="117" t="str">
        <f>VLOOKUP(B100, names!A$3:B$2401, 2,)</f>
        <v>Sawgrass Mutual Insurance Co.</v>
      </c>
      <c r="B100" s="137" t="s">
        <v>85</v>
      </c>
      <c r="C100" s="139">
        <v>20091</v>
      </c>
      <c r="D100" s="139">
        <v>1</v>
      </c>
      <c r="E100" s="136">
        <f t="shared" si="1"/>
        <v>20091</v>
      </c>
    </row>
    <row r="101" spans="1:5" x14ac:dyDescent="0.25">
      <c r="A101" s="117">
        <f>VLOOKUP(B101, names!A$3:B$2401, 2,)</f>
        <v>0</v>
      </c>
      <c r="B101" s="137" t="s">
        <v>2740</v>
      </c>
      <c r="C101" s="138"/>
      <c r="D101" s="139">
        <v>3</v>
      </c>
      <c r="E101" s="136">
        <f t="shared" si="1"/>
        <v>0</v>
      </c>
    </row>
    <row r="102" spans="1:5" x14ac:dyDescent="0.25">
      <c r="A102" s="117" t="str">
        <f>VLOOKUP(B102, names!A$3:B$2401, 2,)</f>
        <v>Security First Insurance Co.</v>
      </c>
      <c r="B102" s="137" t="s">
        <v>35</v>
      </c>
      <c r="C102" s="139">
        <v>340483</v>
      </c>
      <c r="D102" s="139">
        <v>116</v>
      </c>
      <c r="E102" s="136">
        <f t="shared" si="1"/>
        <v>2935.1982758620688</v>
      </c>
    </row>
    <row r="103" spans="1:5" x14ac:dyDescent="0.25">
      <c r="A103" s="117" t="str">
        <f>VLOOKUP(B103, names!A$3:B$2401, 2,)</f>
        <v>Southern Fidelity Insurance Co.</v>
      </c>
      <c r="B103" s="137" t="s">
        <v>58</v>
      </c>
      <c r="C103" s="139">
        <v>61321</v>
      </c>
      <c r="D103" s="139">
        <v>28</v>
      </c>
      <c r="E103" s="136">
        <f t="shared" si="1"/>
        <v>2190.0357142857142</v>
      </c>
    </row>
    <row r="104" spans="1:5" x14ac:dyDescent="0.25">
      <c r="A104" s="117" t="str">
        <f>VLOOKUP(B104, names!A$3:B$2401, 2,)</f>
        <v>Southern Fidelity Property &amp; Casualty</v>
      </c>
      <c r="B104" s="137" t="s">
        <v>62</v>
      </c>
      <c r="C104" s="139">
        <v>66995</v>
      </c>
      <c r="D104" s="139">
        <v>11</v>
      </c>
      <c r="E104" s="136">
        <f t="shared" si="1"/>
        <v>6090.454545454545</v>
      </c>
    </row>
    <row r="105" spans="1:5" x14ac:dyDescent="0.25">
      <c r="A105" s="117" t="str">
        <f>VLOOKUP(B105, names!A$3:B$2401, 2,)</f>
        <v>Southern Oak Insurance Co.</v>
      </c>
      <c r="B105" s="137" t="s">
        <v>65</v>
      </c>
      <c r="C105" s="139">
        <v>57475</v>
      </c>
      <c r="D105" s="139">
        <v>10</v>
      </c>
      <c r="E105" s="136">
        <f t="shared" si="1"/>
        <v>5747.5</v>
      </c>
    </row>
    <row r="106" spans="1:5" x14ac:dyDescent="0.25">
      <c r="A106" s="117" t="str">
        <f>VLOOKUP(B106, names!A$3:B$2401, 2,)</f>
        <v>Southern-Owners Insurance Co.</v>
      </c>
      <c r="B106" s="137" t="s">
        <v>101</v>
      </c>
      <c r="C106" s="139">
        <v>8505</v>
      </c>
      <c r="D106" s="139">
        <v>2</v>
      </c>
      <c r="E106" s="136">
        <f t="shared" si="1"/>
        <v>4252.5</v>
      </c>
    </row>
    <row r="107" spans="1:5" x14ac:dyDescent="0.25">
      <c r="A107" s="117" t="str">
        <f>VLOOKUP(B107, names!A$3:B$2401, 2,)</f>
        <v>St. Johns Insurance Co.</v>
      </c>
      <c r="B107" s="137" t="s">
        <v>40</v>
      </c>
      <c r="C107" s="139">
        <v>167330</v>
      </c>
      <c r="D107" s="139">
        <v>40</v>
      </c>
      <c r="E107" s="136">
        <f t="shared" si="1"/>
        <v>4183.25</v>
      </c>
    </row>
    <row r="108" spans="1:5" x14ac:dyDescent="0.25">
      <c r="A108" s="117" t="e">
        <f>VLOOKUP(B108, names!A$3:B$2401, 2,)</f>
        <v>#N/A</v>
      </c>
      <c r="B108" s="137" t="s">
        <v>1821</v>
      </c>
      <c r="C108" s="138"/>
      <c r="D108" s="139">
        <v>2</v>
      </c>
      <c r="E108" s="136">
        <f t="shared" si="1"/>
        <v>0</v>
      </c>
    </row>
    <row r="109" spans="1:5" x14ac:dyDescent="0.25">
      <c r="A109" s="117" t="str">
        <f>VLOOKUP(B109, names!A$3:B$2401, 2,)</f>
        <v>State Farm Florida Insurance Co.</v>
      </c>
      <c r="B109" s="137" t="s">
        <v>398</v>
      </c>
      <c r="C109" s="138"/>
      <c r="D109" s="139">
        <v>47</v>
      </c>
      <c r="E109" s="136">
        <f t="shared" si="1"/>
        <v>0</v>
      </c>
    </row>
    <row r="110" spans="1:5" x14ac:dyDescent="0.25">
      <c r="A110" s="117" t="e">
        <f>VLOOKUP(B110, names!A$3:B$2401, 2,)</f>
        <v>#N/A</v>
      </c>
      <c r="B110" s="137" t="s">
        <v>3638</v>
      </c>
      <c r="C110" s="138"/>
      <c r="D110" s="139">
        <v>1</v>
      </c>
      <c r="E110" s="136">
        <f t="shared" si="1"/>
        <v>0</v>
      </c>
    </row>
    <row r="111" spans="1:5" x14ac:dyDescent="0.25">
      <c r="A111" s="117" t="e">
        <f>VLOOKUP(B111, names!A$3:B$2401, 2,)</f>
        <v>#N/A</v>
      </c>
      <c r="B111" s="137" t="s">
        <v>3639</v>
      </c>
      <c r="C111" s="138"/>
      <c r="D111" s="139">
        <v>1</v>
      </c>
      <c r="E111" s="136">
        <f t="shared" si="1"/>
        <v>0</v>
      </c>
    </row>
    <row r="112" spans="1:5" x14ac:dyDescent="0.25">
      <c r="A112" s="117" t="e">
        <f>VLOOKUP(B112, names!A$3:B$2401, 2,)</f>
        <v>#N/A</v>
      </c>
      <c r="B112" s="137" t="s">
        <v>3605</v>
      </c>
      <c r="C112" s="138"/>
      <c r="D112" s="139">
        <v>1</v>
      </c>
      <c r="E112" s="136">
        <f t="shared" si="1"/>
        <v>0</v>
      </c>
    </row>
    <row r="113" spans="1:5" x14ac:dyDescent="0.25">
      <c r="A113" s="117" t="str">
        <f>VLOOKUP(B113, names!A$3:B$2401, 2,)</f>
        <v>Teachers Insurance Co.</v>
      </c>
      <c r="B113" s="137" t="s">
        <v>137</v>
      </c>
      <c r="C113" s="139">
        <v>605</v>
      </c>
      <c r="D113" s="139">
        <v>1</v>
      </c>
      <c r="E113" s="136">
        <f t="shared" si="1"/>
        <v>605</v>
      </c>
    </row>
    <row r="114" spans="1:5" x14ac:dyDescent="0.25">
      <c r="A114" s="117" t="str">
        <f>VLOOKUP(B114, names!A$3:B$2401, 2,)</f>
        <v xml:space="preserve">Tower Hill Preferred Insurance Co. </v>
      </c>
      <c r="B114" s="137" t="s">
        <v>1869</v>
      </c>
      <c r="C114" s="138"/>
      <c r="D114" s="139">
        <v>11</v>
      </c>
      <c r="E114" s="136">
        <f t="shared" si="1"/>
        <v>0</v>
      </c>
    </row>
    <row r="115" spans="1:5" x14ac:dyDescent="0.25">
      <c r="A115" s="117" t="str">
        <f>VLOOKUP(B115, names!A$3:B$2401, 2,)</f>
        <v>Tower Hill Prime Insurance Co.</v>
      </c>
      <c r="B115" s="137" t="s">
        <v>43</v>
      </c>
      <c r="C115" s="139">
        <v>149172</v>
      </c>
      <c r="D115" s="139">
        <v>29</v>
      </c>
      <c r="E115" s="136">
        <f t="shared" si="1"/>
        <v>5143.8620689655172</v>
      </c>
    </row>
    <row r="116" spans="1:5" x14ac:dyDescent="0.25">
      <c r="A116" s="117" t="str">
        <f>VLOOKUP(B116, names!A$3:B$2401, 2,)</f>
        <v>Tower Hill Select Insurance Co.</v>
      </c>
      <c r="B116" s="137" t="s">
        <v>63</v>
      </c>
      <c r="C116" s="139">
        <v>45306</v>
      </c>
      <c r="D116" s="139">
        <v>12</v>
      </c>
      <c r="E116" s="136">
        <f t="shared" si="1"/>
        <v>3775.5</v>
      </c>
    </row>
    <row r="117" spans="1:5" x14ac:dyDescent="0.25">
      <c r="A117" s="117" t="str">
        <f>VLOOKUP(B117, names!A$3:B$2401, 2,)</f>
        <v>Tower Hill Signature Insurance Co.</v>
      </c>
      <c r="B117" s="137" t="s">
        <v>51</v>
      </c>
      <c r="C117" s="139">
        <v>83394</v>
      </c>
      <c r="D117" s="139">
        <v>19</v>
      </c>
      <c r="E117" s="136">
        <f t="shared" si="1"/>
        <v>4389.1578947368425</v>
      </c>
    </row>
    <row r="118" spans="1:5" x14ac:dyDescent="0.25">
      <c r="A118" s="117" t="str">
        <f>VLOOKUP(B118, names!A$3:B$2401, 2,)</f>
        <v>United Casualty Insurance Co. Of America</v>
      </c>
      <c r="B118" s="137" t="s">
        <v>95</v>
      </c>
      <c r="C118" s="139">
        <v>15121</v>
      </c>
      <c r="D118" s="139">
        <v>1</v>
      </c>
      <c r="E118" s="136">
        <f t="shared" si="1"/>
        <v>15121</v>
      </c>
    </row>
    <row r="119" spans="1:5" x14ac:dyDescent="0.25">
      <c r="A119" s="117" t="str">
        <f>VLOOKUP(B119, names!A$3:B$2401, 2,)</f>
        <v>United Fire And Casualty Co.</v>
      </c>
      <c r="B119" s="137" t="s">
        <v>130</v>
      </c>
      <c r="C119" s="139">
        <v>630</v>
      </c>
      <c r="D119" s="139">
        <v>1</v>
      </c>
      <c r="E119" s="136">
        <f t="shared" si="1"/>
        <v>630</v>
      </c>
    </row>
    <row r="120" spans="1:5" x14ac:dyDescent="0.25">
      <c r="A120" s="117" t="str">
        <f>VLOOKUP(B120, names!A$3:B$2401, 2,)</f>
        <v>United Property &amp; Casualty Insurance Co.</v>
      </c>
      <c r="B120" s="137" t="s">
        <v>39</v>
      </c>
      <c r="C120" s="139">
        <v>187058</v>
      </c>
      <c r="D120" s="139">
        <v>39</v>
      </c>
      <c r="E120" s="136">
        <f t="shared" si="1"/>
        <v>4796.3589743589746</v>
      </c>
    </row>
    <row r="121" spans="1:5" x14ac:dyDescent="0.25">
      <c r="A121" s="117" t="str">
        <f>VLOOKUP(B121, names!A$3:B$2401, 2,)</f>
        <v>United Services Automobile Association</v>
      </c>
      <c r="B121" s="137" t="s">
        <v>45</v>
      </c>
      <c r="C121" s="139">
        <v>123865</v>
      </c>
      <c r="D121" s="139">
        <v>4</v>
      </c>
      <c r="E121" s="136">
        <f t="shared" si="1"/>
        <v>30966.25</v>
      </c>
    </row>
    <row r="122" spans="1:5" x14ac:dyDescent="0.25">
      <c r="A122" s="117" t="str">
        <f>VLOOKUP(B122, names!A$3:B$2401, 2,)</f>
        <v>Universal Insurance Co. Of North America</v>
      </c>
      <c r="B122" s="137" t="s">
        <v>70</v>
      </c>
      <c r="C122" s="139">
        <v>61242</v>
      </c>
      <c r="D122" s="139">
        <v>16</v>
      </c>
      <c r="E122" s="136">
        <f t="shared" si="1"/>
        <v>3827.625</v>
      </c>
    </row>
    <row r="123" spans="1:5" x14ac:dyDescent="0.25">
      <c r="A123" s="117" t="str">
        <f>VLOOKUP(B123, names!A$3:B$2401, 2,)</f>
        <v>Universal Property &amp; Casualty Insurance Co.</v>
      </c>
      <c r="B123" s="137" t="s">
        <v>34</v>
      </c>
      <c r="C123" s="139">
        <v>584855</v>
      </c>
      <c r="D123" s="139">
        <v>161</v>
      </c>
      <c r="E123" s="136">
        <f t="shared" si="1"/>
        <v>3632.6397515527951</v>
      </c>
    </row>
    <row r="124" spans="1:5" x14ac:dyDescent="0.25">
      <c r="A124" s="117" t="str">
        <f>VLOOKUP(B124, names!A$3:B$2401, 2,)</f>
        <v>USAA Casualty Insurance Co.</v>
      </c>
      <c r="B124" s="137" t="s">
        <v>67</v>
      </c>
      <c r="C124" s="139">
        <v>62085</v>
      </c>
      <c r="D124" s="139">
        <v>5</v>
      </c>
      <c r="E124" s="136">
        <f t="shared" si="1"/>
        <v>12417</v>
      </c>
    </row>
    <row r="125" spans="1:5" x14ac:dyDescent="0.25">
      <c r="A125" s="117" t="str">
        <f>VLOOKUP(B125, names!A$3:B$2401, 2,)</f>
        <v>USAA General Indemnity Co.</v>
      </c>
      <c r="B125" s="137" t="s">
        <v>94</v>
      </c>
      <c r="C125" s="139">
        <v>28334</v>
      </c>
      <c r="D125" s="139">
        <v>1</v>
      </c>
      <c r="E125" s="136">
        <f t="shared" si="1"/>
        <v>28334</v>
      </c>
    </row>
    <row r="126" spans="1:5" x14ac:dyDescent="0.25">
      <c r="A126" s="117">
        <f>VLOOKUP(B126, names!A$3:B$2401, 2,)</f>
        <v>0</v>
      </c>
      <c r="B126" s="137" t="s">
        <v>3640</v>
      </c>
      <c r="C126" s="138"/>
      <c r="D126" s="139">
        <v>1</v>
      </c>
      <c r="E126" s="136">
        <f t="shared" si="1"/>
        <v>0</v>
      </c>
    </row>
    <row r="127" spans="1:5" x14ac:dyDescent="0.25">
      <c r="A127" s="117" t="str">
        <f>VLOOKUP(B127, names!A$3:B$2401, 2,)</f>
        <v>Weston Insurance Co.</v>
      </c>
      <c r="B127" s="137" t="s">
        <v>87</v>
      </c>
      <c r="C127" s="139">
        <v>20073</v>
      </c>
      <c r="D127" s="139">
        <v>8</v>
      </c>
      <c r="E127" s="136">
        <f t="shared" si="1"/>
        <v>2509.125</v>
      </c>
    </row>
    <row r="128" spans="1:5" x14ac:dyDescent="0.25">
      <c r="A128" s="117" t="e">
        <f>VLOOKUP(B128, names!A$3:B$2401, 2,)</f>
        <v>#N/A</v>
      </c>
      <c r="B128" s="137" t="s">
        <v>3641</v>
      </c>
      <c r="C128" s="138"/>
      <c r="D128" s="139">
        <v>1</v>
      </c>
      <c r="E128" s="136">
        <f t="shared" si="1"/>
        <v>0</v>
      </c>
    </row>
    <row r="129" spans="1:5" x14ac:dyDescent="0.25">
      <c r="A129" s="117" t="e">
        <f>VLOOKUP(B129, names!A$3:B$2401, 2,)</f>
        <v>#N/A</v>
      </c>
      <c r="B129" s="137" t="s">
        <v>2005</v>
      </c>
      <c r="C129" s="138"/>
      <c r="D129" s="139">
        <v>3</v>
      </c>
      <c r="E129" s="136">
        <f t="shared" si="1"/>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85"/>
  <sheetViews>
    <sheetView workbookViewId="0">
      <selection activeCell="A2" sqref="A2"/>
    </sheetView>
  </sheetViews>
  <sheetFormatPr defaultRowHeight="15" x14ac:dyDescent="0.25"/>
  <cols>
    <col min="1" max="1" width="9.140625" customWidth="1"/>
  </cols>
  <sheetData>
    <row r="1" spans="1:5" ht="24" x14ac:dyDescent="0.25">
      <c r="B1" s="126" t="s">
        <v>2911</v>
      </c>
      <c r="C1" s="127" t="s">
        <v>2912</v>
      </c>
      <c r="D1" s="127" t="s">
        <v>2913</v>
      </c>
      <c r="E1" s="128" t="s">
        <v>2914</v>
      </c>
    </row>
    <row r="2" spans="1:5" ht="48.75" x14ac:dyDescent="0.25">
      <c r="A2" t="str">
        <f>VLOOKUP(B2, names!A$3:B$2401, 2,)</f>
        <v>AIG Property Casualty Co.</v>
      </c>
      <c r="B2" s="129" t="s">
        <v>97</v>
      </c>
      <c r="C2" s="130">
        <v>14896</v>
      </c>
      <c r="D2" s="130">
        <v>1</v>
      </c>
      <c r="E2" s="131" t="str">
        <f t="shared" ref="E2:E65" si="0">C2/GCD(C2,D2)&amp;":"&amp;D2/GCD(C2,D2)</f>
        <v>14896:1</v>
      </c>
    </row>
    <row r="3" spans="1:5" ht="48.75" x14ac:dyDescent="0.25">
      <c r="A3" s="117">
        <f>VLOOKUP(B3, names!A$3:B$2401, 2,)</f>
        <v>0</v>
      </c>
      <c r="B3" s="129" t="s">
        <v>504</v>
      </c>
      <c r="C3" s="132"/>
      <c r="D3" s="130">
        <v>1</v>
      </c>
      <c r="E3" s="131" t="str">
        <f t="shared" si="0"/>
        <v>0:1</v>
      </c>
    </row>
    <row r="4" spans="1:5" ht="84.75" x14ac:dyDescent="0.25">
      <c r="A4" s="117" t="str">
        <f>VLOOKUP(B4, names!A$3:B$2401, 2,)</f>
        <v>American Bankers Insurance Co. Of Florida</v>
      </c>
      <c r="B4" s="129" t="s">
        <v>42</v>
      </c>
      <c r="C4" s="130">
        <v>94374</v>
      </c>
      <c r="D4" s="130">
        <v>4</v>
      </c>
      <c r="E4" s="131" t="str">
        <f t="shared" si="0"/>
        <v>47187:2</v>
      </c>
    </row>
    <row r="5" spans="1:5" ht="84.75" x14ac:dyDescent="0.25">
      <c r="A5" s="117" t="str">
        <f>VLOOKUP(B5, names!A$3:B$2401, 2,)</f>
        <v>American Integrity Insurance Co. Of Florida</v>
      </c>
      <c r="B5" s="129" t="s">
        <v>38</v>
      </c>
      <c r="C5" s="130">
        <v>236796</v>
      </c>
      <c r="D5" s="130">
        <v>100</v>
      </c>
      <c r="E5" s="131" t="str">
        <f t="shared" si="0"/>
        <v>59199:25</v>
      </c>
    </row>
    <row r="6" spans="1:5" ht="60.75" x14ac:dyDescent="0.25">
      <c r="A6" s="117" t="e">
        <f>VLOOKUP(B6, names!A$3:B$2401, 2,)</f>
        <v>#N/A</v>
      </c>
      <c r="B6" s="129" t="s">
        <v>581</v>
      </c>
      <c r="C6" s="132"/>
      <c r="D6" s="130">
        <v>1</v>
      </c>
      <c r="E6" s="131" t="str">
        <f t="shared" si="0"/>
        <v>0:1</v>
      </c>
    </row>
    <row r="7" spans="1:5" ht="72.75" x14ac:dyDescent="0.25">
      <c r="A7" s="117" t="e">
        <f>VLOOKUP(B7, names!A$3:B$2401, 2,)</f>
        <v>#N/A</v>
      </c>
      <c r="B7" s="129" t="s">
        <v>584</v>
      </c>
      <c r="C7" s="132"/>
      <c r="D7" s="130">
        <v>1</v>
      </c>
      <c r="E7" s="131" t="str">
        <f t="shared" si="0"/>
        <v>0:1</v>
      </c>
    </row>
    <row r="8" spans="1:5" ht="48.75" x14ac:dyDescent="0.25">
      <c r="A8" s="117" t="str">
        <f>VLOOKUP(B8, names!A$3:B$2401, 2,)</f>
        <v>American Strategic Insurance Corp.</v>
      </c>
      <c r="B8" s="129" t="s">
        <v>61</v>
      </c>
      <c r="C8" s="130">
        <v>66798</v>
      </c>
      <c r="D8" s="130">
        <v>1</v>
      </c>
      <c r="E8" s="131" t="str">
        <f t="shared" si="0"/>
        <v>66798:1</v>
      </c>
    </row>
    <row r="9" spans="1:5" ht="72.75" x14ac:dyDescent="0.25">
      <c r="A9" s="117" t="str">
        <f>VLOOKUP(B9, names!A$3:B$2401, 2,)</f>
        <v>American Traditions Insurance Co.</v>
      </c>
      <c r="B9" s="129" t="s">
        <v>68</v>
      </c>
      <c r="C9" s="130">
        <v>60814</v>
      </c>
      <c r="D9" s="130">
        <v>8</v>
      </c>
      <c r="E9" s="131" t="str">
        <f t="shared" si="0"/>
        <v>30407:4</v>
      </c>
    </row>
    <row r="10" spans="1:5" ht="84.75" x14ac:dyDescent="0.25">
      <c r="A10" s="117" t="str">
        <f>VLOOKUP(B10, names!A$3:B$2401, 2,)</f>
        <v>Anchor Property And Casualty Insurance Co.</v>
      </c>
      <c r="B10" s="129" t="s">
        <v>88</v>
      </c>
      <c r="C10" s="130">
        <v>36700</v>
      </c>
      <c r="D10" s="130">
        <v>3</v>
      </c>
      <c r="E10" s="131" t="str">
        <f t="shared" si="0"/>
        <v>36700:3</v>
      </c>
    </row>
    <row r="11" spans="1:5" ht="48.75" x14ac:dyDescent="0.25">
      <c r="A11" s="117" t="str">
        <f>VLOOKUP(B11, names!A$3:B$2401, 2,)</f>
        <v>Ark Royal Insurance Co.</v>
      </c>
      <c r="B11" s="129" t="s">
        <v>50</v>
      </c>
      <c r="C11" s="130">
        <v>92559</v>
      </c>
      <c r="D11" s="130">
        <v>4</v>
      </c>
      <c r="E11" s="131" t="str">
        <f t="shared" si="0"/>
        <v>92559:4</v>
      </c>
    </row>
    <row r="12" spans="1:5" ht="36.75" x14ac:dyDescent="0.25">
      <c r="A12" s="117" t="str">
        <f>VLOOKUP(B12, names!A$3:B$2401, 2,)</f>
        <v>ASI Assurance Corp.</v>
      </c>
      <c r="B12" s="129" t="s">
        <v>56</v>
      </c>
      <c r="C12" s="130">
        <v>56976</v>
      </c>
      <c r="D12" s="130">
        <v>7</v>
      </c>
      <c r="E12" s="131" t="str">
        <f t="shared" si="0"/>
        <v>56976:7</v>
      </c>
    </row>
    <row r="13" spans="1:5" ht="60.75" x14ac:dyDescent="0.25">
      <c r="A13" s="117" t="str">
        <f>VLOOKUP(B13, names!A$3:B$2401, 2,)</f>
        <v>ASI Preferred Insurance Corp.</v>
      </c>
      <c r="B13" s="129" t="s">
        <v>47</v>
      </c>
      <c r="C13" s="130">
        <v>125537</v>
      </c>
      <c r="D13" s="130">
        <v>5</v>
      </c>
      <c r="E13" s="131" t="str">
        <f t="shared" si="0"/>
        <v>125537:5</v>
      </c>
    </row>
    <row r="14" spans="1:5" ht="84.75" x14ac:dyDescent="0.25">
      <c r="A14" s="117" t="str">
        <f>VLOOKUP(B14, names!A$3:B$2401, 2,)</f>
        <v>Auto Club Insurance Co. Of Florida</v>
      </c>
      <c r="B14" s="129" t="s">
        <v>60</v>
      </c>
      <c r="C14" s="130">
        <v>65403</v>
      </c>
      <c r="D14" s="130">
        <v>2</v>
      </c>
      <c r="E14" s="131" t="str">
        <f t="shared" si="0"/>
        <v>65403:2</v>
      </c>
    </row>
    <row r="15" spans="1:5" ht="84.75" x14ac:dyDescent="0.25">
      <c r="A15" s="117" t="str">
        <f>VLOOKUP(B15, names!A$3:B$2401, 2,)</f>
        <v>Avatar Property &amp; Casualty Insurance Co.</v>
      </c>
      <c r="B15" s="129" t="s">
        <v>91</v>
      </c>
      <c r="C15" s="130">
        <v>19676</v>
      </c>
      <c r="D15" s="130">
        <v>2</v>
      </c>
      <c r="E15" s="131" t="str">
        <f t="shared" si="0"/>
        <v>9838:1</v>
      </c>
    </row>
    <row r="16" spans="1:5" ht="84.75" x14ac:dyDescent="0.25">
      <c r="A16" s="117" t="str">
        <f>VLOOKUP(B16, names!A$3:B$2401, 2,)</f>
        <v>Capitol Preferred Insurance Co.</v>
      </c>
      <c r="B16" s="129" t="s">
        <v>74</v>
      </c>
      <c r="C16" s="130">
        <v>42918</v>
      </c>
      <c r="D16" s="130">
        <v>7</v>
      </c>
      <c r="E16" s="131" t="str">
        <f t="shared" si="0"/>
        <v>42918:7</v>
      </c>
    </row>
    <row r="17" spans="1:5" ht="48.75" x14ac:dyDescent="0.25">
      <c r="A17" s="117" t="str">
        <f>VLOOKUP(B17, names!A$3:B$2401, 2,)</f>
        <v>Castle Key Indemnity Co.</v>
      </c>
      <c r="B17" s="129" t="s">
        <v>49</v>
      </c>
      <c r="C17" s="130">
        <v>99443</v>
      </c>
      <c r="D17" s="130">
        <v>12</v>
      </c>
      <c r="E17" s="131" t="str">
        <f t="shared" si="0"/>
        <v>99443:12</v>
      </c>
    </row>
    <row r="18" spans="1:5" ht="48.75" x14ac:dyDescent="0.25">
      <c r="A18" s="117" t="str">
        <f>VLOOKUP(B18, names!A$3:B$2401, 2,)</f>
        <v>Castle Key Insurance Co.</v>
      </c>
      <c r="B18" s="129" t="s">
        <v>53</v>
      </c>
      <c r="C18" s="130">
        <v>73011</v>
      </c>
      <c r="D18" s="130">
        <v>18</v>
      </c>
      <c r="E18" s="131" t="str">
        <f t="shared" si="0"/>
        <v>24337:6</v>
      </c>
    </row>
    <row r="19" spans="1:5" ht="72.75" x14ac:dyDescent="0.25">
      <c r="A19" s="117" t="str">
        <f>VLOOKUP(B19, names!A$3:B$2401, 2,)</f>
        <v>Citizens Property Insurance Corp.</v>
      </c>
      <c r="B19" s="129" t="s">
        <v>33</v>
      </c>
      <c r="C19" s="130">
        <v>440577</v>
      </c>
      <c r="D19" s="130">
        <v>161</v>
      </c>
      <c r="E19" s="131" t="str">
        <f t="shared" si="0"/>
        <v>440577:161</v>
      </c>
    </row>
    <row r="20" spans="1:5" ht="48.75" x14ac:dyDescent="0.25">
      <c r="A20" s="117" t="e">
        <f>VLOOKUP(B20, names!A$3:B$2401, 2,)</f>
        <v>#N/A</v>
      </c>
      <c r="B20" s="129" t="s">
        <v>3513</v>
      </c>
      <c r="C20" s="132"/>
      <c r="D20" s="130">
        <v>1</v>
      </c>
      <c r="E20" s="131" t="str">
        <f t="shared" si="0"/>
        <v>0:1</v>
      </c>
    </row>
    <row r="21" spans="1:5" ht="84.75" x14ac:dyDescent="0.25">
      <c r="A21" s="117" t="str">
        <f>VLOOKUP(B21, names!A$3:B$2401, 2,)</f>
        <v>Cypress Property &amp; Casualty Insurance Co.</v>
      </c>
      <c r="B21" s="129" t="s">
        <v>59</v>
      </c>
      <c r="C21" s="130">
        <v>68718</v>
      </c>
      <c r="D21" s="130">
        <v>4</v>
      </c>
      <c r="E21" s="131" t="str">
        <f t="shared" si="0"/>
        <v>34359:2</v>
      </c>
    </row>
    <row r="22" spans="1:5" ht="60.75" x14ac:dyDescent="0.25">
      <c r="A22" s="117" t="str">
        <f>VLOOKUP(B22, names!A$3:B$2401, 2,)</f>
        <v>Elements Property Insurance Co.</v>
      </c>
      <c r="B22" s="129" t="s">
        <v>78</v>
      </c>
      <c r="C22" s="130">
        <v>44832</v>
      </c>
      <c r="D22" s="130">
        <v>2</v>
      </c>
      <c r="E22" s="131" t="str">
        <f t="shared" si="0"/>
        <v>22416:1</v>
      </c>
    </row>
    <row r="23" spans="1:5" ht="72.75" x14ac:dyDescent="0.25">
      <c r="A23" s="117" t="str">
        <f>VLOOKUP(B23, names!A$3:B$2401, 2,)</f>
        <v>Federated National Insurance Co.</v>
      </c>
      <c r="B23" s="129" t="s">
        <v>37</v>
      </c>
      <c r="C23" s="130">
        <v>272263</v>
      </c>
      <c r="D23" s="130">
        <v>74</v>
      </c>
      <c r="E23" s="131" t="str">
        <f t="shared" si="0"/>
        <v>272263:74</v>
      </c>
    </row>
    <row r="24" spans="1:5" ht="48.75" x14ac:dyDescent="0.25">
      <c r="A24" s="117" t="str">
        <f>VLOOKUP(B24, names!A$3:B$2401, 2,)</f>
        <v>Fidelity Fire &amp; Casualty Co.</v>
      </c>
      <c r="B24" s="129" t="s">
        <v>200</v>
      </c>
      <c r="C24" s="132"/>
      <c r="D24" s="130">
        <v>1</v>
      </c>
      <c r="E24" s="131" t="str">
        <f t="shared" si="0"/>
        <v>0:1</v>
      </c>
    </row>
    <row r="25" spans="1:5" ht="48.75" x14ac:dyDescent="0.25">
      <c r="A25" s="117" t="e">
        <f>VLOOKUP(B25, names!A$3:B$2401, 2,)</f>
        <v>#N/A</v>
      </c>
      <c r="B25" s="129" t="s">
        <v>3514</v>
      </c>
      <c r="C25" s="132"/>
      <c r="D25" s="130">
        <v>1</v>
      </c>
      <c r="E25" s="131" t="str">
        <f t="shared" si="0"/>
        <v>0:1</v>
      </c>
    </row>
    <row r="26" spans="1:5" ht="72.75" x14ac:dyDescent="0.25">
      <c r="A26" s="117" t="str">
        <f>VLOOKUP(B26, names!A$3:B$2401, 2,)</f>
        <v>First Community Insurance Co.</v>
      </c>
      <c r="B26" s="129" t="s">
        <v>83</v>
      </c>
      <c r="C26" s="130">
        <v>23251</v>
      </c>
      <c r="D26" s="130">
        <v>3</v>
      </c>
      <c r="E26" s="131" t="str">
        <f t="shared" si="0"/>
        <v>23251:3</v>
      </c>
    </row>
    <row r="27" spans="1:5" ht="84.75" x14ac:dyDescent="0.25">
      <c r="A27" s="117" t="str">
        <f>VLOOKUP(B27, names!A$3:B$2401, 2,)</f>
        <v>First Floridian Auto And Home Insurance Co.</v>
      </c>
      <c r="B27" s="129" t="s">
        <v>93</v>
      </c>
      <c r="C27" s="130">
        <v>15449</v>
      </c>
      <c r="D27" s="130">
        <v>4</v>
      </c>
      <c r="E27" s="131" t="str">
        <f t="shared" si="0"/>
        <v>15449:4</v>
      </c>
    </row>
    <row r="28" spans="1:5" ht="72.75" x14ac:dyDescent="0.25">
      <c r="A28" s="117" t="str">
        <f>VLOOKUP(B28, names!A$3:B$2401, 2,)</f>
        <v>First Protective Insurance Co.</v>
      </c>
      <c r="B28" s="129" t="s">
        <v>55</v>
      </c>
      <c r="C28" s="130">
        <v>104138</v>
      </c>
      <c r="D28" s="130">
        <v>13</v>
      </c>
      <c r="E28" s="131" t="str">
        <f t="shared" si="0"/>
        <v>104138:13</v>
      </c>
    </row>
    <row r="29" spans="1:5" ht="60.75" x14ac:dyDescent="0.25">
      <c r="A29" s="117" t="str">
        <f>VLOOKUP(B29, names!A$3:B$2401, 2,)</f>
        <v>Florida Family Insurance Co.</v>
      </c>
      <c r="B29" s="129" t="s">
        <v>48</v>
      </c>
      <c r="C29" s="130">
        <v>98089</v>
      </c>
      <c r="D29" s="130">
        <v>5</v>
      </c>
      <c r="E29" s="131" t="str">
        <f t="shared" si="0"/>
        <v>98089:5</v>
      </c>
    </row>
    <row r="30" spans="1:5" ht="84.75" x14ac:dyDescent="0.25">
      <c r="A30" s="117" t="str">
        <f>VLOOKUP(B30, names!A$3:B$2401, 2,)</f>
        <v>Florida Farm Bureau Casualty Insurance Co.</v>
      </c>
      <c r="B30" s="129" t="s">
        <v>75</v>
      </c>
      <c r="C30" s="130">
        <v>41800</v>
      </c>
      <c r="D30" s="130">
        <v>6</v>
      </c>
      <c r="E30" s="131" t="str">
        <f t="shared" si="0"/>
        <v>20900:3</v>
      </c>
    </row>
    <row r="31" spans="1:5" ht="84.75" x14ac:dyDescent="0.25">
      <c r="A31" s="117" t="str">
        <f>VLOOKUP(B31, names!A$3:B$2401, 2,)</f>
        <v>Florida Farm Bureau General Insurance Co.</v>
      </c>
      <c r="B31" s="129" t="s">
        <v>76</v>
      </c>
      <c r="C31" s="130">
        <v>40324</v>
      </c>
      <c r="D31" s="130">
        <v>5</v>
      </c>
      <c r="E31" s="131" t="str">
        <f t="shared" si="0"/>
        <v>40324:5</v>
      </c>
    </row>
    <row r="32" spans="1:5" ht="72.75" x14ac:dyDescent="0.25">
      <c r="A32" s="117" t="e">
        <f>VLOOKUP(B32, names!A$3:B$2401, 2,)</f>
        <v>#N/A</v>
      </c>
      <c r="B32" s="129" t="s">
        <v>3515</v>
      </c>
      <c r="C32" s="132"/>
      <c r="D32" s="130">
        <v>5</v>
      </c>
      <c r="E32" s="131" t="str">
        <f t="shared" si="0"/>
        <v>0:1</v>
      </c>
    </row>
    <row r="33" spans="1:5" ht="60.75" x14ac:dyDescent="0.25">
      <c r="A33" s="117" t="e">
        <f>VLOOKUP(B33, names!A$3:B$2401, 2,)</f>
        <v>#N/A</v>
      </c>
      <c r="B33" s="129" t="s">
        <v>3516</v>
      </c>
      <c r="C33" s="132"/>
      <c r="D33" s="130">
        <v>2</v>
      </c>
      <c r="E33" s="131" t="str">
        <f t="shared" si="0"/>
        <v>0:1</v>
      </c>
    </row>
    <row r="34" spans="1:5" ht="72.75" x14ac:dyDescent="0.25">
      <c r="A34" s="117" t="str">
        <f>VLOOKUP(B34, names!A$3:B$2401, 2,)</f>
        <v>Florida Peninsula Insurance Co.</v>
      </c>
      <c r="B34" s="129" t="s">
        <v>46</v>
      </c>
      <c r="C34" s="130">
        <v>118771</v>
      </c>
      <c r="D34" s="130">
        <v>28</v>
      </c>
      <c r="E34" s="131" t="str">
        <f t="shared" si="0"/>
        <v>118771:28</v>
      </c>
    </row>
    <row r="35" spans="1:5" ht="60.75" x14ac:dyDescent="0.25">
      <c r="A35" s="117" t="str">
        <f>VLOOKUP(B35, names!A$3:B$2401, 2,)</f>
        <v>Florida Specialty Insurance Co.</v>
      </c>
      <c r="B35" s="129" t="s">
        <v>84</v>
      </c>
      <c r="C35" s="130">
        <v>28641</v>
      </c>
      <c r="D35" s="130">
        <v>1</v>
      </c>
      <c r="E35" s="131" t="str">
        <f t="shared" si="0"/>
        <v>28641:1</v>
      </c>
    </row>
    <row r="36" spans="1:5" ht="84.75" x14ac:dyDescent="0.25">
      <c r="A36" s="117" t="str">
        <f>VLOOKUP(B36, names!A$3:B$2401, 2,)</f>
        <v>Foremost Property And Casualty Insurance Co.</v>
      </c>
      <c r="B36" s="129" t="s">
        <v>92</v>
      </c>
      <c r="C36" s="130">
        <v>15504</v>
      </c>
      <c r="D36" s="130">
        <v>1</v>
      </c>
      <c r="E36" s="131" t="str">
        <f t="shared" si="0"/>
        <v>15504:1</v>
      </c>
    </row>
    <row r="37" spans="1:5" ht="84.75" x14ac:dyDescent="0.25">
      <c r="A37" s="117">
        <f>VLOOKUP(B37, names!A$3:B$2401, 2,)</f>
        <v>0</v>
      </c>
      <c r="B37" s="129" t="s">
        <v>2710</v>
      </c>
      <c r="C37" s="132"/>
      <c r="D37" s="130">
        <v>2</v>
      </c>
      <c r="E37" s="131" t="str">
        <f t="shared" si="0"/>
        <v>0:1</v>
      </c>
    </row>
    <row r="38" spans="1:5" ht="60.75" x14ac:dyDescent="0.25">
      <c r="A38" s="117" t="str">
        <f>VLOOKUP(B38, names!A$3:B$2401, 2,)</f>
        <v>Guideone Elite Insurance Co.</v>
      </c>
      <c r="B38" s="129" t="s">
        <v>134</v>
      </c>
      <c r="C38" s="130">
        <v>0</v>
      </c>
      <c r="D38" s="130">
        <v>1</v>
      </c>
      <c r="E38" s="131" t="str">
        <f t="shared" si="0"/>
        <v>0:1</v>
      </c>
    </row>
    <row r="39" spans="1:5" ht="96.75" x14ac:dyDescent="0.25">
      <c r="A39" s="117" t="str">
        <f>VLOOKUP(B39, names!A$3:B$2401, 2,)</f>
        <v>Gulfstream Property And Casualty Insurance Co.</v>
      </c>
      <c r="B39" s="129" t="s">
        <v>64</v>
      </c>
      <c r="C39" s="130">
        <v>60729</v>
      </c>
      <c r="D39" s="130">
        <v>5</v>
      </c>
      <c r="E39" s="131" t="str">
        <f t="shared" si="0"/>
        <v>60729:5</v>
      </c>
    </row>
    <row r="40" spans="1:5" ht="60.75" x14ac:dyDescent="0.25">
      <c r="A40" s="117" t="str">
        <f>VLOOKUP(B40, names!A$3:B$2401, 2,)</f>
        <v>Hartford Casualty Insurance Co.</v>
      </c>
      <c r="B40" s="129" t="s">
        <v>143</v>
      </c>
      <c r="C40" s="130">
        <v>188</v>
      </c>
      <c r="D40" s="130">
        <v>1</v>
      </c>
      <c r="E40" s="131" t="str">
        <f t="shared" si="0"/>
        <v>188:1</v>
      </c>
    </row>
    <row r="41" spans="1:5" ht="72.75" x14ac:dyDescent="0.25">
      <c r="A41" s="117" t="str">
        <f>VLOOKUP(B41, names!A$3:B$2401, 2,)</f>
        <v>Hartford Insurance Co. Of The Midwest</v>
      </c>
      <c r="B41" s="129" t="s">
        <v>86</v>
      </c>
      <c r="C41" s="130">
        <v>22076</v>
      </c>
      <c r="D41" s="130">
        <v>1</v>
      </c>
      <c r="E41" s="131" t="str">
        <f t="shared" si="0"/>
        <v>22076:1</v>
      </c>
    </row>
    <row r="42" spans="1:5" ht="84.75" x14ac:dyDescent="0.25">
      <c r="A42" s="117" t="str">
        <f>VLOOKUP(B42, names!A$3:B$2401, 2,)</f>
        <v>Heritage Property &amp; Casualty Insurance Co.</v>
      </c>
      <c r="B42" s="129" t="s">
        <v>36</v>
      </c>
      <c r="C42" s="130">
        <v>238197</v>
      </c>
      <c r="D42" s="130">
        <v>33</v>
      </c>
      <c r="E42" s="131" t="str">
        <f t="shared" si="0"/>
        <v>79399:11</v>
      </c>
    </row>
    <row r="43" spans="1:5" ht="120.75" x14ac:dyDescent="0.25">
      <c r="A43" s="117" t="str">
        <f>VLOOKUP(B43, names!A$3:B$2401, 2,)</f>
        <v>Homeowners Choice Property &amp; Casualty Insurance Co.</v>
      </c>
      <c r="B43" s="129" t="s">
        <v>41</v>
      </c>
      <c r="C43" s="130">
        <v>149793</v>
      </c>
      <c r="D43" s="130">
        <v>19</v>
      </c>
      <c r="E43" s="131" t="str">
        <f t="shared" si="0"/>
        <v>149793:19</v>
      </c>
    </row>
    <row r="44" spans="1:5" ht="48.75" x14ac:dyDescent="0.25">
      <c r="A44" s="117" t="str">
        <f>VLOOKUP(B44, names!A$3:B$2401, 2,)</f>
        <v>Homesite Insurance Co.</v>
      </c>
      <c r="B44" s="129" t="s">
        <v>107</v>
      </c>
      <c r="C44" s="130">
        <v>20578</v>
      </c>
      <c r="D44" s="130">
        <v>1</v>
      </c>
      <c r="E44" s="131" t="str">
        <f t="shared" si="0"/>
        <v>20578:1</v>
      </c>
    </row>
    <row r="45" spans="1:5" ht="48.75" x14ac:dyDescent="0.25">
      <c r="A45" s="117" t="e">
        <f>VLOOKUP(B45, names!A$3:B$2401, 2,)</f>
        <v>#N/A</v>
      </c>
      <c r="B45" s="129" t="s">
        <v>3517</v>
      </c>
      <c r="C45" s="132"/>
      <c r="D45" s="130">
        <v>1</v>
      </c>
      <c r="E45" s="131" t="str">
        <f t="shared" si="0"/>
        <v>0:1</v>
      </c>
    </row>
    <row r="46" spans="1:5" ht="60.75" x14ac:dyDescent="0.25">
      <c r="A46" s="117">
        <f>VLOOKUP(B46, names!A$3:B$2401, 2,)</f>
        <v>0</v>
      </c>
      <c r="B46" s="129" t="s">
        <v>3518</v>
      </c>
      <c r="C46" s="132"/>
      <c r="D46" s="130">
        <v>1</v>
      </c>
      <c r="E46" s="131" t="str">
        <f t="shared" si="0"/>
        <v>0:1</v>
      </c>
    </row>
    <row r="47" spans="1:5" ht="60.75" x14ac:dyDescent="0.25">
      <c r="A47" s="117" t="e">
        <f>VLOOKUP(B47, names!A$3:B$2401, 2,)</f>
        <v>#N/A</v>
      </c>
      <c r="B47" s="129" t="s">
        <v>1339</v>
      </c>
      <c r="C47" s="132"/>
      <c r="D47" s="130">
        <v>1</v>
      </c>
      <c r="E47" s="131" t="str">
        <f t="shared" si="0"/>
        <v>0:1</v>
      </c>
    </row>
    <row r="48" spans="1:5" ht="72.75" x14ac:dyDescent="0.25">
      <c r="A48" s="117" t="str">
        <f>VLOOKUP(B48, names!A$3:B$2401, 2,)</f>
        <v>Metropolitan Casualty Insurance Co.</v>
      </c>
      <c r="B48" s="129" t="s">
        <v>99</v>
      </c>
      <c r="C48" s="130">
        <v>10251</v>
      </c>
      <c r="D48" s="130">
        <v>2</v>
      </c>
      <c r="E48" s="131" t="str">
        <f t="shared" si="0"/>
        <v>10251:2</v>
      </c>
    </row>
    <row r="49" spans="1:5" ht="60.75" x14ac:dyDescent="0.25">
      <c r="A49" s="117" t="str">
        <f>VLOOKUP(B49, names!A$3:B$2401, 2,)</f>
        <v>Modern USA Insurance Co.</v>
      </c>
      <c r="B49" s="129" t="s">
        <v>73</v>
      </c>
      <c r="C49" s="130">
        <v>51619</v>
      </c>
      <c r="D49" s="130">
        <v>6</v>
      </c>
      <c r="E49" s="131" t="str">
        <f t="shared" si="0"/>
        <v>51619:6</v>
      </c>
    </row>
    <row r="50" spans="1:5" ht="60.75" x14ac:dyDescent="0.25">
      <c r="A50" s="117" t="str">
        <f>VLOOKUP(B50, names!A$3:B$2401, 2,)</f>
        <v>Mount Beacon Insurance Co.</v>
      </c>
      <c r="B50" s="129" t="s">
        <v>69</v>
      </c>
      <c r="C50" s="130">
        <v>34886</v>
      </c>
      <c r="D50" s="130">
        <v>1</v>
      </c>
      <c r="E50" s="131" t="str">
        <f t="shared" si="0"/>
        <v>34886:1</v>
      </c>
    </row>
    <row r="51" spans="1:5" ht="84.75" x14ac:dyDescent="0.25">
      <c r="A51" s="117" t="str">
        <f>VLOOKUP(B51, names!A$3:B$2401, 2,)</f>
        <v>Nationwide Insurance Co. Of Florida</v>
      </c>
      <c r="B51" s="129" t="s">
        <v>80</v>
      </c>
      <c r="C51" s="130">
        <v>31886</v>
      </c>
      <c r="D51" s="130">
        <v>1</v>
      </c>
      <c r="E51" s="131" t="str">
        <f t="shared" si="0"/>
        <v>31886:1</v>
      </c>
    </row>
    <row r="52" spans="1:5" ht="48.75" x14ac:dyDescent="0.25">
      <c r="A52" s="117" t="str">
        <f>VLOOKUP(B52, names!A$3:B$2401, 2,)</f>
        <v>Olympus Insurance Co.</v>
      </c>
      <c r="B52" s="129" t="s">
        <v>52</v>
      </c>
      <c r="C52" s="130">
        <v>82320</v>
      </c>
      <c r="D52" s="130">
        <v>12</v>
      </c>
      <c r="E52" s="131" t="str">
        <f t="shared" si="0"/>
        <v>6860:1</v>
      </c>
    </row>
    <row r="53" spans="1:5" ht="48.75" x14ac:dyDescent="0.25">
      <c r="A53" s="117" t="str">
        <f>VLOOKUP(B53, names!A$3:B$2401, 2,)</f>
        <v>Omega Insurance Co.</v>
      </c>
      <c r="B53" s="129" t="s">
        <v>72</v>
      </c>
      <c r="C53" s="130">
        <v>45104</v>
      </c>
      <c r="D53" s="130">
        <v>2</v>
      </c>
      <c r="E53" s="131" t="str">
        <f t="shared" si="0"/>
        <v>22552:1</v>
      </c>
    </row>
    <row r="54" spans="1:5" ht="72.75" x14ac:dyDescent="0.25">
      <c r="A54" s="117" t="e">
        <f>VLOOKUP(B54, names!A$3:B$2401, 2,)</f>
        <v>#N/A</v>
      </c>
      <c r="B54" s="129" t="s">
        <v>1596</v>
      </c>
      <c r="C54" s="132"/>
      <c r="D54" s="130">
        <v>1</v>
      </c>
      <c r="E54" s="131" t="str">
        <f t="shared" si="0"/>
        <v>0:1</v>
      </c>
    </row>
    <row r="55" spans="1:5" ht="60.75" x14ac:dyDescent="0.25">
      <c r="A55" s="117" t="str">
        <f>VLOOKUP(B55, names!A$3:B$2401, 2,)</f>
        <v>People's Trust Insurance Co.</v>
      </c>
      <c r="B55" s="129" t="s">
        <v>44</v>
      </c>
      <c r="C55" s="130">
        <v>146106</v>
      </c>
      <c r="D55" s="130">
        <v>17</v>
      </c>
      <c r="E55" s="131" t="str">
        <f t="shared" si="0"/>
        <v>146106:17</v>
      </c>
    </row>
    <row r="56" spans="1:5" ht="60.75" x14ac:dyDescent="0.25">
      <c r="A56" s="117" t="str">
        <f>VLOOKUP(B56, names!A$3:B$2401, 2,)</f>
        <v>Praetorian Insurance Co.</v>
      </c>
      <c r="B56" s="129" t="s">
        <v>96</v>
      </c>
      <c r="C56" s="130">
        <v>24578</v>
      </c>
      <c r="D56" s="130">
        <v>1</v>
      </c>
      <c r="E56" s="131" t="str">
        <f t="shared" si="0"/>
        <v>24578:1</v>
      </c>
    </row>
    <row r="57" spans="1:5" ht="48.75" x14ac:dyDescent="0.25">
      <c r="A57" s="117" t="str">
        <f>VLOOKUP(B57, names!A$3:B$2401, 2,)</f>
        <v>Prepared Insurance Co.</v>
      </c>
      <c r="B57" s="129" t="s">
        <v>82</v>
      </c>
      <c r="C57" s="130">
        <v>32119</v>
      </c>
      <c r="D57" s="130">
        <v>4</v>
      </c>
      <c r="E57" s="131" t="str">
        <f t="shared" si="0"/>
        <v>32119:4</v>
      </c>
    </row>
    <row r="58" spans="1:5" ht="72.75" x14ac:dyDescent="0.25">
      <c r="A58" s="117" t="str">
        <f>VLOOKUP(B58, names!A$3:B$2401, 2,)</f>
        <v>Privilege Underwriters Reciprocal Exchange</v>
      </c>
      <c r="B58" s="129" t="s">
        <v>103</v>
      </c>
      <c r="C58" s="130">
        <v>8771</v>
      </c>
      <c r="D58" s="130">
        <v>1</v>
      </c>
      <c r="E58" s="131" t="str">
        <f t="shared" si="0"/>
        <v>8771:1</v>
      </c>
    </row>
    <row r="59" spans="1:5" ht="60.75" x14ac:dyDescent="0.25">
      <c r="A59" s="117" t="str">
        <f>VLOOKUP(B59, names!A$3:B$2401, 2,)</f>
        <v>Safe Harbor Insurance Co.</v>
      </c>
      <c r="B59" s="129" t="s">
        <v>57</v>
      </c>
      <c r="C59" s="130">
        <v>78337</v>
      </c>
      <c r="D59" s="130">
        <v>13</v>
      </c>
      <c r="E59" s="131" t="str">
        <f t="shared" si="0"/>
        <v>78337:13</v>
      </c>
    </row>
    <row r="60" spans="1:5" ht="48.75" x14ac:dyDescent="0.25">
      <c r="A60" s="117" t="str">
        <f>VLOOKUP(B60, names!A$3:B$2401, 2,)</f>
        <v>Safepoint Insurance Co.</v>
      </c>
      <c r="B60" s="129" t="s">
        <v>71</v>
      </c>
      <c r="C60" s="130">
        <v>70675</v>
      </c>
      <c r="D60" s="130">
        <v>10</v>
      </c>
      <c r="E60" s="131" t="str">
        <f t="shared" si="0"/>
        <v>14135:2</v>
      </c>
    </row>
    <row r="61" spans="1:5" ht="60.75" x14ac:dyDescent="0.25">
      <c r="A61" s="117" t="str">
        <f>VLOOKUP(B61, names!A$3:B$2401, 2,)</f>
        <v>Sawgrass Mutual Insurance Co.</v>
      </c>
      <c r="B61" s="129" t="s">
        <v>85</v>
      </c>
      <c r="C61" s="130">
        <v>20504</v>
      </c>
      <c r="D61" s="130">
        <v>11</v>
      </c>
      <c r="E61" s="131" t="str">
        <f t="shared" si="0"/>
        <v>1864:1</v>
      </c>
    </row>
    <row r="62" spans="1:5" ht="60.75" x14ac:dyDescent="0.25">
      <c r="A62" s="117">
        <f>VLOOKUP(B62, names!A$3:B$2401, 2,)</f>
        <v>0</v>
      </c>
      <c r="B62" s="129" t="s">
        <v>2740</v>
      </c>
      <c r="C62" s="132"/>
      <c r="D62" s="130">
        <v>1</v>
      </c>
      <c r="E62" s="131" t="str">
        <f t="shared" si="0"/>
        <v>0:1</v>
      </c>
    </row>
    <row r="63" spans="1:5" ht="60.75" x14ac:dyDescent="0.25">
      <c r="A63" s="117" t="str">
        <f>VLOOKUP(B63, names!A$3:B$2401, 2,)</f>
        <v>Security First Insurance Co.</v>
      </c>
      <c r="B63" s="129" t="s">
        <v>35</v>
      </c>
      <c r="C63" s="130">
        <v>334355</v>
      </c>
      <c r="D63" s="130">
        <v>55</v>
      </c>
      <c r="E63" s="131" t="str">
        <f t="shared" si="0"/>
        <v>66871:11</v>
      </c>
    </row>
    <row r="64" spans="1:5" ht="60.75" x14ac:dyDescent="0.25">
      <c r="A64" s="117" t="str">
        <f>VLOOKUP(B64, names!A$3:B$2401, 2,)</f>
        <v>Southern Fidelity Insurance Co.</v>
      </c>
      <c r="B64" s="129" t="s">
        <v>58</v>
      </c>
      <c r="C64" s="130">
        <v>62643</v>
      </c>
      <c r="D64" s="130">
        <v>21</v>
      </c>
      <c r="E64" s="131" t="str">
        <f t="shared" si="0"/>
        <v>2983:1</v>
      </c>
    </row>
    <row r="65" spans="1:5" ht="72.75" x14ac:dyDescent="0.25">
      <c r="A65" s="117" t="str">
        <f>VLOOKUP(B65, names!A$3:B$2401, 2,)</f>
        <v>Southern Fidelity Property &amp; Casualty</v>
      </c>
      <c r="B65" s="129" t="s">
        <v>62</v>
      </c>
      <c r="C65" s="130">
        <v>65225</v>
      </c>
      <c r="D65" s="130">
        <v>19</v>
      </c>
      <c r="E65" s="131" t="str">
        <f t="shared" si="0"/>
        <v>65225:19</v>
      </c>
    </row>
    <row r="66" spans="1:5" ht="60.75" x14ac:dyDescent="0.25">
      <c r="A66" s="117" t="str">
        <f>VLOOKUP(B66, names!A$3:B$2401, 2,)</f>
        <v>Southern Oak Insurance Co.</v>
      </c>
      <c r="B66" s="129" t="s">
        <v>65</v>
      </c>
      <c r="C66" s="130">
        <v>57796</v>
      </c>
      <c r="D66" s="130">
        <v>9</v>
      </c>
      <c r="E66" s="131" t="str">
        <f t="shared" ref="E66:E85" si="1">C66/GCD(C66,D66)&amp;":"&amp;D66/GCD(C66,D66)</f>
        <v>57796:9</v>
      </c>
    </row>
    <row r="67" spans="1:5" ht="60.75" x14ac:dyDescent="0.25">
      <c r="A67" s="117" t="str">
        <f>VLOOKUP(B67, names!A$3:B$2401, 2,)</f>
        <v>St. Johns Insurance Co.</v>
      </c>
      <c r="B67" s="129" t="s">
        <v>40</v>
      </c>
      <c r="C67" s="130">
        <v>166396</v>
      </c>
      <c r="D67" s="130">
        <v>20</v>
      </c>
      <c r="E67" s="131" t="str">
        <f t="shared" si="1"/>
        <v>41599:5</v>
      </c>
    </row>
    <row r="68" spans="1:5" ht="60.75" x14ac:dyDescent="0.25">
      <c r="A68" s="117" t="e">
        <f>VLOOKUP(B68, names!A$3:B$2401, 2,)</f>
        <v>#N/A</v>
      </c>
      <c r="B68" s="129" t="s">
        <v>1821</v>
      </c>
      <c r="C68" s="132"/>
      <c r="D68" s="130">
        <v>2</v>
      </c>
      <c r="E68" s="131" t="str">
        <f t="shared" si="1"/>
        <v>0:1</v>
      </c>
    </row>
    <row r="69" spans="1:5" ht="72.75" x14ac:dyDescent="0.25">
      <c r="A69" s="117" t="str">
        <f>VLOOKUP(B69, names!A$3:B$2401, 2,)</f>
        <v>State Farm Florida Insurance Co.</v>
      </c>
      <c r="B69" s="129" t="s">
        <v>398</v>
      </c>
      <c r="C69" s="132"/>
      <c r="D69" s="130">
        <v>37</v>
      </c>
      <c r="E69" s="131" t="str">
        <f t="shared" si="1"/>
        <v>0:1</v>
      </c>
    </row>
    <row r="70" spans="1:5" ht="60.75" x14ac:dyDescent="0.25">
      <c r="A70" s="117" t="str">
        <f>VLOOKUP(B70, names!A$3:B$2401, 2,)</f>
        <v>Stillwater Insurance Co.</v>
      </c>
      <c r="B70" s="129" t="s">
        <v>1826</v>
      </c>
      <c r="C70" s="130">
        <v>137</v>
      </c>
      <c r="D70" s="130">
        <v>1</v>
      </c>
      <c r="E70" s="131" t="str">
        <f t="shared" si="1"/>
        <v>137:1</v>
      </c>
    </row>
    <row r="71" spans="1:5" ht="96.75" x14ac:dyDescent="0.25">
      <c r="A71" s="117" t="str">
        <f>VLOOKUP(B71, names!A$3:B$2401, 2,)</f>
        <v>Stillwater Property And Casualty Insurance Co.</v>
      </c>
      <c r="B71" s="129" t="s">
        <v>100</v>
      </c>
      <c r="C71" s="130">
        <v>7428</v>
      </c>
      <c r="D71" s="130">
        <v>3</v>
      </c>
      <c r="E71" s="131" t="str">
        <f t="shared" si="1"/>
        <v>2476:1</v>
      </c>
    </row>
    <row r="72" spans="1:5" ht="60.75" x14ac:dyDescent="0.25">
      <c r="A72" s="117" t="e">
        <f>VLOOKUP(B72, names!A$3:B$2401, 2,)</f>
        <v>#N/A</v>
      </c>
      <c r="B72" s="129" t="s">
        <v>395</v>
      </c>
      <c r="C72" s="132"/>
      <c r="D72" s="130">
        <v>1</v>
      </c>
      <c r="E72" s="131" t="str">
        <f t="shared" si="1"/>
        <v>0:1</v>
      </c>
    </row>
    <row r="73" spans="1:5" ht="60.75" x14ac:dyDescent="0.25">
      <c r="A73" s="117" t="str">
        <f>VLOOKUP(B73, names!A$3:B$2401, 2,)</f>
        <v>Travelers Indemnity Co.</v>
      </c>
      <c r="B73" s="129" t="s">
        <v>3407</v>
      </c>
      <c r="C73" s="130">
        <v>167</v>
      </c>
      <c r="D73" s="130">
        <v>1</v>
      </c>
      <c r="E73" s="131" t="str">
        <f t="shared" si="1"/>
        <v>167:1</v>
      </c>
    </row>
    <row r="74" spans="1:5" ht="84.75" x14ac:dyDescent="0.25">
      <c r="A74" s="117" t="str">
        <f>VLOOKUP(B74, names!A$3:B$2401, 2,)</f>
        <v xml:space="preserve">Tower Hill Preferred Insurance Co. </v>
      </c>
      <c r="B74" s="129" t="s">
        <v>1869</v>
      </c>
      <c r="C74" s="130">
        <v>60164</v>
      </c>
      <c r="D74" s="130">
        <v>19</v>
      </c>
      <c r="E74" s="131" t="str">
        <f t="shared" si="1"/>
        <v>60164:19</v>
      </c>
    </row>
    <row r="75" spans="1:5" ht="72.75" x14ac:dyDescent="0.25">
      <c r="A75" s="117" t="str">
        <f>VLOOKUP(B75, names!A$3:B$2401, 2,)</f>
        <v>Tower Hill Prime Insurance Co.</v>
      </c>
      <c r="B75" s="129" t="s">
        <v>43</v>
      </c>
      <c r="C75" s="130">
        <v>146269</v>
      </c>
      <c r="D75" s="130">
        <v>18</v>
      </c>
      <c r="E75" s="131" t="str">
        <f t="shared" si="1"/>
        <v>146269:18</v>
      </c>
    </row>
    <row r="76" spans="1:5" ht="72.75" x14ac:dyDescent="0.25">
      <c r="A76" s="117" t="str">
        <f>VLOOKUP(B76, names!A$3:B$2401, 2,)</f>
        <v>Tower Hill Select Insurance Co.</v>
      </c>
      <c r="B76" s="129" t="s">
        <v>63</v>
      </c>
      <c r="C76" s="130">
        <v>47516</v>
      </c>
      <c r="D76" s="130">
        <v>12</v>
      </c>
      <c r="E76" s="131" t="str">
        <f t="shared" si="1"/>
        <v>11879:3</v>
      </c>
    </row>
    <row r="77" spans="1:5" ht="84.75" x14ac:dyDescent="0.25">
      <c r="A77" s="117" t="str">
        <f>VLOOKUP(B77, names!A$3:B$2401, 2,)</f>
        <v>Tower Hill Signature Insurance Co.</v>
      </c>
      <c r="B77" s="129" t="s">
        <v>51</v>
      </c>
      <c r="C77" s="130">
        <v>85257</v>
      </c>
      <c r="D77" s="130">
        <v>14</v>
      </c>
      <c r="E77" s="131" t="str">
        <f t="shared" si="1"/>
        <v>85257:14</v>
      </c>
    </row>
    <row r="78" spans="1:5" ht="48.75" x14ac:dyDescent="0.25">
      <c r="A78" s="117" t="e">
        <f>VLOOKUP(B78, names!A$3:B$2401, 2,)</f>
        <v>#N/A</v>
      </c>
      <c r="B78" s="129" t="s">
        <v>3519</v>
      </c>
      <c r="C78" s="132"/>
      <c r="D78" s="130">
        <v>1</v>
      </c>
      <c r="E78" s="131" t="str">
        <f t="shared" si="1"/>
        <v>0:1</v>
      </c>
    </row>
    <row r="79" spans="1:5" ht="84.75" x14ac:dyDescent="0.25">
      <c r="A79" s="117" t="str">
        <f>VLOOKUP(B79, names!A$3:B$2401, 2,)</f>
        <v>United Casualty Insurance Co. Of America</v>
      </c>
      <c r="B79" s="129" t="s">
        <v>95</v>
      </c>
      <c r="C79" s="130">
        <v>15163</v>
      </c>
      <c r="D79" s="130">
        <v>1</v>
      </c>
      <c r="E79" s="131" t="str">
        <f t="shared" si="1"/>
        <v>15163:1</v>
      </c>
    </row>
    <row r="80" spans="1:5" ht="84.75" x14ac:dyDescent="0.25">
      <c r="A80" s="117" t="str">
        <f>VLOOKUP(B80, names!A$3:B$2401, 2,)</f>
        <v>United Property &amp; Casualty Insurance Co.</v>
      </c>
      <c r="B80" s="129" t="s">
        <v>39</v>
      </c>
      <c r="C80" s="130">
        <v>187027</v>
      </c>
      <c r="D80" s="130">
        <v>66</v>
      </c>
      <c r="E80" s="131" t="str">
        <f t="shared" si="1"/>
        <v>187027:66</v>
      </c>
    </row>
    <row r="81" spans="1:5" ht="72.75" x14ac:dyDescent="0.25">
      <c r="A81" s="117" t="str">
        <f>VLOOKUP(B81, names!A$3:B$2401, 2,)</f>
        <v>United Services Automobile Association</v>
      </c>
      <c r="B81" s="129" t="s">
        <v>45</v>
      </c>
      <c r="C81" s="130">
        <v>124157</v>
      </c>
      <c r="D81" s="130">
        <v>2</v>
      </c>
      <c r="E81" s="131" t="str">
        <f t="shared" si="1"/>
        <v>124157:2</v>
      </c>
    </row>
    <row r="82" spans="1:5" ht="84.75" x14ac:dyDescent="0.25">
      <c r="A82" s="117" t="str">
        <f>VLOOKUP(B82, names!A$3:B$2401, 2,)</f>
        <v>Universal Insurance Co. Of North America</v>
      </c>
      <c r="B82" s="129" t="s">
        <v>70</v>
      </c>
      <c r="C82" s="130">
        <v>59968</v>
      </c>
      <c r="D82" s="130">
        <v>5</v>
      </c>
      <c r="E82" s="131" t="str">
        <f t="shared" si="1"/>
        <v>59968:5</v>
      </c>
    </row>
    <row r="83" spans="1:5" ht="96.75" x14ac:dyDescent="0.25">
      <c r="A83" s="117" t="str">
        <f>VLOOKUP(B83, names!A$3:B$2401, 2,)</f>
        <v>Universal Property &amp; Casualty Insurance Co.</v>
      </c>
      <c r="B83" s="129" t="s">
        <v>34</v>
      </c>
      <c r="C83" s="130">
        <v>577263</v>
      </c>
      <c r="D83" s="130">
        <v>68</v>
      </c>
      <c r="E83" s="131" t="str">
        <f t="shared" si="1"/>
        <v>577263:68</v>
      </c>
    </row>
    <row r="84" spans="1:5" ht="60.75" x14ac:dyDescent="0.25">
      <c r="A84" s="117" t="str">
        <f>VLOOKUP(B84, names!A$3:B$2401, 2,)</f>
        <v>USAA Casualty Insurance Co.</v>
      </c>
      <c r="B84" s="129" t="s">
        <v>67</v>
      </c>
      <c r="C84" s="130">
        <v>61619</v>
      </c>
      <c r="D84" s="130">
        <v>5</v>
      </c>
      <c r="E84" s="131" t="str">
        <f t="shared" si="1"/>
        <v>61619:5</v>
      </c>
    </row>
    <row r="85" spans="1:5" ht="48.75" x14ac:dyDescent="0.25">
      <c r="A85" s="117" t="str">
        <f>VLOOKUP(B85, names!A$3:B$2401, 2,)</f>
        <v>Weston Insurance Co.</v>
      </c>
      <c r="B85" s="129" t="s">
        <v>87</v>
      </c>
      <c r="C85" s="130">
        <v>20836</v>
      </c>
      <c r="D85" s="130">
        <v>1</v>
      </c>
      <c r="E85" s="131" t="str">
        <f t="shared" si="1"/>
        <v>20836:1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77"/>
  <sheetViews>
    <sheetView workbookViewId="0">
      <selection activeCell="A2" sqref="A2:A77"/>
    </sheetView>
  </sheetViews>
  <sheetFormatPr defaultRowHeight="15" x14ac:dyDescent="0.25"/>
  <cols>
    <col min="1" max="1" width="45.7109375" customWidth="1"/>
  </cols>
  <sheetData>
    <row r="1" spans="1:5" ht="24" x14ac:dyDescent="0.25">
      <c r="B1" s="126" t="s">
        <v>2911</v>
      </c>
      <c r="C1" s="127" t="s">
        <v>2912</v>
      </c>
      <c r="D1" s="127" t="s">
        <v>2913</v>
      </c>
      <c r="E1" s="128" t="s">
        <v>2914</v>
      </c>
    </row>
    <row r="2" spans="1:5" ht="48.75" x14ac:dyDescent="0.25">
      <c r="A2">
        <f>VLOOKUP(B2, names!A$3:B$2401, 2,)</f>
        <v>0</v>
      </c>
      <c r="B2" s="129" t="s">
        <v>504</v>
      </c>
      <c r="C2" s="132"/>
      <c r="D2" s="130">
        <v>3</v>
      </c>
      <c r="E2" s="131" t="str">
        <f t="shared" ref="E2:E65" si="0">C2/GCD(C2,D2)&amp;":"&amp;D2/GCD(C2,D2)</f>
        <v>0:1</v>
      </c>
    </row>
    <row r="3" spans="1:5" ht="84.75" x14ac:dyDescent="0.25">
      <c r="A3" s="117" t="e">
        <f>VLOOKUP(B3, names!A$3:B$2401, 2,)</f>
        <v>#N/A</v>
      </c>
      <c r="B3" s="129" t="s">
        <v>507</v>
      </c>
      <c r="C3" s="132"/>
      <c r="D3" s="130">
        <v>1</v>
      </c>
      <c r="E3" s="131" t="str">
        <f t="shared" si="0"/>
        <v>0:1</v>
      </c>
    </row>
    <row r="4" spans="1:5" ht="84.75" x14ac:dyDescent="0.25">
      <c r="A4" s="117" t="str">
        <f>VLOOKUP(B4, names!A$3:B$2401, 2,)</f>
        <v>American Bankers Insurance Co. Of Florida</v>
      </c>
      <c r="B4" s="129" t="s">
        <v>42</v>
      </c>
      <c r="C4" s="130">
        <v>133189</v>
      </c>
      <c r="D4" s="130">
        <v>1</v>
      </c>
      <c r="E4" s="131" t="str">
        <f t="shared" si="0"/>
        <v>133189:1</v>
      </c>
    </row>
    <row r="5" spans="1:5" ht="60.75" x14ac:dyDescent="0.25">
      <c r="A5" s="117" t="str">
        <f>VLOOKUP(B5, names!A$3:B$2401, 2,)</f>
        <v>American Economy Insurance Co.</v>
      </c>
      <c r="B5" s="129" t="s">
        <v>188</v>
      </c>
      <c r="C5" s="130"/>
      <c r="D5" s="130">
        <v>1</v>
      </c>
      <c r="E5" s="131" t="str">
        <f t="shared" si="0"/>
        <v>0:1</v>
      </c>
    </row>
    <row r="6" spans="1:5" ht="84.75" x14ac:dyDescent="0.25">
      <c r="A6" s="117" t="str">
        <f>VLOOKUP(B6, names!A$3:B$2401, 2,)</f>
        <v>American Integrity Insurance Co. Of Florida</v>
      </c>
      <c r="B6" s="129" t="s">
        <v>38</v>
      </c>
      <c r="C6" s="130">
        <v>228389</v>
      </c>
      <c r="D6" s="130">
        <v>64</v>
      </c>
      <c r="E6" s="131" t="str">
        <f t="shared" si="0"/>
        <v>228389:64</v>
      </c>
    </row>
    <row r="7" spans="1:5" ht="60.75" x14ac:dyDescent="0.25">
      <c r="A7" s="117" t="e">
        <f>VLOOKUP(B7, names!A$3:B$2401, 2,)</f>
        <v>#N/A</v>
      </c>
      <c r="B7" s="129" t="s">
        <v>581</v>
      </c>
      <c r="C7" s="132"/>
      <c r="D7" s="130">
        <v>2</v>
      </c>
      <c r="E7" s="131" t="str">
        <f t="shared" si="0"/>
        <v>0:1</v>
      </c>
    </row>
    <row r="8" spans="1:5" ht="96.75" x14ac:dyDescent="0.25">
      <c r="A8" s="117" t="str">
        <f>VLOOKUP(B8, names!A$3:B$2401, 2,)</f>
        <v>American Modern Insurance Co. Of Florida</v>
      </c>
      <c r="B8" s="129" t="s">
        <v>66</v>
      </c>
      <c r="C8" s="130">
        <v>60524</v>
      </c>
      <c r="D8" s="130">
        <v>1</v>
      </c>
      <c r="E8" s="131" t="str">
        <f t="shared" si="0"/>
        <v>60524:1</v>
      </c>
    </row>
    <row r="9" spans="1:5" ht="60.75" x14ac:dyDescent="0.25">
      <c r="A9" s="117" t="str">
        <f>VLOOKUP(B9, names!A$3:B$2401, 2,)</f>
        <v>American Reliable Insurance Co.</v>
      </c>
      <c r="B9" s="129" t="s">
        <v>102</v>
      </c>
      <c r="C9" s="130">
        <v>7282</v>
      </c>
      <c r="D9" s="130">
        <v>1</v>
      </c>
      <c r="E9" s="131" t="str">
        <f t="shared" si="0"/>
        <v>7282:1</v>
      </c>
    </row>
    <row r="10" spans="1:5" ht="48.75" x14ac:dyDescent="0.25">
      <c r="A10" s="117" t="str">
        <f>VLOOKUP(B10, names!A$3:B$2401, 2,)</f>
        <v>American Strategic Insurance Corp.</v>
      </c>
      <c r="B10" s="129" t="s">
        <v>61</v>
      </c>
      <c r="C10" s="130">
        <v>59559</v>
      </c>
      <c r="D10" s="130">
        <v>9</v>
      </c>
      <c r="E10" s="131" t="str">
        <f t="shared" si="0"/>
        <v>19853:3</v>
      </c>
    </row>
    <row r="11" spans="1:5" ht="72.75" x14ac:dyDescent="0.25">
      <c r="A11" s="117" t="str">
        <f>VLOOKUP(B11, names!A$3:B$2401, 2,)</f>
        <v>American Traditions Insurance Co.</v>
      </c>
      <c r="B11" s="129" t="s">
        <v>68</v>
      </c>
      <c r="C11" s="130">
        <v>56576</v>
      </c>
      <c r="D11" s="130">
        <v>7</v>
      </c>
      <c r="E11" s="131" t="str">
        <f t="shared" si="0"/>
        <v>56576:7</v>
      </c>
    </row>
    <row r="12" spans="1:5" ht="48.75" x14ac:dyDescent="0.25">
      <c r="A12" s="117" t="str">
        <f>VLOOKUP(B12, names!A$3:B$2401, 2,)</f>
        <v>Ark Royal Insurance Co.</v>
      </c>
      <c r="B12" s="129" t="s">
        <v>50</v>
      </c>
      <c r="C12" s="130">
        <v>95845</v>
      </c>
      <c r="D12" s="130">
        <v>7</v>
      </c>
      <c r="E12" s="131" t="str">
        <f t="shared" si="0"/>
        <v>95845:7</v>
      </c>
    </row>
    <row r="13" spans="1:5" ht="36.75" x14ac:dyDescent="0.25">
      <c r="A13" s="117" t="str">
        <f>VLOOKUP(B13, names!A$3:B$2401, 2,)</f>
        <v>ASI Assurance Corp.</v>
      </c>
      <c r="B13" s="129" t="s">
        <v>56</v>
      </c>
      <c r="C13" s="130">
        <v>48447</v>
      </c>
      <c r="D13" s="130">
        <v>7</v>
      </c>
      <c r="E13" s="131" t="str">
        <f t="shared" si="0"/>
        <v>6921:1</v>
      </c>
    </row>
    <row r="14" spans="1:5" ht="60.75" x14ac:dyDescent="0.25">
      <c r="A14" s="117" t="str">
        <f>VLOOKUP(B14, names!A$3:B$2401, 2,)</f>
        <v>ASI Preferred Insurance Corp.</v>
      </c>
      <c r="B14" s="129" t="s">
        <v>47</v>
      </c>
      <c r="C14" s="130">
        <v>104015</v>
      </c>
      <c r="D14" s="130">
        <v>2</v>
      </c>
      <c r="E14" s="131" t="str">
        <f t="shared" si="0"/>
        <v>104015:2</v>
      </c>
    </row>
    <row r="15" spans="1:5" ht="84.75" x14ac:dyDescent="0.25">
      <c r="A15" s="117" t="str">
        <f>VLOOKUP(B15, names!A$3:B$2401, 2,)</f>
        <v>Auto Club Insurance Co. Of Florida</v>
      </c>
      <c r="B15" s="129" t="s">
        <v>60</v>
      </c>
      <c r="C15" s="130">
        <v>62524</v>
      </c>
      <c r="D15" s="130">
        <v>5</v>
      </c>
      <c r="E15" s="131" t="str">
        <f t="shared" si="0"/>
        <v>62524:5</v>
      </c>
    </row>
    <row r="16" spans="1:5" ht="84.75" x14ac:dyDescent="0.25">
      <c r="A16" s="117" t="str">
        <f>VLOOKUP(B16, names!A$3:B$2401, 2,)</f>
        <v>Avatar Property &amp; Casualty Insurance Co.</v>
      </c>
      <c r="B16" s="129" t="s">
        <v>91</v>
      </c>
      <c r="C16" s="130">
        <v>18416</v>
      </c>
      <c r="D16" s="130">
        <v>4</v>
      </c>
      <c r="E16" s="131" t="str">
        <f t="shared" si="0"/>
        <v>4604:1</v>
      </c>
    </row>
    <row r="17" spans="1:5" ht="84.75" x14ac:dyDescent="0.25">
      <c r="A17" s="117" t="str">
        <f>VLOOKUP(B17, names!A$3:B$2401, 2,)</f>
        <v>Capitol Preferred Insurance Co.</v>
      </c>
      <c r="B17" s="129" t="s">
        <v>74</v>
      </c>
      <c r="C17" s="130">
        <v>41886</v>
      </c>
      <c r="D17" s="130">
        <v>10</v>
      </c>
      <c r="E17" s="131" t="str">
        <f t="shared" si="0"/>
        <v>20943:5</v>
      </c>
    </row>
    <row r="18" spans="1:5" ht="48.75" x14ac:dyDescent="0.25">
      <c r="A18" s="117" t="str">
        <f>VLOOKUP(B18, names!A$3:B$2401, 2,)</f>
        <v>Castle Key Indemnity Co.</v>
      </c>
      <c r="B18" s="129" t="s">
        <v>49</v>
      </c>
      <c r="C18" s="130">
        <v>97527</v>
      </c>
      <c r="D18" s="130">
        <v>3</v>
      </c>
      <c r="E18" s="131" t="str">
        <f t="shared" si="0"/>
        <v>32509:1</v>
      </c>
    </row>
    <row r="19" spans="1:5" ht="48.75" x14ac:dyDescent="0.25">
      <c r="A19" s="117" t="str">
        <f>VLOOKUP(B19, names!A$3:B$2401, 2,)</f>
        <v>Castle Key Insurance Co.</v>
      </c>
      <c r="B19" s="129" t="s">
        <v>53</v>
      </c>
      <c r="C19" s="130">
        <v>65572</v>
      </c>
      <c r="D19" s="130">
        <v>16</v>
      </c>
      <c r="E19" s="131" t="str">
        <f t="shared" si="0"/>
        <v>16393:4</v>
      </c>
    </row>
    <row r="20" spans="1:5" ht="72.75" x14ac:dyDescent="0.25">
      <c r="A20" s="117" t="str">
        <f>VLOOKUP(B20, names!A$3:B$2401, 2,)</f>
        <v>Citizens Property Insurance Corp.</v>
      </c>
      <c r="B20" s="129" t="s">
        <v>33</v>
      </c>
      <c r="C20" s="130">
        <v>453482</v>
      </c>
      <c r="D20" s="130">
        <v>130</v>
      </c>
      <c r="E20" s="131" t="str">
        <f t="shared" si="0"/>
        <v>226741:65</v>
      </c>
    </row>
    <row r="21" spans="1:5" ht="48.75" x14ac:dyDescent="0.25">
      <c r="A21" s="117" t="e">
        <f>VLOOKUP(B21, names!A$3:B$2401, 2,)</f>
        <v>#N/A</v>
      </c>
      <c r="B21" s="129" t="s">
        <v>3513</v>
      </c>
      <c r="C21" s="132"/>
      <c r="D21" s="130">
        <v>2</v>
      </c>
      <c r="E21" s="131" t="str">
        <f t="shared" si="0"/>
        <v>0:1</v>
      </c>
    </row>
    <row r="22" spans="1:5" ht="84.75" x14ac:dyDescent="0.25">
      <c r="A22" s="117" t="str">
        <f>VLOOKUP(B22, names!A$3:B$2401, 2,)</f>
        <v>Cypress Property &amp; Casualty Insurance Co.</v>
      </c>
      <c r="B22" s="129" t="s">
        <v>59</v>
      </c>
      <c r="C22" s="130">
        <v>68257</v>
      </c>
      <c r="D22" s="130">
        <v>2</v>
      </c>
      <c r="E22" s="131" t="str">
        <f t="shared" si="0"/>
        <v>68257:2</v>
      </c>
    </row>
    <row r="23" spans="1:5" ht="48.75" x14ac:dyDescent="0.25">
      <c r="A23" s="117" t="str">
        <f>VLOOKUP(B23, names!A$3:B$2401, 2,)</f>
        <v>Electric Insurance Co.</v>
      </c>
      <c r="B23" s="129" t="s">
        <v>121</v>
      </c>
      <c r="C23" s="130">
        <v>1820</v>
      </c>
      <c r="D23" s="130">
        <v>1</v>
      </c>
      <c r="E23" s="131" t="str">
        <f t="shared" si="0"/>
        <v>1820:1</v>
      </c>
    </row>
    <row r="24" spans="1:5" ht="60.75" x14ac:dyDescent="0.25">
      <c r="A24" s="117" t="str">
        <f>VLOOKUP(B24, names!A$3:B$2401, 2,)</f>
        <v>Elements Property Insurance Co.</v>
      </c>
      <c r="B24" s="129" t="s">
        <v>78</v>
      </c>
      <c r="C24" s="130">
        <v>40208</v>
      </c>
      <c r="D24" s="130">
        <v>3</v>
      </c>
      <c r="E24" s="131" t="str">
        <f t="shared" si="0"/>
        <v>40208:3</v>
      </c>
    </row>
    <row r="25" spans="1:5" ht="72.75" x14ac:dyDescent="0.25">
      <c r="A25" s="117" t="str">
        <f>VLOOKUP(B25, names!A$3:B$2401, 2,)</f>
        <v>Federated National Insurance Co.</v>
      </c>
      <c r="B25" s="129" t="s">
        <v>37</v>
      </c>
      <c r="C25" s="130">
        <v>260696</v>
      </c>
      <c r="D25" s="130">
        <v>60</v>
      </c>
      <c r="E25" s="131" t="str">
        <f t="shared" si="0"/>
        <v>65174:15</v>
      </c>
    </row>
    <row r="26" spans="1:5" ht="48.75" x14ac:dyDescent="0.25">
      <c r="A26" s="117" t="str">
        <f>VLOOKUP(B26, names!A$3:B$2401, 2,)</f>
        <v>Fidelity Fire &amp; Casualty Co.</v>
      </c>
      <c r="B26" s="129" t="s">
        <v>200</v>
      </c>
      <c r="C26" s="132"/>
      <c r="D26" s="130">
        <v>1</v>
      </c>
      <c r="E26" s="131" t="str">
        <f t="shared" si="0"/>
        <v>0:1</v>
      </c>
    </row>
    <row r="27" spans="1:5" ht="72.75" x14ac:dyDescent="0.25">
      <c r="A27" s="117" t="str">
        <f>VLOOKUP(B27, names!A$3:B$2401, 2,)</f>
        <v>First Community Insurance Co.</v>
      </c>
      <c r="B27" s="129" t="s">
        <v>83</v>
      </c>
      <c r="C27" s="130">
        <v>18645</v>
      </c>
      <c r="D27" s="130">
        <v>2</v>
      </c>
      <c r="E27" s="131" t="str">
        <f t="shared" si="0"/>
        <v>18645:2</v>
      </c>
    </row>
    <row r="28" spans="1:5" ht="84.75" x14ac:dyDescent="0.25">
      <c r="A28" s="117" t="str">
        <f>VLOOKUP(B28, names!A$3:B$2401, 2,)</f>
        <v>First Floridian Auto And Home Insurance Co.</v>
      </c>
      <c r="B28" s="129" t="s">
        <v>93</v>
      </c>
      <c r="C28" s="130">
        <v>12919</v>
      </c>
      <c r="D28" s="130">
        <v>3</v>
      </c>
      <c r="E28" s="131" t="str">
        <f t="shared" si="0"/>
        <v>12919:3</v>
      </c>
    </row>
    <row r="29" spans="1:5" ht="72.75" x14ac:dyDescent="0.25">
      <c r="A29" s="117" t="str">
        <f>VLOOKUP(B29, names!A$3:B$2401, 2,)</f>
        <v>First Protective Insurance Co.</v>
      </c>
      <c r="B29" s="129" t="s">
        <v>55</v>
      </c>
      <c r="C29" s="130">
        <v>99032</v>
      </c>
      <c r="D29" s="130">
        <v>9</v>
      </c>
      <c r="E29" s="131" t="str">
        <f t="shared" si="0"/>
        <v>99032:9</v>
      </c>
    </row>
    <row r="30" spans="1:5" ht="60.75" x14ac:dyDescent="0.25">
      <c r="A30" s="117" t="str">
        <f>VLOOKUP(B30, names!A$3:B$2401, 2,)</f>
        <v>Florida Family Insurance Co.</v>
      </c>
      <c r="B30" s="129" t="s">
        <v>48</v>
      </c>
      <c r="C30" s="130">
        <v>51197</v>
      </c>
      <c r="D30" s="130">
        <v>11</v>
      </c>
      <c r="E30" s="131" t="str">
        <f t="shared" si="0"/>
        <v>51197:11</v>
      </c>
    </row>
    <row r="31" spans="1:5" ht="84.75" x14ac:dyDescent="0.25">
      <c r="A31" s="117" t="str">
        <f>VLOOKUP(B31, names!A$3:B$2401, 2,)</f>
        <v>Florida Farm Bureau General Insurance Co.</v>
      </c>
      <c r="B31" s="129" t="s">
        <v>76</v>
      </c>
      <c r="C31" s="130">
        <v>40094</v>
      </c>
      <c r="D31" s="130">
        <v>1</v>
      </c>
      <c r="E31" s="131" t="str">
        <f t="shared" si="0"/>
        <v>40094:1</v>
      </c>
    </row>
    <row r="32" spans="1:5" ht="72.75" x14ac:dyDescent="0.25">
      <c r="A32" s="117" t="e">
        <f>VLOOKUP(B32, names!A$3:B$2401, 2,)</f>
        <v>#N/A</v>
      </c>
      <c r="B32" s="129" t="s">
        <v>3515</v>
      </c>
      <c r="C32" s="132"/>
      <c r="D32" s="130">
        <v>6</v>
      </c>
      <c r="E32" s="131" t="str">
        <f t="shared" si="0"/>
        <v>0:1</v>
      </c>
    </row>
    <row r="33" spans="1:5" ht="72.75" x14ac:dyDescent="0.25">
      <c r="A33" s="117" t="str">
        <f>VLOOKUP(B33, names!A$3:B$2401, 2,)</f>
        <v>Florida Peninsula Insurance Co.</v>
      </c>
      <c r="B33" s="129" t="s">
        <v>46</v>
      </c>
      <c r="C33" s="130">
        <v>117019</v>
      </c>
      <c r="D33" s="130">
        <v>31</v>
      </c>
      <c r="E33" s="131" t="str">
        <f t="shared" si="0"/>
        <v>117019:31</v>
      </c>
    </row>
    <row r="34" spans="1:5" ht="48.75" x14ac:dyDescent="0.25">
      <c r="A34" s="117" t="str">
        <f>VLOOKUP(B34, names!A$3:B$2401, 2,)</f>
        <v>Foremost Insurance Co.</v>
      </c>
      <c r="B34" s="129" t="s">
        <v>79</v>
      </c>
      <c r="C34" s="130">
        <v>31439</v>
      </c>
      <c r="D34" s="130">
        <v>1</v>
      </c>
      <c r="E34" s="131" t="str">
        <f t="shared" si="0"/>
        <v>31439:1</v>
      </c>
    </row>
    <row r="35" spans="1:5" ht="84.75" x14ac:dyDescent="0.25">
      <c r="A35" s="117" t="str">
        <f>VLOOKUP(B35, names!A$3:B$2401, 2,)</f>
        <v>Foremost Property And Casualty Insurance Co.</v>
      </c>
      <c r="B35" s="129" t="s">
        <v>92</v>
      </c>
      <c r="C35" s="130">
        <v>15895</v>
      </c>
      <c r="D35" s="130">
        <v>1</v>
      </c>
      <c r="E35" s="131" t="str">
        <f t="shared" si="0"/>
        <v>15895:1</v>
      </c>
    </row>
    <row r="36" spans="1:5" ht="60.75" x14ac:dyDescent="0.25">
      <c r="A36" s="117">
        <f>VLOOKUP(B36, names!A$3:B$2401, 2,)</f>
        <v>0</v>
      </c>
      <c r="B36" s="129" t="s">
        <v>3520</v>
      </c>
      <c r="C36" s="132"/>
      <c r="D36" s="130">
        <v>2</v>
      </c>
      <c r="E36" s="131" t="str">
        <f t="shared" si="0"/>
        <v>0:1</v>
      </c>
    </row>
    <row r="37" spans="1:5" ht="96.75" x14ac:dyDescent="0.25">
      <c r="A37" s="117" t="str">
        <f>VLOOKUP(B37, names!A$3:B$2401, 2,)</f>
        <v>Gulfstream Property And Casualty Insurance Co.</v>
      </c>
      <c r="B37" s="129" t="s">
        <v>64</v>
      </c>
      <c r="C37" s="130">
        <v>59220</v>
      </c>
      <c r="D37" s="130">
        <v>4</v>
      </c>
      <c r="E37" s="131" t="str">
        <f t="shared" si="0"/>
        <v>14805:1</v>
      </c>
    </row>
    <row r="38" spans="1:5" ht="72.75" x14ac:dyDescent="0.25">
      <c r="A38" s="117" t="str">
        <f>VLOOKUP(B38, names!A$3:B$2401, 2,)</f>
        <v>Hartford Insurance Co. Of The Midwest</v>
      </c>
      <c r="B38" s="129" t="s">
        <v>86</v>
      </c>
      <c r="C38" s="130">
        <v>22069</v>
      </c>
      <c r="D38" s="130">
        <v>1</v>
      </c>
      <c r="E38" s="131" t="str">
        <f t="shared" si="0"/>
        <v>22069:1</v>
      </c>
    </row>
    <row r="39" spans="1:5" ht="84.75" x14ac:dyDescent="0.25">
      <c r="A39" s="117" t="str">
        <f>VLOOKUP(B39, names!A$3:B$2401, 2,)</f>
        <v>Heritage Property &amp; Casualty Insurance Co.</v>
      </c>
      <c r="B39" s="129" t="s">
        <v>36</v>
      </c>
      <c r="C39" s="130">
        <v>235642</v>
      </c>
      <c r="D39" s="130">
        <v>38</v>
      </c>
      <c r="E39" s="131" t="str">
        <f t="shared" si="0"/>
        <v>117821:19</v>
      </c>
    </row>
    <row r="40" spans="1:5" ht="120.75" x14ac:dyDescent="0.25">
      <c r="A40" s="117" t="str">
        <f>VLOOKUP(B40, names!A$3:B$2401, 2,)</f>
        <v>Homeowners Choice Property &amp; Casualty Insurance Co.</v>
      </c>
      <c r="B40" s="129" t="s">
        <v>41</v>
      </c>
      <c r="C40" s="130">
        <v>142850</v>
      </c>
      <c r="D40" s="130">
        <v>21</v>
      </c>
      <c r="E40" s="131" t="str">
        <f t="shared" si="0"/>
        <v>142850:21</v>
      </c>
    </row>
    <row r="41" spans="1:5" ht="84.75" x14ac:dyDescent="0.25">
      <c r="A41" s="117" t="e">
        <f>VLOOKUP(B41, names!A$3:B$2401, 2,)</f>
        <v>#N/A</v>
      </c>
      <c r="B41" s="129" t="s">
        <v>3521</v>
      </c>
      <c r="C41" s="132"/>
      <c r="D41" s="130">
        <v>1</v>
      </c>
      <c r="E41" s="131" t="str">
        <f t="shared" si="0"/>
        <v>0:1</v>
      </c>
    </row>
    <row r="42" spans="1:5" ht="72.75" x14ac:dyDescent="0.25">
      <c r="A42" s="117">
        <f>VLOOKUP(B42, names!A$3:B$2401, 2,)</f>
        <v>0</v>
      </c>
      <c r="B42" s="129" t="s">
        <v>1270</v>
      </c>
      <c r="C42" s="132"/>
      <c r="D42" s="130">
        <v>1</v>
      </c>
      <c r="E42" s="131" t="str">
        <f t="shared" si="0"/>
        <v>0:1</v>
      </c>
    </row>
    <row r="43" spans="1:5" ht="60.75" x14ac:dyDescent="0.25">
      <c r="A43" s="117">
        <f>VLOOKUP(B43, names!A$3:B$2401, 2,)</f>
        <v>0</v>
      </c>
      <c r="B43" s="129" t="s">
        <v>3518</v>
      </c>
      <c r="C43" s="132"/>
      <c r="D43" s="130">
        <v>1</v>
      </c>
      <c r="E43" s="131" t="str">
        <f t="shared" si="0"/>
        <v>0:1</v>
      </c>
    </row>
    <row r="44" spans="1:5" ht="72.75" x14ac:dyDescent="0.25">
      <c r="A44" s="117" t="str">
        <f>VLOOKUP(B44, names!A$3:B$2401, 2,)</f>
        <v>Liberty Mutual Fire Insurance Co.</v>
      </c>
      <c r="B44" s="129" t="s">
        <v>77</v>
      </c>
      <c r="C44" s="130">
        <v>31844</v>
      </c>
      <c r="D44" s="130">
        <v>4</v>
      </c>
      <c r="E44" s="131" t="str">
        <f t="shared" si="0"/>
        <v>7961:1</v>
      </c>
    </row>
    <row r="45" spans="1:5" ht="60.75" x14ac:dyDescent="0.25">
      <c r="A45" s="117" t="e">
        <f>VLOOKUP(B45, names!A$3:B$2401, 2,)</f>
        <v>#N/A</v>
      </c>
      <c r="B45" s="129" t="s">
        <v>1339</v>
      </c>
      <c r="C45" s="132"/>
      <c r="D45" s="130">
        <v>2</v>
      </c>
      <c r="E45" s="131" t="str">
        <f t="shared" si="0"/>
        <v>0:1</v>
      </c>
    </row>
    <row r="46" spans="1:5" ht="72.75" x14ac:dyDescent="0.25">
      <c r="A46" s="117" t="str">
        <f>VLOOKUP(B46, names!A$3:B$2401, 2,)</f>
        <v>Metropolitan Casualty Insurance Co.</v>
      </c>
      <c r="B46" s="129" t="s">
        <v>99</v>
      </c>
      <c r="C46" s="130">
        <v>9876</v>
      </c>
      <c r="D46" s="130">
        <v>1</v>
      </c>
      <c r="E46" s="131" t="str">
        <f t="shared" si="0"/>
        <v>9876:1</v>
      </c>
    </row>
    <row r="47" spans="1:5" ht="60.75" x14ac:dyDescent="0.25">
      <c r="A47" s="117" t="str">
        <f>VLOOKUP(B47, names!A$3:B$2401, 2,)</f>
        <v>Mount Beacon Insurance Co.</v>
      </c>
      <c r="B47" s="129" t="s">
        <v>69</v>
      </c>
      <c r="C47" s="130">
        <v>36719</v>
      </c>
      <c r="D47" s="130">
        <v>3</v>
      </c>
      <c r="E47" s="131" t="str">
        <f t="shared" si="0"/>
        <v>36719:3</v>
      </c>
    </row>
    <row r="48" spans="1:5" ht="84.75" x14ac:dyDescent="0.25">
      <c r="A48" s="117" t="str">
        <f>VLOOKUP(B48, names!A$3:B$2401, 2,)</f>
        <v>Nationwide Insurance Co. Of Florida</v>
      </c>
      <c r="B48" s="129" t="s">
        <v>80</v>
      </c>
      <c r="C48" s="130">
        <v>26396</v>
      </c>
      <c r="D48" s="130">
        <v>3</v>
      </c>
      <c r="E48" s="131" t="str">
        <f t="shared" si="0"/>
        <v>26396:3</v>
      </c>
    </row>
    <row r="49" spans="1:5" ht="48.75" x14ac:dyDescent="0.25">
      <c r="A49" s="117" t="str">
        <f>VLOOKUP(B49, names!A$3:B$2401, 2,)</f>
        <v>Olympus Insurance Co.</v>
      </c>
      <c r="B49" s="129" t="s">
        <v>52</v>
      </c>
      <c r="C49" s="130">
        <v>81563</v>
      </c>
      <c r="D49" s="130">
        <v>9</v>
      </c>
      <c r="E49" s="131" t="str">
        <f t="shared" si="0"/>
        <v>81563:9</v>
      </c>
    </row>
    <row r="50" spans="1:5" ht="48.75" x14ac:dyDescent="0.25">
      <c r="A50" s="117" t="str">
        <f>VLOOKUP(B50, names!A$3:B$2401, 2,)</f>
        <v>Omega Insurance Co.</v>
      </c>
      <c r="B50" s="129" t="s">
        <v>72</v>
      </c>
      <c r="C50" s="130">
        <v>43472</v>
      </c>
      <c r="D50" s="130">
        <v>8</v>
      </c>
      <c r="E50" s="131" t="str">
        <f t="shared" si="0"/>
        <v>5434:1</v>
      </c>
    </row>
    <row r="51" spans="1:5" ht="60.75" x14ac:dyDescent="0.25">
      <c r="A51" s="117" t="str">
        <f>VLOOKUP(B51, names!A$3:B$2401, 2,)</f>
        <v>People's Trust Insurance Co.</v>
      </c>
      <c r="B51" s="129" t="s">
        <v>44</v>
      </c>
      <c r="C51" s="130">
        <v>145475</v>
      </c>
      <c r="D51" s="130">
        <v>16</v>
      </c>
      <c r="E51" s="131" t="str">
        <f t="shared" si="0"/>
        <v>145475:16</v>
      </c>
    </row>
    <row r="52" spans="1:5" ht="84.75" x14ac:dyDescent="0.25">
      <c r="A52" s="117" t="str">
        <f>VLOOKUP(B52, names!A$3:B$2401, 2,)</f>
        <v>Philadelphia Indemnity Insurance Co.</v>
      </c>
      <c r="B52" s="129" t="s">
        <v>135</v>
      </c>
      <c r="C52" s="130"/>
      <c r="D52" s="130">
        <v>1</v>
      </c>
      <c r="E52" s="131" t="str">
        <f t="shared" si="0"/>
        <v>0:1</v>
      </c>
    </row>
    <row r="53" spans="1:5" ht="48.75" x14ac:dyDescent="0.25">
      <c r="A53" s="117" t="str">
        <f>VLOOKUP(B53, names!A$3:B$2401, 2,)</f>
        <v>Prepared Insurance Co.</v>
      </c>
      <c r="B53" s="129" t="s">
        <v>82</v>
      </c>
      <c r="C53" s="130">
        <v>32872</v>
      </c>
      <c r="D53" s="130">
        <v>5</v>
      </c>
      <c r="E53" s="131" t="str">
        <f t="shared" si="0"/>
        <v>32872:5</v>
      </c>
    </row>
    <row r="54" spans="1:5" ht="60.75" x14ac:dyDescent="0.25">
      <c r="A54" s="117" t="str">
        <f>VLOOKUP(B54, names!A$3:B$2401, 2,)</f>
        <v>Safe Harbor Insurance Co.</v>
      </c>
      <c r="B54" s="129" t="s">
        <v>57</v>
      </c>
      <c r="C54" s="130">
        <v>72673</v>
      </c>
      <c r="D54" s="130">
        <v>4</v>
      </c>
      <c r="E54" s="131" t="str">
        <f t="shared" si="0"/>
        <v>72673:4</v>
      </c>
    </row>
    <row r="55" spans="1:5" ht="48.75" x14ac:dyDescent="0.25">
      <c r="A55" s="117" t="str">
        <f>VLOOKUP(B55, names!A$3:B$2401, 2,)</f>
        <v>Safepoint Insurance Co.</v>
      </c>
      <c r="B55" s="129" t="s">
        <v>71</v>
      </c>
      <c r="C55" s="130">
        <v>58923</v>
      </c>
      <c r="D55" s="130">
        <v>4</v>
      </c>
      <c r="E55" s="131" t="str">
        <f t="shared" si="0"/>
        <v>58923:4</v>
      </c>
    </row>
    <row r="56" spans="1:5" ht="60.75" x14ac:dyDescent="0.25">
      <c r="A56" s="117" t="str">
        <f>VLOOKUP(B56, names!A$3:B$2401, 2,)</f>
        <v>Sawgrass Mutual Insurance Co.</v>
      </c>
      <c r="B56" s="129" t="s">
        <v>85</v>
      </c>
      <c r="C56" s="130">
        <v>20326</v>
      </c>
      <c r="D56" s="130">
        <v>4</v>
      </c>
      <c r="E56" s="131" t="str">
        <f t="shared" si="0"/>
        <v>10163:2</v>
      </c>
    </row>
    <row r="57" spans="1:5" ht="60.75" x14ac:dyDescent="0.25">
      <c r="A57" s="117" t="str">
        <f>VLOOKUP(B57, names!A$3:B$2401, 2,)</f>
        <v>Security First Insurance Co.</v>
      </c>
      <c r="B57" s="129" t="s">
        <v>35</v>
      </c>
      <c r="C57" s="130">
        <v>322048</v>
      </c>
      <c r="D57" s="130">
        <v>59</v>
      </c>
      <c r="E57" s="131" t="str">
        <f t="shared" si="0"/>
        <v>322048:59</v>
      </c>
    </row>
    <row r="58" spans="1:5" ht="60.75" x14ac:dyDescent="0.25">
      <c r="A58" s="117" t="str">
        <f>VLOOKUP(B58, names!A$3:B$2401, 2,)</f>
        <v>Southern Fidelity Insurance Co.</v>
      </c>
      <c r="B58" s="129" t="s">
        <v>58</v>
      </c>
      <c r="C58" s="130">
        <v>59063</v>
      </c>
      <c r="D58" s="130">
        <v>19</v>
      </c>
      <c r="E58" s="131" t="str">
        <f t="shared" si="0"/>
        <v>59063:19</v>
      </c>
    </row>
    <row r="59" spans="1:5" ht="72.75" x14ac:dyDescent="0.25">
      <c r="A59" s="117" t="str">
        <f>VLOOKUP(B59, names!A$3:B$2401, 2,)</f>
        <v>Southern Fidelity Property &amp; Casualty</v>
      </c>
      <c r="B59" s="129" t="s">
        <v>62</v>
      </c>
      <c r="C59" s="130">
        <v>61289</v>
      </c>
      <c r="D59" s="130">
        <v>15</v>
      </c>
      <c r="E59" s="131" t="str">
        <f t="shared" si="0"/>
        <v>61289:15</v>
      </c>
    </row>
    <row r="60" spans="1:5" ht="60.75" x14ac:dyDescent="0.25">
      <c r="A60" s="117" t="str">
        <f>VLOOKUP(B60, names!A$3:B$2401, 2,)</f>
        <v>Southern Oak Insurance Co.</v>
      </c>
      <c r="B60" s="129" t="s">
        <v>65</v>
      </c>
      <c r="C60" s="130">
        <v>51414</v>
      </c>
      <c r="D60" s="130">
        <v>7</v>
      </c>
      <c r="E60" s="131" t="str">
        <f t="shared" si="0"/>
        <v>51414:7</v>
      </c>
    </row>
    <row r="61" spans="1:5" ht="60.75" x14ac:dyDescent="0.25">
      <c r="A61" s="117" t="str">
        <f>VLOOKUP(B61, names!A$3:B$2401, 2,)</f>
        <v>St. Johns Insurance Co.</v>
      </c>
      <c r="B61" s="129" t="s">
        <v>40</v>
      </c>
      <c r="C61" s="130">
        <v>165867</v>
      </c>
      <c r="D61" s="130">
        <v>18</v>
      </c>
      <c r="E61" s="131" t="str">
        <f t="shared" si="0"/>
        <v>55289:6</v>
      </c>
    </row>
    <row r="62" spans="1:5" ht="60.75" x14ac:dyDescent="0.25">
      <c r="A62" s="117" t="e">
        <f>VLOOKUP(B62, names!A$3:B$2401, 2,)</f>
        <v>#N/A</v>
      </c>
      <c r="B62" s="129" t="s">
        <v>1821</v>
      </c>
      <c r="C62" s="132"/>
      <c r="D62" s="130">
        <v>2</v>
      </c>
      <c r="E62" s="131" t="str">
        <f t="shared" si="0"/>
        <v>0:1</v>
      </c>
    </row>
    <row r="63" spans="1:5" ht="72.75" x14ac:dyDescent="0.25">
      <c r="A63" s="117" t="str">
        <f>VLOOKUP(B63, names!A$3:B$2401, 2,)</f>
        <v>State Farm Florida Insurance Co.</v>
      </c>
      <c r="B63" s="129" t="s">
        <v>398</v>
      </c>
      <c r="C63" s="132"/>
      <c r="D63" s="130">
        <v>43</v>
      </c>
      <c r="E63" s="131" t="str">
        <f t="shared" si="0"/>
        <v>0:1</v>
      </c>
    </row>
    <row r="64" spans="1:5" ht="72.75" x14ac:dyDescent="0.25">
      <c r="A64" s="117" t="e">
        <f>VLOOKUP(B64, names!A$3:B$2401, 2,)</f>
        <v>#N/A</v>
      </c>
      <c r="B64" s="129" t="s">
        <v>1824</v>
      </c>
      <c r="C64" s="132"/>
      <c r="D64" s="130">
        <v>2</v>
      </c>
      <c r="E64" s="131" t="str">
        <f t="shared" si="0"/>
        <v>0:1</v>
      </c>
    </row>
    <row r="65" spans="1:5" ht="96.75" x14ac:dyDescent="0.25">
      <c r="A65" s="117" t="str">
        <f>VLOOKUP(B65, names!A$3:B$2401, 2,)</f>
        <v>Stillwater Property And Casualty Insurance Co.</v>
      </c>
      <c r="B65" s="129" t="s">
        <v>100</v>
      </c>
      <c r="C65" s="130">
        <v>975</v>
      </c>
      <c r="D65" s="130">
        <v>1</v>
      </c>
      <c r="E65" s="131" t="str">
        <f t="shared" si="0"/>
        <v>975:1</v>
      </c>
    </row>
    <row r="66" spans="1:5" ht="84.75" x14ac:dyDescent="0.25">
      <c r="A66" s="117" t="str">
        <f>VLOOKUP(B66, names!A$3:B$2401, 2,)</f>
        <v>Travelers Indemnity Co. Of America</v>
      </c>
      <c r="B66" s="129" t="s">
        <v>3408</v>
      </c>
      <c r="C66" s="130">
        <v>322</v>
      </c>
      <c r="D66" s="130">
        <v>1</v>
      </c>
      <c r="E66" s="131" t="str">
        <f t="shared" ref="E66:E77" si="1">C66/GCD(C66,D66)&amp;":"&amp;D66/GCD(C66,D66)</f>
        <v>322:1</v>
      </c>
    </row>
    <row r="67" spans="1:5" ht="84.75" x14ac:dyDescent="0.25">
      <c r="A67" s="117" t="str">
        <f>VLOOKUP(B67, names!A$3:B$2401, 2,)</f>
        <v xml:space="preserve">Tower Hill Preferred Insurance Co. </v>
      </c>
      <c r="B67" s="129" t="s">
        <v>1869</v>
      </c>
      <c r="C67" s="130">
        <v>59484</v>
      </c>
      <c r="D67" s="130">
        <v>4</v>
      </c>
      <c r="E67" s="131" t="str">
        <f t="shared" si="1"/>
        <v>14871:1</v>
      </c>
    </row>
    <row r="68" spans="1:5" ht="72.75" x14ac:dyDescent="0.25">
      <c r="A68" s="117" t="str">
        <f>VLOOKUP(B68, names!A$3:B$2401, 2,)</f>
        <v>Tower Hill Prime Insurance Co.</v>
      </c>
      <c r="B68" s="129" t="s">
        <v>43</v>
      </c>
      <c r="C68" s="130">
        <v>132951</v>
      </c>
      <c r="D68" s="130">
        <v>23</v>
      </c>
      <c r="E68" s="131" t="str">
        <f t="shared" si="1"/>
        <v>132951:23</v>
      </c>
    </row>
    <row r="69" spans="1:5" ht="72.75" x14ac:dyDescent="0.25">
      <c r="A69" s="117" t="str">
        <f>VLOOKUP(B69, names!A$3:B$2401, 2,)</f>
        <v>Tower Hill Select Insurance Co.</v>
      </c>
      <c r="B69" s="129" t="s">
        <v>63</v>
      </c>
      <c r="C69" s="130">
        <v>46832</v>
      </c>
      <c r="D69" s="130">
        <v>15</v>
      </c>
      <c r="E69" s="131" t="str">
        <f t="shared" si="1"/>
        <v>46832:15</v>
      </c>
    </row>
    <row r="70" spans="1:5" ht="84.75" x14ac:dyDescent="0.25">
      <c r="A70" s="117" t="str">
        <f>VLOOKUP(B70, names!A$3:B$2401, 2,)</f>
        <v>Tower Hill Signature Insurance Co.</v>
      </c>
      <c r="B70" s="129" t="s">
        <v>51</v>
      </c>
      <c r="C70" s="130">
        <v>79251</v>
      </c>
      <c r="D70" s="130">
        <v>19</v>
      </c>
      <c r="E70" s="131" t="str">
        <f t="shared" si="1"/>
        <v>79251:19</v>
      </c>
    </row>
    <row r="71" spans="1:5" ht="84.75" x14ac:dyDescent="0.25">
      <c r="A71" s="117" t="str">
        <f>VLOOKUP(B71, names!A$3:B$2401, 2,)</f>
        <v>United Casualty Insurance Co. Of America</v>
      </c>
      <c r="B71" s="129" t="s">
        <v>95</v>
      </c>
      <c r="C71" s="130">
        <v>15314</v>
      </c>
      <c r="D71" s="130">
        <v>1</v>
      </c>
      <c r="E71" s="131" t="str">
        <f t="shared" si="1"/>
        <v>15314:1</v>
      </c>
    </row>
    <row r="72" spans="1:5" ht="84.75" x14ac:dyDescent="0.25">
      <c r="A72" s="117" t="str">
        <f>VLOOKUP(B72, names!A$3:B$2401, 2,)</f>
        <v>United Property &amp; Casualty Insurance Co.</v>
      </c>
      <c r="B72" s="129" t="s">
        <v>39</v>
      </c>
      <c r="C72" s="130">
        <v>175613</v>
      </c>
      <c r="D72" s="130">
        <v>104</v>
      </c>
      <c r="E72" s="131" t="str">
        <f t="shared" si="1"/>
        <v>175613:104</v>
      </c>
    </row>
    <row r="73" spans="1:5" ht="72.75" x14ac:dyDescent="0.25">
      <c r="A73" s="117" t="str">
        <f>VLOOKUP(B73, names!A$3:B$2401, 2,)</f>
        <v>United Services Automobile Association</v>
      </c>
      <c r="B73" s="129" t="s">
        <v>45</v>
      </c>
      <c r="C73" s="130">
        <v>110569</v>
      </c>
      <c r="D73" s="130">
        <v>1</v>
      </c>
      <c r="E73" s="131" t="str">
        <f t="shared" si="1"/>
        <v>110569:1</v>
      </c>
    </row>
    <row r="74" spans="1:5" ht="84.75" x14ac:dyDescent="0.25">
      <c r="A74" s="117" t="str">
        <f>VLOOKUP(B74, names!A$3:B$2401, 2,)</f>
        <v>Universal Insurance Co. Of North America</v>
      </c>
      <c r="B74" s="129" t="s">
        <v>70</v>
      </c>
      <c r="C74" s="130">
        <v>53471</v>
      </c>
      <c r="D74" s="130">
        <v>5</v>
      </c>
      <c r="E74" s="131" t="str">
        <f t="shared" si="1"/>
        <v>53471:5</v>
      </c>
    </row>
    <row r="75" spans="1:5" ht="96.75" x14ac:dyDescent="0.25">
      <c r="A75" s="117" t="str">
        <f>VLOOKUP(B75, names!A$3:B$2401, 2,)</f>
        <v>Universal Property &amp; Casualty Insurance Co.</v>
      </c>
      <c r="B75" s="129" t="s">
        <v>34</v>
      </c>
      <c r="C75" s="130">
        <v>555287</v>
      </c>
      <c r="D75" s="130">
        <v>51</v>
      </c>
      <c r="E75" s="131" t="str">
        <f t="shared" si="1"/>
        <v>555287:51</v>
      </c>
    </row>
    <row r="76" spans="1:5" ht="60.75" x14ac:dyDescent="0.25">
      <c r="A76" s="117" t="str">
        <f>VLOOKUP(B76, names!A$3:B$2401, 2,)</f>
        <v>USAA Casualty Insurance Co.</v>
      </c>
      <c r="B76" s="129" t="s">
        <v>67</v>
      </c>
      <c r="C76" s="130">
        <v>55280</v>
      </c>
      <c r="D76" s="130">
        <v>3</v>
      </c>
      <c r="E76" s="131" t="str">
        <f t="shared" si="1"/>
        <v>55280:3</v>
      </c>
    </row>
    <row r="77" spans="1:5" ht="48.75" x14ac:dyDescent="0.25">
      <c r="A77" s="117" t="str">
        <f>VLOOKUP(B77, names!A$3:B$2401, 2,)</f>
        <v>Weston Insurance Co.</v>
      </c>
      <c r="B77" s="129" t="s">
        <v>87</v>
      </c>
      <c r="C77" s="130">
        <v>21484</v>
      </c>
      <c r="D77" s="130">
        <v>1</v>
      </c>
      <c r="E77" s="131" t="str">
        <f t="shared" si="1"/>
        <v>21484:1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88"/>
  <sheetViews>
    <sheetView topLeftCell="A3" workbookViewId="0">
      <selection activeCell="A11" sqref="A11"/>
    </sheetView>
  </sheetViews>
  <sheetFormatPr defaultRowHeight="15" x14ac:dyDescent="0.25"/>
  <cols>
    <col min="1" max="1" width="70" customWidth="1"/>
  </cols>
  <sheetData>
    <row r="1" spans="1:5" ht="24" x14ac:dyDescent="0.25">
      <c r="B1" s="126" t="s">
        <v>2911</v>
      </c>
      <c r="C1" s="127" t="s">
        <v>2912</v>
      </c>
      <c r="D1" s="127" t="s">
        <v>2913</v>
      </c>
      <c r="E1" s="128" t="s">
        <v>2914</v>
      </c>
    </row>
    <row r="2" spans="1:5" ht="48.75" x14ac:dyDescent="0.25">
      <c r="A2">
        <f>VLOOKUP(B2, names!A$3:B$2401, 2,)</f>
        <v>0</v>
      </c>
      <c r="B2" s="129" t="s">
        <v>504</v>
      </c>
      <c r="C2" s="132"/>
      <c r="D2" s="130">
        <v>3</v>
      </c>
      <c r="E2" s="131" t="str">
        <f t="shared" ref="E2:E65" si="0">C2/GCD(C2,D2)&amp;":"&amp;D2/GCD(C2,D2)</f>
        <v>0:1</v>
      </c>
    </row>
    <row r="3" spans="1:5" ht="72.75" x14ac:dyDescent="0.25">
      <c r="A3" s="117" t="str">
        <f>VLOOKUP(B3, names!A$3:B$2401, 2,)</f>
        <v>American Automobile Insurance Co.</v>
      </c>
      <c r="B3" s="129" t="s">
        <v>113</v>
      </c>
      <c r="C3" s="130">
        <v>562</v>
      </c>
      <c r="D3" s="130">
        <v>1</v>
      </c>
      <c r="E3" s="131" t="str">
        <f t="shared" si="0"/>
        <v>562:1</v>
      </c>
    </row>
    <row r="4" spans="1:5" ht="84.75" x14ac:dyDescent="0.25">
      <c r="A4" s="117" t="str">
        <f>VLOOKUP(B4, names!A$3:B$2401, 2,)</f>
        <v>American Bankers Insurance Co. Of Florida</v>
      </c>
      <c r="B4" s="129" t="s">
        <v>42</v>
      </c>
      <c r="C4" s="130">
        <v>175723</v>
      </c>
      <c r="D4" s="130">
        <v>4</v>
      </c>
      <c r="E4" s="131" t="str">
        <f t="shared" si="0"/>
        <v>175723:4</v>
      </c>
    </row>
    <row r="5" spans="1:5" ht="60.75" x14ac:dyDescent="0.25">
      <c r="A5" s="117" t="str">
        <f>VLOOKUP(B5, names!A$3:B$2401, 2,)</f>
        <v>American Coastal Insurance Co.</v>
      </c>
      <c r="B5" s="129" t="s">
        <v>108</v>
      </c>
      <c r="C5" s="130"/>
      <c r="D5" s="130">
        <v>1</v>
      </c>
      <c r="E5" s="131" t="str">
        <f t="shared" si="0"/>
        <v>0:1</v>
      </c>
    </row>
    <row r="6" spans="1:5" ht="84.75" x14ac:dyDescent="0.25">
      <c r="A6" s="117" t="str">
        <f>VLOOKUP(B6, names!A$3:B$2401, 2,)</f>
        <v>American Integrity Insurance Co. Of Florida</v>
      </c>
      <c r="B6" s="129" t="s">
        <v>38</v>
      </c>
      <c r="C6" s="130">
        <v>221982</v>
      </c>
      <c r="D6" s="130">
        <v>68</v>
      </c>
      <c r="E6" s="131" t="str">
        <f t="shared" si="0"/>
        <v>110991:34</v>
      </c>
    </row>
    <row r="7" spans="1:5" ht="60.75" x14ac:dyDescent="0.25">
      <c r="A7" s="117" t="str">
        <f>VLOOKUP(B7, names!A$3:B$2401, 2,)</f>
        <v>American Security Insurance Co.</v>
      </c>
      <c r="B7" s="129" t="s">
        <v>172</v>
      </c>
      <c r="C7" s="130">
        <v>15</v>
      </c>
      <c r="D7" s="130">
        <v>1</v>
      </c>
      <c r="E7" s="131" t="str">
        <f t="shared" si="0"/>
        <v>15:1</v>
      </c>
    </row>
    <row r="8" spans="1:5" ht="60.75" x14ac:dyDescent="0.25">
      <c r="A8" s="117" t="str">
        <f>VLOOKUP(B8, names!A$3:B$2401, 2,)</f>
        <v>American States Insurance Co.</v>
      </c>
      <c r="B8" s="129" t="s">
        <v>155</v>
      </c>
      <c r="C8" s="130"/>
      <c r="D8" s="130">
        <v>1</v>
      </c>
      <c r="E8" s="131" t="str">
        <f t="shared" si="0"/>
        <v>0:1</v>
      </c>
    </row>
    <row r="9" spans="1:5" ht="48.75" x14ac:dyDescent="0.25">
      <c r="A9" s="117" t="str">
        <f>VLOOKUP(B9, names!A$3:B$2401, 2,)</f>
        <v>American Strategic Insurance Corp.</v>
      </c>
      <c r="B9" s="129" t="s">
        <v>61</v>
      </c>
      <c r="C9" s="130">
        <v>65021</v>
      </c>
      <c r="D9" s="130">
        <v>6</v>
      </c>
      <c r="E9" s="131" t="str">
        <f t="shared" si="0"/>
        <v>65021:6</v>
      </c>
    </row>
    <row r="10" spans="1:5" ht="72.75" x14ac:dyDescent="0.25">
      <c r="A10" s="117" t="str">
        <f>VLOOKUP(B10, names!A$3:B$2401, 2,)</f>
        <v>American Traditions Insurance Co.</v>
      </c>
      <c r="B10" s="129" t="s">
        <v>68</v>
      </c>
      <c r="C10" s="130">
        <v>59747</v>
      </c>
      <c r="D10" s="130">
        <v>2</v>
      </c>
      <c r="E10" s="131" t="str">
        <f t="shared" si="0"/>
        <v>59747:2</v>
      </c>
    </row>
    <row r="11" spans="1:5" ht="60.75" x14ac:dyDescent="0.25">
      <c r="A11" s="117" t="str">
        <f>VLOOKUP(B11, names!A$3:B$2401, 2,)</f>
        <v>Amica Mutual Insurance Co.</v>
      </c>
      <c r="B11" s="129" t="s">
        <v>89</v>
      </c>
      <c r="C11" s="130">
        <v>22735</v>
      </c>
      <c r="D11" s="130">
        <v>2</v>
      </c>
      <c r="E11" s="131" t="str">
        <f t="shared" si="0"/>
        <v>22735:2</v>
      </c>
    </row>
    <row r="12" spans="1:5" ht="84.75" x14ac:dyDescent="0.25">
      <c r="A12" s="117" t="str">
        <f>VLOOKUP(B12, names!A$3:B$2401, 2,)</f>
        <v>Anchor Property And Casualty Insurance Co.</v>
      </c>
      <c r="B12" s="129" t="s">
        <v>88</v>
      </c>
      <c r="C12" s="130">
        <v>36624</v>
      </c>
      <c r="D12" s="130">
        <v>2</v>
      </c>
      <c r="E12" s="131" t="str">
        <f t="shared" si="0"/>
        <v>18312:1</v>
      </c>
    </row>
    <row r="13" spans="1:5" ht="48.75" x14ac:dyDescent="0.25">
      <c r="A13" s="117" t="str">
        <f>VLOOKUP(B13, names!A$3:B$2401, 2,)</f>
        <v>Ark Royal Insurance Co.</v>
      </c>
      <c r="B13" s="129" t="s">
        <v>50</v>
      </c>
      <c r="C13" s="130">
        <v>97554</v>
      </c>
      <c r="D13" s="130">
        <v>4</v>
      </c>
      <c r="E13" s="131" t="str">
        <f t="shared" si="0"/>
        <v>48777:2</v>
      </c>
    </row>
    <row r="14" spans="1:5" ht="36.75" x14ac:dyDescent="0.25">
      <c r="A14" s="117" t="str">
        <f>VLOOKUP(B14, names!A$3:B$2401, 2,)</f>
        <v>ASI Assurance Corp.</v>
      </c>
      <c r="B14" s="129" t="s">
        <v>56</v>
      </c>
      <c r="C14" s="130">
        <v>61665</v>
      </c>
      <c r="D14" s="130">
        <v>3</v>
      </c>
      <c r="E14" s="131" t="str">
        <f t="shared" si="0"/>
        <v>20555:1</v>
      </c>
    </row>
    <row r="15" spans="1:5" ht="36.75" x14ac:dyDescent="0.25">
      <c r="A15" s="117" t="str">
        <f>VLOOKUP(B15, names!A$3:B$2401, 2,)</f>
        <v>ASI Home Insurance Corp.</v>
      </c>
      <c r="B15" s="129" t="s">
        <v>120</v>
      </c>
      <c r="C15" s="130">
        <v>1532</v>
      </c>
      <c r="D15" s="130">
        <v>1</v>
      </c>
      <c r="E15" s="131" t="str">
        <f t="shared" si="0"/>
        <v>1532:1</v>
      </c>
    </row>
    <row r="16" spans="1:5" ht="60.75" x14ac:dyDescent="0.25">
      <c r="A16" s="117" t="str">
        <f>VLOOKUP(B16, names!A$3:B$2401, 2,)</f>
        <v>ASI Preferred Insurance Corp.</v>
      </c>
      <c r="B16" s="129" t="s">
        <v>47</v>
      </c>
      <c r="C16" s="130">
        <v>120037</v>
      </c>
      <c r="D16" s="130">
        <v>5</v>
      </c>
      <c r="E16" s="131" t="str">
        <f t="shared" si="0"/>
        <v>120037:5</v>
      </c>
    </row>
    <row r="17" spans="1:5" ht="60.75" x14ac:dyDescent="0.25">
      <c r="A17" s="117">
        <f>VLOOKUP(B17, names!A$3:B$2401, 2,)</f>
        <v>0</v>
      </c>
      <c r="B17" s="129" t="s">
        <v>3522</v>
      </c>
      <c r="C17" s="132"/>
      <c r="D17" s="130">
        <v>1</v>
      </c>
      <c r="E17" s="131" t="str">
        <f t="shared" si="0"/>
        <v>0:1</v>
      </c>
    </row>
    <row r="18" spans="1:5" ht="84.75" x14ac:dyDescent="0.25">
      <c r="A18" s="117" t="str">
        <f>VLOOKUP(B18, names!A$3:B$2401, 2,)</f>
        <v>Auto Club Insurance Co. Of Florida</v>
      </c>
      <c r="B18" s="129" t="s">
        <v>60</v>
      </c>
      <c r="C18" s="130">
        <v>65403</v>
      </c>
      <c r="D18" s="130">
        <v>4</v>
      </c>
      <c r="E18" s="131" t="str">
        <f t="shared" si="0"/>
        <v>65403:4</v>
      </c>
    </row>
    <row r="19" spans="1:5" ht="72.75" x14ac:dyDescent="0.25">
      <c r="A19" s="117" t="e">
        <f>VLOOKUP(B19, names!A$3:B$2401, 2,)</f>
        <v>#N/A</v>
      </c>
      <c r="B19" s="129" t="s">
        <v>712</v>
      </c>
      <c r="C19" s="132"/>
      <c r="D19" s="130">
        <v>1</v>
      </c>
      <c r="E19" s="131" t="str">
        <f t="shared" si="0"/>
        <v>0:1</v>
      </c>
    </row>
    <row r="20" spans="1:5" ht="84.75" x14ac:dyDescent="0.25">
      <c r="A20" s="117" t="str">
        <f>VLOOKUP(B20, names!A$3:B$2401, 2,)</f>
        <v>Avatar Property &amp; Casualty Insurance Co.</v>
      </c>
      <c r="B20" s="129" t="s">
        <v>91</v>
      </c>
      <c r="C20" s="130">
        <v>19085</v>
      </c>
      <c r="D20" s="130">
        <v>4</v>
      </c>
      <c r="E20" s="131" t="str">
        <f t="shared" si="0"/>
        <v>19085:4</v>
      </c>
    </row>
    <row r="21" spans="1:5" ht="84.75" x14ac:dyDescent="0.25">
      <c r="A21" s="117" t="str">
        <f>VLOOKUP(B21, names!A$3:B$2401, 2,)</f>
        <v>Capitol Preferred Insurance Co.</v>
      </c>
      <c r="B21" s="129" t="s">
        <v>74</v>
      </c>
      <c r="C21" s="130">
        <v>43656</v>
      </c>
      <c r="D21" s="130">
        <v>11</v>
      </c>
      <c r="E21" s="131" t="str">
        <f t="shared" si="0"/>
        <v>43656:11</v>
      </c>
    </row>
    <row r="22" spans="1:5" ht="48.75" x14ac:dyDescent="0.25">
      <c r="A22" s="117" t="str">
        <f>VLOOKUP(B22, names!A$3:B$2401, 2,)</f>
        <v>Castle Key Indemnity Co.</v>
      </c>
      <c r="B22" s="129" t="s">
        <v>49</v>
      </c>
      <c r="C22" s="130">
        <v>101892</v>
      </c>
      <c r="D22" s="130">
        <v>2</v>
      </c>
      <c r="E22" s="131" t="str">
        <f t="shared" si="0"/>
        <v>50946:1</v>
      </c>
    </row>
    <row r="23" spans="1:5" ht="48.75" x14ac:dyDescent="0.25">
      <c r="A23" s="117" t="str">
        <f>VLOOKUP(B23, names!A$3:B$2401, 2,)</f>
        <v>Castle Key Insurance Co.</v>
      </c>
      <c r="B23" s="129" t="s">
        <v>53</v>
      </c>
      <c r="C23" s="130">
        <v>76176</v>
      </c>
      <c r="D23" s="130">
        <v>14</v>
      </c>
      <c r="E23" s="131" t="str">
        <f t="shared" si="0"/>
        <v>38088:7</v>
      </c>
    </row>
    <row r="24" spans="1:5" ht="72.75" x14ac:dyDescent="0.25">
      <c r="A24" s="117" t="str">
        <f>VLOOKUP(B24, names!A$3:B$2401, 2,)</f>
        <v>Citizens Property Insurance Corp.</v>
      </c>
      <c r="B24" s="129" t="s">
        <v>33</v>
      </c>
      <c r="C24" s="130">
        <v>468967</v>
      </c>
      <c r="D24" s="130">
        <v>157</v>
      </c>
      <c r="E24" s="131" t="str">
        <f t="shared" si="0"/>
        <v>468967:157</v>
      </c>
    </row>
    <row r="25" spans="1:5" ht="60.75" x14ac:dyDescent="0.25">
      <c r="A25" s="117" t="e">
        <f>VLOOKUP(B25, names!A$3:B$2401, 2,)</f>
        <v>#N/A</v>
      </c>
      <c r="B25" s="129" t="s">
        <v>3523</v>
      </c>
      <c r="C25" s="132"/>
      <c r="D25" s="130">
        <v>1</v>
      </c>
      <c r="E25" s="131" t="str">
        <f t="shared" si="0"/>
        <v>0:1</v>
      </c>
    </row>
    <row r="26" spans="1:5" ht="84.75" x14ac:dyDescent="0.25">
      <c r="A26" s="117" t="str">
        <f>VLOOKUP(B26, names!A$3:B$2401, 2,)</f>
        <v>Cypress Property &amp; Casualty Insurance Co.</v>
      </c>
      <c r="B26" s="129" t="s">
        <v>59</v>
      </c>
      <c r="C26" s="130">
        <v>64389</v>
      </c>
      <c r="D26" s="130">
        <v>7</v>
      </c>
      <c r="E26" s="131" t="str">
        <f t="shared" si="0"/>
        <v>64389:7</v>
      </c>
    </row>
    <row r="27" spans="1:5" ht="60.75" x14ac:dyDescent="0.25">
      <c r="A27" s="117" t="str">
        <f>VLOOKUP(B27, names!A$3:B$2401, 2,)</f>
        <v>Elements Property Insurance Co.</v>
      </c>
      <c r="B27" s="129" t="s">
        <v>78</v>
      </c>
      <c r="C27" s="130">
        <v>41670</v>
      </c>
      <c r="D27" s="130">
        <v>5</v>
      </c>
      <c r="E27" s="131" t="str">
        <f t="shared" si="0"/>
        <v>8334:1</v>
      </c>
    </row>
    <row r="28" spans="1:5" ht="72.75" x14ac:dyDescent="0.25">
      <c r="A28" s="117" t="str">
        <f>VLOOKUP(B28, names!A$3:B$2401, 2,)</f>
        <v>Federated National Insurance Co.</v>
      </c>
      <c r="B28" s="129" t="s">
        <v>37</v>
      </c>
      <c r="C28" s="130">
        <v>265503</v>
      </c>
      <c r="D28" s="130">
        <v>66</v>
      </c>
      <c r="E28" s="131" t="str">
        <f t="shared" si="0"/>
        <v>88501:22</v>
      </c>
    </row>
    <row r="29" spans="1:5" ht="48.75" x14ac:dyDescent="0.25">
      <c r="A29" s="117" t="str">
        <f>VLOOKUP(B29, names!A$3:B$2401, 2,)</f>
        <v>Fidelity Fire &amp; Casualty Co.</v>
      </c>
      <c r="B29" s="129" t="s">
        <v>200</v>
      </c>
      <c r="C29" s="132"/>
      <c r="D29" s="130">
        <v>2</v>
      </c>
      <c r="E29" s="131" t="str">
        <f t="shared" si="0"/>
        <v>0:1</v>
      </c>
    </row>
    <row r="30" spans="1:5" ht="72.75" x14ac:dyDescent="0.25">
      <c r="A30" s="117" t="str">
        <f>VLOOKUP(B30, names!A$3:B$2401, 2,)</f>
        <v>First Community Insurance Co.</v>
      </c>
      <c r="B30" s="129" t="s">
        <v>83</v>
      </c>
      <c r="C30" s="130">
        <v>23783</v>
      </c>
      <c r="D30" s="130">
        <v>1</v>
      </c>
      <c r="E30" s="131" t="str">
        <f t="shared" si="0"/>
        <v>23783:1</v>
      </c>
    </row>
    <row r="31" spans="1:5" ht="84.75" x14ac:dyDescent="0.25">
      <c r="A31" s="117" t="str">
        <f>VLOOKUP(B31, names!A$3:B$2401, 2,)</f>
        <v>First Floridian Auto And Home Insurance Co.</v>
      </c>
      <c r="B31" s="129" t="s">
        <v>93</v>
      </c>
      <c r="C31" s="130">
        <v>16066</v>
      </c>
      <c r="D31" s="130">
        <v>1</v>
      </c>
      <c r="E31" s="131" t="str">
        <f t="shared" si="0"/>
        <v>16066:1</v>
      </c>
    </row>
    <row r="32" spans="1:5" ht="72.75" x14ac:dyDescent="0.25">
      <c r="A32" s="117" t="str">
        <f>VLOOKUP(B32, names!A$3:B$2401, 2,)</f>
        <v>First Protective Insurance Co.</v>
      </c>
      <c r="B32" s="129" t="s">
        <v>55</v>
      </c>
      <c r="C32" s="130">
        <v>92963</v>
      </c>
      <c r="D32" s="130">
        <v>10</v>
      </c>
      <c r="E32" s="131" t="str">
        <f t="shared" si="0"/>
        <v>92963:10</v>
      </c>
    </row>
    <row r="33" spans="1:5" ht="60.75" x14ac:dyDescent="0.25">
      <c r="A33" s="117" t="str">
        <f>VLOOKUP(B33, names!A$3:B$2401, 2,)</f>
        <v>Florida Family Insurance Co.</v>
      </c>
      <c r="B33" s="129" t="s">
        <v>48</v>
      </c>
      <c r="C33" s="130">
        <v>102384</v>
      </c>
      <c r="D33" s="130">
        <v>7</v>
      </c>
      <c r="E33" s="131" t="str">
        <f t="shared" si="0"/>
        <v>102384:7</v>
      </c>
    </row>
    <row r="34" spans="1:5" ht="84.75" x14ac:dyDescent="0.25">
      <c r="A34" s="117" t="str">
        <f>VLOOKUP(B34, names!A$3:B$2401, 2,)</f>
        <v>Florida Farm Bureau General Insurance Co.</v>
      </c>
      <c r="B34" s="129" t="s">
        <v>76</v>
      </c>
      <c r="C34" s="130">
        <v>40734</v>
      </c>
      <c r="D34" s="130">
        <v>3</v>
      </c>
      <c r="E34" s="131" t="str">
        <f t="shared" si="0"/>
        <v>13578:1</v>
      </c>
    </row>
    <row r="35" spans="1:5" ht="72.75" x14ac:dyDescent="0.25">
      <c r="A35" s="117" t="e">
        <f>VLOOKUP(B35, names!A$3:B$2401, 2,)</f>
        <v>#N/A</v>
      </c>
      <c r="B35" s="129" t="s">
        <v>3515</v>
      </c>
      <c r="C35" s="132"/>
      <c r="D35" s="130">
        <v>5</v>
      </c>
      <c r="E35" s="131" t="str">
        <f t="shared" si="0"/>
        <v>0:1</v>
      </c>
    </row>
    <row r="36" spans="1:5" ht="72.75" x14ac:dyDescent="0.25">
      <c r="A36" s="117" t="str">
        <f>VLOOKUP(B36, names!A$3:B$2401, 2,)</f>
        <v>Florida Peninsula Insurance Co.</v>
      </c>
      <c r="B36" s="129" t="s">
        <v>46</v>
      </c>
      <c r="C36" s="130">
        <v>117322</v>
      </c>
      <c r="D36" s="130">
        <v>29</v>
      </c>
      <c r="E36" s="131" t="str">
        <f t="shared" si="0"/>
        <v>117322:29</v>
      </c>
    </row>
    <row r="37" spans="1:5" ht="60.75" x14ac:dyDescent="0.25">
      <c r="A37" s="117" t="str">
        <f>VLOOKUP(B37, names!A$3:B$2401, 2,)</f>
        <v>Florida Specialty Insurance Co.</v>
      </c>
      <c r="B37" s="129" t="s">
        <v>84</v>
      </c>
      <c r="C37" s="130">
        <v>28930</v>
      </c>
      <c r="D37" s="130">
        <v>2</v>
      </c>
      <c r="E37" s="131" t="str">
        <f t="shared" si="0"/>
        <v>14465:1</v>
      </c>
    </row>
    <row r="38" spans="1:5" ht="48.75" x14ac:dyDescent="0.25">
      <c r="A38" s="117" t="str">
        <f>VLOOKUP(B38, names!A$3:B$2401, 2,)</f>
        <v>Foremost Insurance Co.</v>
      </c>
      <c r="B38" s="129" t="s">
        <v>79</v>
      </c>
      <c r="C38" s="130">
        <v>33260</v>
      </c>
      <c r="D38" s="130">
        <v>2</v>
      </c>
      <c r="E38" s="131" t="str">
        <f t="shared" si="0"/>
        <v>16630:1</v>
      </c>
    </row>
    <row r="39" spans="1:5" ht="84.75" x14ac:dyDescent="0.25">
      <c r="A39" s="117" t="str">
        <f>VLOOKUP(B39, names!A$3:B$2401, 2,)</f>
        <v>Foremost Property And Casualty Insurance Co.</v>
      </c>
      <c r="B39" s="129" t="s">
        <v>92</v>
      </c>
      <c r="C39" s="130">
        <v>16288</v>
      </c>
      <c r="D39" s="130">
        <v>1</v>
      </c>
      <c r="E39" s="131" t="str">
        <f t="shared" si="0"/>
        <v>16288:1</v>
      </c>
    </row>
    <row r="40" spans="1:5" ht="96.75" x14ac:dyDescent="0.25">
      <c r="A40" s="117" t="str">
        <f>VLOOKUP(B40, names!A$3:B$2401, 2,)</f>
        <v>Gulfstream Property And Casualty Insurance Co.</v>
      </c>
      <c r="B40" s="129" t="s">
        <v>64</v>
      </c>
      <c r="C40" s="130">
        <v>59350</v>
      </c>
      <c r="D40" s="130">
        <v>2</v>
      </c>
      <c r="E40" s="131" t="str">
        <f t="shared" si="0"/>
        <v>29675:1</v>
      </c>
    </row>
    <row r="41" spans="1:5" ht="72.75" x14ac:dyDescent="0.25">
      <c r="A41" s="117" t="str">
        <f>VLOOKUP(B41, names!A$3:B$2401, 2,)</f>
        <v>Hartford Insurance Co. Of The Midwest</v>
      </c>
      <c r="B41" s="129" t="s">
        <v>86</v>
      </c>
      <c r="C41" s="130">
        <v>23491</v>
      </c>
      <c r="D41" s="130">
        <v>1</v>
      </c>
      <c r="E41" s="131" t="str">
        <f t="shared" si="0"/>
        <v>23491:1</v>
      </c>
    </row>
    <row r="42" spans="1:5" ht="84.75" x14ac:dyDescent="0.25">
      <c r="A42" s="117" t="str">
        <f>VLOOKUP(B42, names!A$3:B$2401, 2,)</f>
        <v>Heritage Property &amp; Casualty Insurance Co.</v>
      </c>
      <c r="B42" s="129" t="s">
        <v>36</v>
      </c>
      <c r="C42" s="130">
        <v>250883</v>
      </c>
      <c r="D42" s="130">
        <v>29</v>
      </c>
      <c r="E42" s="131" t="str">
        <f t="shared" si="0"/>
        <v>250883:29</v>
      </c>
    </row>
    <row r="43" spans="1:5" ht="120.75" x14ac:dyDescent="0.25">
      <c r="A43" s="117" t="str">
        <f>VLOOKUP(B43, names!A$3:B$2401, 2,)</f>
        <v>Homeowners Choice Property &amp; Casualty Insurance Co.</v>
      </c>
      <c r="B43" s="129" t="s">
        <v>41</v>
      </c>
      <c r="C43" s="130">
        <v>151450</v>
      </c>
      <c r="D43" s="130">
        <v>15</v>
      </c>
      <c r="E43" s="131" t="str">
        <f t="shared" si="0"/>
        <v>30290:3</v>
      </c>
    </row>
    <row r="44" spans="1:5" ht="84.75" x14ac:dyDescent="0.25">
      <c r="A44" s="117" t="e">
        <f>VLOOKUP(B44, names!A$3:B$2401, 2,)</f>
        <v>#N/A</v>
      </c>
      <c r="B44" s="129" t="s">
        <v>3521</v>
      </c>
      <c r="C44" s="132"/>
      <c r="D44" s="130">
        <v>1</v>
      </c>
      <c r="E44" s="131" t="str">
        <f t="shared" si="0"/>
        <v>0:1</v>
      </c>
    </row>
    <row r="45" spans="1:5" ht="60.75" x14ac:dyDescent="0.25">
      <c r="A45" s="117" t="e">
        <f>VLOOKUP(B45, names!A$3:B$2401, 2,)</f>
        <v>#N/A</v>
      </c>
      <c r="B45" s="129" t="s">
        <v>1339</v>
      </c>
      <c r="C45" s="132"/>
      <c r="D45" s="130">
        <v>5</v>
      </c>
      <c r="E45" s="131" t="str">
        <f t="shared" si="0"/>
        <v>0:1</v>
      </c>
    </row>
    <row r="46" spans="1:5" ht="84.75" x14ac:dyDescent="0.25">
      <c r="A46" s="117" t="e">
        <f>VLOOKUP(B46, names!A$3:B$2401, 2,)</f>
        <v>#N/A</v>
      </c>
      <c r="B46" s="129" t="s">
        <v>1340</v>
      </c>
      <c r="C46" s="132"/>
      <c r="D46" s="130">
        <v>1</v>
      </c>
      <c r="E46" s="131" t="str">
        <f t="shared" si="0"/>
        <v>0:1</v>
      </c>
    </row>
    <row r="47" spans="1:5" ht="48.75" x14ac:dyDescent="0.25">
      <c r="A47" s="117" t="e">
        <f>VLOOKUP(B47, names!A$3:B$2401, 2,)</f>
        <v>#N/A</v>
      </c>
      <c r="B47" s="129" t="s">
        <v>3524</v>
      </c>
      <c r="C47" s="132"/>
      <c r="D47" s="130">
        <v>2</v>
      </c>
      <c r="E47" s="131" t="str">
        <f t="shared" si="0"/>
        <v>0:1</v>
      </c>
    </row>
    <row r="48" spans="1:5" ht="72.75" x14ac:dyDescent="0.25">
      <c r="A48" s="117" t="str">
        <f>VLOOKUP(B48, names!A$3:B$2401, 2,)</f>
        <v>Metropolitan Casualty Insurance Co.</v>
      </c>
      <c r="B48" s="129" t="s">
        <v>99</v>
      </c>
      <c r="C48" s="130">
        <v>10353</v>
      </c>
      <c r="D48" s="130">
        <v>2</v>
      </c>
      <c r="E48" s="131" t="str">
        <f t="shared" si="0"/>
        <v>10353:2</v>
      </c>
    </row>
    <row r="49" spans="1:5" ht="60.75" x14ac:dyDescent="0.25">
      <c r="A49" s="117" t="str">
        <f>VLOOKUP(B49, names!A$3:B$2401, 2,)</f>
        <v>Modern USA Insurance Co.</v>
      </c>
      <c r="B49" s="129" t="s">
        <v>73</v>
      </c>
      <c r="C49" s="130">
        <v>50174</v>
      </c>
      <c r="D49" s="130">
        <v>4</v>
      </c>
      <c r="E49" s="131" t="str">
        <f t="shared" si="0"/>
        <v>25087:2</v>
      </c>
    </row>
    <row r="50" spans="1:5" ht="84.75" x14ac:dyDescent="0.25">
      <c r="A50" s="117" t="str">
        <f>VLOOKUP(B50, names!A$3:B$2401, 2,)</f>
        <v>Nationwide Insurance Co. Of Florida</v>
      </c>
      <c r="B50" s="129" t="s">
        <v>80</v>
      </c>
      <c r="C50" s="130">
        <v>31949</v>
      </c>
      <c r="D50" s="130">
        <v>2</v>
      </c>
      <c r="E50" s="131" t="str">
        <f t="shared" si="0"/>
        <v>31949:2</v>
      </c>
    </row>
    <row r="51" spans="1:5" ht="48.75" x14ac:dyDescent="0.25">
      <c r="A51" s="117" t="e">
        <f>VLOOKUP(B51, names!A$3:B$2401, 2,)</f>
        <v>#N/A</v>
      </c>
      <c r="B51" s="129" t="s">
        <v>1523</v>
      </c>
      <c r="C51" s="132"/>
      <c r="D51" s="130">
        <v>1</v>
      </c>
      <c r="E51" s="131" t="str">
        <f t="shared" si="0"/>
        <v>0:1</v>
      </c>
    </row>
    <row r="52" spans="1:5" ht="72.75" x14ac:dyDescent="0.25">
      <c r="A52" s="117" t="str">
        <f>VLOOKUP(B52, names!A$3:B$2401, 2,)</f>
        <v>Old Dominion Insurance Co.</v>
      </c>
      <c r="B52" s="129" t="s">
        <v>122</v>
      </c>
      <c r="C52" s="130">
        <v>782</v>
      </c>
      <c r="D52" s="130">
        <v>1</v>
      </c>
      <c r="E52" s="131" t="str">
        <f t="shared" si="0"/>
        <v>782:1</v>
      </c>
    </row>
    <row r="53" spans="1:5" ht="48.75" x14ac:dyDescent="0.25">
      <c r="A53" s="117" t="str">
        <f>VLOOKUP(B53, names!A$3:B$2401, 2,)</f>
        <v>Olympus Insurance Co.</v>
      </c>
      <c r="B53" s="129" t="s">
        <v>52</v>
      </c>
      <c r="C53" s="130">
        <v>83477</v>
      </c>
      <c r="D53" s="130">
        <v>4</v>
      </c>
      <c r="E53" s="131" t="str">
        <f t="shared" si="0"/>
        <v>83477:4</v>
      </c>
    </row>
    <row r="54" spans="1:5" ht="48.75" x14ac:dyDescent="0.25">
      <c r="A54" s="117" t="str">
        <f>VLOOKUP(B54, names!A$3:B$2401, 2,)</f>
        <v>Omega Insurance Co.</v>
      </c>
      <c r="B54" s="129" t="s">
        <v>72</v>
      </c>
      <c r="C54" s="130">
        <v>47198</v>
      </c>
      <c r="D54" s="130">
        <v>7</v>
      </c>
      <c r="E54" s="131" t="str">
        <f t="shared" si="0"/>
        <v>47198:7</v>
      </c>
    </row>
    <row r="55" spans="1:5" ht="60.75" x14ac:dyDescent="0.25">
      <c r="A55" s="117" t="str">
        <f>VLOOKUP(B55, names!A$3:B$2401, 2,)</f>
        <v>People's Trust Insurance Co.</v>
      </c>
      <c r="B55" s="129" t="s">
        <v>44</v>
      </c>
      <c r="C55" s="130">
        <v>152519</v>
      </c>
      <c r="D55" s="130">
        <v>22</v>
      </c>
      <c r="E55" s="131" t="str">
        <f t="shared" si="0"/>
        <v>152519:22</v>
      </c>
    </row>
    <row r="56" spans="1:5" ht="48.75" x14ac:dyDescent="0.25">
      <c r="A56" s="117" t="str">
        <f>VLOOKUP(B56, names!A$3:B$2401, 2,)</f>
        <v>Prepared Insurance Co.</v>
      </c>
      <c r="B56" s="129" t="s">
        <v>82</v>
      </c>
      <c r="C56" s="130">
        <v>34863</v>
      </c>
      <c r="D56" s="130">
        <v>6</v>
      </c>
      <c r="E56" s="131" t="str">
        <f t="shared" si="0"/>
        <v>11621:2</v>
      </c>
    </row>
    <row r="57" spans="1:5" ht="60.75" x14ac:dyDescent="0.25">
      <c r="A57" s="117" t="str">
        <f>VLOOKUP(B57, names!A$3:B$2401, 2,)</f>
        <v>Safe Harbor Insurance Co.</v>
      </c>
      <c r="B57" s="129" t="s">
        <v>57</v>
      </c>
      <c r="C57" s="130">
        <v>77172</v>
      </c>
      <c r="D57" s="130">
        <v>5</v>
      </c>
      <c r="E57" s="131" t="str">
        <f t="shared" si="0"/>
        <v>77172:5</v>
      </c>
    </row>
    <row r="58" spans="1:5" ht="72.75" x14ac:dyDescent="0.25">
      <c r="A58" s="117" t="e">
        <f>VLOOKUP(B58, names!A$3:B$2401, 2,)</f>
        <v>#N/A</v>
      </c>
      <c r="B58" s="129" t="s">
        <v>1731</v>
      </c>
      <c r="C58" s="132"/>
      <c r="D58" s="130">
        <v>1</v>
      </c>
      <c r="E58" s="131" t="str">
        <f t="shared" si="0"/>
        <v>0:1</v>
      </c>
    </row>
    <row r="59" spans="1:5" ht="48.75" x14ac:dyDescent="0.25">
      <c r="A59" s="117" t="str">
        <f>VLOOKUP(B59, names!A$3:B$2401, 2,)</f>
        <v>Safepoint Insurance Co.</v>
      </c>
      <c r="B59" s="129" t="s">
        <v>71</v>
      </c>
      <c r="C59" s="130">
        <v>61060</v>
      </c>
      <c r="D59" s="130">
        <v>3</v>
      </c>
      <c r="E59" s="131" t="str">
        <f t="shared" si="0"/>
        <v>61060:3</v>
      </c>
    </row>
    <row r="60" spans="1:5" ht="60.75" x14ac:dyDescent="0.25">
      <c r="A60" s="117" t="str">
        <f>VLOOKUP(B60, names!A$3:B$2401, 2,)</f>
        <v>Sawgrass Mutual Insurance Co.</v>
      </c>
      <c r="B60" s="129" t="s">
        <v>85</v>
      </c>
      <c r="C60" s="130">
        <v>20960</v>
      </c>
      <c r="D60" s="130">
        <v>10</v>
      </c>
      <c r="E60" s="131" t="str">
        <f t="shared" si="0"/>
        <v>2096:1</v>
      </c>
    </row>
    <row r="61" spans="1:5" ht="60.75" x14ac:dyDescent="0.25">
      <c r="A61" s="117">
        <f>VLOOKUP(B61, names!A$3:B$2401, 2,)</f>
        <v>0</v>
      </c>
      <c r="B61" s="129" t="s">
        <v>2740</v>
      </c>
      <c r="C61" s="132"/>
      <c r="D61" s="130">
        <v>1</v>
      </c>
      <c r="E61" s="131" t="str">
        <f t="shared" si="0"/>
        <v>0:1</v>
      </c>
    </row>
    <row r="62" spans="1:5" ht="60.75" x14ac:dyDescent="0.25">
      <c r="A62" s="117" t="str">
        <f>VLOOKUP(B62, names!A$3:B$2401, 2,)</f>
        <v>Security First Insurance Co.</v>
      </c>
      <c r="B62" s="129" t="s">
        <v>35</v>
      </c>
      <c r="C62" s="130">
        <v>315769</v>
      </c>
      <c r="D62" s="130">
        <v>63</v>
      </c>
      <c r="E62" s="131" t="str">
        <f t="shared" si="0"/>
        <v>315769:63</v>
      </c>
    </row>
    <row r="63" spans="1:5" ht="60.75" x14ac:dyDescent="0.25">
      <c r="A63" s="117" t="str">
        <f>VLOOKUP(B63, names!A$3:B$2401, 2,)</f>
        <v>Southern Fidelity Insurance Co.</v>
      </c>
      <c r="B63" s="129" t="s">
        <v>58</v>
      </c>
      <c r="C63" s="130">
        <v>62818</v>
      </c>
      <c r="D63" s="130">
        <v>18</v>
      </c>
      <c r="E63" s="131" t="str">
        <f t="shared" si="0"/>
        <v>31409:9</v>
      </c>
    </row>
    <row r="64" spans="1:5" ht="72.75" x14ac:dyDescent="0.25">
      <c r="A64" s="117" t="str">
        <f>VLOOKUP(B64, names!A$3:B$2401, 2,)</f>
        <v>Southern Fidelity Property &amp; Casualty</v>
      </c>
      <c r="B64" s="129" t="s">
        <v>62</v>
      </c>
      <c r="C64" s="130">
        <v>60948</v>
      </c>
      <c r="D64" s="130">
        <v>13</v>
      </c>
      <c r="E64" s="131" t="str">
        <f t="shared" si="0"/>
        <v>60948:13</v>
      </c>
    </row>
    <row r="65" spans="1:5" ht="60.75" x14ac:dyDescent="0.25">
      <c r="A65" s="117" t="str">
        <f>VLOOKUP(B65, names!A$3:B$2401, 2,)</f>
        <v>Southern Oak Insurance Co.</v>
      </c>
      <c r="B65" s="129" t="s">
        <v>65</v>
      </c>
      <c r="C65" s="130">
        <v>58362</v>
      </c>
      <c r="D65" s="130">
        <v>4</v>
      </c>
      <c r="E65" s="131" t="str">
        <f t="shared" si="0"/>
        <v>29181:2</v>
      </c>
    </row>
    <row r="66" spans="1:5" ht="60.75" x14ac:dyDescent="0.25">
      <c r="A66" s="117" t="str">
        <f>VLOOKUP(B66, names!A$3:B$2401, 2,)</f>
        <v>St. Johns Insurance Co.</v>
      </c>
      <c r="B66" s="129" t="s">
        <v>40</v>
      </c>
      <c r="C66" s="130">
        <v>167531</v>
      </c>
      <c r="D66" s="130">
        <v>22</v>
      </c>
      <c r="E66" s="131" t="str">
        <f t="shared" ref="E66:E88" si="1">C66/GCD(C66,D66)&amp;":"&amp;D66/GCD(C66,D66)</f>
        <v>167531:22</v>
      </c>
    </row>
    <row r="67" spans="1:5" ht="60.75" x14ac:dyDescent="0.25">
      <c r="A67" s="117" t="e">
        <f>VLOOKUP(B67, names!A$3:B$2401, 2,)</f>
        <v>#N/A</v>
      </c>
      <c r="B67" s="129" t="s">
        <v>1810</v>
      </c>
      <c r="C67" s="132"/>
      <c r="D67" s="130">
        <v>1</v>
      </c>
      <c r="E67" s="131" t="str">
        <f t="shared" si="1"/>
        <v>0:1</v>
      </c>
    </row>
    <row r="68" spans="1:5" ht="60.75" x14ac:dyDescent="0.25">
      <c r="A68" s="117" t="e">
        <f>VLOOKUP(B68, names!A$3:B$2401, 2,)</f>
        <v>#N/A</v>
      </c>
      <c r="B68" s="129" t="s">
        <v>1821</v>
      </c>
      <c r="C68" s="132"/>
      <c r="D68" s="130">
        <v>5</v>
      </c>
      <c r="E68" s="131" t="str">
        <f t="shared" si="1"/>
        <v>0:1</v>
      </c>
    </row>
    <row r="69" spans="1:5" ht="72.75" x14ac:dyDescent="0.25">
      <c r="A69" s="117" t="str">
        <f>VLOOKUP(B69, names!A$3:B$2401, 2,)</f>
        <v>State Farm Florida Insurance Co.</v>
      </c>
      <c r="B69" s="129" t="s">
        <v>398</v>
      </c>
      <c r="C69" s="132"/>
      <c r="D69" s="130">
        <v>35</v>
      </c>
      <c r="E69" s="131" t="str">
        <f t="shared" si="1"/>
        <v>0:1</v>
      </c>
    </row>
    <row r="70" spans="1:5" ht="72.75" x14ac:dyDescent="0.25">
      <c r="A70" s="117" t="e">
        <f>VLOOKUP(B70, names!A$3:B$2401, 2,)</f>
        <v>#N/A</v>
      </c>
      <c r="B70" s="129" t="s">
        <v>1824</v>
      </c>
      <c r="C70" s="132"/>
      <c r="D70" s="130">
        <v>1</v>
      </c>
      <c r="E70" s="131" t="str">
        <f t="shared" si="1"/>
        <v>0:1</v>
      </c>
    </row>
    <row r="71" spans="1:5" ht="60.75" x14ac:dyDescent="0.25">
      <c r="A71" s="117" t="str">
        <f>VLOOKUP(B71, names!A$3:B$2401, 2,)</f>
        <v>Stillwater Insurance Co.</v>
      </c>
      <c r="B71" s="129" t="s">
        <v>1826</v>
      </c>
      <c r="C71" s="130">
        <v>68</v>
      </c>
      <c r="D71" s="130">
        <v>3</v>
      </c>
      <c r="E71" s="131" t="str">
        <f t="shared" si="1"/>
        <v>68:3</v>
      </c>
    </row>
    <row r="72" spans="1:5" ht="96.75" x14ac:dyDescent="0.25">
      <c r="A72" s="117" t="str">
        <f>VLOOKUP(B72, names!A$3:B$2401, 2,)</f>
        <v>Stillwater Property And Casualty Insurance Co.</v>
      </c>
      <c r="B72" s="129" t="s">
        <v>100</v>
      </c>
      <c r="C72" s="130">
        <v>7926</v>
      </c>
      <c r="D72" s="130">
        <v>1</v>
      </c>
      <c r="E72" s="131" t="str">
        <f t="shared" si="1"/>
        <v>7926:1</v>
      </c>
    </row>
    <row r="73" spans="1:5" ht="60.75" x14ac:dyDescent="0.25">
      <c r="A73" s="117" t="e">
        <f>VLOOKUP(B73, names!A$3:B$2401, 2,)</f>
        <v>#N/A</v>
      </c>
      <c r="B73" s="129" t="s">
        <v>395</v>
      </c>
      <c r="C73" s="132"/>
      <c r="D73" s="130">
        <v>3</v>
      </c>
      <c r="E73" s="131" t="str">
        <f t="shared" si="1"/>
        <v>0:1</v>
      </c>
    </row>
    <row r="74" spans="1:5" ht="60.75" x14ac:dyDescent="0.25">
      <c r="A74" s="117" t="str">
        <f>VLOOKUP(B74, names!A$3:B$2401, 2,)</f>
        <v>Travelers Indemnity Co.</v>
      </c>
      <c r="B74" s="129" t="s">
        <v>3407</v>
      </c>
      <c r="C74" s="130">
        <v>144</v>
      </c>
      <c r="D74" s="130">
        <v>1</v>
      </c>
      <c r="E74" s="131" t="str">
        <f t="shared" si="1"/>
        <v>144:1</v>
      </c>
    </row>
    <row r="75" spans="1:5" ht="84.75" x14ac:dyDescent="0.25">
      <c r="A75" s="117" t="str">
        <f>VLOOKUP(B75, names!A$3:B$2401, 2,)</f>
        <v xml:space="preserve">Tower Hill Preferred Insurance Co. </v>
      </c>
      <c r="B75" s="129" t="s">
        <v>1869</v>
      </c>
      <c r="C75" s="130">
        <v>64254</v>
      </c>
      <c r="D75" s="130">
        <v>18</v>
      </c>
      <c r="E75" s="131" t="str">
        <f t="shared" si="1"/>
        <v>10709:3</v>
      </c>
    </row>
    <row r="76" spans="1:5" ht="72.75" x14ac:dyDescent="0.25">
      <c r="A76" s="117" t="str">
        <f>VLOOKUP(B76, names!A$3:B$2401, 2,)</f>
        <v>Tower Hill Prime Insurance Co.</v>
      </c>
      <c r="B76" s="129" t="s">
        <v>43</v>
      </c>
      <c r="C76" s="130">
        <v>142501</v>
      </c>
      <c r="D76" s="130">
        <v>26</v>
      </c>
      <c r="E76" s="131" t="str">
        <f t="shared" si="1"/>
        <v>142501:26</v>
      </c>
    </row>
    <row r="77" spans="1:5" ht="72.75" x14ac:dyDescent="0.25">
      <c r="A77" s="117" t="str">
        <f>VLOOKUP(B77, names!A$3:B$2401, 2,)</f>
        <v>Tower Hill Select Insurance Co.</v>
      </c>
      <c r="B77" s="129" t="s">
        <v>63</v>
      </c>
      <c r="C77" s="130">
        <v>52881</v>
      </c>
      <c r="D77" s="130">
        <v>6</v>
      </c>
      <c r="E77" s="131" t="str">
        <f t="shared" si="1"/>
        <v>17627:2</v>
      </c>
    </row>
    <row r="78" spans="1:5" ht="84.75" x14ac:dyDescent="0.25">
      <c r="A78" s="117" t="str">
        <f>VLOOKUP(B78, names!A$3:B$2401, 2,)</f>
        <v>Tower Hill Signature Insurance Co.</v>
      </c>
      <c r="B78" s="129" t="s">
        <v>51</v>
      </c>
      <c r="C78" s="130">
        <v>87968</v>
      </c>
      <c r="D78" s="130">
        <v>13</v>
      </c>
      <c r="E78" s="131" t="str">
        <f t="shared" si="1"/>
        <v>87968:13</v>
      </c>
    </row>
    <row r="79" spans="1:5" ht="72.75" x14ac:dyDescent="0.25">
      <c r="A79" s="117" t="str">
        <f>VLOOKUP(B79, names!A$3:B$2401, 2,)</f>
        <v>Travelers Property Casualty Co. Of America</v>
      </c>
      <c r="B79" s="129" t="s">
        <v>160</v>
      </c>
      <c r="C79" s="130"/>
      <c r="D79" s="130">
        <v>1</v>
      </c>
      <c r="E79" s="131" t="str">
        <f t="shared" si="1"/>
        <v>0:1</v>
      </c>
    </row>
    <row r="80" spans="1:5" ht="72.75" x14ac:dyDescent="0.25">
      <c r="A80" s="117" t="e">
        <f>VLOOKUP(B80, names!A$3:B$2401, 2,)</f>
        <v>#N/A</v>
      </c>
      <c r="B80" s="129" t="s">
        <v>3525</v>
      </c>
      <c r="C80" s="132"/>
      <c r="D80" s="130">
        <v>1</v>
      </c>
      <c r="E80" s="131" t="str">
        <f t="shared" si="1"/>
        <v>0:1</v>
      </c>
    </row>
    <row r="81" spans="1:5" ht="48.75" x14ac:dyDescent="0.25">
      <c r="A81" s="117" t="str">
        <f>VLOOKUP(B81, names!A$3:B$2401, 2,)</f>
        <v>United Fire And Casualty Co.</v>
      </c>
      <c r="B81" s="129" t="s">
        <v>130</v>
      </c>
      <c r="C81" s="130">
        <v>649</v>
      </c>
      <c r="D81" s="130">
        <v>1</v>
      </c>
      <c r="E81" s="131" t="str">
        <f t="shared" si="1"/>
        <v>649:1</v>
      </c>
    </row>
    <row r="82" spans="1:5" ht="84.75" x14ac:dyDescent="0.25">
      <c r="A82" s="117" t="str">
        <f>VLOOKUP(B82, names!A$3:B$2401, 2,)</f>
        <v>United Property &amp; Casualty Insurance Co.</v>
      </c>
      <c r="B82" s="129" t="s">
        <v>39</v>
      </c>
      <c r="C82" s="130">
        <v>184227</v>
      </c>
      <c r="D82" s="130">
        <v>51</v>
      </c>
      <c r="E82" s="131" t="str">
        <f t="shared" si="1"/>
        <v>61409:17</v>
      </c>
    </row>
    <row r="83" spans="1:5" ht="60.75" x14ac:dyDescent="0.25">
      <c r="A83" s="117" t="e">
        <f>VLOOKUP(B83, names!A$3:B$2401, 2,)</f>
        <v>#N/A</v>
      </c>
      <c r="B83" s="129" t="s">
        <v>1939</v>
      </c>
      <c r="C83" s="132"/>
      <c r="D83" s="130">
        <v>1</v>
      </c>
      <c r="E83" s="131" t="str">
        <f t="shared" si="1"/>
        <v>0:1</v>
      </c>
    </row>
    <row r="84" spans="1:5" ht="84.75" x14ac:dyDescent="0.25">
      <c r="A84" s="117" t="str">
        <f>VLOOKUP(B84, names!A$3:B$2401, 2,)</f>
        <v>Universal Insurance Co. Of North America</v>
      </c>
      <c r="B84" s="129" t="s">
        <v>70</v>
      </c>
      <c r="C84" s="130">
        <v>55994</v>
      </c>
      <c r="D84" s="130">
        <v>5</v>
      </c>
      <c r="E84" s="131" t="str">
        <f t="shared" si="1"/>
        <v>55994:5</v>
      </c>
    </row>
    <row r="85" spans="1:5" ht="96.75" x14ac:dyDescent="0.25">
      <c r="A85" s="117" t="str">
        <f>VLOOKUP(B85, names!A$3:B$2401, 2,)</f>
        <v>Universal Property &amp; Casualty Insurance Co.</v>
      </c>
      <c r="B85" s="129" t="s">
        <v>34</v>
      </c>
      <c r="C85" s="130">
        <v>564439</v>
      </c>
      <c r="D85" s="130">
        <v>52</v>
      </c>
      <c r="E85" s="131" t="str">
        <f t="shared" si="1"/>
        <v>564439:52</v>
      </c>
    </row>
    <row r="86" spans="1:5" ht="60.75" x14ac:dyDescent="0.25">
      <c r="A86" s="117" t="str">
        <f>VLOOKUP(B86, names!A$3:B$2401, 2,)</f>
        <v>USAA Casualty Insurance Co.</v>
      </c>
      <c r="B86" s="129" t="s">
        <v>67</v>
      </c>
      <c r="C86" s="130">
        <v>59935</v>
      </c>
      <c r="D86" s="130">
        <v>8</v>
      </c>
      <c r="E86" s="131" t="str">
        <f t="shared" si="1"/>
        <v>59935:8</v>
      </c>
    </row>
    <row r="87" spans="1:5" ht="60.75" x14ac:dyDescent="0.25">
      <c r="A87" s="117" t="str">
        <f>VLOOKUP(B87, names!A$3:B$2401, 2,)</f>
        <v>USAA General Indemnity Co.</v>
      </c>
      <c r="B87" s="129" t="s">
        <v>94</v>
      </c>
      <c r="C87" s="130">
        <v>23817</v>
      </c>
      <c r="D87" s="130">
        <v>1</v>
      </c>
      <c r="E87" s="131" t="str">
        <f t="shared" si="1"/>
        <v>23817:1</v>
      </c>
    </row>
    <row r="88" spans="1:5" ht="72.75" x14ac:dyDescent="0.25">
      <c r="A88" s="117" t="e">
        <f>VLOOKUP(B88, names!A$3:B$2401, 2,)</f>
        <v>#N/A</v>
      </c>
      <c r="B88" s="129" t="s">
        <v>2005</v>
      </c>
      <c r="C88" s="132"/>
      <c r="D88" s="130">
        <v>1</v>
      </c>
      <c r="E88" s="131" t="str">
        <f t="shared" si="1"/>
        <v>0:1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83"/>
  <sheetViews>
    <sheetView workbookViewId="0">
      <selection activeCell="A2" sqref="A2:A83"/>
    </sheetView>
  </sheetViews>
  <sheetFormatPr defaultRowHeight="15" x14ac:dyDescent="0.25"/>
  <sheetData>
    <row r="1" spans="1:5" ht="24" x14ac:dyDescent="0.25">
      <c r="B1" s="126" t="s">
        <v>2911</v>
      </c>
      <c r="C1" s="127" t="s">
        <v>2912</v>
      </c>
      <c r="D1" s="127" t="s">
        <v>2913</v>
      </c>
      <c r="E1" s="128" t="s">
        <v>2914</v>
      </c>
    </row>
    <row r="2" spans="1:5" ht="72.75" x14ac:dyDescent="0.25">
      <c r="A2" t="str">
        <f>VLOOKUP(B2, names!A$3:B$2401, 2,)</f>
        <v>Ace Insurance Co. Of The Midwest</v>
      </c>
      <c r="B2" s="129" t="s">
        <v>114</v>
      </c>
      <c r="C2" s="130">
        <v>6119</v>
      </c>
      <c r="D2" s="130">
        <v>1</v>
      </c>
      <c r="E2" s="131" t="str">
        <f t="shared" ref="E2:E65" si="0">C2/GCD(C2,D2)&amp;":"&amp;D2/GCD(C2,D2)</f>
        <v>6119:1</v>
      </c>
    </row>
    <row r="3" spans="1:5" ht="60.75" x14ac:dyDescent="0.25">
      <c r="A3" s="117" t="str">
        <f>VLOOKUP(B3, names!A$3:B$2401, 2,)</f>
        <v>Aegis Security Insurance Co.</v>
      </c>
      <c r="B3" s="129" t="s">
        <v>129</v>
      </c>
      <c r="C3" s="130">
        <v>758</v>
      </c>
      <c r="D3" s="130">
        <v>1</v>
      </c>
      <c r="E3" s="131" t="str">
        <f t="shared" si="0"/>
        <v>758:1</v>
      </c>
    </row>
    <row r="4" spans="1:5" ht="48.75" x14ac:dyDescent="0.25">
      <c r="A4" s="117">
        <f>VLOOKUP(B4, names!A$3:B$2401, 2,)</f>
        <v>0</v>
      </c>
      <c r="B4" s="129" t="s">
        <v>504</v>
      </c>
      <c r="C4" s="132"/>
      <c r="D4" s="130">
        <v>1</v>
      </c>
      <c r="E4" s="131" t="str">
        <f t="shared" si="0"/>
        <v>0:1</v>
      </c>
    </row>
    <row r="5" spans="1:5" ht="84.75" x14ac:dyDescent="0.25">
      <c r="A5" s="117" t="str">
        <f>VLOOKUP(B5, names!A$3:B$2401, 2,)</f>
        <v>American Bankers Insurance Co. Of Florida</v>
      </c>
      <c r="B5" s="129" t="s">
        <v>42</v>
      </c>
      <c r="C5" s="130">
        <v>173213</v>
      </c>
      <c r="D5" s="130">
        <v>4</v>
      </c>
      <c r="E5" s="131" t="str">
        <f t="shared" si="0"/>
        <v>173213:4</v>
      </c>
    </row>
    <row r="6" spans="1:5" ht="60.75" x14ac:dyDescent="0.25">
      <c r="A6" s="117" t="str">
        <f>VLOOKUP(B6, names!A$3:B$2401, 2,)</f>
        <v>American Coastal Insurance Co.</v>
      </c>
      <c r="B6" s="129" t="s">
        <v>108</v>
      </c>
      <c r="C6" s="130"/>
      <c r="D6" s="130">
        <v>1</v>
      </c>
      <c r="E6" s="131" t="str">
        <f t="shared" si="0"/>
        <v>0:1</v>
      </c>
    </row>
    <row r="7" spans="1:5" ht="84.75" x14ac:dyDescent="0.25">
      <c r="A7" s="117" t="str">
        <f>VLOOKUP(B7, names!A$3:B$2401, 2,)</f>
        <v>American Integrity Insurance Co. Of Florida</v>
      </c>
      <c r="B7" s="129" t="s">
        <v>38</v>
      </c>
      <c r="C7" s="130">
        <v>216310</v>
      </c>
      <c r="D7" s="130">
        <v>22</v>
      </c>
      <c r="E7" s="131" t="str">
        <f t="shared" si="0"/>
        <v>108155:11</v>
      </c>
    </row>
    <row r="8" spans="1:5" ht="48.75" x14ac:dyDescent="0.25">
      <c r="A8" s="117" t="str">
        <f>VLOOKUP(B8, names!A$3:B$2401, 2,)</f>
        <v>American Strategic Insurance Corp.</v>
      </c>
      <c r="B8" s="129" t="s">
        <v>61</v>
      </c>
      <c r="C8" s="130">
        <v>64719</v>
      </c>
      <c r="D8" s="130">
        <v>7</v>
      </c>
      <c r="E8" s="131" t="str">
        <f t="shared" si="0"/>
        <v>64719:7</v>
      </c>
    </row>
    <row r="9" spans="1:5" ht="72.75" x14ac:dyDescent="0.25">
      <c r="A9" s="117" t="str">
        <f>VLOOKUP(B9, names!A$3:B$2401, 2,)</f>
        <v>American Traditions Insurance Co.</v>
      </c>
      <c r="B9" s="129" t="s">
        <v>68</v>
      </c>
      <c r="C9" s="130">
        <v>58244</v>
      </c>
      <c r="D9" s="130">
        <v>8</v>
      </c>
      <c r="E9" s="131" t="str">
        <f t="shared" si="0"/>
        <v>14561:2</v>
      </c>
    </row>
    <row r="10" spans="1:5" ht="60.75" x14ac:dyDescent="0.25">
      <c r="A10" s="117" t="str">
        <f>VLOOKUP(B10, names!A$3:B$2401, 2,)</f>
        <v>Amica Mutual Insurance Co.</v>
      </c>
      <c r="B10" s="129" t="s">
        <v>89</v>
      </c>
      <c r="C10" s="130">
        <v>22421</v>
      </c>
      <c r="D10" s="130">
        <v>2</v>
      </c>
      <c r="E10" s="131" t="str">
        <f t="shared" si="0"/>
        <v>22421:2</v>
      </c>
    </row>
    <row r="11" spans="1:5" ht="48.75" x14ac:dyDescent="0.25">
      <c r="A11" s="117" t="str">
        <f>VLOOKUP(B11, names!A$3:B$2401, 2,)</f>
        <v>Ark Royal Insurance Co.</v>
      </c>
      <c r="B11" s="129" t="s">
        <v>50</v>
      </c>
      <c r="C11" s="130">
        <v>98660</v>
      </c>
      <c r="D11" s="130">
        <v>3</v>
      </c>
      <c r="E11" s="131" t="str">
        <f t="shared" si="0"/>
        <v>98660:3</v>
      </c>
    </row>
    <row r="12" spans="1:5" ht="36.75" x14ac:dyDescent="0.25">
      <c r="A12" s="117" t="str">
        <f>VLOOKUP(B12, names!A$3:B$2401, 2,)</f>
        <v>ASI Assurance Corp.</v>
      </c>
      <c r="B12" s="129" t="s">
        <v>56</v>
      </c>
      <c r="C12" s="130">
        <v>64411</v>
      </c>
      <c r="D12" s="130">
        <v>7</v>
      </c>
      <c r="E12" s="131" t="str">
        <f t="shared" si="0"/>
        <v>64411:7</v>
      </c>
    </row>
    <row r="13" spans="1:5" ht="60.75" x14ac:dyDescent="0.25">
      <c r="A13" s="117" t="str">
        <f>VLOOKUP(B13, names!A$3:B$2401, 2,)</f>
        <v>ASI Preferred Insurance Corp.</v>
      </c>
      <c r="B13" s="129" t="s">
        <v>47</v>
      </c>
      <c r="C13" s="130">
        <v>118141</v>
      </c>
      <c r="D13" s="130">
        <v>4</v>
      </c>
      <c r="E13" s="131" t="str">
        <f t="shared" si="0"/>
        <v>118141:4</v>
      </c>
    </row>
    <row r="14" spans="1:5" ht="84.75" x14ac:dyDescent="0.25">
      <c r="A14" s="117" t="str">
        <f>VLOOKUP(B14, names!A$3:B$2401, 2,)</f>
        <v>Auto Club Insurance Co. Of Florida</v>
      </c>
      <c r="B14" s="129" t="s">
        <v>60</v>
      </c>
      <c r="C14" s="130">
        <v>65561</v>
      </c>
      <c r="D14" s="130">
        <v>3</v>
      </c>
      <c r="E14" s="131" t="str">
        <f t="shared" si="0"/>
        <v>65561:3</v>
      </c>
    </row>
    <row r="15" spans="1:5" ht="84.75" x14ac:dyDescent="0.25">
      <c r="A15" s="117" t="str">
        <f>VLOOKUP(B15, names!A$3:B$2401, 2,)</f>
        <v>Avatar Property &amp; Casualty Insurance Co.</v>
      </c>
      <c r="B15" s="129" t="s">
        <v>91</v>
      </c>
      <c r="C15" s="130">
        <v>19306</v>
      </c>
      <c r="D15" s="130">
        <v>1</v>
      </c>
      <c r="E15" s="131" t="str">
        <f t="shared" si="0"/>
        <v>19306:1</v>
      </c>
    </row>
    <row r="16" spans="1:5" ht="48.75" x14ac:dyDescent="0.25">
      <c r="A16" s="117">
        <f>VLOOKUP(B16, names!A$3:B$2401, 2,)</f>
        <v>0</v>
      </c>
      <c r="B16" s="129" t="s">
        <v>736</v>
      </c>
      <c r="C16" s="132"/>
      <c r="D16" s="130">
        <v>1</v>
      </c>
      <c r="E16" s="131" t="str">
        <f t="shared" si="0"/>
        <v>0:1</v>
      </c>
    </row>
    <row r="17" spans="1:5" ht="84.75" x14ac:dyDescent="0.25">
      <c r="A17" s="117" t="str">
        <f>VLOOKUP(B17, names!A$3:B$2401, 2,)</f>
        <v>Capitol Preferred Insurance Co.</v>
      </c>
      <c r="B17" s="129" t="s">
        <v>74</v>
      </c>
      <c r="C17" s="130">
        <v>44125</v>
      </c>
      <c r="D17" s="130">
        <v>5</v>
      </c>
      <c r="E17" s="131" t="str">
        <f t="shared" si="0"/>
        <v>8825:1</v>
      </c>
    </row>
    <row r="18" spans="1:5" ht="72.75" x14ac:dyDescent="0.25">
      <c r="A18" s="117" t="e">
        <f>VLOOKUP(B18, names!A$3:B$2401, 2,)</f>
        <v>#N/A</v>
      </c>
      <c r="B18" s="129" t="s">
        <v>3526</v>
      </c>
      <c r="C18" s="132"/>
      <c r="D18" s="130">
        <v>1</v>
      </c>
      <c r="E18" s="131" t="str">
        <f t="shared" si="0"/>
        <v>0:1</v>
      </c>
    </row>
    <row r="19" spans="1:5" ht="48.75" x14ac:dyDescent="0.25">
      <c r="A19" s="117" t="str">
        <f>VLOOKUP(B19, names!A$3:B$2401, 2,)</f>
        <v>Castle Key Indemnity Co.</v>
      </c>
      <c r="B19" s="129" t="s">
        <v>49</v>
      </c>
      <c r="C19" s="130">
        <v>102217</v>
      </c>
      <c r="D19" s="130">
        <v>7</v>
      </c>
      <c r="E19" s="131" t="str">
        <f t="shared" si="0"/>
        <v>102217:7</v>
      </c>
    </row>
    <row r="20" spans="1:5" ht="48.75" x14ac:dyDescent="0.25">
      <c r="A20" s="117" t="str">
        <f>VLOOKUP(B20, names!A$3:B$2401, 2,)</f>
        <v>Castle Key Insurance Co.</v>
      </c>
      <c r="B20" s="129" t="s">
        <v>53</v>
      </c>
      <c r="C20" s="130">
        <v>78073</v>
      </c>
      <c r="D20" s="130">
        <v>11</v>
      </c>
      <c r="E20" s="131" t="str">
        <f t="shared" si="0"/>
        <v>78073:11</v>
      </c>
    </row>
    <row r="21" spans="1:5" ht="60.75" x14ac:dyDescent="0.25">
      <c r="A21" s="117" t="str">
        <f>VLOOKUP(B21, names!A$3:B$2401, 2,)</f>
        <v>Cincinnati Insurance Co.</v>
      </c>
      <c r="B21" s="129" t="s">
        <v>124</v>
      </c>
      <c r="C21" s="130">
        <v>750</v>
      </c>
      <c r="D21" s="130">
        <v>1</v>
      </c>
      <c r="E21" s="131" t="str">
        <f t="shared" si="0"/>
        <v>750:1</v>
      </c>
    </row>
    <row r="22" spans="1:5" ht="72.75" x14ac:dyDescent="0.25">
      <c r="A22" s="117" t="str">
        <f>VLOOKUP(B22, names!A$3:B$2401, 2,)</f>
        <v>Citizens Property Insurance Corp.</v>
      </c>
      <c r="B22" s="129" t="s">
        <v>33</v>
      </c>
      <c r="C22" s="130">
        <v>468840</v>
      </c>
      <c r="D22" s="130">
        <v>204</v>
      </c>
      <c r="E22" s="131" t="str">
        <f t="shared" si="0"/>
        <v>39070:17</v>
      </c>
    </row>
    <row r="23" spans="1:5" ht="84.75" x14ac:dyDescent="0.25">
      <c r="A23" s="117" t="e">
        <f>VLOOKUP(B23, names!A$3:B$2401, 2,)</f>
        <v>#N/A</v>
      </c>
      <c r="B23" s="129" t="s">
        <v>3527</v>
      </c>
      <c r="C23" s="132"/>
      <c r="D23" s="130">
        <v>3</v>
      </c>
      <c r="E23" s="131" t="str">
        <f t="shared" si="0"/>
        <v>0:1</v>
      </c>
    </row>
    <row r="24" spans="1:5" ht="84.75" x14ac:dyDescent="0.25">
      <c r="A24" s="117" t="str">
        <f>VLOOKUP(B24, names!A$3:B$2401, 2,)</f>
        <v>Cypress Property &amp; Casualty Insurance Co.</v>
      </c>
      <c r="B24" s="129" t="s">
        <v>59</v>
      </c>
      <c r="C24" s="130">
        <v>61945</v>
      </c>
      <c r="D24" s="130">
        <v>8</v>
      </c>
      <c r="E24" s="131" t="str">
        <f t="shared" si="0"/>
        <v>61945:8</v>
      </c>
    </row>
    <row r="25" spans="1:5" ht="60.75" x14ac:dyDescent="0.25">
      <c r="A25" s="117" t="str">
        <f>VLOOKUP(B25, names!A$3:B$2401, 2,)</f>
        <v>Elements Property Insurance Co.</v>
      </c>
      <c r="B25" s="129" t="s">
        <v>78</v>
      </c>
      <c r="C25" s="130">
        <v>39922</v>
      </c>
      <c r="D25" s="130">
        <v>2</v>
      </c>
      <c r="E25" s="131" t="str">
        <f t="shared" si="0"/>
        <v>19961:1</v>
      </c>
    </row>
    <row r="26" spans="1:5" ht="72.75" x14ac:dyDescent="0.25">
      <c r="A26" s="117" t="str">
        <f>VLOOKUP(B26, names!A$3:B$2401, 2,)</f>
        <v>Federated National Insurance Co.</v>
      </c>
      <c r="B26" s="129" t="s">
        <v>37</v>
      </c>
      <c r="C26" s="130">
        <v>252975</v>
      </c>
      <c r="D26" s="130">
        <v>38</v>
      </c>
      <c r="E26" s="131" t="str">
        <f t="shared" si="0"/>
        <v>252975:38</v>
      </c>
    </row>
    <row r="27" spans="1:5" ht="48.75" x14ac:dyDescent="0.25">
      <c r="A27" s="117" t="str">
        <f>VLOOKUP(B27, names!A$3:B$2401, 2,)</f>
        <v>Fidelity Fire &amp; Casualty Co.</v>
      </c>
      <c r="B27" s="129" t="s">
        <v>200</v>
      </c>
      <c r="C27" s="132"/>
      <c r="D27" s="130">
        <v>4</v>
      </c>
      <c r="E27" s="131" t="str">
        <f t="shared" si="0"/>
        <v>0:1</v>
      </c>
    </row>
    <row r="28" spans="1:5" ht="72.75" x14ac:dyDescent="0.25">
      <c r="A28" s="117" t="str">
        <f>VLOOKUP(B28, names!A$3:B$2401, 2,)</f>
        <v>First Community Insurance Co.</v>
      </c>
      <c r="B28" s="129" t="s">
        <v>83</v>
      </c>
      <c r="C28" s="130">
        <v>24978</v>
      </c>
      <c r="D28" s="130">
        <v>3</v>
      </c>
      <c r="E28" s="131" t="str">
        <f t="shared" si="0"/>
        <v>8326:1</v>
      </c>
    </row>
    <row r="29" spans="1:5" ht="84.75" x14ac:dyDescent="0.25">
      <c r="A29" s="117" t="str">
        <f>VLOOKUP(B29, names!A$3:B$2401, 2,)</f>
        <v>First Floridian Auto And Home Insurance Co.</v>
      </c>
      <c r="B29" s="129" t="s">
        <v>93</v>
      </c>
      <c r="C29" s="130">
        <v>16400</v>
      </c>
      <c r="D29" s="130">
        <v>6</v>
      </c>
      <c r="E29" s="131" t="str">
        <f t="shared" si="0"/>
        <v>8200:3</v>
      </c>
    </row>
    <row r="30" spans="1:5" ht="72.75" x14ac:dyDescent="0.25">
      <c r="A30" s="117" t="str">
        <f>VLOOKUP(B30, names!A$3:B$2401, 2,)</f>
        <v>First Liberty Insurance Corp. (The)</v>
      </c>
      <c r="B30" s="129" t="s">
        <v>90</v>
      </c>
      <c r="C30" s="130">
        <v>23118</v>
      </c>
      <c r="D30" s="130">
        <v>2</v>
      </c>
      <c r="E30" s="131" t="str">
        <f t="shared" si="0"/>
        <v>11559:1</v>
      </c>
    </row>
    <row r="31" spans="1:5" ht="72.75" x14ac:dyDescent="0.25">
      <c r="A31" s="117" t="str">
        <f>VLOOKUP(B31, names!A$3:B$2401, 2,)</f>
        <v>First Protective Insurance Co.</v>
      </c>
      <c r="B31" s="129" t="s">
        <v>55</v>
      </c>
      <c r="C31" s="130">
        <v>85918</v>
      </c>
      <c r="D31" s="130">
        <v>11</v>
      </c>
      <c r="E31" s="131" t="str">
        <f t="shared" si="0"/>
        <v>85918:11</v>
      </c>
    </row>
    <row r="32" spans="1:5" ht="60.75" x14ac:dyDescent="0.25">
      <c r="A32" s="117" t="str">
        <f>VLOOKUP(B32, names!A$3:B$2401, 2,)</f>
        <v>Florida Family Insurance Co.</v>
      </c>
      <c r="B32" s="129" t="s">
        <v>48</v>
      </c>
      <c r="C32" s="130">
        <v>103803</v>
      </c>
      <c r="D32" s="130">
        <v>1</v>
      </c>
      <c r="E32" s="131" t="str">
        <f t="shared" si="0"/>
        <v>103803:1</v>
      </c>
    </row>
    <row r="33" spans="1:5" ht="84.75" x14ac:dyDescent="0.25">
      <c r="A33" s="117" t="str">
        <f>VLOOKUP(B33, names!A$3:B$2401, 2,)</f>
        <v>Florida Farm Bureau Casualty Insurance Co.</v>
      </c>
      <c r="B33" s="129" t="s">
        <v>75</v>
      </c>
      <c r="C33" s="130">
        <v>42179</v>
      </c>
      <c r="D33" s="130">
        <v>2</v>
      </c>
      <c r="E33" s="131" t="str">
        <f t="shared" si="0"/>
        <v>42179:2</v>
      </c>
    </row>
    <row r="34" spans="1:5" ht="84.75" x14ac:dyDescent="0.25">
      <c r="A34" s="117" t="str">
        <f>VLOOKUP(B34, names!A$3:B$2401, 2,)</f>
        <v>Florida Farm Bureau General Insurance Co.</v>
      </c>
      <c r="B34" s="129" t="s">
        <v>76</v>
      </c>
      <c r="C34" s="130">
        <v>40888</v>
      </c>
      <c r="D34" s="130">
        <v>3</v>
      </c>
      <c r="E34" s="131" t="str">
        <f t="shared" si="0"/>
        <v>40888:3</v>
      </c>
    </row>
    <row r="35" spans="1:5" ht="72.75" x14ac:dyDescent="0.25">
      <c r="A35" s="117" t="e">
        <f>VLOOKUP(B35, names!A$3:B$2401, 2,)</f>
        <v>#N/A</v>
      </c>
      <c r="B35" s="129" t="s">
        <v>3515</v>
      </c>
      <c r="C35" s="132"/>
      <c r="D35" s="130">
        <v>8</v>
      </c>
      <c r="E35" s="131" t="str">
        <f t="shared" si="0"/>
        <v>0:1</v>
      </c>
    </row>
    <row r="36" spans="1:5" ht="72.75" x14ac:dyDescent="0.25">
      <c r="A36" s="117" t="str">
        <f>VLOOKUP(B36, names!A$3:B$2401, 2,)</f>
        <v>Florida Peninsula Insurance Co.</v>
      </c>
      <c r="B36" s="129" t="s">
        <v>46</v>
      </c>
      <c r="C36" s="130">
        <v>117522</v>
      </c>
      <c r="D36" s="130">
        <v>23</v>
      </c>
      <c r="E36" s="131" t="str">
        <f t="shared" si="0"/>
        <v>117522:23</v>
      </c>
    </row>
    <row r="37" spans="1:5" ht="48.75" x14ac:dyDescent="0.25">
      <c r="A37" s="117" t="str">
        <f>VLOOKUP(B37, names!A$3:B$2401, 2,)</f>
        <v>Foremost Insurance Co.</v>
      </c>
      <c r="B37" s="129" t="s">
        <v>79</v>
      </c>
      <c r="C37" s="130">
        <v>32573</v>
      </c>
      <c r="D37" s="130">
        <v>2</v>
      </c>
      <c r="E37" s="131" t="str">
        <f t="shared" si="0"/>
        <v>32573:2</v>
      </c>
    </row>
    <row r="38" spans="1:5" ht="60.75" x14ac:dyDescent="0.25">
      <c r="A38" s="117">
        <f>VLOOKUP(B38, names!A$3:B$2401, 2,)</f>
        <v>0</v>
      </c>
      <c r="B38" s="129" t="s">
        <v>3520</v>
      </c>
      <c r="C38" s="132"/>
      <c r="D38" s="130">
        <v>1</v>
      </c>
      <c r="E38" s="131" t="str">
        <f t="shared" si="0"/>
        <v>0:1</v>
      </c>
    </row>
    <row r="39" spans="1:5" ht="96.75" x14ac:dyDescent="0.25">
      <c r="A39" s="117" t="str">
        <f>VLOOKUP(B39, names!A$3:B$2401, 2,)</f>
        <v>Gulfstream Property And Casualty Insurance Co.</v>
      </c>
      <c r="B39" s="129" t="s">
        <v>64</v>
      </c>
      <c r="C39" s="130">
        <v>59361</v>
      </c>
      <c r="D39" s="130">
        <v>5</v>
      </c>
      <c r="E39" s="131" t="str">
        <f t="shared" si="0"/>
        <v>59361:5</v>
      </c>
    </row>
    <row r="40" spans="1:5" ht="60.75" x14ac:dyDescent="0.25">
      <c r="A40" s="117" t="str">
        <f>VLOOKUP(B40, names!A$3:B$2401, 2,)</f>
        <v>Hartford Fire Insurance Co.</v>
      </c>
      <c r="B40" s="129" t="s">
        <v>163</v>
      </c>
      <c r="C40" s="130">
        <v>14</v>
      </c>
      <c r="D40" s="130">
        <v>1</v>
      </c>
      <c r="E40" s="131" t="str">
        <f t="shared" si="0"/>
        <v>14:1</v>
      </c>
    </row>
    <row r="41" spans="1:5" ht="72.75" x14ac:dyDescent="0.25">
      <c r="A41" s="117" t="str">
        <f>VLOOKUP(B41, names!A$3:B$2401, 2,)</f>
        <v>Hartford Insurance Co. Of The Midwest</v>
      </c>
      <c r="B41" s="129" t="s">
        <v>86</v>
      </c>
      <c r="C41" s="130">
        <v>24310</v>
      </c>
      <c r="D41" s="130">
        <v>2</v>
      </c>
      <c r="E41" s="131" t="str">
        <f t="shared" si="0"/>
        <v>12155:1</v>
      </c>
    </row>
    <row r="42" spans="1:5" ht="84.75" x14ac:dyDescent="0.25">
      <c r="A42" s="117" t="str">
        <f>VLOOKUP(B42, names!A$3:B$2401, 2,)</f>
        <v>Heritage Property &amp; Casualty Insurance Co.</v>
      </c>
      <c r="B42" s="129" t="s">
        <v>36</v>
      </c>
      <c r="C42" s="130">
        <v>263215</v>
      </c>
      <c r="D42" s="130">
        <v>25</v>
      </c>
      <c r="E42" s="131" t="str">
        <f t="shared" si="0"/>
        <v>52643:5</v>
      </c>
    </row>
    <row r="43" spans="1:5" ht="120.75" x14ac:dyDescent="0.25">
      <c r="A43" s="117" t="str">
        <f>VLOOKUP(B43, names!A$3:B$2401, 2,)</f>
        <v>Homeowners Choice Property &amp; Casualty Insurance Co.</v>
      </c>
      <c r="B43" s="129" t="s">
        <v>41</v>
      </c>
      <c r="C43" s="130">
        <v>157734</v>
      </c>
      <c r="D43" s="130">
        <v>12</v>
      </c>
      <c r="E43" s="131" t="str">
        <f t="shared" si="0"/>
        <v>26289:2</v>
      </c>
    </row>
    <row r="44" spans="1:5" ht="60.75" x14ac:dyDescent="0.25">
      <c r="A44" s="117" t="e">
        <f>VLOOKUP(B44, names!A$3:B$2401, 2,)</f>
        <v>#N/A</v>
      </c>
      <c r="B44" s="129" t="s">
        <v>3528</v>
      </c>
      <c r="C44" s="132"/>
      <c r="D44" s="130">
        <v>1</v>
      </c>
      <c r="E44" s="131" t="str">
        <f t="shared" si="0"/>
        <v>0:1</v>
      </c>
    </row>
    <row r="45" spans="1:5" ht="72.75" x14ac:dyDescent="0.25">
      <c r="A45" s="117" t="e">
        <f>VLOOKUP(B45, names!A$3:B$2401, 2,)</f>
        <v>#N/A</v>
      </c>
      <c r="B45" s="129" t="s">
        <v>3529</v>
      </c>
      <c r="C45" s="132"/>
      <c r="D45" s="130">
        <v>2</v>
      </c>
      <c r="E45" s="131" t="str">
        <f t="shared" si="0"/>
        <v>0:1</v>
      </c>
    </row>
    <row r="46" spans="1:5" ht="84.75" x14ac:dyDescent="0.25">
      <c r="A46" s="117" t="e">
        <f>VLOOKUP(B46, names!A$3:B$2401, 2,)</f>
        <v>#N/A</v>
      </c>
      <c r="B46" s="129" t="s">
        <v>3521</v>
      </c>
      <c r="C46" s="132"/>
      <c r="D46" s="130">
        <v>4</v>
      </c>
      <c r="E46" s="131" t="str">
        <f t="shared" si="0"/>
        <v>0:1</v>
      </c>
    </row>
    <row r="47" spans="1:5" ht="72.75" x14ac:dyDescent="0.25">
      <c r="A47" s="117" t="str">
        <f>VLOOKUP(B47, names!A$3:B$2401, 2,)</f>
        <v>IDS Property Casualty Insurance Co.</v>
      </c>
      <c r="B47" s="129" t="s">
        <v>118</v>
      </c>
      <c r="C47" s="130">
        <v>1964</v>
      </c>
      <c r="D47" s="130">
        <v>2</v>
      </c>
      <c r="E47" s="131" t="str">
        <f t="shared" si="0"/>
        <v>982:1</v>
      </c>
    </row>
    <row r="48" spans="1:5" ht="60.75" x14ac:dyDescent="0.25">
      <c r="A48" s="117">
        <f>VLOOKUP(B48, names!A$3:B$2401, 2,)</f>
        <v>0</v>
      </c>
      <c r="B48" s="129" t="s">
        <v>3518</v>
      </c>
      <c r="C48" s="132"/>
      <c r="D48" s="130">
        <v>1</v>
      </c>
      <c r="E48" s="131" t="str">
        <f t="shared" si="0"/>
        <v>0:1</v>
      </c>
    </row>
    <row r="49" spans="1:5" ht="72.75" x14ac:dyDescent="0.25">
      <c r="A49" s="117" t="str">
        <f>VLOOKUP(B49, names!A$3:B$2401, 2,)</f>
        <v>Liberty Mutual Fire Insurance Co.</v>
      </c>
      <c r="B49" s="129" t="s">
        <v>77</v>
      </c>
      <c r="C49" s="130">
        <v>35541</v>
      </c>
      <c r="D49" s="130">
        <v>1</v>
      </c>
      <c r="E49" s="131" t="str">
        <f t="shared" si="0"/>
        <v>35541:1</v>
      </c>
    </row>
    <row r="50" spans="1:5" ht="60.75" x14ac:dyDescent="0.25">
      <c r="A50" s="117" t="e">
        <f>VLOOKUP(B50, names!A$3:B$2401, 2,)</f>
        <v>#N/A</v>
      </c>
      <c r="B50" s="129" t="s">
        <v>1339</v>
      </c>
      <c r="C50" s="132"/>
      <c r="D50" s="130">
        <v>1</v>
      </c>
      <c r="E50" s="131" t="str">
        <f t="shared" si="0"/>
        <v>0:1</v>
      </c>
    </row>
    <row r="51" spans="1:5" ht="60.75" x14ac:dyDescent="0.25">
      <c r="A51" s="117" t="str">
        <f>VLOOKUP(B51, names!A$3:B$2401, 2,)</f>
        <v>Modern USA Insurance Co.</v>
      </c>
      <c r="B51" s="129" t="s">
        <v>73</v>
      </c>
      <c r="C51" s="130">
        <v>48640</v>
      </c>
      <c r="D51" s="130">
        <v>3</v>
      </c>
      <c r="E51" s="131" t="str">
        <f t="shared" si="0"/>
        <v>48640:3</v>
      </c>
    </row>
    <row r="52" spans="1:5" ht="84.75" x14ac:dyDescent="0.25">
      <c r="A52" s="117" t="str">
        <f>VLOOKUP(B52, names!A$3:B$2401, 2,)</f>
        <v>Nationwide Insurance Co. Of Florida</v>
      </c>
      <c r="B52" s="129" t="s">
        <v>80</v>
      </c>
      <c r="C52" s="130">
        <v>31976</v>
      </c>
      <c r="D52" s="130">
        <v>7</v>
      </c>
      <c r="E52" s="131" t="str">
        <f t="shared" si="0"/>
        <v>4568:1</v>
      </c>
    </row>
    <row r="53" spans="1:5" ht="48.75" x14ac:dyDescent="0.25">
      <c r="A53" s="117" t="str">
        <f>VLOOKUP(B53, names!A$3:B$2401, 2,)</f>
        <v>Olympus Insurance Co.</v>
      </c>
      <c r="B53" s="129" t="s">
        <v>52</v>
      </c>
      <c r="C53" s="130">
        <v>84347</v>
      </c>
      <c r="D53" s="130">
        <v>6</v>
      </c>
      <c r="E53" s="131" t="str">
        <f t="shared" si="0"/>
        <v>84347:6</v>
      </c>
    </row>
    <row r="54" spans="1:5" ht="48.75" x14ac:dyDescent="0.25">
      <c r="A54" s="117" t="str">
        <f>VLOOKUP(B54, names!A$3:B$2401, 2,)</f>
        <v>Omega Insurance Co.</v>
      </c>
      <c r="B54" s="129" t="s">
        <v>72</v>
      </c>
      <c r="C54" s="130">
        <v>48597</v>
      </c>
      <c r="D54" s="130">
        <v>7</v>
      </c>
      <c r="E54" s="131" t="str">
        <f t="shared" si="0"/>
        <v>48597:7</v>
      </c>
    </row>
    <row r="55" spans="1:5" ht="60.75" x14ac:dyDescent="0.25">
      <c r="A55" s="117" t="str">
        <f>VLOOKUP(B55, names!A$3:B$2401, 2,)</f>
        <v>People's Trust Insurance Co.</v>
      </c>
      <c r="B55" s="129" t="s">
        <v>44</v>
      </c>
      <c r="C55" s="130">
        <v>153752</v>
      </c>
      <c r="D55" s="130">
        <v>14</v>
      </c>
      <c r="E55" s="131" t="str">
        <f t="shared" si="0"/>
        <v>76876:7</v>
      </c>
    </row>
    <row r="56" spans="1:5" ht="48.75" x14ac:dyDescent="0.25">
      <c r="A56" s="117" t="str">
        <f>VLOOKUP(B56, names!A$3:B$2401, 2,)</f>
        <v>Prepared Insurance Co.</v>
      </c>
      <c r="B56" s="129" t="s">
        <v>82</v>
      </c>
      <c r="C56" s="130">
        <v>35219</v>
      </c>
      <c r="D56" s="130">
        <v>4</v>
      </c>
      <c r="E56" s="131" t="str">
        <f t="shared" si="0"/>
        <v>35219:4</v>
      </c>
    </row>
    <row r="57" spans="1:5" ht="48.75" x14ac:dyDescent="0.25">
      <c r="A57" s="117" t="e">
        <f>VLOOKUP(B57, names!A$3:B$2401, 2,)</f>
        <v>#N/A</v>
      </c>
      <c r="B57" s="129" t="s">
        <v>1681</v>
      </c>
      <c r="C57" s="132"/>
      <c r="D57" s="130">
        <v>1</v>
      </c>
      <c r="E57" s="131" t="str">
        <f t="shared" si="0"/>
        <v>0:1</v>
      </c>
    </row>
    <row r="58" spans="1:5" ht="60.75" x14ac:dyDescent="0.25">
      <c r="A58" s="117">
        <f>VLOOKUP(B58, names!A$3:B$2401, 2,)</f>
        <v>0</v>
      </c>
      <c r="B58" s="129" t="s">
        <v>3530</v>
      </c>
      <c r="C58" s="132"/>
      <c r="D58" s="130">
        <v>1</v>
      </c>
      <c r="E58" s="131" t="str">
        <f t="shared" si="0"/>
        <v>0:1</v>
      </c>
    </row>
    <row r="59" spans="1:5" ht="60.75" x14ac:dyDescent="0.25">
      <c r="A59" s="117" t="str">
        <f>VLOOKUP(B59, names!A$3:B$2401, 2,)</f>
        <v>Safe Harbor Insurance Co.</v>
      </c>
      <c r="B59" s="129" t="s">
        <v>57</v>
      </c>
      <c r="C59" s="130">
        <v>75762</v>
      </c>
      <c r="D59" s="130">
        <v>8</v>
      </c>
      <c r="E59" s="131" t="str">
        <f t="shared" si="0"/>
        <v>37881:4</v>
      </c>
    </row>
    <row r="60" spans="1:5" ht="60.75" x14ac:dyDescent="0.25">
      <c r="A60" s="117" t="str">
        <f>VLOOKUP(B60, names!A$3:B$2401, 2,)</f>
        <v>Sawgrass Mutual Insurance Co.</v>
      </c>
      <c r="B60" s="129" t="s">
        <v>85</v>
      </c>
      <c r="C60" s="130">
        <v>22340</v>
      </c>
      <c r="D60" s="130">
        <v>8</v>
      </c>
      <c r="E60" s="131" t="str">
        <f t="shared" si="0"/>
        <v>5585:2</v>
      </c>
    </row>
    <row r="61" spans="1:5" ht="60.75" x14ac:dyDescent="0.25">
      <c r="A61" s="117">
        <f>VLOOKUP(B61, names!A$3:B$2401, 2,)</f>
        <v>0</v>
      </c>
      <c r="B61" s="129" t="s">
        <v>2740</v>
      </c>
      <c r="C61" s="132"/>
      <c r="D61" s="130">
        <v>1</v>
      </c>
      <c r="E61" s="131" t="str">
        <f t="shared" si="0"/>
        <v>0:1</v>
      </c>
    </row>
    <row r="62" spans="1:5" ht="60.75" x14ac:dyDescent="0.25">
      <c r="A62" s="117" t="str">
        <f>VLOOKUP(B62, names!A$3:B$2401, 2,)</f>
        <v>Security First Insurance Co.</v>
      </c>
      <c r="B62" s="129" t="s">
        <v>35</v>
      </c>
      <c r="C62" s="130">
        <v>297412</v>
      </c>
      <c r="D62" s="130">
        <v>45</v>
      </c>
      <c r="E62" s="131" t="str">
        <f t="shared" si="0"/>
        <v>297412:45</v>
      </c>
    </row>
    <row r="63" spans="1:5" ht="60.75" x14ac:dyDescent="0.25">
      <c r="A63" s="117" t="str">
        <f>VLOOKUP(B63, names!A$3:B$2401, 2,)</f>
        <v>Southern Fidelity Insurance Co.</v>
      </c>
      <c r="B63" s="129" t="s">
        <v>58</v>
      </c>
      <c r="C63" s="130">
        <v>64263</v>
      </c>
      <c r="D63" s="130">
        <v>15</v>
      </c>
      <c r="E63" s="131" t="str">
        <f t="shared" si="0"/>
        <v>21421:5</v>
      </c>
    </row>
    <row r="64" spans="1:5" ht="72.75" x14ac:dyDescent="0.25">
      <c r="A64" s="117" t="str">
        <f>VLOOKUP(B64, names!A$3:B$2401, 2,)</f>
        <v>Southern Fidelity Property &amp; Casualty</v>
      </c>
      <c r="B64" s="129" t="s">
        <v>62</v>
      </c>
      <c r="C64" s="130">
        <v>60728</v>
      </c>
      <c r="D64" s="130">
        <v>12</v>
      </c>
      <c r="E64" s="131" t="str">
        <f t="shared" si="0"/>
        <v>15182:3</v>
      </c>
    </row>
    <row r="65" spans="1:5" ht="60.75" x14ac:dyDescent="0.25">
      <c r="A65" s="117" t="str">
        <f>VLOOKUP(B65, names!A$3:B$2401, 2,)</f>
        <v>Southern Oak Insurance Co.</v>
      </c>
      <c r="B65" s="129" t="s">
        <v>65</v>
      </c>
      <c r="C65" s="130">
        <v>59825</v>
      </c>
      <c r="D65" s="130">
        <v>6</v>
      </c>
      <c r="E65" s="131" t="str">
        <f t="shared" si="0"/>
        <v>59825:6</v>
      </c>
    </row>
    <row r="66" spans="1:5" ht="60.75" x14ac:dyDescent="0.25">
      <c r="A66" s="117" t="str">
        <f>VLOOKUP(B66, names!A$3:B$2401, 2,)</f>
        <v>St. Johns Insurance Co.</v>
      </c>
      <c r="B66" s="129" t="s">
        <v>40</v>
      </c>
      <c r="C66" s="130">
        <v>167844</v>
      </c>
      <c r="D66" s="130">
        <v>17</v>
      </c>
      <c r="E66" s="131" t="str">
        <f t="shared" ref="E66:E83" si="1">C66/GCD(C66,D66)&amp;":"&amp;D66/GCD(C66,D66)</f>
        <v>167844:17</v>
      </c>
    </row>
    <row r="67" spans="1:5" ht="60.75" x14ac:dyDescent="0.25">
      <c r="A67" s="117" t="e">
        <f>VLOOKUP(B67, names!A$3:B$2401, 2,)</f>
        <v>#N/A</v>
      </c>
      <c r="B67" s="129" t="s">
        <v>1821</v>
      </c>
      <c r="C67" s="132"/>
      <c r="D67" s="130">
        <v>5</v>
      </c>
      <c r="E67" s="131" t="str">
        <f t="shared" si="1"/>
        <v>0:1</v>
      </c>
    </row>
    <row r="68" spans="1:5" ht="72.75" x14ac:dyDescent="0.25">
      <c r="A68" s="117" t="str">
        <f>VLOOKUP(B68, names!A$3:B$2401, 2,)</f>
        <v>State Farm Florida Insurance Co.</v>
      </c>
      <c r="B68" s="129" t="s">
        <v>398</v>
      </c>
      <c r="C68" s="132"/>
      <c r="D68" s="130">
        <v>45</v>
      </c>
      <c r="E68" s="131" t="str">
        <f t="shared" si="1"/>
        <v>0:1</v>
      </c>
    </row>
    <row r="69" spans="1:5" ht="72.75" x14ac:dyDescent="0.25">
      <c r="A69" s="117" t="e">
        <f>VLOOKUP(B69, names!A$3:B$2401, 2,)</f>
        <v>#N/A</v>
      </c>
      <c r="B69" s="129" t="s">
        <v>1824</v>
      </c>
      <c r="C69" s="132"/>
      <c r="D69" s="130">
        <v>1</v>
      </c>
      <c r="E69" s="131" t="str">
        <f t="shared" si="1"/>
        <v>0:1</v>
      </c>
    </row>
    <row r="70" spans="1:5" ht="96.75" x14ac:dyDescent="0.25">
      <c r="A70" s="117" t="str">
        <f>VLOOKUP(B70, names!A$3:B$2401, 2,)</f>
        <v>Stillwater Property And Casualty Insurance Co.</v>
      </c>
      <c r="B70" s="129" t="s">
        <v>100</v>
      </c>
      <c r="C70" s="130">
        <v>8284</v>
      </c>
      <c r="D70" s="130">
        <v>1</v>
      </c>
      <c r="E70" s="131" t="str">
        <f t="shared" si="1"/>
        <v>8284:1</v>
      </c>
    </row>
    <row r="71" spans="1:5" ht="48.75" x14ac:dyDescent="0.25">
      <c r="A71" s="117" t="e">
        <f>VLOOKUP(B71, names!A$3:B$2401, 2,)</f>
        <v>#N/A</v>
      </c>
      <c r="B71" s="129" t="s">
        <v>3531</v>
      </c>
      <c r="C71" s="132"/>
      <c r="D71" s="130">
        <v>1</v>
      </c>
      <c r="E71" s="131" t="str">
        <f t="shared" si="1"/>
        <v>0:1</v>
      </c>
    </row>
    <row r="72" spans="1:5" ht="84.75" x14ac:dyDescent="0.25">
      <c r="A72" s="117" t="str">
        <f>VLOOKUP(B72, names!A$3:B$2401, 2,)</f>
        <v>Travelers Indemnity Co. Of America</v>
      </c>
      <c r="B72" s="129" t="s">
        <v>3408</v>
      </c>
      <c r="C72" s="132"/>
      <c r="D72" s="130">
        <v>1</v>
      </c>
      <c r="E72" s="131" t="str">
        <f t="shared" si="1"/>
        <v>0:1</v>
      </c>
    </row>
    <row r="73" spans="1:5" ht="84.75" x14ac:dyDescent="0.25">
      <c r="A73" s="117" t="str">
        <f>VLOOKUP(B73, names!A$3:B$2401, 2,)</f>
        <v xml:space="preserve">Tower Hill Preferred Insurance Co. </v>
      </c>
      <c r="B73" s="129" t="s">
        <v>1869</v>
      </c>
      <c r="C73" s="130">
        <v>67824</v>
      </c>
      <c r="D73" s="130">
        <v>15</v>
      </c>
      <c r="E73" s="131" t="str">
        <f t="shared" si="1"/>
        <v>22608:5</v>
      </c>
    </row>
    <row r="74" spans="1:5" ht="72.75" x14ac:dyDescent="0.25">
      <c r="A74" s="117" t="str">
        <f>VLOOKUP(B74, names!A$3:B$2401, 2,)</f>
        <v>Tower Hill Prime Insurance Co.</v>
      </c>
      <c r="B74" s="129" t="s">
        <v>43</v>
      </c>
      <c r="C74" s="130">
        <v>143677</v>
      </c>
      <c r="D74" s="130">
        <v>12</v>
      </c>
      <c r="E74" s="131" t="str">
        <f t="shared" si="1"/>
        <v>143677:12</v>
      </c>
    </row>
    <row r="75" spans="1:5" ht="72.75" x14ac:dyDescent="0.25">
      <c r="A75" s="117" t="str">
        <f>VLOOKUP(B75, names!A$3:B$2401, 2,)</f>
        <v>Tower Hill Select Insurance Co.</v>
      </c>
      <c r="B75" s="129" t="s">
        <v>63</v>
      </c>
      <c r="C75" s="130">
        <v>55502</v>
      </c>
      <c r="D75" s="130">
        <v>17</v>
      </c>
      <c r="E75" s="131" t="str">
        <f t="shared" si="1"/>
        <v>55502:17</v>
      </c>
    </row>
    <row r="76" spans="1:5" ht="84.75" x14ac:dyDescent="0.25">
      <c r="A76" s="117" t="str">
        <f>VLOOKUP(B76, names!A$3:B$2401, 2,)</f>
        <v>Tower Hill Signature Insurance Co.</v>
      </c>
      <c r="B76" s="129" t="s">
        <v>51</v>
      </c>
      <c r="C76" s="130">
        <v>91340</v>
      </c>
      <c r="D76" s="130">
        <v>8</v>
      </c>
      <c r="E76" s="131" t="str">
        <f t="shared" si="1"/>
        <v>22835:2</v>
      </c>
    </row>
    <row r="77" spans="1:5" ht="84.75" x14ac:dyDescent="0.25">
      <c r="A77" s="117" t="str">
        <f>VLOOKUP(B77, names!A$3:B$2401, 2,)</f>
        <v>United Property &amp; Casualty Insurance Co.</v>
      </c>
      <c r="B77" s="129" t="s">
        <v>39</v>
      </c>
      <c r="C77" s="130">
        <v>185054</v>
      </c>
      <c r="D77" s="130">
        <v>28</v>
      </c>
      <c r="E77" s="131" t="str">
        <f t="shared" si="1"/>
        <v>92527:14</v>
      </c>
    </row>
    <row r="78" spans="1:5" ht="84.75" x14ac:dyDescent="0.25">
      <c r="A78" s="117" t="str">
        <f>VLOOKUP(B78, names!A$3:B$2401, 2,)</f>
        <v>Universal Insurance Co. Of North America</v>
      </c>
      <c r="B78" s="129" t="s">
        <v>70</v>
      </c>
      <c r="C78" s="130">
        <v>53618</v>
      </c>
      <c r="D78" s="130">
        <v>5</v>
      </c>
      <c r="E78" s="131" t="str">
        <f t="shared" si="1"/>
        <v>53618:5</v>
      </c>
    </row>
    <row r="79" spans="1:5" ht="96.75" x14ac:dyDescent="0.25">
      <c r="A79" s="117" t="str">
        <f>VLOOKUP(B79, names!A$3:B$2401, 2,)</f>
        <v>Universal Property &amp; Casualty Insurance Co.</v>
      </c>
      <c r="B79" s="129" t="s">
        <v>34</v>
      </c>
      <c r="C79" s="130">
        <v>555866</v>
      </c>
      <c r="D79" s="130">
        <v>44</v>
      </c>
      <c r="E79" s="131" t="str">
        <f t="shared" si="1"/>
        <v>277933:22</v>
      </c>
    </row>
    <row r="80" spans="1:5" ht="60.75" x14ac:dyDescent="0.25">
      <c r="A80" s="117" t="str">
        <f>VLOOKUP(B80, names!A$3:B$2401, 2,)</f>
        <v>USAA Casualty Insurance Co.</v>
      </c>
      <c r="B80" s="129" t="s">
        <v>67</v>
      </c>
      <c r="C80" s="130">
        <v>59167</v>
      </c>
      <c r="D80" s="130">
        <v>5</v>
      </c>
      <c r="E80" s="131" t="str">
        <f t="shared" si="1"/>
        <v>59167:5</v>
      </c>
    </row>
    <row r="81" spans="1:5" ht="60.75" x14ac:dyDescent="0.25">
      <c r="A81" s="117" t="str">
        <f>VLOOKUP(B81, names!A$3:B$2401, 2,)</f>
        <v>USAA General Indemnity Co.</v>
      </c>
      <c r="B81" s="129" t="s">
        <v>94</v>
      </c>
      <c r="C81" s="130">
        <v>22088</v>
      </c>
      <c r="D81" s="130">
        <v>1</v>
      </c>
      <c r="E81" s="131" t="str">
        <f t="shared" si="1"/>
        <v>22088:1</v>
      </c>
    </row>
    <row r="82" spans="1:5" ht="60.75" x14ac:dyDescent="0.25">
      <c r="A82" s="117" t="e">
        <f>VLOOKUP(B82, names!A$3:B$2401, 2,)</f>
        <v>#N/A</v>
      </c>
      <c r="B82" s="129" t="s">
        <v>3532</v>
      </c>
      <c r="C82" s="132"/>
      <c r="D82" s="130">
        <v>1</v>
      </c>
      <c r="E82" s="131" t="str">
        <f t="shared" si="1"/>
        <v>0:1</v>
      </c>
    </row>
    <row r="83" spans="1:5" ht="72.75" x14ac:dyDescent="0.25">
      <c r="A83" s="117" t="e">
        <f>VLOOKUP(B83, names!A$3:B$2401, 2,)</f>
        <v>#N/A</v>
      </c>
      <c r="B83" s="129" t="s">
        <v>2005</v>
      </c>
      <c r="C83" s="132"/>
      <c r="D83" s="130">
        <v>1</v>
      </c>
      <c r="E83" s="131" t="str">
        <f t="shared" si="1"/>
        <v>0:1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E165"/>
  <sheetViews>
    <sheetView workbookViewId="0">
      <selection activeCell="A2" sqref="A2"/>
    </sheetView>
  </sheetViews>
  <sheetFormatPr defaultRowHeight="15" x14ac:dyDescent="0.25"/>
  <cols>
    <col min="1" max="1" width="26.5703125" style="59" customWidth="1"/>
  </cols>
  <sheetData>
    <row r="1" spans="1:5" ht="51" x14ac:dyDescent="0.25">
      <c r="B1" s="69" t="s">
        <v>2911</v>
      </c>
      <c r="C1" s="70" t="s">
        <v>2912</v>
      </c>
      <c r="D1" s="70" t="s">
        <v>2913</v>
      </c>
      <c r="E1" s="70" t="s">
        <v>2914</v>
      </c>
    </row>
    <row r="2" spans="1:5" x14ac:dyDescent="0.25">
      <c r="A2" s="59" t="str">
        <f>VLOOKUP(B2, names!A$3:B$2401, 2,)</f>
        <v>Ace American Insurance Co.</v>
      </c>
      <c r="B2" s="71" t="s">
        <v>180</v>
      </c>
      <c r="C2" s="72">
        <v>0</v>
      </c>
      <c r="D2" s="73"/>
      <c r="E2" s="74"/>
    </row>
    <row r="3" spans="1:5" x14ac:dyDescent="0.25">
      <c r="A3" s="59" t="str">
        <f>VLOOKUP(B3, names!A$3:B$2401, 2,)</f>
        <v>Ace Insurance Co. Of The Midwest</v>
      </c>
      <c r="B3" s="71" t="s">
        <v>114</v>
      </c>
      <c r="C3" s="72">
        <v>4553</v>
      </c>
      <c r="D3" s="73"/>
      <c r="E3" s="74"/>
    </row>
    <row r="4" spans="1:5" x14ac:dyDescent="0.25">
      <c r="A4" s="59" t="str">
        <f>VLOOKUP(B4, names!A$3:B$2401, 2,)</f>
        <v>Addison Insurance Co.</v>
      </c>
      <c r="B4" s="71" t="s">
        <v>136</v>
      </c>
      <c r="C4" s="72">
        <v>449</v>
      </c>
      <c r="D4" s="73"/>
      <c r="E4" s="74"/>
    </row>
    <row r="5" spans="1:5" x14ac:dyDescent="0.25">
      <c r="A5" s="59" t="str">
        <f>VLOOKUP(B5, names!A$3:B$2401, 2,)</f>
        <v>Aegis Security Insurance Co.</v>
      </c>
      <c r="B5" s="71" t="s">
        <v>129</v>
      </c>
      <c r="C5" s="72">
        <v>781</v>
      </c>
      <c r="D5" s="73"/>
      <c r="E5" s="74"/>
    </row>
    <row r="6" spans="1:5" x14ac:dyDescent="0.25">
      <c r="A6" s="59" t="str">
        <f>VLOOKUP(B6, names!A$3:B$2401, 2,)</f>
        <v>AIG Property Casualty Co.</v>
      </c>
      <c r="B6" s="71" t="s">
        <v>97</v>
      </c>
      <c r="C6" s="72">
        <v>14482</v>
      </c>
      <c r="D6" s="72">
        <v>1</v>
      </c>
      <c r="E6" s="74"/>
    </row>
    <row r="7" spans="1:5" x14ac:dyDescent="0.25">
      <c r="A7" s="59" t="str">
        <f>VLOOKUP(B7, names!A$3:B$2401, 2,)</f>
        <v>Allianz Global Risks Us Insurance Co.</v>
      </c>
      <c r="B7" s="71" t="s">
        <v>193</v>
      </c>
      <c r="C7" s="72">
        <v>0</v>
      </c>
      <c r="D7" s="73"/>
      <c r="E7" s="74"/>
    </row>
    <row r="8" spans="1:5" x14ac:dyDescent="0.25">
      <c r="A8" s="59" t="str">
        <f>VLOOKUP(B8, names!A$3:B$2401, 2,)</f>
        <v>American Alternative Insurance Corp.</v>
      </c>
      <c r="B8" s="71" t="s">
        <v>177</v>
      </c>
      <c r="C8" s="72">
        <v>0</v>
      </c>
      <c r="D8" s="73"/>
      <c r="E8" s="74"/>
    </row>
    <row r="9" spans="1:5" x14ac:dyDescent="0.25">
      <c r="A9" s="59" t="str">
        <f>VLOOKUP(B9, names!A$3:B$2401, 2,)</f>
        <v>American Automobile Insurance Co.</v>
      </c>
      <c r="B9" s="71" t="s">
        <v>113</v>
      </c>
      <c r="C9" s="72">
        <v>2203</v>
      </c>
      <c r="D9" s="73"/>
      <c r="E9" s="74"/>
    </row>
    <row r="10" spans="1:5" x14ac:dyDescent="0.25">
      <c r="A10" s="59" t="str">
        <f>VLOOKUP(B10, names!A$3:B$2401, 2,)</f>
        <v>American Bankers Insurance Co. Of Florida</v>
      </c>
      <c r="B10" s="71" t="s">
        <v>42</v>
      </c>
      <c r="C10" s="72">
        <v>167712</v>
      </c>
      <c r="D10" s="72">
        <v>4</v>
      </c>
      <c r="E10" s="74"/>
    </row>
    <row r="11" spans="1:5" x14ac:dyDescent="0.25">
      <c r="A11" s="59" t="str">
        <f>VLOOKUP(B11, names!A$3:B$2401, 2,)</f>
        <v>American Capital Assurance Corp</v>
      </c>
      <c r="B11" s="71" t="s">
        <v>117</v>
      </c>
      <c r="C11" s="72">
        <v>0</v>
      </c>
      <c r="D11" s="73"/>
      <c r="E11" s="74"/>
    </row>
    <row r="12" spans="1:5" x14ac:dyDescent="0.25">
      <c r="A12" s="59" t="str">
        <f>VLOOKUP(B12, names!A$3:B$2401, 2,)</f>
        <v>American Casualty Co. Of Reading, Pennsylvania</v>
      </c>
      <c r="B12" s="71" t="s">
        <v>178</v>
      </c>
      <c r="C12" s="72">
        <v>0</v>
      </c>
      <c r="D12" s="73"/>
      <c r="E12" s="74"/>
    </row>
    <row r="13" spans="1:5" x14ac:dyDescent="0.25">
      <c r="A13" s="59" t="str">
        <f>VLOOKUP(B13, names!A$3:B$2401, 2,)</f>
        <v>American Coastal Insurance Co.</v>
      </c>
      <c r="B13" s="71" t="s">
        <v>108</v>
      </c>
      <c r="C13" s="72">
        <v>0</v>
      </c>
      <c r="D13" s="73"/>
      <c r="E13" s="74"/>
    </row>
    <row r="14" spans="1:5" x14ac:dyDescent="0.25">
      <c r="A14" s="59" t="str">
        <f>VLOOKUP(B14, names!A$3:B$2401, 2,)</f>
        <v>American Colonial Insurance Co.</v>
      </c>
      <c r="B14" s="71" t="s">
        <v>109</v>
      </c>
      <c r="C14" s="72">
        <v>4338</v>
      </c>
      <c r="D14" s="73"/>
      <c r="E14" s="74"/>
    </row>
    <row r="15" spans="1:5" x14ac:dyDescent="0.25">
      <c r="A15" s="59" t="str">
        <f>VLOOKUP(B15, names!A$3:B$2401, 2,)</f>
        <v>American Economy Insurance Co.</v>
      </c>
      <c r="B15" s="71" t="s">
        <v>188</v>
      </c>
      <c r="C15" s="72">
        <v>0</v>
      </c>
      <c r="D15" s="73"/>
      <c r="E15" s="74"/>
    </row>
    <row r="16" spans="1:5" x14ac:dyDescent="0.25">
      <c r="A16" s="59" t="str">
        <f>VLOOKUP(B16, names!A$3:B$2401, 2,)</f>
        <v>American Guarantee and Liability Insurance Co.</v>
      </c>
      <c r="B16" s="71" t="s">
        <v>564</v>
      </c>
      <c r="C16" s="72">
        <v>0</v>
      </c>
      <c r="D16" s="73"/>
      <c r="E16" s="74"/>
    </row>
    <row r="17" spans="1:5" x14ac:dyDescent="0.25">
      <c r="A17" s="59" t="str">
        <f>VLOOKUP(B17, names!A$3:B$2401, 2,)</f>
        <v>American Home Assurance Co.</v>
      </c>
      <c r="B17" s="71" t="s">
        <v>128</v>
      </c>
      <c r="C17" s="72">
        <v>761</v>
      </c>
      <c r="D17" s="73"/>
      <c r="E17" s="74"/>
    </row>
    <row r="18" spans="1:5" x14ac:dyDescent="0.25">
      <c r="A18" s="59" t="str">
        <f>VLOOKUP(B18, names!A$3:B$2401, 2,)</f>
        <v>American Insurance Co. (The)</v>
      </c>
      <c r="B18" s="71" t="s">
        <v>197</v>
      </c>
      <c r="C18" s="72">
        <v>0</v>
      </c>
      <c r="D18" s="73"/>
      <c r="E18" s="74"/>
    </row>
    <row r="19" spans="1:5" x14ac:dyDescent="0.25">
      <c r="A19" s="59" t="str">
        <f>VLOOKUP(B19, names!A$3:B$2401, 2,)</f>
        <v>American Integrity Insurance Co. Of Florida</v>
      </c>
      <c r="B19" s="71" t="s">
        <v>38</v>
      </c>
      <c r="C19" s="72">
        <v>212202</v>
      </c>
      <c r="D19" s="72">
        <v>100</v>
      </c>
      <c r="E19" s="74"/>
    </row>
    <row r="20" spans="1:5" x14ac:dyDescent="0.25">
      <c r="A20" s="59" t="str">
        <f>VLOOKUP(B20, names!A$3:B$2401, 2,)</f>
        <v>American Modern Insurance Co. Of Florida</v>
      </c>
      <c r="B20" s="71" t="s">
        <v>66</v>
      </c>
      <c r="C20" s="72">
        <v>69999</v>
      </c>
      <c r="D20" s="73"/>
      <c r="E20" s="74"/>
    </row>
    <row r="21" spans="1:5" x14ac:dyDescent="0.25">
      <c r="A21" s="59" t="str">
        <f>VLOOKUP(B21, names!A$3:B$2401, 2,)</f>
        <v>American Platinum Property And Casualty Insurance Co.</v>
      </c>
      <c r="B21" s="71" t="s">
        <v>132</v>
      </c>
      <c r="C21" s="72">
        <v>548</v>
      </c>
      <c r="D21" s="73"/>
      <c r="E21" s="74"/>
    </row>
    <row r="22" spans="1:5" x14ac:dyDescent="0.25">
      <c r="A22" s="59" t="str">
        <f>VLOOKUP(B22, names!A$3:B$2401, 2,)</f>
        <v>American Reliable Insurance Co.</v>
      </c>
      <c r="B22" s="71" t="s">
        <v>102</v>
      </c>
      <c r="C22" s="72">
        <v>7211</v>
      </c>
      <c r="D22" s="73"/>
      <c r="E22" s="74"/>
    </row>
    <row r="23" spans="1:5" x14ac:dyDescent="0.25">
      <c r="A23" s="59" t="str">
        <f>VLOOKUP(B23, names!A$3:B$2401, 2,)</f>
        <v>American Security Insurance Co.</v>
      </c>
      <c r="B23" s="71" t="s">
        <v>172</v>
      </c>
      <c r="C23" s="72">
        <v>14</v>
      </c>
      <c r="D23" s="72">
        <v>3</v>
      </c>
      <c r="E23" s="74"/>
    </row>
    <row r="24" spans="1:5" x14ac:dyDescent="0.25">
      <c r="A24" s="59" t="str">
        <f>VLOOKUP(B24, names!A$3:B$2401, 2,)</f>
        <v>American Southern Home Insurance Co.</v>
      </c>
      <c r="B24" s="71" t="s">
        <v>105</v>
      </c>
      <c r="C24" s="72">
        <v>5852</v>
      </c>
      <c r="D24" s="73"/>
      <c r="E24" s="74"/>
    </row>
    <row r="25" spans="1:5" x14ac:dyDescent="0.25">
      <c r="A25" s="59" t="str">
        <f>VLOOKUP(B25, names!A$3:B$2401, 2,)</f>
        <v>American States Insurance Co.</v>
      </c>
      <c r="B25" s="71" t="s">
        <v>155</v>
      </c>
      <c r="C25" s="72">
        <v>0</v>
      </c>
      <c r="D25" s="73"/>
      <c r="E25" s="74"/>
    </row>
    <row r="26" spans="1:5" x14ac:dyDescent="0.25">
      <c r="A26" s="59" t="str">
        <f>VLOOKUP(B26, names!A$3:B$2401, 2,)</f>
        <v>American Strategic Insurance Corp.</v>
      </c>
      <c r="B26" s="71" t="s">
        <v>61</v>
      </c>
      <c r="C26" s="72">
        <v>64195</v>
      </c>
      <c r="D26" s="72">
        <v>1</v>
      </c>
      <c r="E26" s="74"/>
    </row>
    <row r="27" spans="1:5" x14ac:dyDescent="0.25">
      <c r="A27" s="59" t="str">
        <f>VLOOKUP(B27, names!A$3:B$2401, 2,)</f>
        <v>American Traditions Insurance Co.</v>
      </c>
      <c r="B27" s="71" t="s">
        <v>68</v>
      </c>
      <c r="C27" s="72">
        <v>56901</v>
      </c>
      <c r="D27" s="72">
        <v>9</v>
      </c>
      <c r="E27" s="74"/>
    </row>
    <row r="28" spans="1:5" x14ac:dyDescent="0.25">
      <c r="A28" s="59" t="str">
        <f>VLOOKUP(B28, names!A$3:B$2401, 2,)</f>
        <v>American Zurich Insurance Co.</v>
      </c>
      <c r="B28" s="71" t="s">
        <v>381</v>
      </c>
      <c r="C28" s="72">
        <v>0</v>
      </c>
      <c r="D28" s="73"/>
      <c r="E28" s="74"/>
    </row>
    <row r="29" spans="1:5" x14ac:dyDescent="0.25">
      <c r="A29" s="59" t="str">
        <f>VLOOKUP(B29, names!A$3:B$2401, 2,)</f>
        <v>Amica Mutual Insurance Co.</v>
      </c>
      <c r="B29" s="71" t="s">
        <v>89</v>
      </c>
      <c r="C29" s="72">
        <v>22274</v>
      </c>
      <c r="D29" s="73"/>
      <c r="E29" s="74"/>
    </row>
    <row r="30" spans="1:5" x14ac:dyDescent="0.25">
      <c r="A30" s="59" t="str">
        <f>VLOOKUP(B30, names!A$3:B$2401, 2,)</f>
        <v>Anchor Property And Casualty Insurance Co.</v>
      </c>
      <c r="B30" s="71" t="s">
        <v>88</v>
      </c>
      <c r="C30" s="72">
        <v>33801</v>
      </c>
      <c r="D30" s="72">
        <v>3</v>
      </c>
      <c r="E30" s="74"/>
    </row>
    <row r="31" spans="1:5" x14ac:dyDescent="0.25">
      <c r="A31" s="59" t="str">
        <f>VLOOKUP(B31, names!A$3:B$2401, 2,)</f>
        <v>Arch Insurance Co.</v>
      </c>
      <c r="B31" s="71" t="s">
        <v>173</v>
      </c>
      <c r="C31" s="72">
        <v>0</v>
      </c>
      <c r="D31" s="73"/>
      <c r="E31" s="74"/>
    </row>
    <row r="32" spans="1:5" x14ac:dyDescent="0.25">
      <c r="A32" s="59" t="str">
        <f>VLOOKUP(B32, names!A$3:B$2401, 2,)</f>
        <v>Ark Royal Insurance Co.</v>
      </c>
      <c r="B32" s="71" t="s">
        <v>50</v>
      </c>
      <c r="C32" s="72">
        <v>99072</v>
      </c>
      <c r="D32" s="72">
        <v>5</v>
      </c>
      <c r="E32" s="74"/>
    </row>
    <row r="33" spans="1:5" x14ac:dyDescent="0.25">
      <c r="A33" s="59" t="str">
        <f>VLOOKUP(B33, names!A$3:B$2401, 2,)</f>
        <v>Armed Forces Insurance Exchange</v>
      </c>
      <c r="B33" s="71" t="s">
        <v>111</v>
      </c>
      <c r="C33" s="72">
        <v>3395</v>
      </c>
      <c r="D33" s="73"/>
      <c r="E33" s="74"/>
    </row>
    <row r="34" spans="1:5" x14ac:dyDescent="0.25">
      <c r="A34" s="59" t="str">
        <f>VLOOKUP(B34, names!A$3:B$2401, 2,)</f>
        <v>ASI Assurance Corp.</v>
      </c>
      <c r="B34" s="71" t="s">
        <v>56</v>
      </c>
      <c r="C34" s="72">
        <v>66778</v>
      </c>
      <c r="D34" s="72">
        <v>8</v>
      </c>
      <c r="E34" s="74"/>
    </row>
    <row r="35" spans="1:5" x14ac:dyDescent="0.25">
      <c r="A35" s="59" t="str">
        <f>VLOOKUP(B35, names!A$3:B$2401, 2,)</f>
        <v>ASI Preferred Insurance Corp.</v>
      </c>
      <c r="B35" s="71" t="s">
        <v>47</v>
      </c>
      <c r="C35" s="72">
        <v>116810</v>
      </c>
      <c r="D35" s="72">
        <v>5</v>
      </c>
      <c r="E35" s="74"/>
    </row>
    <row r="36" spans="1:5" x14ac:dyDescent="0.25">
      <c r="A36" s="59" t="str">
        <f>VLOOKUP(B36, names!A$3:B$2401, 2,)</f>
        <v>Associated Indemnity Corp.</v>
      </c>
      <c r="B36" s="71" t="s">
        <v>141</v>
      </c>
      <c r="C36" s="72">
        <v>191</v>
      </c>
      <c r="D36" s="73"/>
      <c r="E36" s="74"/>
    </row>
    <row r="37" spans="1:5" x14ac:dyDescent="0.25">
      <c r="A37" s="59" t="str">
        <f>VLOOKUP(B37, names!A$3:B$2401, 2,)</f>
        <v>Auto Club Insurance Co. Of Florida</v>
      </c>
      <c r="B37" s="71" t="s">
        <v>60</v>
      </c>
      <c r="C37" s="72">
        <v>64875</v>
      </c>
      <c r="D37" s="72">
        <v>2</v>
      </c>
      <c r="E37" s="74"/>
    </row>
    <row r="38" spans="1:5" x14ac:dyDescent="0.25">
      <c r="A38" s="59" t="str">
        <f>VLOOKUP(B38, names!A$3:B$2401, 2,)</f>
        <v>Auto-Owners Insurance Co.</v>
      </c>
      <c r="B38" s="71" t="s">
        <v>116</v>
      </c>
      <c r="C38" s="72">
        <v>2207</v>
      </c>
      <c r="D38" s="73"/>
      <c r="E38" s="74"/>
    </row>
    <row r="39" spans="1:5" x14ac:dyDescent="0.25">
      <c r="A39" s="59" t="str">
        <f>VLOOKUP(B39, names!A$3:B$2401, 2,)</f>
        <v>Avatar Property &amp; Casualty Insurance Co.</v>
      </c>
      <c r="B39" s="71" t="s">
        <v>91</v>
      </c>
      <c r="C39" s="72">
        <v>19245</v>
      </c>
      <c r="D39" s="72">
        <v>2</v>
      </c>
      <c r="E39" s="74"/>
    </row>
    <row r="40" spans="1:5" x14ac:dyDescent="0.25">
      <c r="A40" s="59" t="str">
        <f>VLOOKUP(B40, names!A$3:B$2401, 2,)</f>
        <v>Capitol Preferred Insurance Co.</v>
      </c>
      <c r="B40" s="71" t="s">
        <v>74</v>
      </c>
      <c r="C40" s="72">
        <v>44040</v>
      </c>
      <c r="D40" s="72">
        <v>7</v>
      </c>
      <c r="E40" s="74"/>
    </row>
    <row r="41" spans="1:5" x14ac:dyDescent="0.25">
      <c r="A41" s="59" t="str">
        <f>VLOOKUP(B41, names!A$3:B$2401, 2,)</f>
        <v>Castle Key Indemnity Co.</v>
      </c>
      <c r="B41" s="71" t="s">
        <v>49</v>
      </c>
      <c r="C41" s="72">
        <v>103295</v>
      </c>
      <c r="D41" s="72">
        <v>12</v>
      </c>
      <c r="E41" s="74"/>
    </row>
    <row r="42" spans="1:5" x14ac:dyDescent="0.25">
      <c r="A42" s="59" t="str">
        <f>VLOOKUP(B42, names!A$3:B$2401, 2,)</f>
        <v>Castle Key Insurance Co.</v>
      </c>
      <c r="B42" s="71" t="s">
        <v>53</v>
      </c>
      <c r="C42" s="72">
        <v>80098</v>
      </c>
      <c r="D42" s="72">
        <v>20</v>
      </c>
      <c r="E42" s="74"/>
    </row>
    <row r="43" spans="1:5" x14ac:dyDescent="0.25">
      <c r="A43" s="59" t="str">
        <f>VLOOKUP(B43, names!A$3:B$2401, 2,)</f>
        <v>Centauri Specialty Insurance Co.</v>
      </c>
      <c r="B43" s="71" t="s">
        <v>119</v>
      </c>
      <c r="C43" s="72">
        <v>4332</v>
      </c>
      <c r="D43" s="73"/>
      <c r="E43" s="74"/>
    </row>
    <row r="44" spans="1:5" x14ac:dyDescent="0.25">
      <c r="A44" s="59" t="str">
        <f>VLOOKUP(B44, names!A$3:B$2401, 2,)</f>
        <v>Century-National Insurance Co.</v>
      </c>
      <c r="B44" s="71" t="s">
        <v>189</v>
      </c>
      <c r="C44" s="72">
        <v>2</v>
      </c>
      <c r="D44" s="73"/>
      <c r="E44" s="74"/>
    </row>
    <row r="45" spans="1:5" x14ac:dyDescent="0.25">
      <c r="A45" s="59" t="str">
        <f>VLOOKUP(B45, names!A$3:B$2401, 2,)</f>
        <v>Charter Oak Fire Insurance Co.</v>
      </c>
      <c r="B45" s="71" t="s">
        <v>149</v>
      </c>
      <c r="C45" s="72">
        <v>133</v>
      </c>
      <c r="D45" s="73"/>
      <c r="E45" s="74"/>
    </row>
    <row r="46" spans="1:5" x14ac:dyDescent="0.25">
      <c r="A46" s="59" t="str">
        <f>VLOOKUP(B46, names!A$3:B$2401, 2,)</f>
        <v>Church Mutual Insurance Co.</v>
      </c>
      <c r="B46" s="71" t="s">
        <v>139</v>
      </c>
      <c r="C46" s="72">
        <v>0</v>
      </c>
      <c r="D46" s="73"/>
      <c r="E46" s="74"/>
    </row>
    <row r="47" spans="1:5" x14ac:dyDescent="0.25">
      <c r="A47" s="59" t="str">
        <f>VLOOKUP(B47, names!A$3:B$2401, 2,)</f>
        <v>Cincinnati Insurance Co.</v>
      </c>
      <c r="B47" s="71" t="s">
        <v>124</v>
      </c>
      <c r="C47" s="72">
        <v>748</v>
      </c>
      <c r="D47" s="73"/>
      <c r="E47" s="74"/>
    </row>
    <row r="48" spans="1:5" x14ac:dyDescent="0.25">
      <c r="A48" s="59" t="str">
        <f>VLOOKUP(B48, names!A$3:B$2401, 2,)</f>
        <v>Citizens Property Insurance Corp.</v>
      </c>
      <c r="B48" s="71" t="s">
        <v>33</v>
      </c>
      <c r="C48" s="72">
        <v>480161</v>
      </c>
      <c r="D48" s="72">
        <v>159</v>
      </c>
      <c r="E48" s="74"/>
    </row>
    <row r="49" spans="1:5" x14ac:dyDescent="0.25">
      <c r="A49" s="59" t="str">
        <f>VLOOKUP(B49, names!A$3:B$2401, 2,)</f>
        <v>Continental Casualty Co.</v>
      </c>
      <c r="B49" s="71" t="s">
        <v>174</v>
      </c>
      <c r="C49" s="72">
        <v>0</v>
      </c>
      <c r="D49" s="73"/>
      <c r="E49" s="74"/>
    </row>
    <row r="50" spans="1:5" x14ac:dyDescent="0.25">
      <c r="A50" s="59" t="str">
        <f>VLOOKUP(B50, names!A$3:B$2401, 2,)</f>
        <v>Continental Insurance Co.</v>
      </c>
      <c r="B50" s="71" t="s">
        <v>190</v>
      </c>
      <c r="C50" s="72">
        <v>0</v>
      </c>
      <c r="D50" s="73"/>
      <c r="E50" s="74"/>
    </row>
    <row r="51" spans="1:5" x14ac:dyDescent="0.25">
      <c r="A51" s="59" t="str">
        <f>VLOOKUP(B51, names!A$3:B$2401, 2,)</f>
        <v>Cypress Property &amp; Casualty Insurance Co.</v>
      </c>
      <c r="B51" s="71" t="s">
        <v>59</v>
      </c>
      <c r="C51" s="72">
        <v>63402</v>
      </c>
      <c r="D51" s="72">
        <v>5</v>
      </c>
      <c r="E51" s="74"/>
    </row>
    <row r="52" spans="1:5" x14ac:dyDescent="0.25">
      <c r="A52" s="59" t="str">
        <f>VLOOKUP(B52, names!A$3:B$2401, 2,)</f>
        <v>Edison Insurance Co.</v>
      </c>
      <c r="B52" s="71" t="s">
        <v>115</v>
      </c>
      <c r="C52" s="72">
        <v>6400</v>
      </c>
      <c r="D52" s="73"/>
      <c r="E52" s="74"/>
    </row>
    <row r="53" spans="1:5" x14ac:dyDescent="0.25">
      <c r="A53" s="59" t="str">
        <f>VLOOKUP(B53, names!A$3:B$2401, 2,)</f>
        <v>Electric Insurance Co.</v>
      </c>
      <c r="B53" s="71" t="s">
        <v>121</v>
      </c>
      <c r="C53" s="72">
        <v>1865</v>
      </c>
      <c r="D53" s="73"/>
      <c r="E53" s="74"/>
    </row>
    <row r="54" spans="1:5" x14ac:dyDescent="0.25">
      <c r="A54" s="59" t="str">
        <f>VLOOKUP(B54, names!A$3:B$2401, 2,)</f>
        <v>Elements Property Insurance Co.</v>
      </c>
      <c r="B54" s="71" t="s">
        <v>78</v>
      </c>
      <c r="C54" s="72">
        <v>38714</v>
      </c>
      <c r="D54" s="72">
        <v>2</v>
      </c>
      <c r="E54" s="74"/>
    </row>
    <row r="55" spans="1:5" x14ac:dyDescent="0.25">
      <c r="A55" s="59" t="str">
        <f>VLOOKUP(B55, names!A$3:B$2401, 2,)</f>
        <v>Employers Insurance Co. Of Wausau</v>
      </c>
      <c r="B55" s="71" t="s">
        <v>194</v>
      </c>
      <c r="C55" s="72">
        <v>0</v>
      </c>
      <c r="D55" s="73"/>
      <c r="E55" s="74"/>
    </row>
    <row r="56" spans="1:5" x14ac:dyDescent="0.25">
      <c r="A56" s="59" t="str">
        <f>VLOOKUP(B56, names!A$3:B$2401, 2,)</f>
        <v>FCCI Insurance Co.</v>
      </c>
      <c r="B56" s="71" t="s">
        <v>144</v>
      </c>
      <c r="C56" s="72">
        <v>215</v>
      </c>
      <c r="D56" s="73"/>
      <c r="E56" s="74"/>
    </row>
    <row r="57" spans="1:5" x14ac:dyDescent="0.25">
      <c r="A57" s="59" t="str">
        <f>VLOOKUP(B57, names!A$3:B$2401, 2,)</f>
        <v>Federal Insurance Co.</v>
      </c>
      <c r="B57" s="71" t="s">
        <v>81</v>
      </c>
      <c r="C57" s="72">
        <v>32640</v>
      </c>
      <c r="D57" s="73"/>
      <c r="E57" s="74"/>
    </row>
    <row r="58" spans="1:5" x14ac:dyDescent="0.25">
      <c r="A58" s="59" t="str">
        <f>VLOOKUP(B58, names!A$3:B$2401, 2,)</f>
        <v>Federated National Insurance Co.</v>
      </c>
      <c r="B58" s="71" t="s">
        <v>37</v>
      </c>
      <c r="C58" s="72">
        <v>242702</v>
      </c>
      <c r="D58" s="73"/>
      <c r="E58" s="74"/>
    </row>
    <row r="59" spans="1:5" x14ac:dyDescent="0.25">
      <c r="A59" s="59" t="str">
        <f>VLOOKUP(B59, names!A$3:B$2401, 2,)</f>
        <v>Federated National Insurance Co.</v>
      </c>
      <c r="B59" s="71" t="s">
        <v>37</v>
      </c>
      <c r="C59" s="72">
        <v>242702</v>
      </c>
      <c r="D59" s="72">
        <v>37</v>
      </c>
      <c r="E59" s="74"/>
    </row>
    <row r="60" spans="1:5" x14ac:dyDescent="0.25">
      <c r="A60" s="59" t="str">
        <f>VLOOKUP(B60, names!A$3:B$2401, 2,)</f>
        <v>Fireman's Fund Insurance Co.</v>
      </c>
      <c r="B60" s="71" t="s">
        <v>104</v>
      </c>
      <c r="C60" s="72">
        <v>4743</v>
      </c>
      <c r="D60" s="73"/>
      <c r="E60" s="74"/>
    </row>
    <row r="61" spans="1:5" x14ac:dyDescent="0.25">
      <c r="A61" s="59" t="str">
        <f>VLOOKUP(B61, names!A$3:B$2401, 2,)</f>
        <v>First American Property &amp; Casualty Insurance Co.</v>
      </c>
      <c r="B61" s="71" t="s">
        <v>98</v>
      </c>
      <c r="C61" s="72">
        <v>13635</v>
      </c>
      <c r="D61" s="73"/>
      <c r="E61" s="74"/>
    </row>
    <row r="62" spans="1:5" x14ac:dyDescent="0.25">
      <c r="A62" s="59" t="str">
        <f>VLOOKUP(B62, names!A$3:B$2401, 2,)</f>
        <v>First Community Insurance Co.</v>
      </c>
      <c r="B62" s="71" t="s">
        <v>83</v>
      </c>
      <c r="C62" s="72">
        <v>26361</v>
      </c>
      <c r="D62" s="72">
        <v>3</v>
      </c>
      <c r="E62" s="74"/>
    </row>
    <row r="63" spans="1:5" x14ac:dyDescent="0.25">
      <c r="A63" s="59" t="str">
        <f>VLOOKUP(B63, names!A$3:B$2401, 2,)</f>
        <v>First Floridian Auto And Home Insurance Co.</v>
      </c>
      <c r="B63" s="71" t="s">
        <v>93</v>
      </c>
      <c r="C63" s="72">
        <v>16476</v>
      </c>
      <c r="D63" s="72">
        <v>4</v>
      </c>
      <c r="E63" s="74"/>
    </row>
    <row r="64" spans="1:5" x14ac:dyDescent="0.25">
      <c r="A64" s="59" t="str">
        <f>VLOOKUP(B64, names!A$3:B$2401, 2,)</f>
        <v>First Liberty Insurance Corp. (The)</v>
      </c>
      <c r="B64" s="71" t="s">
        <v>90</v>
      </c>
      <c r="C64" s="72">
        <v>22443</v>
      </c>
      <c r="D64" s="73"/>
      <c r="E64" s="74"/>
    </row>
    <row r="65" spans="1:5" x14ac:dyDescent="0.25">
      <c r="A65" s="59" t="str">
        <f>VLOOKUP(B65, names!A$3:B$2401, 2,)</f>
        <v>First National Insurance Co. Of America</v>
      </c>
      <c r="B65" s="71" t="s">
        <v>138</v>
      </c>
      <c r="C65" s="72">
        <v>356</v>
      </c>
      <c r="D65" s="73"/>
      <c r="E65" s="74"/>
    </row>
    <row r="66" spans="1:5" x14ac:dyDescent="0.25">
      <c r="A66" s="59" t="str">
        <f>VLOOKUP(B66, names!A$3:B$2401, 2,)</f>
        <v>First Protective Insurance Co.</v>
      </c>
      <c r="B66" s="71" t="s">
        <v>55</v>
      </c>
      <c r="C66" s="72">
        <v>81496</v>
      </c>
      <c r="D66" s="72">
        <v>13</v>
      </c>
      <c r="E66" s="74"/>
    </row>
    <row r="67" spans="1:5" x14ac:dyDescent="0.25">
      <c r="A67" s="59" t="str">
        <f>VLOOKUP(B67, names!A$3:B$2401, 2,)</f>
        <v>Florida Family Insurance Co.</v>
      </c>
      <c r="B67" s="71" t="s">
        <v>48</v>
      </c>
      <c r="C67" s="72">
        <v>104738</v>
      </c>
      <c r="D67" s="72">
        <v>6</v>
      </c>
      <c r="E67" s="74"/>
    </row>
    <row r="68" spans="1:5" x14ac:dyDescent="0.25">
      <c r="A68" s="59" t="str">
        <f>VLOOKUP(B68, names!A$3:B$2401, 2,)</f>
        <v>Florida Farm Bureau Casualty Insurance Co.</v>
      </c>
      <c r="B68" s="71" t="s">
        <v>75</v>
      </c>
      <c r="C68" s="72">
        <v>42313</v>
      </c>
      <c r="D68" s="72">
        <v>6</v>
      </c>
      <c r="E68" s="74"/>
    </row>
    <row r="69" spans="1:5" x14ac:dyDescent="0.25">
      <c r="A69" s="59" t="str">
        <f>VLOOKUP(B69, names!A$3:B$2401, 2,)</f>
        <v>Florida Farm Bureau General Insurance Co.</v>
      </c>
      <c r="B69" s="71" t="s">
        <v>76</v>
      </c>
      <c r="C69" s="72">
        <v>41168</v>
      </c>
      <c r="D69" s="72">
        <v>5</v>
      </c>
      <c r="E69" s="74"/>
    </row>
    <row r="70" spans="1:5" x14ac:dyDescent="0.25">
      <c r="A70" s="59" t="str">
        <f>VLOOKUP(B70, names!A$3:B$2401, 2,)</f>
        <v>Florida Peninsula Insurance Co.</v>
      </c>
      <c r="B70" s="71" t="s">
        <v>46</v>
      </c>
      <c r="C70" s="72">
        <v>117577</v>
      </c>
      <c r="D70" s="72">
        <v>27</v>
      </c>
      <c r="E70" s="74"/>
    </row>
    <row r="71" spans="1:5" x14ac:dyDescent="0.25">
      <c r="A71" s="59" t="str">
        <f>VLOOKUP(B71, names!A$3:B$2401, 2,)</f>
        <v>Foremost Insurance Co.</v>
      </c>
      <c r="B71" s="71" t="s">
        <v>79</v>
      </c>
      <c r="C71" s="72">
        <v>32370</v>
      </c>
      <c r="D71" s="73"/>
      <c r="E71" s="74"/>
    </row>
    <row r="72" spans="1:5" x14ac:dyDescent="0.25">
      <c r="A72" s="59" t="str">
        <f>VLOOKUP(B72, names!A$3:B$2401, 2,)</f>
        <v>Foremost Property And Casualty Insurance Co.</v>
      </c>
      <c r="B72" s="71" t="s">
        <v>92</v>
      </c>
      <c r="C72" s="72">
        <v>17491</v>
      </c>
      <c r="D72" s="72">
        <v>1</v>
      </c>
      <c r="E72" s="74"/>
    </row>
    <row r="73" spans="1:5" x14ac:dyDescent="0.25">
      <c r="A73" s="59" t="str">
        <f>VLOOKUP(B73, names!A$3:B$2401, 2,)</f>
        <v>General Insurance Co. Of America</v>
      </c>
      <c r="B73" s="71" t="s">
        <v>176</v>
      </c>
      <c r="C73" s="72">
        <v>0</v>
      </c>
      <c r="D73" s="73"/>
      <c r="E73" s="74"/>
    </row>
    <row r="74" spans="1:5" x14ac:dyDescent="0.25">
      <c r="A74" s="59" t="str">
        <f>VLOOKUP(B74, names!A$3:B$2401, 2,)</f>
        <v>Granada Insurance Co.</v>
      </c>
      <c r="B74" s="71" t="s">
        <v>161</v>
      </c>
      <c r="C74" s="72">
        <v>0</v>
      </c>
      <c r="D74" s="73"/>
      <c r="E74" s="74"/>
    </row>
    <row r="75" spans="1:5" x14ac:dyDescent="0.25">
      <c r="A75" s="59" t="str">
        <f>VLOOKUP(B75, names!A$3:B$2401, 2,)</f>
        <v>Granite State Insurance Co.</v>
      </c>
      <c r="B75" s="71" t="s">
        <v>1171</v>
      </c>
      <c r="C75" s="72">
        <v>0</v>
      </c>
      <c r="D75" s="73"/>
      <c r="E75" s="74"/>
    </row>
    <row r="76" spans="1:5" x14ac:dyDescent="0.25">
      <c r="A76" s="59" t="str">
        <f>VLOOKUP(B76, names!A$3:B$2401, 2,)</f>
        <v>Great American Alliance Insurance Co.</v>
      </c>
      <c r="B76" s="71" t="s">
        <v>167</v>
      </c>
      <c r="C76" s="72">
        <v>21</v>
      </c>
      <c r="D76" s="73"/>
      <c r="E76" s="74"/>
    </row>
    <row r="77" spans="1:5" x14ac:dyDescent="0.25">
      <c r="A77" s="59" t="str">
        <f>VLOOKUP(B77, names!A$3:B$2401, 2,)</f>
        <v>Great American Assurance Co.</v>
      </c>
      <c r="B77" s="71" t="s">
        <v>133</v>
      </c>
      <c r="C77" s="72">
        <v>546</v>
      </c>
      <c r="D77" s="73"/>
      <c r="E77" s="74"/>
    </row>
    <row r="78" spans="1:5" x14ac:dyDescent="0.25">
      <c r="A78" s="59" t="str">
        <f>VLOOKUP(B78, names!A$3:B$2401, 2,)</f>
        <v>Great American Insurance Co.</v>
      </c>
      <c r="B78" s="71" t="s">
        <v>131</v>
      </c>
      <c r="C78" s="72">
        <v>601</v>
      </c>
      <c r="D78" s="73"/>
      <c r="E78" s="74"/>
    </row>
    <row r="79" spans="1:5" x14ac:dyDescent="0.25">
      <c r="A79" s="59" t="str">
        <f>VLOOKUP(B79, names!A$3:B$2401, 2,)</f>
        <v>Great American Insurance Co. Of New York</v>
      </c>
      <c r="B79" s="71" t="s">
        <v>140</v>
      </c>
      <c r="C79" s="72">
        <v>339</v>
      </c>
      <c r="D79" s="73"/>
      <c r="E79" s="74"/>
    </row>
    <row r="80" spans="1:5" x14ac:dyDescent="0.25">
      <c r="A80" s="59" t="str">
        <f>VLOOKUP(B80, names!A$3:B$2401, 2,)</f>
        <v>Great Northern Insurance Co.</v>
      </c>
      <c r="B80" s="71" t="s">
        <v>125</v>
      </c>
      <c r="C80" s="72">
        <v>955</v>
      </c>
      <c r="D80" s="73"/>
      <c r="E80" s="74"/>
    </row>
    <row r="81" spans="1:5" x14ac:dyDescent="0.25">
      <c r="A81" s="59" t="str">
        <f>VLOOKUP(B81, names!A$3:B$2401, 2,)</f>
        <v>Guideone America Insurance Co.</v>
      </c>
      <c r="B81" s="71" t="s">
        <v>175</v>
      </c>
      <c r="C81" s="72">
        <v>0</v>
      </c>
      <c r="D81" s="73"/>
      <c r="E81" s="74"/>
    </row>
    <row r="82" spans="1:5" x14ac:dyDescent="0.25">
      <c r="A82" s="59" t="str">
        <f>VLOOKUP(B82, names!A$3:B$2401, 2,)</f>
        <v>Guideone Elite Insurance Co.</v>
      </c>
      <c r="B82" s="71" t="s">
        <v>134</v>
      </c>
      <c r="C82" s="72">
        <v>0</v>
      </c>
      <c r="D82" s="72">
        <v>1</v>
      </c>
      <c r="E82" s="74"/>
    </row>
    <row r="83" spans="1:5" x14ac:dyDescent="0.25">
      <c r="A83" s="59" t="str">
        <f>VLOOKUP(B83, names!A$3:B$2401, 2,)</f>
        <v>Guideone Mutual Insurance Co.</v>
      </c>
      <c r="B83" s="71" t="s">
        <v>151</v>
      </c>
      <c r="C83" s="72">
        <v>0</v>
      </c>
      <c r="D83" s="73"/>
      <c r="E83" s="74"/>
    </row>
    <row r="84" spans="1:5" x14ac:dyDescent="0.25">
      <c r="A84" s="59" t="str">
        <f>VLOOKUP(B84, names!A$3:B$2401, 2,)</f>
        <v>Guideone Specialty Mutual Insurance Co.</v>
      </c>
      <c r="B84" s="71" t="s">
        <v>162</v>
      </c>
      <c r="C84" s="72">
        <v>0</v>
      </c>
      <c r="D84" s="73"/>
      <c r="E84" s="74"/>
    </row>
    <row r="85" spans="1:5" x14ac:dyDescent="0.25">
      <c r="A85" s="59" t="str">
        <f>VLOOKUP(B85, names!A$3:B$2401, 2,)</f>
        <v>Gulfstream Property And Casualty Insurance Co.</v>
      </c>
      <c r="B85" s="71" t="s">
        <v>64</v>
      </c>
      <c r="C85" s="72">
        <v>59396</v>
      </c>
      <c r="D85" s="72">
        <v>5</v>
      </c>
      <c r="E85" s="74"/>
    </row>
    <row r="86" spans="1:5" x14ac:dyDescent="0.25">
      <c r="A86" s="59" t="str">
        <f>VLOOKUP(B86, names!A$3:B$2401, 2,)</f>
        <v>Hanover American Insurance Co. (The)</v>
      </c>
      <c r="B86" s="71" t="s">
        <v>181</v>
      </c>
      <c r="C86" s="72">
        <v>0</v>
      </c>
      <c r="D86" s="73"/>
      <c r="E86" s="74"/>
    </row>
    <row r="87" spans="1:5" x14ac:dyDescent="0.25">
      <c r="A87" s="59" t="str">
        <f>VLOOKUP(B87, names!A$3:B$2401, 2,)</f>
        <v>Hanover Insurance Co. (The)</v>
      </c>
      <c r="B87" s="71" t="s">
        <v>147</v>
      </c>
      <c r="C87" s="72">
        <v>0</v>
      </c>
      <c r="D87" s="73"/>
      <c r="E87" s="74"/>
    </row>
    <row r="88" spans="1:5" x14ac:dyDescent="0.25">
      <c r="A88" s="59" t="str">
        <f>VLOOKUP(B88, names!A$3:B$2401, 2,)</f>
        <v>Hartford Casualty Insurance Co.</v>
      </c>
      <c r="B88" s="71" t="s">
        <v>143</v>
      </c>
      <c r="C88" s="72">
        <v>206</v>
      </c>
      <c r="D88" s="72">
        <v>1</v>
      </c>
      <c r="E88" s="74"/>
    </row>
    <row r="89" spans="1:5" x14ac:dyDescent="0.25">
      <c r="A89" s="59" t="str">
        <f>VLOOKUP(B89, names!A$3:B$2401, 2,)</f>
        <v>Hartford Fire Insurance Co.</v>
      </c>
      <c r="B89" s="71" t="s">
        <v>163</v>
      </c>
      <c r="C89" s="72">
        <v>14</v>
      </c>
      <c r="D89" s="73"/>
      <c r="E89" s="74"/>
    </row>
    <row r="90" spans="1:5" x14ac:dyDescent="0.25">
      <c r="A90" s="59" t="str">
        <f>VLOOKUP(B90, names!A$3:B$2401, 2,)</f>
        <v>Hartford Insurance Co. Of The Midwest</v>
      </c>
      <c r="B90" s="71" t="s">
        <v>86</v>
      </c>
      <c r="C90" s="72">
        <v>24991</v>
      </c>
      <c r="D90" s="72">
        <v>1</v>
      </c>
      <c r="E90" s="74"/>
    </row>
    <row r="91" spans="1:5" x14ac:dyDescent="0.25">
      <c r="A91" s="59" t="str">
        <f>VLOOKUP(B91, names!A$3:B$2401, 2,)</f>
        <v>Hartford Underwriters Insurance Co.</v>
      </c>
      <c r="B91" s="71" t="s">
        <v>157</v>
      </c>
      <c r="C91" s="72">
        <v>68</v>
      </c>
      <c r="D91" s="73"/>
      <c r="E91" s="74"/>
    </row>
    <row r="92" spans="1:5" x14ac:dyDescent="0.25">
      <c r="A92" s="59" t="str">
        <f>VLOOKUP(B92, names!A$3:B$2401, 2,)</f>
        <v>Heritage Property &amp; Casualty Insurance Co.</v>
      </c>
      <c r="B92" s="71" t="s">
        <v>36</v>
      </c>
      <c r="C92" s="72">
        <v>263426</v>
      </c>
      <c r="D92" s="72">
        <v>35</v>
      </c>
      <c r="E92" s="74"/>
    </row>
    <row r="93" spans="1:5" x14ac:dyDescent="0.25">
      <c r="A93" s="59" t="str">
        <f>VLOOKUP(B93, names!A$3:B$2401, 2,)</f>
        <v>Homeowners Choice Property &amp; Casualty Insurance Co.</v>
      </c>
      <c r="B93" s="71" t="s">
        <v>41</v>
      </c>
      <c r="C93" s="72">
        <v>162082</v>
      </c>
      <c r="D93" s="72">
        <v>19</v>
      </c>
      <c r="E93" s="74"/>
    </row>
    <row r="94" spans="1:5" x14ac:dyDescent="0.25">
      <c r="A94" s="59" t="str">
        <f>VLOOKUP(B94, names!A$3:B$2401, 2,)</f>
        <v>Homesite Insurance Co.</v>
      </c>
      <c r="B94" s="71" t="s">
        <v>107</v>
      </c>
      <c r="C94" s="72">
        <v>10423</v>
      </c>
      <c r="D94" s="72">
        <v>1</v>
      </c>
      <c r="E94" s="74"/>
    </row>
    <row r="95" spans="1:5" x14ac:dyDescent="0.25">
      <c r="A95" s="59" t="str">
        <f>VLOOKUP(B95, names!A$3:B$2401, 2,)</f>
        <v>Horace Mann Insurance Co.</v>
      </c>
      <c r="B95" s="71" t="s">
        <v>202</v>
      </c>
      <c r="C95" s="72">
        <v>0</v>
      </c>
      <c r="D95" s="73"/>
      <c r="E95" s="74"/>
    </row>
    <row r="96" spans="1:5" x14ac:dyDescent="0.25">
      <c r="A96" s="59" t="str">
        <f>VLOOKUP(B96, names!A$3:B$2401, 2,)</f>
        <v>IDS Property Casualty Insurance Co.</v>
      </c>
      <c r="B96" s="71" t="s">
        <v>118</v>
      </c>
      <c r="C96" s="72">
        <v>1998</v>
      </c>
      <c r="D96" s="73"/>
      <c r="E96" s="74"/>
    </row>
    <row r="97" spans="1:5" x14ac:dyDescent="0.25">
      <c r="A97" s="59" t="str">
        <f>VLOOKUP(B97, names!A$3:B$2401, 2,)</f>
        <v>Illinois National Insurance Co.</v>
      </c>
      <c r="B97" s="71" t="s">
        <v>1269</v>
      </c>
      <c r="C97" s="72">
        <v>0</v>
      </c>
      <c r="D97" s="73"/>
      <c r="E97" s="74"/>
    </row>
    <row r="98" spans="1:5" x14ac:dyDescent="0.25">
      <c r="A98" s="59" t="str">
        <f>VLOOKUP(B98, names!A$3:B$2401, 2,)</f>
        <v>Indemnity Insurance Co. Of North America</v>
      </c>
      <c r="B98" s="71" t="s">
        <v>145</v>
      </c>
      <c r="C98" s="72">
        <v>193</v>
      </c>
      <c r="D98" s="73"/>
      <c r="E98" s="74"/>
    </row>
    <row r="99" spans="1:5" x14ac:dyDescent="0.25">
      <c r="A99" s="59" t="str">
        <f>VLOOKUP(B99, names!A$3:B$2401, 2,)</f>
        <v>Liberty Mutual Fire Insurance Co.</v>
      </c>
      <c r="B99" s="71" t="s">
        <v>77</v>
      </c>
      <c r="C99" s="72">
        <v>35798</v>
      </c>
      <c r="D99" s="73"/>
      <c r="E99" s="74"/>
    </row>
    <row r="100" spans="1:5" x14ac:dyDescent="0.25">
      <c r="A100" s="59" t="str">
        <f>VLOOKUP(B100, names!A$3:B$2401, 2,)</f>
        <v>Markel Insurance Co.</v>
      </c>
      <c r="B100" s="71" t="s">
        <v>164</v>
      </c>
      <c r="C100" s="72">
        <v>41</v>
      </c>
      <c r="D100" s="73"/>
      <c r="E100" s="74"/>
    </row>
    <row r="101" spans="1:5" x14ac:dyDescent="0.25">
      <c r="A101" s="59" t="str">
        <f>VLOOKUP(B101, names!A$3:B$2401, 2,)</f>
        <v>Massachusetts Bay Insurance Co.</v>
      </c>
      <c r="B101" s="71" t="s">
        <v>166</v>
      </c>
      <c r="C101" s="72">
        <v>0</v>
      </c>
      <c r="D101" s="73"/>
      <c r="E101" s="74"/>
    </row>
    <row r="102" spans="1:5" x14ac:dyDescent="0.25">
      <c r="A102" s="59" t="str">
        <f>VLOOKUP(B102, names!A$3:B$2401, 2,)</f>
        <v>Merastar Insurance Co.</v>
      </c>
      <c r="B102" s="71" t="s">
        <v>127</v>
      </c>
      <c r="C102" s="72">
        <v>512</v>
      </c>
      <c r="D102" s="73"/>
      <c r="E102" s="74"/>
    </row>
    <row r="103" spans="1:5" x14ac:dyDescent="0.25">
      <c r="A103" s="59" t="str">
        <f>VLOOKUP(B103, names!A$3:B$2401, 2,)</f>
        <v>Metropolitan Casualty Insurance Co.</v>
      </c>
      <c r="B103" s="71" t="s">
        <v>99</v>
      </c>
      <c r="C103" s="72">
        <v>10100</v>
      </c>
      <c r="D103" s="72">
        <v>2</v>
      </c>
      <c r="E103" s="74"/>
    </row>
    <row r="104" spans="1:5" x14ac:dyDescent="0.25">
      <c r="A104" s="59" t="str">
        <f>VLOOKUP(B104, names!A$3:B$2401, 2,)</f>
        <v>Modern USA Insurance Co.</v>
      </c>
      <c r="B104" s="71" t="s">
        <v>73</v>
      </c>
      <c r="C104" s="72">
        <v>47241</v>
      </c>
      <c r="D104" s="72">
        <v>6</v>
      </c>
      <c r="E104" s="74"/>
    </row>
    <row r="105" spans="1:5" x14ac:dyDescent="0.25">
      <c r="A105" s="59" t="str">
        <f>VLOOKUP(B105, names!A$3:B$2401, 2,)</f>
        <v>Mount Beacon Insurance Co.</v>
      </c>
      <c r="B105" s="71" t="s">
        <v>69</v>
      </c>
      <c r="C105" s="72">
        <v>47473</v>
      </c>
      <c r="D105" s="72">
        <v>1</v>
      </c>
      <c r="E105" s="74"/>
    </row>
    <row r="106" spans="1:5" x14ac:dyDescent="0.25">
      <c r="A106" s="59" t="str">
        <f>VLOOKUP(B106, names!A$3:B$2401, 2,)</f>
        <v>National Fire Insurance Co. Of Hartford</v>
      </c>
      <c r="B106" s="71" t="s">
        <v>182</v>
      </c>
      <c r="C106" s="72">
        <v>0</v>
      </c>
      <c r="D106" s="73"/>
      <c r="E106" s="74"/>
    </row>
    <row r="107" spans="1:5" x14ac:dyDescent="0.25">
      <c r="A107" s="59" t="str">
        <f>VLOOKUP(B107, names!A$3:B$2401, 2,)</f>
        <v>National Surety Corp.</v>
      </c>
      <c r="B107" s="71" t="s">
        <v>203</v>
      </c>
      <c r="C107" s="72">
        <v>0</v>
      </c>
      <c r="D107" s="73"/>
      <c r="E107" s="74"/>
    </row>
    <row r="108" spans="1:5" x14ac:dyDescent="0.25">
      <c r="A108" s="59" t="str">
        <f>VLOOKUP(B108, names!A$3:B$2401, 2,)</f>
        <v>National Trust Insurance Co.</v>
      </c>
      <c r="B108" s="71" t="s">
        <v>159</v>
      </c>
      <c r="C108" s="72">
        <v>61</v>
      </c>
      <c r="D108" s="73"/>
      <c r="E108" s="74"/>
    </row>
    <row r="109" spans="1:5" x14ac:dyDescent="0.25">
      <c r="A109" s="59" t="str">
        <f>VLOOKUP(B109, names!A$3:B$2401, 2,)</f>
        <v>National Union Fire Insurance Co. of Pittsburgh, PA</v>
      </c>
      <c r="B109" s="71" t="s">
        <v>1500</v>
      </c>
      <c r="C109" s="72">
        <v>0</v>
      </c>
      <c r="D109" s="73"/>
      <c r="E109" s="74"/>
    </row>
    <row r="110" spans="1:5" x14ac:dyDescent="0.25">
      <c r="A110" s="59" t="str">
        <f>VLOOKUP(B110, names!A$3:B$2401, 2,)</f>
        <v>Nationwide Insurance Co. Of Florida</v>
      </c>
      <c r="B110" s="71" t="s">
        <v>80</v>
      </c>
      <c r="C110" s="72">
        <v>32042</v>
      </c>
      <c r="D110" s="72">
        <v>1</v>
      </c>
      <c r="E110" s="74"/>
    </row>
    <row r="111" spans="1:5" x14ac:dyDescent="0.25">
      <c r="A111" s="59" t="str">
        <f>VLOOKUP(B111, names!A$3:B$2401, 2,)</f>
        <v>New Hampshire Insurance Co.</v>
      </c>
      <c r="B111" s="71" t="s">
        <v>110</v>
      </c>
      <c r="C111" s="72">
        <v>3866</v>
      </c>
      <c r="D111" s="73"/>
      <c r="E111" s="74"/>
    </row>
    <row r="112" spans="1:5" x14ac:dyDescent="0.25">
      <c r="A112" s="59" t="str">
        <f>VLOOKUP(B112, names!A$3:B$2401, 2,)</f>
        <v>Ohio Security Insurance Co.</v>
      </c>
      <c r="B112" s="71" t="s">
        <v>186</v>
      </c>
      <c r="C112" s="72">
        <v>0</v>
      </c>
      <c r="D112" s="73"/>
      <c r="E112" s="74"/>
    </row>
    <row r="113" spans="1:5" x14ac:dyDescent="0.25">
      <c r="A113" s="59" t="str">
        <f>VLOOKUP(B113, names!A$3:B$2401, 2,)</f>
        <v>Old Dominion Insurance Co.</v>
      </c>
      <c r="B113" s="71" t="s">
        <v>122</v>
      </c>
      <c r="C113" s="72">
        <v>813</v>
      </c>
      <c r="D113" s="73"/>
      <c r="E113" s="74"/>
    </row>
    <row r="114" spans="1:5" x14ac:dyDescent="0.25">
      <c r="A114" s="59" t="str">
        <f>VLOOKUP(B114, names!A$3:B$2401, 2,)</f>
        <v>Olympus Insurance Co.</v>
      </c>
      <c r="B114" s="71" t="s">
        <v>52</v>
      </c>
      <c r="C114" s="72">
        <v>86260</v>
      </c>
      <c r="D114" s="72">
        <v>13</v>
      </c>
      <c r="E114" s="74"/>
    </row>
    <row r="115" spans="1:5" x14ac:dyDescent="0.25">
      <c r="A115" s="59" t="str">
        <f>VLOOKUP(B115, names!A$3:B$2401, 2,)</f>
        <v>Omega Insurance Co.</v>
      </c>
      <c r="B115" s="71" t="s">
        <v>72</v>
      </c>
      <c r="C115" s="72">
        <v>50010</v>
      </c>
      <c r="D115" s="72">
        <v>3</v>
      </c>
      <c r="E115" s="74"/>
    </row>
    <row r="116" spans="1:5" x14ac:dyDescent="0.25">
      <c r="A116" s="59" t="str">
        <f>VLOOKUP(B116, names!A$3:B$2401, 2,)</f>
        <v>Pacific Indemnity Co.</v>
      </c>
      <c r="B116" s="71" t="s">
        <v>148</v>
      </c>
      <c r="C116" s="72">
        <v>165</v>
      </c>
      <c r="D116" s="73"/>
      <c r="E116" s="74"/>
    </row>
    <row r="117" spans="1:5" x14ac:dyDescent="0.25">
      <c r="A117" s="59" t="str">
        <f>VLOOKUP(B117, names!A$3:B$2401, 2,)</f>
        <v>People's Trust Insurance Co.</v>
      </c>
      <c r="B117" s="71" t="s">
        <v>44</v>
      </c>
      <c r="C117" s="72">
        <v>151893</v>
      </c>
      <c r="D117" s="72">
        <v>18</v>
      </c>
      <c r="E117" s="74"/>
    </row>
    <row r="118" spans="1:5" x14ac:dyDescent="0.25">
      <c r="A118" s="59" t="str">
        <f>VLOOKUP(B118, names!A$3:B$2401, 2,)</f>
        <v>Philadelphia Indemnity Insurance Co.</v>
      </c>
      <c r="B118" s="71" t="s">
        <v>135</v>
      </c>
      <c r="C118" s="72">
        <v>0</v>
      </c>
      <c r="D118" s="73"/>
      <c r="E118" s="74"/>
    </row>
    <row r="119" spans="1:5" x14ac:dyDescent="0.25">
      <c r="A119" s="59" t="str">
        <f>VLOOKUP(B119, names!A$3:B$2401, 2,)</f>
        <v>Phoenix Insurance Co.</v>
      </c>
      <c r="B119" s="71" t="s">
        <v>165</v>
      </c>
      <c r="C119" s="72">
        <v>0</v>
      </c>
      <c r="D119" s="73"/>
      <c r="E119" s="74"/>
    </row>
    <row r="120" spans="1:5" x14ac:dyDescent="0.25">
      <c r="A120" s="59" t="str">
        <f>VLOOKUP(B120, names!A$3:B$2401, 2,)</f>
        <v>Praetorian Insurance Co.</v>
      </c>
      <c r="B120" s="71" t="s">
        <v>96</v>
      </c>
      <c r="C120" s="72">
        <v>23123</v>
      </c>
      <c r="D120" s="72">
        <v>1</v>
      </c>
      <c r="E120" s="74"/>
    </row>
    <row r="121" spans="1:5" x14ac:dyDescent="0.25">
      <c r="A121" s="59" t="str">
        <f>VLOOKUP(B121, names!A$3:B$2401, 2,)</f>
        <v>Prepared Insurance Co.</v>
      </c>
      <c r="B121" s="71" t="s">
        <v>82</v>
      </c>
      <c r="C121" s="72">
        <v>34126</v>
      </c>
      <c r="D121" s="72">
        <v>4</v>
      </c>
      <c r="E121" s="74"/>
    </row>
    <row r="122" spans="1:5" x14ac:dyDescent="0.25">
      <c r="A122" s="59" t="str">
        <f>VLOOKUP(B122, names!A$3:B$2401, 2,)</f>
        <v>Privilege Underwriters Reciprocal Exchange</v>
      </c>
      <c r="B122" s="71" t="s">
        <v>103</v>
      </c>
      <c r="C122" s="72">
        <v>7708</v>
      </c>
      <c r="D122" s="72">
        <v>1</v>
      </c>
      <c r="E122" s="74"/>
    </row>
    <row r="123" spans="1:5" x14ac:dyDescent="0.25">
      <c r="A123" s="59" t="str">
        <f>VLOOKUP(B123, names!A$3:B$2401, 2,)</f>
        <v>QBE Insurance Corp.</v>
      </c>
      <c r="B123" s="71" t="s">
        <v>126</v>
      </c>
      <c r="C123" s="72">
        <v>0</v>
      </c>
      <c r="D123" s="73"/>
      <c r="E123" s="74"/>
    </row>
    <row r="124" spans="1:5" x14ac:dyDescent="0.25">
      <c r="A124" s="59" t="str">
        <f>VLOOKUP(B124, names!A$3:B$2401, 2,)</f>
        <v>Response Insurance Co.</v>
      </c>
      <c r="B124" s="71" t="s">
        <v>112</v>
      </c>
      <c r="C124" s="72">
        <v>2833</v>
      </c>
      <c r="D124" s="73"/>
      <c r="E124" s="74"/>
    </row>
    <row r="125" spans="1:5" x14ac:dyDescent="0.25">
      <c r="A125" s="59" t="str">
        <f>VLOOKUP(B125, names!A$3:B$2401, 2,)</f>
        <v>Safe Harbor Insurance Co.</v>
      </c>
      <c r="B125" s="71" t="s">
        <v>57</v>
      </c>
      <c r="C125" s="72">
        <v>73508</v>
      </c>
      <c r="D125" s="72">
        <v>13</v>
      </c>
      <c r="E125" s="74"/>
    </row>
    <row r="126" spans="1:5" x14ac:dyDescent="0.25">
      <c r="A126" s="59" t="str">
        <f>VLOOKUP(B126, names!A$3:B$2401, 2,)</f>
        <v>Safepoint Insurance Co.</v>
      </c>
      <c r="B126" s="71" t="s">
        <v>71</v>
      </c>
      <c r="C126" s="72">
        <v>61050</v>
      </c>
      <c r="D126" s="72">
        <v>10</v>
      </c>
      <c r="E126" s="74"/>
    </row>
    <row r="127" spans="1:5" x14ac:dyDescent="0.25">
      <c r="A127" s="59" t="str">
        <f>VLOOKUP(B127, names!A$3:B$2401, 2,)</f>
        <v>Sawgrass Mutual Insurance Co.</v>
      </c>
      <c r="B127" s="71" t="s">
        <v>85</v>
      </c>
      <c r="C127" s="72">
        <v>23523</v>
      </c>
      <c r="D127" s="72">
        <v>11</v>
      </c>
      <c r="E127" s="74"/>
    </row>
    <row r="128" spans="1:5" x14ac:dyDescent="0.25">
      <c r="A128" s="59" t="str">
        <f>VLOOKUP(B128, names!A$3:B$2401, 2,)</f>
        <v>Security First Insurance Co.</v>
      </c>
      <c r="B128" s="71" t="s">
        <v>35</v>
      </c>
      <c r="C128" s="72">
        <v>280981</v>
      </c>
      <c r="D128" s="72">
        <v>57</v>
      </c>
      <c r="E128" s="74"/>
    </row>
    <row r="129" spans="1:5" x14ac:dyDescent="0.25">
      <c r="A129" s="59" t="str">
        <f>VLOOKUP(B129, names!A$3:B$2401, 2,)</f>
        <v>Selective Insurance Co. Of The Southeast</v>
      </c>
      <c r="B129" s="71" t="s">
        <v>179</v>
      </c>
      <c r="C129" s="72">
        <v>0</v>
      </c>
      <c r="D129" s="73"/>
      <c r="E129" s="74"/>
    </row>
    <row r="130" spans="1:5" x14ac:dyDescent="0.25">
      <c r="A130" s="59" t="str">
        <f>VLOOKUP(B130, names!A$3:B$2401, 2,)</f>
        <v>Service Insurance Co.</v>
      </c>
      <c r="B130" s="71" t="s">
        <v>142</v>
      </c>
      <c r="C130" s="72">
        <v>0</v>
      </c>
      <c r="D130" s="73"/>
      <c r="E130" s="74"/>
    </row>
    <row r="131" spans="1:5" x14ac:dyDescent="0.25">
      <c r="A131" s="59" t="str">
        <f>VLOOKUP(B131, names!A$3:B$2401, 2,)</f>
        <v>Southern Fidelity Insurance Co.</v>
      </c>
      <c r="B131" s="71" t="s">
        <v>58</v>
      </c>
      <c r="C131" s="72">
        <v>65675</v>
      </c>
      <c r="D131" s="72">
        <v>21</v>
      </c>
      <c r="E131" s="74"/>
    </row>
    <row r="132" spans="1:5" x14ac:dyDescent="0.25">
      <c r="A132" s="59" t="str">
        <f>VLOOKUP(B132, names!A$3:B$2401, 2,)</f>
        <v>Southern Fidelity Property &amp; Casualty</v>
      </c>
      <c r="B132" s="71" t="s">
        <v>62</v>
      </c>
      <c r="C132" s="72">
        <v>60964</v>
      </c>
      <c r="D132" s="72">
        <v>19</v>
      </c>
      <c r="E132" s="74"/>
    </row>
    <row r="133" spans="1:5" x14ac:dyDescent="0.25">
      <c r="A133" s="59" t="str">
        <f>VLOOKUP(B133, names!A$3:B$2401, 2,)</f>
        <v>Southern Oak Insurance Co.</v>
      </c>
      <c r="B133" s="71" t="s">
        <v>65</v>
      </c>
      <c r="C133" s="72">
        <v>59212</v>
      </c>
      <c r="D133" s="72">
        <v>9</v>
      </c>
      <c r="E133" s="74"/>
    </row>
    <row r="134" spans="1:5" x14ac:dyDescent="0.25">
      <c r="A134" s="59" t="str">
        <f>VLOOKUP(B134, names!A$3:B$2401, 2,)</f>
        <v>Southern-Owners Insurance Co.</v>
      </c>
      <c r="B134" s="71" t="s">
        <v>101</v>
      </c>
      <c r="C134" s="72">
        <v>8889</v>
      </c>
      <c r="D134" s="73"/>
      <c r="E134" s="74"/>
    </row>
    <row r="135" spans="1:5" x14ac:dyDescent="0.25">
      <c r="A135" s="59" t="str">
        <f>VLOOKUP(B135, names!A$3:B$2401, 2,)</f>
        <v>St. Johns Insurance Co.</v>
      </c>
      <c r="B135" s="71" t="s">
        <v>40</v>
      </c>
      <c r="C135" s="72">
        <v>168647</v>
      </c>
      <c r="D135" s="72">
        <v>22</v>
      </c>
      <c r="E135" s="74"/>
    </row>
    <row r="136" spans="1:5" x14ac:dyDescent="0.25">
      <c r="A136" s="59" t="str">
        <f>VLOOKUP(B136, names!A$3:B$2401, 2,)</f>
        <v>St. Paul Fire &amp; Marine Insurance Co.</v>
      </c>
      <c r="B136" s="71" t="s">
        <v>170</v>
      </c>
      <c r="C136" s="72">
        <v>0</v>
      </c>
      <c r="D136" s="73"/>
      <c r="E136" s="74"/>
    </row>
    <row r="137" spans="1:5" x14ac:dyDescent="0.25">
      <c r="A137" s="59" t="str">
        <f>VLOOKUP(B137, names!A$3:B$2401, 2,)</f>
        <v>State National Insurance Co.</v>
      </c>
      <c r="B137" s="71" t="s">
        <v>171</v>
      </c>
      <c r="C137" s="72">
        <v>0</v>
      </c>
      <c r="D137" s="73"/>
      <c r="E137" s="74"/>
    </row>
    <row r="138" spans="1:5" x14ac:dyDescent="0.25">
      <c r="A138" s="59" t="str">
        <f>VLOOKUP(B138, names!A$3:B$2401, 2,)</f>
        <v>Stillwater Insurance Co.</v>
      </c>
      <c r="B138" s="71" t="s">
        <v>1826</v>
      </c>
      <c r="C138" s="72">
        <v>7</v>
      </c>
      <c r="D138" s="72">
        <v>1</v>
      </c>
      <c r="E138" s="74"/>
    </row>
    <row r="139" spans="1:5" x14ac:dyDescent="0.25">
      <c r="A139" s="59" t="str">
        <f>VLOOKUP(B139, names!A$3:B$2401, 2,)</f>
        <v>Stillwater Property And Casualty Insurance Co.</v>
      </c>
      <c r="B139" s="71" t="s">
        <v>100</v>
      </c>
      <c r="C139" s="72">
        <v>8531</v>
      </c>
      <c r="D139" s="72">
        <v>3</v>
      </c>
      <c r="E139" s="74"/>
    </row>
    <row r="140" spans="1:5" x14ac:dyDescent="0.25">
      <c r="A140" s="59" t="str">
        <f>VLOOKUP(B140, names!A$3:B$2401, 2,)</f>
        <v>Sussex Insurance Co.</v>
      </c>
      <c r="B140" s="71" t="s">
        <v>106</v>
      </c>
      <c r="C140" s="72">
        <v>5237</v>
      </c>
      <c r="D140" s="73"/>
      <c r="E140" s="74"/>
    </row>
    <row r="141" spans="1:5" x14ac:dyDescent="0.25">
      <c r="A141" s="59" t="str">
        <f>VLOOKUP(B141, names!A$3:B$2401, 2,)</f>
        <v>Teachers Insurance Co.</v>
      </c>
      <c r="B141" s="71" t="s">
        <v>137</v>
      </c>
      <c r="C141" s="72">
        <v>517</v>
      </c>
      <c r="D141" s="73"/>
      <c r="E141" s="74"/>
    </row>
    <row r="142" spans="1:5" x14ac:dyDescent="0.25">
      <c r="A142" s="59" t="str">
        <f>VLOOKUP(B142, names!A$3:B$2401, 2,)</f>
        <v xml:space="preserve">Tower Hill Preferred Insurance Co. </v>
      </c>
      <c r="B142" s="71" t="s">
        <v>54</v>
      </c>
      <c r="C142" s="72">
        <v>70705</v>
      </c>
      <c r="D142" s="72">
        <v>19</v>
      </c>
      <c r="E142" s="74"/>
    </row>
    <row r="143" spans="1:5" x14ac:dyDescent="0.25">
      <c r="A143" s="59" t="str">
        <f>VLOOKUP(B143, names!A$3:B$2401, 2,)</f>
        <v>Tower Hill Prime Insurance Co.</v>
      </c>
      <c r="B143" s="71" t="s">
        <v>43</v>
      </c>
      <c r="C143" s="72">
        <v>144497</v>
      </c>
      <c r="D143" s="72">
        <v>20</v>
      </c>
      <c r="E143" s="74"/>
    </row>
    <row r="144" spans="1:5" x14ac:dyDescent="0.25">
      <c r="A144" s="59" t="str">
        <f>VLOOKUP(B144, names!A$3:B$2401, 2,)</f>
        <v>Tower Hill Select Insurance Co.</v>
      </c>
      <c r="B144" s="71" t="s">
        <v>63</v>
      </c>
      <c r="C144" s="72">
        <v>58364</v>
      </c>
      <c r="D144" s="72">
        <v>13</v>
      </c>
      <c r="E144" s="74"/>
    </row>
    <row r="145" spans="1:5" x14ac:dyDescent="0.25">
      <c r="A145" s="59" t="str">
        <f>VLOOKUP(B145, names!A$3:B$2401, 2,)</f>
        <v>Tower Hill Signature Insurance Co.</v>
      </c>
      <c r="B145" s="71" t="s">
        <v>51</v>
      </c>
      <c r="C145" s="72">
        <v>93294</v>
      </c>
      <c r="D145" s="72">
        <v>14</v>
      </c>
      <c r="E145" s="74"/>
    </row>
    <row r="146" spans="1:5" x14ac:dyDescent="0.25">
      <c r="A146" s="59" t="str">
        <f>VLOOKUP(B146, names!A$3:B$2401, 2,)</f>
        <v>Transportation Insurance Co.</v>
      </c>
      <c r="B146" s="71" t="s">
        <v>183</v>
      </c>
      <c r="C146" s="72">
        <v>0</v>
      </c>
      <c r="D146" s="73"/>
      <c r="E146" s="74"/>
    </row>
    <row r="147" spans="1:5" x14ac:dyDescent="0.25">
      <c r="A147" s="59" t="str">
        <f>VLOOKUP(B147, names!A$3:B$2401, 2,)</f>
        <v>Travelers Indemnity Co.</v>
      </c>
      <c r="B147" s="71" t="s">
        <v>152</v>
      </c>
      <c r="C147" s="72">
        <v>121</v>
      </c>
      <c r="D147" s="72">
        <v>1</v>
      </c>
      <c r="E147" s="74"/>
    </row>
    <row r="148" spans="1:5" x14ac:dyDescent="0.25">
      <c r="A148" s="59" t="str">
        <f>VLOOKUP(B148, names!A$3:B$2401, 2,)</f>
        <v>Travelers Indemnity Co. Of America</v>
      </c>
      <c r="B148" s="71" t="s">
        <v>123</v>
      </c>
      <c r="C148" s="72">
        <v>529</v>
      </c>
      <c r="D148" s="73"/>
      <c r="E148" s="74"/>
    </row>
    <row r="149" spans="1:5" x14ac:dyDescent="0.25">
      <c r="A149" s="59" t="str">
        <f>VLOOKUP(B149, names!A$3:B$2401, 2,)</f>
        <v>Travelers Indemnity Co. Of Connecticut</v>
      </c>
      <c r="B149" s="71" t="s">
        <v>156</v>
      </c>
      <c r="C149" s="72">
        <v>61</v>
      </c>
      <c r="D149" s="73"/>
      <c r="E149" s="74"/>
    </row>
    <row r="150" spans="1:5" x14ac:dyDescent="0.25">
      <c r="A150" s="59" t="str">
        <f>VLOOKUP(B150, names!A$3:B$2401, 2,)</f>
        <v>Travelers Property Casualty Co. Of America</v>
      </c>
      <c r="B150" s="71" t="s">
        <v>160</v>
      </c>
      <c r="C150" s="72">
        <v>0</v>
      </c>
      <c r="D150" s="73"/>
      <c r="E150" s="74"/>
    </row>
    <row r="151" spans="1:5" x14ac:dyDescent="0.25">
      <c r="A151" s="59" t="str">
        <f>VLOOKUP(B151, names!A$3:B$2401, 2,)</f>
        <v>Twin City Fire Insurance Co.</v>
      </c>
      <c r="B151" s="71" t="s">
        <v>184</v>
      </c>
      <c r="C151" s="72">
        <v>4</v>
      </c>
      <c r="D151" s="73"/>
      <c r="E151" s="74"/>
    </row>
    <row r="152" spans="1:5" x14ac:dyDescent="0.25">
      <c r="A152" s="59" t="str">
        <f>VLOOKUP(B152, names!A$3:B$2401, 2,)</f>
        <v>United Casualty Insurance Co. Of America</v>
      </c>
      <c r="B152" s="71" t="s">
        <v>95</v>
      </c>
      <c r="C152" s="72">
        <v>15478</v>
      </c>
      <c r="D152" s="72">
        <v>1</v>
      </c>
      <c r="E152" s="74"/>
    </row>
    <row r="153" spans="1:5" x14ac:dyDescent="0.25">
      <c r="A153" s="59" t="str">
        <f>VLOOKUP(B153, names!A$3:B$2401, 2,)</f>
        <v>United Fire And Casualty Co.</v>
      </c>
      <c r="B153" s="71" t="s">
        <v>130</v>
      </c>
      <c r="C153" s="72">
        <v>676</v>
      </c>
      <c r="D153" s="73"/>
      <c r="E153" s="74"/>
    </row>
    <row r="154" spans="1:5" x14ac:dyDescent="0.25">
      <c r="A154" s="59" t="str">
        <f>VLOOKUP(B154, names!A$3:B$2401, 2,)</f>
        <v>United Property &amp; Casualty Insurance Co.</v>
      </c>
      <c r="B154" s="71" t="s">
        <v>39</v>
      </c>
      <c r="C154" s="72">
        <v>188068</v>
      </c>
      <c r="D154" s="72">
        <v>68</v>
      </c>
      <c r="E154" s="74"/>
    </row>
    <row r="155" spans="1:5" x14ac:dyDescent="0.25">
      <c r="A155" s="59" t="str">
        <f>VLOOKUP(B155, names!A$3:B$2401, 2,)</f>
        <v>United Services Automobile Association</v>
      </c>
      <c r="B155" s="71" t="s">
        <v>45</v>
      </c>
      <c r="C155" s="72">
        <v>123668</v>
      </c>
      <c r="D155" s="72">
        <v>2</v>
      </c>
      <c r="E155" s="74"/>
    </row>
    <row r="156" spans="1:5" x14ac:dyDescent="0.25">
      <c r="A156" s="59" t="str">
        <f>VLOOKUP(B156, names!A$3:B$2401, 2,)</f>
        <v>United States Fire Insurance Co.</v>
      </c>
      <c r="B156" s="71" t="s">
        <v>168</v>
      </c>
      <c r="C156" s="72">
        <v>0</v>
      </c>
      <c r="D156" s="73"/>
      <c r="E156" s="74"/>
    </row>
    <row r="157" spans="1:5" x14ac:dyDescent="0.25">
      <c r="A157" s="59" t="str">
        <f>VLOOKUP(B157, names!A$3:B$2401, 2,)</f>
        <v>Universal Insurance Co. Of North America</v>
      </c>
      <c r="B157" s="71" t="s">
        <v>70</v>
      </c>
      <c r="C157" s="72">
        <v>52705</v>
      </c>
      <c r="D157" s="72">
        <v>5</v>
      </c>
      <c r="E157" s="74"/>
    </row>
    <row r="158" spans="1:5" x14ac:dyDescent="0.25">
      <c r="A158" s="59" t="str">
        <f>VLOOKUP(B158, names!A$3:B$2401, 2,)</f>
        <v>Universal Property &amp; Casualty Insurance Co.</v>
      </c>
      <c r="B158" s="71" t="s">
        <v>34</v>
      </c>
      <c r="C158" s="72">
        <v>550203</v>
      </c>
      <c r="D158" s="72">
        <v>73</v>
      </c>
      <c r="E158" s="74"/>
    </row>
    <row r="159" spans="1:5" x14ac:dyDescent="0.25">
      <c r="A159" s="59" t="str">
        <f>VLOOKUP(B159, names!A$3:B$2401, 2,)</f>
        <v>USAA Casualty Insurance Co.</v>
      </c>
      <c r="B159" s="71" t="s">
        <v>67</v>
      </c>
      <c r="C159" s="72">
        <v>58349</v>
      </c>
      <c r="D159" s="72">
        <v>5</v>
      </c>
      <c r="E159" s="74"/>
    </row>
    <row r="160" spans="1:5" x14ac:dyDescent="0.25">
      <c r="A160" s="59" t="str">
        <f>VLOOKUP(B160, names!A$3:B$2401, 2,)</f>
        <v>USAA General Indemnity Co.</v>
      </c>
      <c r="B160" s="71" t="s">
        <v>94</v>
      </c>
      <c r="C160" s="72">
        <v>20458</v>
      </c>
      <c r="D160" s="73"/>
      <c r="E160" s="74"/>
    </row>
    <row r="161" spans="1:5" x14ac:dyDescent="0.25">
      <c r="A161" s="59" t="str">
        <f>VLOOKUP(B161, names!A$3:B$2401, 2,)</f>
        <v>Valley Forge Insurance Co.</v>
      </c>
      <c r="B161" s="71" t="s">
        <v>191</v>
      </c>
      <c r="C161" s="72">
        <v>0</v>
      </c>
      <c r="D161" s="73"/>
      <c r="E161" s="74"/>
    </row>
    <row r="162" spans="1:5" x14ac:dyDescent="0.25">
      <c r="A162" s="59" t="str">
        <f>VLOOKUP(B162, names!A$3:B$2401, 2,)</f>
        <v>Vigilant Insurance Co.</v>
      </c>
      <c r="B162" s="71" t="s">
        <v>158</v>
      </c>
      <c r="C162" s="72">
        <v>63</v>
      </c>
      <c r="D162" s="73"/>
      <c r="E162" s="74"/>
    </row>
    <row r="163" spans="1:5" x14ac:dyDescent="0.25">
      <c r="A163" s="59" t="str">
        <f>VLOOKUP(B163, names!A$3:B$2401, 2,)</f>
        <v>Westfield Insurance Co.</v>
      </c>
      <c r="B163" s="71" t="s">
        <v>154</v>
      </c>
      <c r="C163" s="72">
        <v>0</v>
      </c>
      <c r="D163" s="73"/>
      <c r="E163" s="74"/>
    </row>
    <row r="164" spans="1:5" x14ac:dyDescent="0.25">
      <c r="A164" s="59" t="str">
        <f>VLOOKUP(B164, names!A$3:B$2401, 2,)</f>
        <v>Weston Insurance Co.</v>
      </c>
      <c r="B164" s="71" t="s">
        <v>87</v>
      </c>
      <c r="C164" s="72">
        <v>23800</v>
      </c>
      <c r="D164" s="72">
        <v>1</v>
      </c>
      <c r="E164" s="74"/>
    </row>
    <row r="165" spans="1:5" x14ac:dyDescent="0.25">
      <c r="A165" s="59" t="str">
        <f>VLOOKUP(B165, names!A$3:B$2401, 2,)</f>
        <v>Zurich American Insurance Co.</v>
      </c>
      <c r="B165" s="71" t="s">
        <v>192</v>
      </c>
      <c r="C165" s="72">
        <v>0</v>
      </c>
      <c r="D165" s="73"/>
      <c r="E165" s="7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E161"/>
  <sheetViews>
    <sheetView topLeftCell="A142" workbookViewId="0">
      <selection activeCell="A2" sqref="A2:A161"/>
    </sheetView>
  </sheetViews>
  <sheetFormatPr defaultRowHeight="15" x14ac:dyDescent="0.25"/>
  <cols>
    <col min="1" max="1" width="9.140625" style="59"/>
  </cols>
  <sheetData>
    <row r="1" spans="1:5" ht="51" x14ac:dyDescent="0.25">
      <c r="B1" s="69" t="s">
        <v>2911</v>
      </c>
      <c r="C1" s="70" t="s">
        <v>2912</v>
      </c>
      <c r="D1" s="70" t="s">
        <v>2913</v>
      </c>
      <c r="E1" s="70" t="s">
        <v>2914</v>
      </c>
    </row>
    <row r="2" spans="1:5" x14ac:dyDescent="0.25">
      <c r="A2" s="59" t="str">
        <f>VLOOKUP(B2, names!A$3:B$2401, 2,)</f>
        <v>Ace American Insurance Co.</v>
      </c>
      <c r="B2" s="75" t="s">
        <v>180</v>
      </c>
      <c r="C2" s="76">
        <v>0</v>
      </c>
      <c r="D2" s="77"/>
      <c r="E2" s="74"/>
    </row>
    <row r="3" spans="1:5" x14ac:dyDescent="0.25">
      <c r="A3" s="59" t="str">
        <f>VLOOKUP(B3, names!A$3:B$2401, 2,)</f>
        <v>Ace Insurance Co. Of The Midwest</v>
      </c>
      <c r="B3" s="75" t="s">
        <v>114</v>
      </c>
      <c r="C3" s="76">
        <v>2765</v>
      </c>
      <c r="D3" s="77"/>
      <c r="E3" s="74"/>
    </row>
    <row r="4" spans="1:5" x14ac:dyDescent="0.25">
      <c r="A4" s="59" t="str">
        <f>VLOOKUP(B4, names!A$3:B$2401, 2,)</f>
        <v>Addison Insurance Co.</v>
      </c>
      <c r="B4" s="75" t="s">
        <v>136</v>
      </c>
      <c r="C4" s="76">
        <v>466</v>
      </c>
      <c r="D4" s="77"/>
      <c r="E4" s="74"/>
    </row>
    <row r="5" spans="1:5" x14ac:dyDescent="0.25">
      <c r="A5" s="59" t="str">
        <f>VLOOKUP(B5, names!A$3:B$2401, 2,)</f>
        <v>Aegis Security Insurance Co.</v>
      </c>
      <c r="B5" s="75" t="s">
        <v>129</v>
      </c>
      <c r="C5" s="76">
        <v>797</v>
      </c>
      <c r="D5" s="77"/>
      <c r="E5" s="74"/>
    </row>
    <row r="6" spans="1:5" x14ac:dyDescent="0.25">
      <c r="A6" s="59" t="str">
        <f>VLOOKUP(B6, names!A$3:B$2401, 2,)</f>
        <v>AIG Property Casualty Co.</v>
      </c>
      <c r="B6" s="75" t="s">
        <v>97</v>
      </c>
      <c r="C6" s="76">
        <v>14177</v>
      </c>
      <c r="D6" s="77"/>
      <c r="E6" s="74"/>
    </row>
    <row r="7" spans="1:5" x14ac:dyDescent="0.25">
      <c r="A7" s="59" t="str">
        <f>VLOOKUP(B7, names!A$3:B$2401, 2,)</f>
        <v>Allianz Global Risks Us Insurance Co.</v>
      </c>
      <c r="B7" s="75" t="s">
        <v>193</v>
      </c>
      <c r="C7" s="76">
        <v>0</v>
      </c>
      <c r="D7" s="77"/>
      <c r="E7" s="74"/>
    </row>
    <row r="8" spans="1:5" x14ac:dyDescent="0.25">
      <c r="A8" s="59" t="str">
        <f>VLOOKUP(B8, names!A$3:B$2401, 2,)</f>
        <v>American Alternative Insurance Corp.</v>
      </c>
      <c r="B8" s="75" t="s">
        <v>177</v>
      </c>
      <c r="C8" s="76">
        <v>0</v>
      </c>
      <c r="D8" s="77"/>
      <c r="E8" s="74"/>
    </row>
    <row r="9" spans="1:5" x14ac:dyDescent="0.25">
      <c r="A9" s="59" t="str">
        <f>VLOOKUP(B9, names!A$3:B$2401, 2,)</f>
        <v>American Automobile Insurance Co.</v>
      </c>
      <c r="B9" s="75" t="s">
        <v>113</v>
      </c>
      <c r="C9" s="76">
        <v>2861</v>
      </c>
      <c r="D9" s="77"/>
      <c r="E9" s="74"/>
    </row>
    <row r="10" spans="1:5" x14ac:dyDescent="0.25">
      <c r="A10" s="59" t="str">
        <f>VLOOKUP(B10, names!A$3:B$2401, 2,)</f>
        <v>American Bankers Insurance Co. Of Florida</v>
      </c>
      <c r="B10" s="75" t="s">
        <v>42</v>
      </c>
      <c r="C10" s="76">
        <v>167279</v>
      </c>
      <c r="D10" s="76">
        <v>1</v>
      </c>
      <c r="E10" s="74"/>
    </row>
    <row r="11" spans="1:5" x14ac:dyDescent="0.25">
      <c r="A11" s="59" t="str">
        <f>VLOOKUP(B11, names!A$3:B$2401, 2,)</f>
        <v>American Capital Assurance Corp</v>
      </c>
      <c r="B11" s="75" t="s">
        <v>117</v>
      </c>
      <c r="C11" s="76">
        <v>0</v>
      </c>
      <c r="D11" s="77"/>
      <c r="E11" s="74"/>
    </row>
    <row r="12" spans="1:5" x14ac:dyDescent="0.25">
      <c r="A12" s="59" t="str">
        <f>VLOOKUP(B12, names!A$3:B$2401, 2,)</f>
        <v>American Casualty Co. Of Reading, Pennsylvania</v>
      </c>
      <c r="B12" s="75" t="s">
        <v>178</v>
      </c>
      <c r="C12" s="76">
        <v>0</v>
      </c>
      <c r="D12" s="77"/>
      <c r="E12" s="74"/>
    </row>
    <row r="13" spans="1:5" x14ac:dyDescent="0.25">
      <c r="A13" s="59" t="str">
        <f>VLOOKUP(B13, names!A$3:B$2401, 2,)</f>
        <v>American Coastal Insurance Co.</v>
      </c>
      <c r="B13" s="75" t="s">
        <v>108</v>
      </c>
      <c r="C13" s="76">
        <v>0</v>
      </c>
      <c r="D13" s="77"/>
      <c r="E13" s="74"/>
    </row>
    <row r="14" spans="1:5" x14ac:dyDescent="0.25">
      <c r="A14" s="59" t="str">
        <f>VLOOKUP(B14, names!A$3:B$2401, 2,)</f>
        <v>American Colonial Insurance Co.</v>
      </c>
      <c r="B14" s="75" t="s">
        <v>109</v>
      </c>
      <c r="C14" s="76">
        <v>4472</v>
      </c>
      <c r="D14" s="77"/>
      <c r="E14" s="74"/>
    </row>
    <row r="15" spans="1:5" x14ac:dyDescent="0.25">
      <c r="A15" s="59" t="str">
        <f>VLOOKUP(B15, names!A$3:B$2401, 2,)</f>
        <v>American Economy Insurance Co.</v>
      </c>
      <c r="B15" s="75" t="s">
        <v>188</v>
      </c>
      <c r="C15" s="76">
        <v>0</v>
      </c>
      <c r="D15" s="76">
        <v>1</v>
      </c>
      <c r="E15" s="74"/>
    </row>
    <row r="16" spans="1:5" x14ac:dyDescent="0.25">
      <c r="A16" s="59" t="str">
        <f>VLOOKUP(B16, names!A$3:B$2401, 2,)</f>
        <v>American Home Assurance Co.</v>
      </c>
      <c r="B16" s="75" t="s">
        <v>128</v>
      </c>
      <c r="C16" s="76">
        <v>818</v>
      </c>
      <c r="D16" s="77"/>
      <c r="E16" s="74"/>
    </row>
    <row r="17" spans="1:5" x14ac:dyDescent="0.25">
      <c r="A17" s="59" t="str">
        <f>VLOOKUP(B17, names!A$3:B$2401, 2,)</f>
        <v>American Insurance Co. (The)</v>
      </c>
      <c r="B17" s="75" t="s">
        <v>197</v>
      </c>
      <c r="C17" s="76">
        <v>0</v>
      </c>
      <c r="D17" s="77"/>
      <c r="E17" s="74"/>
    </row>
    <row r="18" spans="1:5" x14ac:dyDescent="0.25">
      <c r="A18" s="59" t="str">
        <f>VLOOKUP(B18, names!A$3:B$2401, 2,)</f>
        <v>American Integrity Insurance Co. Of Florida</v>
      </c>
      <c r="B18" s="75" t="s">
        <v>38</v>
      </c>
      <c r="C18" s="76">
        <v>209581</v>
      </c>
      <c r="D18" s="76">
        <v>64</v>
      </c>
      <c r="E18" s="74"/>
    </row>
    <row r="19" spans="1:5" x14ac:dyDescent="0.25">
      <c r="A19" s="59" t="str">
        <f>VLOOKUP(B19, names!A$3:B$2401, 2,)</f>
        <v>American Modern Insurance Co. Of Florida</v>
      </c>
      <c r="B19" s="75" t="s">
        <v>66</v>
      </c>
      <c r="C19" s="76">
        <v>65228</v>
      </c>
      <c r="D19" s="76">
        <v>1</v>
      </c>
      <c r="E19" s="74"/>
    </row>
    <row r="20" spans="1:5" x14ac:dyDescent="0.25">
      <c r="A20" s="59" t="str">
        <f>VLOOKUP(B20, names!A$3:B$2401, 2,)</f>
        <v>American Platinum Property And Casualty Insurance Co.</v>
      </c>
      <c r="B20" s="75" t="s">
        <v>132</v>
      </c>
      <c r="C20" s="76">
        <v>569</v>
      </c>
      <c r="D20" s="77"/>
      <c r="E20" s="74"/>
    </row>
    <row r="21" spans="1:5" x14ac:dyDescent="0.25">
      <c r="A21" s="59" t="str">
        <f>VLOOKUP(B21, names!A$3:B$2401, 2,)</f>
        <v>American Reliable Insurance Co.</v>
      </c>
      <c r="B21" s="75" t="s">
        <v>102</v>
      </c>
      <c r="C21" s="76">
        <v>7167</v>
      </c>
      <c r="D21" s="76">
        <v>1</v>
      </c>
      <c r="E21" s="74"/>
    </row>
    <row r="22" spans="1:5" x14ac:dyDescent="0.25">
      <c r="A22" s="59" t="str">
        <f>VLOOKUP(B22, names!A$3:B$2401, 2,)</f>
        <v>American Security Insurance Co.</v>
      </c>
      <c r="B22" s="75" t="s">
        <v>172</v>
      </c>
      <c r="C22" s="76">
        <v>14</v>
      </c>
      <c r="D22" s="76">
        <v>5</v>
      </c>
      <c r="E22" s="74"/>
    </row>
    <row r="23" spans="1:5" x14ac:dyDescent="0.25">
      <c r="A23" s="59" t="str">
        <f>VLOOKUP(B23, names!A$3:B$2401, 2,)</f>
        <v>American Southern Home Insurance Co.</v>
      </c>
      <c r="B23" s="75" t="s">
        <v>105</v>
      </c>
      <c r="C23" s="76">
        <v>5955</v>
      </c>
      <c r="D23" s="77"/>
      <c r="E23" s="74"/>
    </row>
    <row r="24" spans="1:5" x14ac:dyDescent="0.25">
      <c r="A24" s="59" t="str">
        <f>VLOOKUP(B24, names!A$3:B$2401, 2,)</f>
        <v>American States Insurance Co.</v>
      </c>
      <c r="B24" s="75" t="s">
        <v>155</v>
      </c>
      <c r="C24" s="76">
        <v>0</v>
      </c>
      <c r="D24" s="77"/>
      <c r="E24" s="74"/>
    </row>
    <row r="25" spans="1:5" x14ac:dyDescent="0.25">
      <c r="A25" s="59" t="str">
        <f>VLOOKUP(B25, names!A$3:B$2401, 2,)</f>
        <v>American Strategic Insurance Corp.</v>
      </c>
      <c r="B25" s="75" t="s">
        <v>61</v>
      </c>
      <c r="C25" s="76">
        <v>63030</v>
      </c>
      <c r="D25" s="76">
        <v>9</v>
      </c>
      <c r="E25" s="74"/>
    </row>
    <row r="26" spans="1:5" x14ac:dyDescent="0.25">
      <c r="A26" s="59" t="str">
        <f>VLOOKUP(B26, names!A$3:B$2401, 2,)</f>
        <v>American Traditions Insurance Co.</v>
      </c>
      <c r="B26" s="75" t="s">
        <v>68</v>
      </c>
      <c r="C26" s="76">
        <v>55968</v>
      </c>
      <c r="D26" s="76">
        <v>7</v>
      </c>
      <c r="E26" s="74"/>
    </row>
    <row r="27" spans="1:5" x14ac:dyDescent="0.25">
      <c r="A27" s="59" t="str">
        <f>VLOOKUP(B27, names!A$3:B$2401, 2,)</f>
        <v>American Zurich Insurance Co.</v>
      </c>
      <c r="B27" s="75" t="s">
        <v>381</v>
      </c>
      <c r="C27" s="76">
        <v>0</v>
      </c>
      <c r="D27" s="77"/>
      <c r="E27" s="74"/>
    </row>
    <row r="28" spans="1:5" x14ac:dyDescent="0.25">
      <c r="A28" s="59" t="str">
        <f>VLOOKUP(B28, names!A$3:B$2401, 2,)</f>
        <v>Amica Mutual Insurance Co.</v>
      </c>
      <c r="B28" s="75" t="s">
        <v>89</v>
      </c>
      <c r="C28" s="76">
        <v>22216</v>
      </c>
      <c r="D28" s="77"/>
      <c r="E28" s="74"/>
    </row>
    <row r="29" spans="1:5" x14ac:dyDescent="0.25">
      <c r="A29" s="59" t="str">
        <f>VLOOKUP(B29, names!A$3:B$2401, 2,)</f>
        <v>Anchor Property And Casualty Insurance Co.</v>
      </c>
      <c r="B29" s="75" t="s">
        <v>88</v>
      </c>
      <c r="C29" s="76">
        <v>22268</v>
      </c>
      <c r="D29" s="77"/>
      <c r="E29" s="74"/>
    </row>
    <row r="30" spans="1:5" x14ac:dyDescent="0.25">
      <c r="A30" s="59" t="str">
        <f>VLOOKUP(B30, names!A$3:B$2401, 2,)</f>
        <v>Arch Insurance Co.</v>
      </c>
      <c r="B30" s="75" t="s">
        <v>173</v>
      </c>
      <c r="C30" s="76">
        <v>0</v>
      </c>
      <c r="D30" s="77"/>
      <c r="E30" s="74"/>
    </row>
    <row r="31" spans="1:5" x14ac:dyDescent="0.25">
      <c r="A31" s="59" t="str">
        <f>VLOOKUP(B31, names!A$3:B$2401, 2,)</f>
        <v>Ark Royal Insurance Co.</v>
      </c>
      <c r="B31" s="75" t="s">
        <v>50</v>
      </c>
      <c r="C31" s="76">
        <v>98972</v>
      </c>
      <c r="D31" s="76">
        <v>7</v>
      </c>
      <c r="E31" s="74"/>
    </row>
    <row r="32" spans="1:5" x14ac:dyDescent="0.25">
      <c r="A32" s="59" t="str">
        <f>VLOOKUP(B32, names!A$3:B$2401, 2,)</f>
        <v>Armed Forces Insurance Exchange</v>
      </c>
      <c r="B32" s="75" t="s">
        <v>111</v>
      </c>
      <c r="C32" s="76">
        <v>3481</v>
      </c>
      <c r="D32" s="77"/>
      <c r="E32" s="74"/>
    </row>
    <row r="33" spans="1:5" x14ac:dyDescent="0.25">
      <c r="A33" s="59" t="str">
        <f>VLOOKUP(B33, names!A$3:B$2401, 2,)</f>
        <v>ASI Assurance Corp.</v>
      </c>
      <c r="B33" s="75" t="s">
        <v>56</v>
      </c>
      <c r="C33" s="76">
        <v>69000</v>
      </c>
      <c r="D33" s="76">
        <v>7</v>
      </c>
      <c r="E33" s="74"/>
    </row>
    <row r="34" spans="1:5" x14ac:dyDescent="0.25">
      <c r="A34" s="59" t="str">
        <f>VLOOKUP(B34, names!A$3:B$2401, 2,)</f>
        <v>ASI Preferred Insurance Corp.</v>
      </c>
      <c r="B34" s="75" t="s">
        <v>47</v>
      </c>
      <c r="C34" s="76">
        <v>115159</v>
      </c>
      <c r="D34" s="76">
        <v>2</v>
      </c>
      <c r="E34" s="74"/>
    </row>
    <row r="35" spans="1:5" x14ac:dyDescent="0.25">
      <c r="A35" s="59" t="str">
        <f>VLOOKUP(B35, names!A$3:B$2401, 2,)</f>
        <v>Associated Indemnity Corp.</v>
      </c>
      <c r="B35" s="75" t="s">
        <v>141</v>
      </c>
      <c r="C35" s="76">
        <v>236</v>
      </c>
      <c r="D35" s="77"/>
      <c r="E35" s="74"/>
    </row>
    <row r="36" spans="1:5" x14ac:dyDescent="0.25">
      <c r="A36" s="59" t="str">
        <f>VLOOKUP(B36, names!A$3:B$2401, 2,)</f>
        <v>Auto Club Insurance Co. Of Florida</v>
      </c>
      <c r="B36" s="75" t="s">
        <v>60</v>
      </c>
      <c r="C36" s="76">
        <v>64465</v>
      </c>
      <c r="D36" s="76">
        <v>5</v>
      </c>
      <c r="E36" s="74"/>
    </row>
    <row r="37" spans="1:5" x14ac:dyDescent="0.25">
      <c r="A37" s="59" t="str">
        <f>VLOOKUP(B37, names!A$3:B$2401, 2,)</f>
        <v>Auto-Owners Insurance Co.</v>
      </c>
      <c r="B37" s="75" t="s">
        <v>116</v>
      </c>
      <c r="C37" s="76">
        <v>2242</v>
      </c>
      <c r="D37" s="77"/>
      <c r="E37" s="74"/>
    </row>
    <row r="38" spans="1:5" x14ac:dyDescent="0.25">
      <c r="A38" s="59" t="str">
        <f>VLOOKUP(B38, names!A$3:B$2401, 2,)</f>
        <v>Avatar Property &amp; Casualty Insurance Co.</v>
      </c>
      <c r="B38" s="75" t="s">
        <v>91</v>
      </c>
      <c r="C38" s="76">
        <v>18977</v>
      </c>
      <c r="D38" s="76">
        <v>4</v>
      </c>
      <c r="E38" s="74"/>
    </row>
    <row r="39" spans="1:5" x14ac:dyDescent="0.25">
      <c r="A39" s="59" t="str">
        <f>VLOOKUP(B39, names!A$3:B$2401, 2,)</f>
        <v>Capitol Preferred Insurance Co.</v>
      </c>
      <c r="B39" s="75" t="s">
        <v>74</v>
      </c>
      <c r="C39" s="76">
        <v>44120</v>
      </c>
      <c r="D39" s="76">
        <v>10</v>
      </c>
      <c r="E39" s="74"/>
    </row>
    <row r="40" spans="1:5" x14ac:dyDescent="0.25">
      <c r="A40" s="59" t="str">
        <f>VLOOKUP(B40, names!A$3:B$2401, 2,)</f>
        <v>Castle Key Indemnity Co.</v>
      </c>
      <c r="B40" s="75" t="s">
        <v>49</v>
      </c>
      <c r="C40" s="76">
        <v>105405</v>
      </c>
      <c r="D40" s="76">
        <v>3</v>
      </c>
      <c r="E40" s="74"/>
    </row>
    <row r="41" spans="1:5" x14ac:dyDescent="0.25">
      <c r="A41" s="59" t="str">
        <f>VLOOKUP(B41, names!A$3:B$2401, 2,)</f>
        <v>Castle Key Insurance Co.</v>
      </c>
      <c r="B41" s="75" t="s">
        <v>53</v>
      </c>
      <c r="C41" s="76">
        <v>82328</v>
      </c>
      <c r="D41" s="76">
        <v>16</v>
      </c>
      <c r="E41" s="74"/>
    </row>
    <row r="42" spans="1:5" x14ac:dyDescent="0.25">
      <c r="A42" s="59" t="str">
        <f>VLOOKUP(B42, names!A$3:B$2401, 2,)</f>
        <v>Centauri Specialty Insurance Co.</v>
      </c>
      <c r="B42" s="75" t="s">
        <v>119</v>
      </c>
      <c r="C42" s="76">
        <v>2959</v>
      </c>
      <c r="D42" s="77"/>
      <c r="E42" s="74"/>
    </row>
    <row r="43" spans="1:5" x14ac:dyDescent="0.25">
      <c r="A43" s="59" t="str">
        <f>VLOOKUP(B43, names!A$3:B$2401, 2,)</f>
        <v>Century-National Insurance Co.</v>
      </c>
      <c r="B43" s="75" t="s">
        <v>189</v>
      </c>
      <c r="C43" s="76">
        <v>2</v>
      </c>
      <c r="D43" s="77"/>
      <c r="E43" s="74"/>
    </row>
    <row r="44" spans="1:5" x14ac:dyDescent="0.25">
      <c r="A44" s="59" t="str">
        <f>VLOOKUP(B44, names!A$3:B$2401, 2,)</f>
        <v>Charter Oak Fire Insurance Co.</v>
      </c>
      <c r="B44" s="75" t="s">
        <v>149</v>
      </c>
      <c r="C44" s="76">
        <v>135</v>
      </c>
      <c r="D44" s="77"/>
      <c r="E44" s="74"/>
    </row>
    <row r="45" spans="1:5" x14ac:dyDescent="0.25">
      <c r="A45" s="59" t="str">
        <f>VLOOKUP(B45, names!A$3:B$2401, 2,)</f>
        <v>Church Mutual Insurance Co.</v>
      </c>
      <c r="B45" s="75" t="s">
        <v>139</v>
      </c>
      <c r="C45" s="76">
        <v>0</v>
      </c>
      <c r="D45" s="77"/>
      <c r="E45" s="74"/>
    </row>
    <row r="46" spans="1:5" x14ac:dyDescent="0.25">
      <c r="A46" s="59" t="str">
        <f>VLOOKUP(B46, names!A$3:B$2401, 2,)</f>
        <v>Cincinnati Insurance Co.</v>
      </c>
      <c r="B46" s="75" t="s">
        <v>124</v>
      </c>
      <c r="C46" s="76">
        <v>740</v>
      </c>
      <c r="D46" s="77"/>
      <c r="E46" s="74"/>
    </row>
    <row r="47" spans="1:5" x14ac:dyDescent="0.25">
      <c r="A47" s="59" t="str">
        <f>VLOOKUP(B47, names!A$3:B$2401, 2,)</f>
        <v>Citizens Property Insurance Corp.</v>
      </c>
      <c r="B47" s="75" t="s">
        <v>33</v>
      </c>
      <c r="C47" s="76">
        <v>547442</v>
      </c>
      <c r="D47" s="76">
        <v>131</v>
      </c>
      <c r="E47" s="74"/>
    </row>
    <row r="48" spans="1:5" x14ac:dyDescent="0.25">
      <c r="A48" s="59" t="str">
        <f>VLOOKUP(B48, names!A$3:B$2401, 2,)</f>
        <v>Continental Casualty Co.</v>
      </c>
      <c r="B48" s="75" t="s">
        <v>174</v>
      </c>
      <c r="C48" s="76">
        <v>0</v>
      </c>
      <c r="D48" s="77"/>
      <c r="E48" s="74"/>
    </row>
    <row r="49" spans="1:5" x14ac:dyDescent="0.25">
      <c r="A49" s="59" t="str">
        <f>VLOOKUP(B49, names!A$3:B$2401, 2,)</f>
        <v>Continental Insurance Co.</v>
      </c>
      <c r="B49" s="75" t="s">
        <v>190</v>
      </c>
      <c r="C49" s="76">
        <v>0</v>
      </c>
      <c r="D49" s="77"/>
      <c r="E49" s="74"/>
    </row>
    <row r="50" spans="1:5" x14ac:dyDescent="0.25">
      <c r="A50" s="59" t="str">
        <f>VLOOKUP(B50, names!A$3:B$2401, 2,)</f>
        <v>Cypress Property &amp; Casualty Insurance Co.</v>
      </c>
      <c r="B50" s="75" t="s">
        <v>59</v>
      </c>
      <c r="C50" s="76">
        <v>64483</v>
      </c>
      <c r="D50" s="76">
        <v>2</v>
      </c>
      <c r="E50" s="74"/>
    </row>
    <row r="51" spans="1:5" x14ac:dyDescent="0.25">
      <c r="A51" s="59" t="str">
        <f>VLOOKUP(B51, names!A$3:B$2401, 2,)</f>
        <v>Edison Insurance Co.</v>
      </c>
      <c r="B51" s="75" t="s">
        <v>115</v>
      </c>
      <c r="C51" s="76">
        <v>4742</v>
      </c>
      <c r="D51" s="77"/>
      <c r="E51" s="74"/>
    </row>
    <row r="52" spans="1:5" x14ac:dyDescent="0.25">
      <c r="A52" s="59" t="str">
        <f>VLOOKUP(B52, names!A$3:B$2401, 2,)</f>
        <v>Electric Insurance Co.</v>
      </c>
      <c r="B52" s="75" t="s">
        <v>121</v>
      </c>
      <c r="C52" s="76">
        <v>1887</v>
      </c>
      <c r="D52" s="76">
        <v>1</v>
      </c>
      <c r="E52" s="74"/>
    </row>
    <row r="53" spans="1:5" x14ac:dyDescent="0.25">
      <c r="A53" s="59" t="str">
        <f>VLOOKUP(B53, names!A$3:B$2401, 2,)</f>
        <v>Elements Property Insurance Co.</v>
      </c>
      <c r="B53" s="75" t="s">
        <v>78</v>
      </c>
      <c r="C53" s="76">
        <v>37761</v>
      </c>
      <c r="D53" s="76">
        <v>3</v>
      </c>
      <c r="E53" s="74"/>
    </row>
    <row r="54" spans="1:5" x14ac:dyDescent="0.25">
      <c r="A54" s="59" t="str">
        <f>VLOOKUP(B54, names!A$3:B$2401, 2,)</f>
        <v>Employers Insurance Co. Of Wausau</v>
      </c>
      <c r="B54" s="75" t="s">
        <v>194</v>
      </c>
      <c r="C54" s="76">
        <v>0</v>
      </c>
      <c r="D54" s="77"/>
      <c r="E54" s="74"/>
    </row>
    <row r="55" spans="1:5" x14ac:dyDescent="0.25">
      <c r="A55" s="59" t="str">
        <f>VLOOKUP(B55, names!A$3:B$2401, 2,)</f>
        <v>FCCI Insurance Co.</v>
      </c>
      <c r="B55" s="75" t="s">
        <v>144</v>
      </c>
      <c r="C55" s="76">
        <v>215</v>
      </c>
      <c r="D55" s="77"/>
      <c r="E55" s="74"/>
    </row>
    <row r="56" spans="1:5" x14ac:dyDescent="0.25">
      <c r="A56" s="59" t="str">
        <f>VLOOKUP(B56, names!A$3:B$2401, 2,)</f>
        <v>Federal Insurance Co.</v>
      </c>
      <c r="B56" s="75" t="s">
        <v>81</v>
      </c>
      <c r="C56" s="76">
        <v>32444</v>
      </c>
      <c r="D56" s="77"/>
      <c r="E56" s="74"/>
    </row>
    <row r="57" spans="1:5" x14ac:dyDescent="0.25">
      <c r="A57" s="59" t="str">
        <f>VLOOKUP(B57, names!A$3:B$2401, 2,)</f>
        <v>Federated National Insurance Co.</v>
      </c>
      <c r="B57" s="75" t="s">
        <v>37</v>
      </c>
      <c r="C57" s="76">
        <v>231828</v>
      </c>
      <c r="D57" s="76">
        <v>30</v>
      </c>
      <c r="E57" s="74"/>
    </row>
    <row r="58" spans="1:5" x14ac:dyDescent="0.25">
      <c r="A58" s="59" t="str">
        <f>VLOOKUP(B58, names!A$3:B$2401, 2,)</f>
        <v>Fidelity And Deposit Co. Of Maryland</v>
      </c>
      <c r="B58" s="75" t="s">
        <v>199</v>
      </c>
      <c r="C58" s="76">
        <v>0</v>
      </c>
      <c r="D58" s="77"/>
      <c r="E58" s="74"/>
    </row>
    <row r="59" spans="1:5" x14ac:dyDescent="0.25">
      <c r="A59" s="59" t="str">
        <f>VLOOKUP(B59, names!A$3:B$2401, 2,)</f>
        <v>Fireman's Fund Insurance Co.</v>
      </c>
      <c r="B59" s="75" t="s">
        <v>104</v>
      </c>
      <c r="C59" s="76">
        <v>6181</v>
      </c>
      <c r="D59" s="77"/>
      <c r="E59" s="74"/>
    </row>
    <row r="60" spans="1:5" x14ac:dyDescent="0.25">
      <c r="A60" s="59" t="str">
        <f>VLOOKUP(B60, names!A$3:B$2401, 2,)</f>
        <v>First American Property &amp; Casualty Insurance Co.</v>
      </c>
      <c r="B60" s="75" t="s">
        <v>98</v>
      </c>
      <c r="C60" s="76">
        <v>13674</v>
      </c>
      <c r="D60" s="77"/>
      <c r="E60" s="74"/>
    </row>
    <row r="61" spans="1:5" x14ac:dyDescent="0.25">
      <c r="A61" s="59" t="str">
        <f>VLOOKUP(B61, names!A$3:B$2401, 2,)</f>
        <v>First Community Insurance Co.</v>
      </c>
      <c r="B61" s="75" t="s">
        <v>83</v>
      </c>
      <c r="C61" s="76">
        <v>27840</v>
      </c>
      <c r="D61" s="76">
        <v>2</v>
      </c>
      <c r="E61" s="74"/>
    </row>
    <row r="62" spans="1:5" x14ac:dyDescent="0.25">
      <c r="A62" s="59" t="str">
        <f>VLOOKUP(B62, names!A$3:B$2401, 2,)</f>
        <v>First Floridian Auto And Home Insurance Co.</v>
      </c>
      <c r="B62" s="75" t="s">
        <v>93</v>
      </c>
      <c r="C62" s="76">
        <v>16584</v>
      </c>
      <c r="D62" s="76">
        <v>3</v>
      </c>
      <c r="E62" s="74"/>
    </row>
    <row r="63" spans="1:5" x14ac:dyDescent="0.25">
      <c r="A63" s="59" t="str">
        <f>VLOOKUP(B63, names!A$3:B$2401, 2,)</f>
        <v>First Liberty Insurance Corp. (The)</v>
      </c>
      <c r="B63" s="75" t="s">
        <v>90</v>
      </c>
      <c r="C63" s="76">
        <v>22197</v>
      </c>
      <c r="D63" s="77"/>
      <c r="E63" s="74"/>
    </row>
    <row r="64" spans="1:5" x14ac:dyDescent="0.25">
      <c r="A64" s="59" t="str">
        <f>VLOOKUP(B64, names!A$3:B$2401, 2,)</f>
        <v>First National Insurance Co. Of America</v>
      </c>
      <c r="B64" s="75" t="s">
        <v>138</v>
      </c>
      <c r="C64" s="76">
        <v>368</v>
      </c>
      <c r="D64" s="77"/>
      <c r="E64" s="74"/>
    </row>
    <row r="65" spans="1:5" x14ac:dyDescent="0.25">
      <c r="A65" s="59" t="str">
        <f>VLOOKUP(B65, names!A$3:B$2401, 2,)</f>
        <v>First Protective Insurance Co.</v>
      </c>
      <c r="B65" s="75" t="s">
        <v>55</v>
      </c>
      <c r="C65" s="76">
        <v>76973</v>
      </c>
      <c r="D65" s="76">
        <v>9</v>
      </c>
      <c r="E65" s="74"/>
    </row>
    <row r="66" spans="1:5" x14ac:dyDescent="0.25">
      <c r="A66" s="59" t="str">
        <f>VLOOKUP(B66, names!A$3:B$2401, 2,)</f>
        <v>Florida Family Insurance Co.</v>
      </c>
      <c r="B66" s="75" t="s">
        <v>48</v>
      </c>
      <c r="C66" s="76">
        <v>105606</v>
      </c>
      <c r="D66" s="76">
        <v>11</v>
      </c>
      <c r="E66" s="74"/>
    </row>
    <row r="67" spans="1:5" x14ac:dyDescent="0.25">
      <c r="A67" s="59" t="str">
        <f>VLOOKUP(B67, names!A$3:B$2401, 2,)</f>
        <v>Florida Farm Bureau Casualty Insurance Co.</v>
      </c>
      <c r="B67" s="75" t="s">
        <v>75</v>
      </c>
      <c r="C67" s="76">
        <v>42526</v>
      </c>
      <c r="D67" s="77"/>
      <c r="E67" s="74"/>
    </row>
    <row r="68" spans="1:5" x14ac:dyDescent="0.25">
      <c r="A68" s="59" t="str">
        <f>VLOOKUP(B68, names!A$3:B$2401, 2,)</f>
        <v>Florida Farm Bureau General Insurance Co.</v>
      </c>
      <c r="B68" s="75" t="s">
        <v>76</v>
      </c>
      <c r="C68" s="76">
        <v>41399</v>
      </c>
      <c r="D68" s="76">
        <v>1</v>
      </c>
      <c r="E68" s="74"/>
    </row>
    <row r="69" spans="1:5" x14ac:dyDescent="0.25">
      <c r="A69" s="59" t="str">
        <f>VLOOKUP(B69, names!A$3:B$2401, 2,)</f>
        <v>Florida Peninsula Insurance Co.</v>
      </c>
      <c r="B69" s="75" t="s">
        <v>46</v>
      </c>
      <c r="C69" s="76">
        <v>119370</v>
      </c>
      <c r="D69" s="76">
        <v>31</v>
      </c>
      <c r="E69" s="74"/>
    </row>
    <row r="70" spans="1:5" x14ac:dyDescent="0.25">
      <c r="A70" s="59" t="str">
        <f>VLOOKUP(B70, names!A$3:B$2401, 2,)</f>
        <v>Foremost Insurance Co.</v>
      </c>
      <c r="B70" s="75" t="s">
        <v>79</v>
      </c>
      <c r="C70" s="76">
        <v>32270</v>
      </c>
      <c r="D70" s="76">
        <v>1</v>
      </c>
      <c r="E70" s="74"/>
    </row>
    <row r="71" spans="1:5" x14ac:dyDescent="0.25">
      <c r="A71" s="59" t="str">
        <f>VLOOKUP(B71, names!A$3:B$2401, 2,)</f>
        <v>Foremost Property And Casualty Insurance Co.</v>
      </c>
      <c r="B71" s="75" t="s">
        <v>92</v>
      </c>
      <c r="C71" s="76">
        <v>17985</v>
      </c>
      <c r="D71" s="76">
        <v>1</v>
      </c>
      <c r="E71" s="74"/>
    </row>
    <row r="72" spans="1:5" x14ac:dyDescent="0.25">
      <c r="A72" s="59" t="str">
        <f>VLOOKUP(B72, names!A$3:B$2401, 2,)</f>
        <v>General Insurance Co. Of America</v>
      </c>
      <c r="B72" s="75" t="s">
        <v>176</v>
      </c>
      <c r="C72" s="76">
        <v>0</v>
      </c>
      <c r="D72" s="77"/>
      <c r="E72" s="74"/>
    </row>
    <row r="73" spans="1:5" x14ac:dyDescent="0.25">
      <c r="A73" s="59" t="str">
        <f>VLOOKUP(B73, names!A$3:B$2401, 2,)</f>
        <v>Granada Insurance Co.</v>
      </c>
      <c r="B73" s="75" t="s">
        <v>161</v>
      </c>
      <c r="C73" s="76">
        <v>0</v>
      </c>
      <c r="D73" s="77"/>
      <c r="E73" s="74"/>
    </row>
    <row r="74" spans="1:5" x14ac:dyDescent="0.25">
      <c r="A74" s="59" t="str">
        <f>VLOOKUP(B74, names!A$3:B$2401, 2,)</f>
        <v>Great American Alliance Insurance Co.</v>
      </c>
      <c r="B74" s="75" t="s">
        <v>167</v>
      </c>
      <c r="C74" s="76">
        <v>17</v>
      </c>
      <c r="D74" s="77"/>
      <c r="E74" s="74"/>
    </row>
    <row r="75" spans="1:5" x14ac:dyDescent="0.25">
      <c r="A75" s="59" t="str">
        <f>VLOOKUP(B75, names!A$3:B$2401, 2,)</f>
        <v>Great American Assurance Co.</v>
      </c>
      <c r="B75" s="75" t="s">
        <v>133</v>
      </c>
      <c r="C75" s="76">
        <v>538</v>
      </c>
      <c r="D75" s="77"/>
      <c r="E75" s="74"/>
    </row>
    <row r="76" spans="1:5" x14ac:dyDescent="0.25">
      <c r="A76" s="59" t="str">
        <f>VLOOKUP(B76, names!A$3:B$2401, 2,)</f>
        <v>Great American Insurance Co.</v>
      </c>
      <c r="B76" s="75" t="s">
        <v>131</v>
      </c>
      <c r="C76" s="76">
        <v>616</v>
      </c>
      <c r="D76" s="77"/>
      <c r="E76" s="74"/>
    </row>
    <row r="77" spans="1:5" x14ac:dyDescent="0.25">
      <c r="A77" s="59" t="str">
        <f>VLOOKUP(B77, names!A$3:B$2401, 2,)</f>
        <v>Great American Insurance Co. Of New York</v>
      </c>
      <c r="B77" s="75" t="s">
        <v>140</v>
      </c>
      <c r="C77" s="76">
        <v>336</v>
      </c>
      <c r="D77" s="77"/>
      <c r="E77" s="74"/>
    </row>
    <row r="78" spans="1:5" x14ac:dyDescent="0.25">
      <c r="A78" s="59" t="str">
        <f>VLOOKUP(B78, names!A$3:B$2401, 2,)</f>
        <v>Great Northern Insurance Co.</v>
      </c>
      <c r="B78" s="75" t="s">
        <v>125</v>
      </c>
      <c r="C78" s="76">
        <v>968</v>
      </c>
      <c r="D78" s="77"/>
      <c r="E78" s="74"/>
    </row>
    <row r="79" spans="1:5" x14ac:dyDescent="0.25">
      <c r="A79" s="59" t="str">
        <f>VLOOKUP(B79, names!A$3:B$2401, 2,)</f>
        <v>Guideone America Insurance Co.</v>
      </c>
      <c r="B79" s="75" t="s">
        <v>175</v>
      </c>
      <c r="C79" s="76">
        <v>0</v>
      </c>
      <c r="D79" s="77"/>
      <c r="E79" s="74"/>
    </row>
    <row r="80" spans="1:5" x14ac:dyDescent="0.25">
      <c r="A80" s="59" t="str">
        <f>VLOOKUP(B80, names!A$3:B$2401, 2,)</f>
        <v>Guideone Elite Insurance Co.</v>
      </c>
      <c r="B80" s="75" t="s">
        <v>134</v>
      </c>
      <c r="C80" s="76">
        <v>0</v>
      </c>
      <c r="D80" s="77"/>
      <c r="E80" s="74"/>
    </row>
    <row r="81" spans="1:5" x14ac:dyDescent="0.25">
      <c r="A81" s="59" t="str">
        <f>VLOOKUP(B81, names!A$3:B$2401, 2,)</f>
        <v>Guideone Mutual Insurance Co.</v>
      </c>
      <c r="B81" s="75" t="s">
        <v>151</v>
      </c>
      <c r="C81" s="76">
        <v>0</v>
      </c>
      <c r="D81" s="77"/>
      <c r="E81" s="74"/>
    </row>
    <row r="82" spans="1:5" x14ac:dyDescent="0.25">
      <c r="A82" s="59" t="str">
        <f>VLOOKUP(B82, names!A$3:B$2401, 2,)</f>
        <v>Guideone Specialty Mutual Insurance Co.</v>
      </c>
      <c r="B82" s="75" t="s">
        <v>162</v>
      </c>
      <c r="C82" s="76">
        <v>0</v>
      </c>
      <c r="D82" s="77"/>
      <c r="E82" s="74"/>
    </row>
    <row r="83" spans="1:5" x14ac:dyDescent="0.25">
      <c r="A83" s="59" t="str">
        <f>VLOOKUP(B83, names!A$3:B$2401, 2,)</f>
        <v>Gulfstream Property And Casualty Insurance Co.</v>
      </c>
      <c r="B83" s="75" t="s">
        <v>64</v>
      </c>
      <c r="C83" s="76">
        <v>59512</v>
      </c>
      <c r="D83" s="76">
        <v>4</v>
      </c>
      <c r="E83" s="74"/>
    </row>
    <row r="84" spans="1:5" x14ac:dyDescent="0.25">
      <c r="A84" s="59" t="str">
        <f>VLOOKUP(B84, names!A$3:B$2401, 2,)</f>
        <v>Hanover American Insurance Co. (The)</v>
      </c>
      <c r="B84" s="75" t="s">
        <v>181</v>
      </c>
      <c r="C84" s="76">
        <v>0</v>
      </c>
      <c r="D84" s="77"/>
      <c r="E84" s="74"/>
    </row>
    <row r="85" spans="1:5" x14ac:dyDescent="0.25">
      <c r="A85" s="59" t="str">
        <f>VLOOKUP(B85, names!A$3:B$2401, 2,)</f>
        <v>Hanover Insurance Co. (The)</v>
      </c>
      <c r="B85" s="75" t="s">
        <v>147</v>
      </c>
      <c r="C85" s="76">
        <v>0</v>
      </c>
      <c r="D85" s="77"/>
      <c r="E85" s="74"/>
    </row>
    <row r="86" spans="1:5" x14ac:dyDescent="0.25">
      <c r="A86" s="59" t="str">
        <f>VLOOKUP(B86, names!A$3:B$2401, 2,)</f>
        <v>Hartford Casualty Insurance Co.</v>
      </c>
      <c r="B86" s="75" t="s">
        <v>143</v>
      </c>
      <c r="C86" s="76">
        <v>207</v>
      </c>
      <c r="D86" s="77"/>
      <c r="E86" s="74"/>
    </row>
    <row r="87" spans="1:5" x14ac:dyDescent="0.25">
      <c r="A87" s="59" t="str">
        <f>VLOOKUP(B87, names!A$3:B$2401, 2,)</f>
        <v>Hartford Fire Insurance Co.</v>
      </c>
      <c r="B87" s="75" t="s">
        <v>163</v>
      </c>
      <c r="C87" s="76">
        <v>14</v>
      </c>
      <c r="D87" s="77"/>
      <c r="E87" s="74"/>
    </row>
    <row r="88" spans="1:5" x14ac:dyDescent="0.25">
      <c r="A88" s="59" t="str">
        <f>VLOOKUP(B88, names!A$3:B$2401, 2,)</f>
        <v>Hartford Insurance Co. Of The Midwest</v>
      </c>
      <c r="B88" s="75" t="s">
        <v>86</v>
      </c>
      <c r="C88" s="76">
        <v>25798</v>
      </c>
      <c r="D88" s="76">
        <v>1</v>
      </c>
      <c r="E88" s="74"/>
    </row>
    <row r="89" spans="1:5" x14ac:dyDescent="0.25">
      <c r="A89" s="59" t="str">
        <f>VLOOKUP(B89, names!A$3:B$2401, 2,)</f>
        <v>Hartford Underwriters Insurance Co.</v>
      </c>
      <c r="B89" s="75" t="s">
        <v>157</v>
      </c>
      <c r="C89" s="76">
        <v>70</v>
      </c>
      <c r="D89" s="77"/>
      <c r="E89" s="74"/>
    </row>
    <row r="90" spans="1:5" x14ac:dyDescent="0.25">
      <c r="A90" s="59" t="str">
        <f>VLOOKUP(B90, names!A$3:B$2401, 2,)</f>
        <v>Heritage Property &amp; Casualty Insurance Co.</v>
      </c>
      <c r="B90" s="75" t="s">
        <v>36</v>
      </c>
      <c r="C90" s="76">
        <v>244600</v>
      </c>
      <c r="D90" s="76">
        <v>38</v>
      </c>
      <c r="E90" s="74"/>
    </row>
    <row r="91" spans="1:5" x14ac:dyDescent="0.25">
      <c r="A91" s="59" t="str">
        <f>VLOOKUP(B91, names!A$3:B$2401, 2,)</f>
        <v>Homeowners Choice Property &amp; Casualty Insurance Co.</v>
      </c>
      <c r="B91" s="75" t="s">
        <v>41</v>
      </c>
      <c r="C91" s="76">
        <v>163808</v>
      </c>
      <c r="D91" s="76">
        <v>21</v>
      </c>
      <c r="E91" s="74"/>
    </row>
    <row r="92" spans="1:5" x14ac:dyDescent="0.25">
      <c r="A92" s="59" t="str">
        <f>VLOOKUP(B92, names!A$3:B$2401, 2,)</f>
        <v>Homesite Insurance Co.</v>
      </c>
      <c r="B92" s="75" t="s">
        <v>107</v>
      </c>
      <c r="C92" s="76">
        <v>8961</v>
      </c>
      <c r="D92" s="77"/>
      <c r="E92" s="74"/>
    </row>
    <row r="93" spans="1:5" x14ac:dyDescent="0.25">
      <c r="A93" s="59" t="str">
        <f>VLOOKUP(B93, names!A$3:B$2401, 2,)</f>
        <v>Horace Mann Insurance Co.</v>
      </c>
      <c r="B93" s="75" t="s">
        <v>202</v>
      </c>
      <c r="C93" s="76">
        <v>0</v>
      </c>
      <c r="D93" s="77"/>
      <c r="E93" s="74"/>
    </row>
    <row r="94" spans="1:5" x14ac:dyDescent="0.25">
      <c r="A94" s="59" t="str">
        <f>VLOOKUP(B94, names!A$3:B$2401, 2,)</f>
        <v>IDS Property Casualty Insurance Co.</v>
      </c>
      <c r="B94" s="75" t="s">
        <v>118</v>
      </c>
      <c r="C94" s="76">
        <v>2041</v>
      </c>
      <c r="D94" s="77"/>
      <c r="E94" s="74"/>
    </row>
    <row r="95" spans="1:5" x14ac:dyDescent="0.25">
      <c r="A95" s="59" t="str">
        <f>VLOOKUP(B95, names!A$3:B$2401, 2,)</f>
        <v>Indemnity Insurance Co. Of North America</v>
      </c>
      <c r="B95" s="75" t="s">
        <v>145</v>
      </c>
      <c r="C95" s="76">
        <v>197</v>
      </c>
      <c r="D95" s="77"/>
      <c r="E95" s="74"/>
    </row>
    <row r="96" spans="1:5" x14ac:dyDescent="0.25">
      <c r="A96" s="59" t="str">
        <f>VLOOKUP(B96, names!A$3:B$2401, 2,)</f>
        <v>Liberty Mutual Fire Insurance Co.</v>
      </c>
      <c r="B96" s="75" t="s">
        <v>77</v>
      </c>
      <c r="C96" s="76">
        <v>36288</v>
      </c>
      <c r="D96" s="76">
        <v>4</v>
      </c>
      <c r="E96" s="74"/>
    </row>
    <row r="97" spans="1:5" x14ac:dyDescent="0.25">
      <c r="A97" s="59" t="str">
        <f>VLOOKUP(B97, names!A$3:B$2401, 2,)</f>
        <v>Markel Insurance Co.</v>
      </c>
      <c r="B97" s="75" t="s">
        <v>164</v>
      </c>
      <c r="C97" s="76">
        <v>40</v>
      </c>
      <c r="D97" s="77"/>
      <c r="E97" s="74"/>
    </row>
    <row r="98" spans="1:5" x14ac:dyDescent="0.25">
      <c r="A98" s="59" t="str">
        <f>VLOOKUP(B98, names!A$3:B$2401, 2,)</f>
        <v>Massachusetts Bay Insurance Co.</v>
      </c>
      <c r="B98" s="75" t="s">
        <v>166</v>
      </c>
      <c r="C98" s="76">
        <v>0</v>
      </c>
      <c r="D98" s="77"/>
      <c r="E98" s="74"/>
    </row>
    <row r="99" spans="1:5" x14ac:dyDescent="0.25">
      <c r="A99" s="59" t="str">
        <f>VLOOKUP(B99, names!A$3:B$2401, 2,)</f>
        <v>Merastar Insurance Co.</v>
      </c>
      <c r="B99" s="75" t="s">
        <v>127</v>
      </c>
      <c r="C99" s="76">
        <v>754</v>
      </c>
      <c r="D99" s="77"/>
      <c r="E99" s="74"/>
    </row>
    <row r="100" spans="1:5" x14ac:dyDescent="0.25">
      <c r="A100" s="59" t="str">
        <f>VLOOKUP(B100, names!A$3:B$2401, 2,)</f>
        <v>Metropolitan Casualty Insurance Co.</v>
      </c>
      <c r="B100" s="75" t="s">
        <v>99</v>
      </c>
      <c r="C100" s="76">
        <v>9970</v>
      </c>
      <c r="D100" s="76">
        <v>1</v>
      </c>
      <c r="E100" s="74"/>
    </row>
    <row r="101" spans="1:5" x14ac:dyDescent="0.25">
      <c r="A101" s="59" t="str">
        <f>VLOOKUP(B101, names!A$3:B$2401, 2,)</f>
        <v>Modern USA Insurance Co.</v>
      </c>
      <c r="B101" s="75" t="s">
        <v>73</v>
      </c>
      <c r="C101" s="76">
        <v>46109</v>
      </c>
      <c r="D101" s="77"/>
      <c r="E101" s="74"/>
    </row>
    <row r="102" spans="1:5" x14ac:dyDescent="0.25">
      <c r="A102" s="59" t="str">
        <f>VLOOKUP(B102, names!A$3:B$2401, 2,)</f>
        <v>Mount Beacon Insurance Co.</v>
      </c>
      <c r="B102" s="75" t="s">
        <v>69</v>
      </c>
      <c r="C102" s="76">
        <v>50251</v>
      </c>
      <c r="D102" s="76">
        <v>3</v>
      </c>
      <c r="E102" s="74"/>
    </row>
    <row r="103" spans="1:5" x14ac:dyDescent="0.25">
      <c r="A103" s="59" t="str">
        <f>VLOOKUP(B103, names!A$3:B$2401, 2,)</f>
        <v>National Fire Insurance Co. Of Hartford</v>
      </c>
      <c r="B103" s="75" t="s">
        <v>182</v>
      </c>
      <c r="C103" s="76">
        <v>0</v>
      </c>
      <c r="D103" s="77"/>
      <c r="E103" s="74"/>
    </row>
    <row r="104" spans="1:5" x14ac:dyDescent="0.25">
      <c r="A104" s="59" t="str">
        <f>VLOOKUP(B104, names!A$3:B$2401, 2,)</f>
        <v>National Surety Corp.</v>
      </c>
      <c r="B104" s="75" t="s">
        <v>203</v>
      </c>
      <c r="C104" s="76">
        <v>0</v>
      </c>
      <c r="D104" s="77"/>
      <c r="E104" s="74"/>
    </row>
    <row r="105" spans="1:5" x14ac:dyDescent="0.25">
      <c r="A105" s="59" t="str">
        <f>VLOOKUP(B105, names!A$3:B$2401, 2,)</f>
        <v>National Trust Insurance Co.</v>
      </c>
      <c r="B105" s="75" t="s">
        <v>159</v>
      </c>
      <c r="C105" s="76">
        <v>62</v>
      </c>
      <c r="D105" s="77"/>
      <c r="E105" s="74"/>
    </row>
    <row r="106" spans="1:5" x14ac:dyDescent="0.25">
      <c r="A106" s="59" t="str">
        <f>VLOOKUP(B106, names!A$3:B$2401, 2,)</f>
        <v>Nationwide Insurance Co. Of Florida</v>
      </c>
      <c r="B106" s="75" t="s">
        <v>80</v>
      </c>
      <c r="C106" s="76">
        <v>32382</v>
      </c>
      <c r="D106" s="76">
        <v>3</v>
      </c>
      <c r="E106" s="74"/>
    </row>
    <row r="107" spans="1:5" x14ac:dyDescent="0.25">
      <c r="A107" s="59" t="str">
        <f>VLOOKUP(B107, names!A$3:B$2401, 2,)</f>
        <v>New Hampshire Insurance Co.</v>
      </c>
      <c r="B107" s="75" t="s">
        <v>110</v>
      </c>
      <c r="C107" s="76">
        <v>3935</v>
      </c>
      <c r="D107" s="77"/>
      <c r="E107" s="74"/>
    </row>
    <row r="108" spans="1:5" x14ac:dyDescent="0.25">
      <c r="A108" s="59" t="str">
        <f>VLOOKUP(B108, names!A$3:B$2401, 2,)</f>
        <v>Ohio Security Insurance Co.</v>
      </c>
      <c r="B108" s="75" t="s">
        <v>186</v>
      </c>
      <c r="C108" s="76">
        <v>0</v>
      </c>
      <c r="D108" s="77"/>
      <c r="E108" s="74"/>
    </row>
    <row r="109" spans="1:5" x14ac:dyDescent="0.25">
      <c r="A109" s="59" t="str">
        <f>VLOOKUP(B109, names!A$3:B$2401, 2,)</f>
        <v>Old Dominion Insurance Co.</v>
      </c>
      <c r="B109" s="75" t="s">
        <v>122</v>
      </c>
      <c r="C109" s="76">
        <v>830</v>
      </c>
      <c r="D109" s="77"/>
      <c r="E109" s="74"/>
    </row>
    <row r="110" spans="1:5" x14ac:dyDescent="0.25">
      <c r="A110" s="59" t="str">
        <f>VLOOKUP(B110, names!A$3:B$2401, 2,)</f>
        <v>Olympus Insurance Co.</v>
      </c>
      <c r="B110" s="75" t="s">
        <v>52</v>
      </c>
      <c r="C110" s="76">
        <v>85406</v>
      </c>
      <c r="D110" s="76">
        <v>9</v>
      </c>
      <c r="E110" s="74"/>
    </row>
    <row r="111" spans="1:5" x14ac:dyDescent="0.25">
      <c r="A111" s="59" t="str">
        <f>VLOOKUP(B111, names!A$3:B$2401, 2,)</f>
        <v>Omega Insurance Co.</v>
      </c>
      <c r="B111" s="75" t="s">
        <v>72</v>
      </c>
      <c r="C111" s="76">
        <v>50234</v>
      </c>
      <c r="D111" s="76">
        <v>8</v>
      </c>
      <c r="E111" s="74"/>
    </row>
    <row r="112" spans="1:5" x14ac:dyDescent="0.25">
      <c r="A112" s="59" t="str">
        <f>VLOOKUP(B112, names!A$3:B$2401, 2,)</f>
        <v>People's Trust Insurance Co.</v>
      </c>
      <c r="B112" s="75" t="s">
        <v>44</v>
      </c>
      <c r="C112" s="76">
        <v>146128</v>
      </c>
      <c r="D112" s="76">
        <v>16</v>
      </c>
      <c r="E112" s="74"/>
    </row>
    <row r="113" spans="1:5" x14ac:dyDescent="0.25">
      <c r="A113" s="59" t="str">
        <f>VLOOKUP(B113, names!A$3:B$2401, 2,)</f>
        <v>Philadelphia Indemnity Insurance Co.</v>
      </c>
      <c r="B113" s="75" t="s">
        <v>135</v>
      </c>
      <c r="C113" s="76">
        <v>0</v>
      </c>
      <c r="D113" s="76">
        <v>1</v>
      </c>
      <c r="E113" s="74"/>
    </row>
    <row r="114" spans="1:5" x14ac:dyDescent="0.25">
      <c r="A114" s="59" t="str">
        <f>VLOOKUP(B114, names!A$3:B$2401, 2,)</f>
        <v>Phoenix Insurance Co.</v>
      </c>
      <c r="B114" s="75" t="s">
        <v>165</v>
      </c>
      <c r="C114" s="76">
        <v>0</v>
      </c>
      <c r="D114" s="77"/>
      <c r="E114" s="74"/>
    </row>
    <row r="115" spans="1:5" x14ac:dyDescent="0.25">
      <c r="A115" s="59" t="str">
        <f>VLOOKUP(B115, names!A$3:B$2401, 2,)</f>
        <v>Praetorian Insurance Co.</v>
      </c>
      <c r="B115" s="75" t="s">
        <v>96</v>
      </c>
      <c r="C115" s="76">
        <v>19595</v>
      </c>
      <c r="D115" s="77"/>
      <c r="E115" s="74"/>
    </row>
    <row r="116" spans="1:5" x14ac:dyDescent="0.25">
      <c r="A116" s="59" t="str">
        <f>VLOOKUP(B116, names!A$3:B$2401, 2,)</f>
        <v>Prepared Insurance Co.</v>
      </c>
      <c r="B116" s="75" t="s">
        <v>82</v>
      </c>
      <c r="C116" s="76">
        <v>32935</v>
      </c>
      <c r="D116" s="76">
        <v>5</v>
      </c>
      <c r="E116" s="74"/>
    </row>
    <row r="117" spans="1:5" x14ac:dyDescent="0.25">
      <c r="A117" s="59" t="str">
        <f>VLOOKUP(B117, names!A$3:B$2401, 2,)</f>
        <v>Privilege Underwriters Reciprocal Exchange</v>
      </c>
      <c r="B117" s="75" t="s">
        <v>103</v>
      </c>
      <c r="C117" s="76">
        <v>7336</v>
      </c>
      <c r="D117" s="77"/>
      <c r="E117" s="74"/>
    </row>
    <row r="118" spans="1:5" x14ac:dyDescent="0.25">
      <c r="A118" s="59" t="str">
        <f>VLOOKUP(B118, names!A$3:B$2401, 2,)</f>
        <v>QBE Insurance Corp.</v>
      </c>
      <c r="B118" s="75" t="s">
        <v>126</v>
      </c>
      <c r="C118" s="76">
        <v>0</v>
      </c>
      <c r="D118" s="77"/>
      <c r="E118" s="74"/>
    </row>
    <row r="119" spans="1:5" x14ac:dyDescent="0.25">
      <c r="A119" s="59" t="str">
        <f>VLOOKUP(B119, names!A$3:B$2401, 2,)</f>
        <v>Response Insurance Co.</v>
      </c>
      <c r="B119" s="75" t="s">
        <v>112</v>
      </c>
      <c r="C119" s="76">
        <v>3453</v>
      </c>
      <c r="D119" s="77"/>
      <c r="E119" s="74"/>
    </row>
    <row r="120" spans="1:5" x14ac:dyDescent="0.25">
      <c r="A120" s="59" t="str">
        <f>VLOOKUP(B120, names!A$3:B$2401, 2,)</f>
        <v>Safe Harbor Insurance Co.</v>
      </c>
      <c r="B120" s="75" t="s">
        <v>57</v>
      </c>
      <c r="C120" s="76">
        <v>71311</v>
      </c>
      <c r="D120" s="76">
        <v>3</v>
      </c>
      <c r="E120" s="74"/>
    </row>
    <row r="121" spans="1:5" x14ac:dyDescent="0.25">
      <c r="A121" s="59" t="str">
        <f>VLOOKUP(B121, names!A$3:B$2401, 2,)</f>
        <v>Safepoint Insurance Co.</v>
      </c>
      <c r="B121" s="75" t="s">
        <v>71</v>
      </c>
      <c r="C121" s="76">
        <v>48482</v>
      </c>
      <c r="D121" s="76">
        <v>4</v>
      </c>
      <c r="E121" s="74"/>
    </row>
    <row r="122" spans="1:5" x14ac:dyDescent="0.25">
      <c r="A122" s="59" t="str">
        <f>VLOOKUP(B122, names!A$3:B$2401, 2,)</f>
        <v>Sawgrass Mutual Insurance Co.</v>
      </c>
      <c r="B122" s="75" t="s">
        <v>85</v>
      </c>
      <c r="C122" s="76">
        <v>25208</v>
      </c>
      <c r="D122" s="76">
        <v>4</v>
      </c>
      <c r="E122" s="74"/>
    </row>
    <row r="123" spans="1:5" x14ac:dyDescent="0.25">
      <c r="A123" s="59" t="str">
        <f>VLOOKUP(B123, names!A$3:B$2401, 2,)</f>
        <v>Security First Insurance Co.</v>
      </c>
      <c r="B123" s="75" t="s">
        <v>35</v>
      </c>
      <c r="C123" s="76">
        <v>265132</v>
      </c>
      <c r="D123" s="76">
        <v>59</v>
      </c>
      <c r="E123" s="74"/>
    </row>
    <row r="124" spans="1:5" x14ac:dyDescent="0.25">
      <c r="A124" s="59" t="str">
        <f>VLOOKUP(B124, names!A$3:B$2401, 2,)</f>
        <v>Selective Insurance Co. Of The Southeast</v>
      </c>
      <c r="B124" s="75" t="s">
        <v>179</v>
      </c>
      <c r="C124" s="76">
        <v>0</v>
      </c>
      <c r="D124" s="77"/>
      <c r="E124" s="74"/>
    </row>
    <row r="125" spans="1:5" x14ac:dyDescent="0.25">
      <c r="A125" s="59" t="str">
        <f>VLOOKUP(B125, names!A$3:B$2401, 2,)</f>
        <v>Service Insurance Co.</v>
      </c>
      <c r="B125" s="75" t="s">
        <v>142</v>
      </c>
      <c r="C125" s="76">
        <v>0</v>
      </c>
      <c r="D125" s="77"/>
      <c r="E125" s="74"/>
    </row>
    <row r="126" spans="1:5" x14ac:dyDescent="0.25">
      <c r="A126" s="59" t="str">
        <f>VLOOKUP(B126, names!A$3:B$2401, 2,)</f>
        <v>Southern Fidelity Insurance Co.</v>
      </c>
      <c r="B126" s="75" t="s">
        <v>58</v>
      </c>
      <c r="C126" s="76">
        <v>66585</v>
      </c>
      <c r="D126" s="76">
        <v>19</v>
      </c>
      <c r="E126" s="74"/>
    </row>
    <row r="127" spans="1:5" x14ac:dyDescent="0.25">
      <c r="A127" s="59" t="str">
        <f>VLOOKUP(B127, names!A$3:B$2401, 2,)</f>
        <v>Southern Fidelity Property &amp; Casualty</v>
      </c>
      <c r="B127" s="75" t="s">
        <v>62</v>
      </c>
      <c r="C127" s="76">
        <v>61175</v>
      </c>
      <c r="D127" s="76">
        <v>15</v>
      </c>
      <c r="E127" s="74"/>
    </row>
    <row r="128" spans="1:5" x14ac:dyDescent="0.25">
      <c r="A128" s="59" t="str">
        <f>VLOOKUP(B128, names!A$3:B$2401, 2,)</f>
        <v>Southern Oak Insurance Co.</v>
      </c>
      <c r="B128" s="75" t="s">
        <v>65</v>
      </c>
      <c r="C128" s="76">
        <v>59890</v>
      </c>
      <c r="D128" s="76">
        <v>7</v>
      </c>
      <c r="E128" s="74"/>
    </row>
    <row r="129" spans="1:5" x14ac:dyDescent="0.25">
      <c r="A129" s="59" t="str">
        <f>VLOOKUP(B129, names!A$3:B$2401, 2,)</f>
        <v>Southern-Owners Insurance Co.</v>
      </c>
      <c r="B129" s="75" t="s">
        <v>101</v>
      </c>
      <c r="C129" s="76">
        <v>8932</v>
      </c>
      <c r="D129" s="77"/>
      <c r="E129" s="74"/>
    </row>
    <row r="130" spans="1:5" x14ac:dyDescent="0.25">
      <c r="A130" s="59" t="str">
        <f>VLOOKUP(B130, names!A$3:B$2401, 2,)</f>
        <v>St. Johns Insurance Co.</v>
      </c>
      <c r="B130" s="75" t="s">
        <v>40</v>
      </c>
      <c r="C130" s="76">
        <v>169266</v>
      </c>
      <c r="D130" s="76">
        <v>18</v>
      </c>
      <c r="E130" s="74"/>
    </row>
    <row r="131" spans="1:5" x14ac:dyDescent="0.25">
      <c r="A131" s="59" t="str">
        <f>VLOOKUP(B131, names!A$3:B$2401, 2,)</f>
        <v>St. Paul Fire &amp; Marine Insurance Co.</v>
      </c>
      <c r="B131" s="75" t="s">
        <v>170</v>
      </c>
      <c r="C131" s="76">
        <v>0</v>
      </c>
      <c r="D131" s="77"/>
      <c r="E131" s="74"/>
    </row>
    <row r="132" spans="1:5" x14ac:dyDescent="0.25">
      <c r="A132" s="59" t="str">
        <f>VLOOKUP(B132, names!A$3:B$2401, 2,)</f>
        <v>St. Paul Mercury Insurance Co.</v>
      </c>
      <c r="B132" s="75" t="s">
        <v>394</v>
      </c>
      <c r="C132" s="76">
        <v>0</v>
      </c>
      <c r="D132" s="77"/>
      <c r="E132" s="74"/>
    </row>
    <row r="133" spans="1:5" x14ac:dyDescent="0.25">
      <c r="A133" s="59" t="str">
        <f>VLOOKUP(B133, names!A$3:B$2401, 2,)</f>
        <v>State National Insurance Co.</v>
      </c>
      <c r="B133" s="75" t="s">
        <v>171</v>
      </c>
      <c r="C133" s="76">
        <v>0</v>
      </c>
      <c r="D133" s="77"/>
      <c r="E133" s="74"/>
    </row>
    <row r="134" spans="1:5" x14ac:dyDescent="0.25">
      <c r="A134" s="59" t="str">
        <f>VLOOKUP(B134, names!A$3:B$2401, 2,)</f>
        <v>Stillwater Insurance Co.</v>
      </c>
      <c r="B134" s="75" t="s">
        <v>1826</v>
      </c>
      <c r="C134" s="76">
        <v>3</v>
      </c>
      <c r="D134" s="77"/>
      <c r="E134" s="74"/>
    </row>
    <row r="135" spans="1:5" x14ac:dyDescent="0.25">
      <c r="A135" s="59" t="str">
        <f>VLOOKUP(B135, names!A$3:B$2401, 2,)</f>
        <v>Stillwater Property And Casualty Insurance Co.</v>
      </c>
      <c r="B135" s="75" t="s">
        <v>100</v>
      </c>
      <c r="C135" s="76">
        <v>8760</v>
      </c>
      <c r="D135" s="76">
        <v>1</v>
      </c>
      <c r="E135" s="74"/>
    </row>
    <row r="136" spans="1:5" x14ac:dyDescent="0.25">
      <c r="A136" s="59" t="str">
        <f>VLOOKUP(B136, names!A$3:B$2401, 2,)</f>
        <v>Sussex Insurance Co.</v>
      </c>
      <c r="B136" s="75" t="s">
        <v>106</v>
      </c>
      <c r="C136" s="76">
        <v>5341</v>
      </c>
      <c r="D136" s="77"/>
      <c r="E136" s="74"/>
    </row>
    <row r="137" spans="1:5" x14ac:dyDescent="0.25">
      <c r="A137" s="59" t="str">
        <f>VLOOKUP(B137, names!A$3:B$2401, 2,)</f>
        <v>Teachers Insurance Co.</v>
      </c>
      <c r="B137" s="75" t="s">
        <v>137</v>
      </c>
      <c r="C137" s="76">
        <v>463</v>
      </c>
      <c r="D137" s="77"/>
      <c r="E137" s="74"/>
    </row>
    <row r="138" spans="1:5" x14ac:dyDescent="0.25">
      <c r="A138" s="59" t="str">
        <f>VLOOKUP(B138, names!A$3:B$2401, 2,)</f>
        <v>Tower Hill Prime Insurance Co.</v>
      </c>
      <c r="B138" s="75" t="s">
        <v>43</v>
      </c>
      <c r="C138" s="76">
        <v>144782</v>
      </c>
      <c r="D138" s="76">
        <v>23</v>
      </c>
      <c r="E138" s="74"/>
    </row>
    <row r="139" spans="1:5" x14ac:dyDescent="0.25">
      <c r="A139" s="59" t="str">
        <f>VLOOKUP(B139, names!A$3:B$2401, 2,)</f>
        <v>Tower Hill Select Insurance Co.</v>
      </c>
      <c r="B139" s="75" t="s">
        <v>63</v>
      </c>
      <c r="C139" s="76">
        <v>60072</v>
      </c>
      <c r="D139" s="76">
        <v>15</v>
      </c>
      <c r="E139" s="74"/>
    </row>
    <row r="140" spans="1:5" x14ac:dyDescent="0.25">
      <c r="A140" s="59" t="str">
        <f>VLOOKUP(B140, names!A$3:B$2401, 2,)</f>
        <v>Tower Hill Signature Insurance Co.</v>
      </c>
      <c r="B140" s="75" t="s">
        <v>51</v>
      </c>
      <c r="C140" s="76">
        <v>93696</v>
      </c>
      <c r="D140" s="76">
        <v>19</v>
      </c>
      <c r="E140" s="74"/>
    </row>
    <row r="141" spans="1:5" x14ac:dyDescent="0.25">
      <c r="A141" s="59" t="str">
        <f>VLOOKUP(B141, names!A$3:B$2401, 2,)</f>
        <v>Transportation Insurance Co.</v>
      </c>
      <c r="B141" s="75" t="s">
        <v>183</v>
      </c>
      <c r="C141" s="76">
        <v>0</v>
      </c>
      <c r="D141" s="77"/>
      <c r="E141" s="74"/>
    </row>
    <row r="142" spans="1:5" x14ac:dyDescent="0.25">
      <c r="A142" s="59" t="str">
        <f>VLOOKUP(B142, names!A$3:B$2401, 2,)</f>
        <v>Travelers Indemnity Co.</v>
      </c>
      <c r="B142" s="75" t="s">
        <v>152</v>
      </c>
      <c r="C142" s="76">
        <v>111</v>
      </c>
      <c r="D142" s="77"/>
      <c r="E142" s="74"/>
    </row>
    <row r="143" spans="1:5" x14ac:dyDescent="0.25">
      <c r="A143" s="59" t="str">
        <f>VLOOKUP(B143, names!A$3:B$2401, 2,)</f>
        <v>Travelers Indemnity Co. Of America</v>
      </c>
      <c r="B143" s="75" t="s">
        <v>123</v>
      </c>
      <c r="C143" s="76">
        <v>774</v>
      </c>
      <c r="D143" s="76">
        <v>1</v>
      </c>
      <c r="E143" s="74"/>
    </row>
    <row r="144" spans="1:5" x14ac:dyDescent="0.25">
      <c r="A144" s="59" t="str">
        <f>VLOOKUP(B144, names!A$3:B$2401, 2,)</f>
        <v>Travelers Indemnity Co. Of Connecticut</v>
      </c>
      <c r="B144" s="75" t="s">
        <v>156</v>
      </c>
      <c r="C144" s="76">
        <v>64</v>
      </c>
      <c r="D144" s="77"/>
      <c r="E144" s="74"/>
    </row>
    <row r="145" spans="1:5" x14ac:dyDescent="0.25">
      <c r="A145" s="59" t="str">
        <f>VLOOKUP(B145, names!A$3:B$2401, 2,)</f>
        <v>Travelers Property Casualty Co. Of America</v>
      </c>
      <c r="B145" s="75" t="s">
        <v>160</v>
      </c>
      <c r="C145" s="76">
        <v>0</v>
      </c>
      <c r="D145" s="77"/>
      <c r="E145" s="74"/>
    </row>
    <row r="146" spans="1:5" x14ac:dyDescent="0.25">
      <c r="A146" s="59" t="str">
        <f>VLOOKUP(B146, names!A$3:B$2401, 2,)</f>
        <v>Twin City Fire Insurance Co.</v>
      </c>
      <c r="B146" s="75" t="s">
        <v>184</v>
      </c>
      <c r="C146" s="76">
        <v>4</v>
      </c>
      <c r="D146" s="77"/>
      <c r="E146" s="74"/>
    </row>
    <row r="147" spans="1:5" x14ac:dyDescent="0.25">
      <c r="A147" s="59" t="str">
        <f>VLOOKUP(B147, names!A$3:B$2401, 2,)</f>
        <v>United Casualty Insurance Co. Of America</v>
      </c>
      <c r="B147" s="75" t="s">
        <v>95</v>
      </c>
      <c r="C147" s="76">
        <v>15707</v>
      </c>
      <c r="D147" s="76">
        <v>1</v>
      </c>
      <c r="E147" s="74"/>
    </row>
    <row r="148" spans="1:5" x14ac:dyDescent="0.25">
      <c r="A148" s="59" t="str">
        <f>VLOOKUP(B148, names!A$3:B$2401, 2,)</f>
        <v>United Fire And Casualty Co.</v>
      </c>
      <c r="B148" s="75" t="s">
        <v>130</v>
      </c>
      <c r="C148" s="76">
        <v>706</v>
      </c>
      <c r="D148" s="77"/>
      <c r="E148" s="74"/>
    </row>
    <row r="149" spans="1:5" x14ac:dyDescent="0.25">
      <c r="A149" s="59" t="str">
        <f>VLOOKUP(B149, names!A$3:B$2401, 2,)</f>
        <v>United Property &amp; Casualty Insurance Co.</v>
      </c>
      <c r="B149" s="75" t="s">
        <v>39</v>
      </c>
      <c r="C149" s="76">
        <v>172142</v>
      </c>
      <c r="D149" s="76">
        <v>103</v>
      </c>
      <c r="E149" s="74"/>
    </row>
    <row r="150" spans="1:5" x14ac:dyDescent="0.25">
      <c r="A150" s="59" t="str">
        <f>VLOOKUP(B150, names!A$3:B$2401, 2,)</f>
        <v>United Services Automobile Association</v>
      </c>
      <c r="B150" s="75" t="s">
        <v>45</v>
      </c>
      <c r="C150" s="76">
        <v>123922</v>
      </c>
      <c r="D150" s="76">
        <v>1</v>
      </c>
      <c r="E150" s="74"/>
    </row>
    <row r="151" spans="1:5" x14ac:dyDescent="0.25">
      <c r="A151" s="59" t="str">
        <f>VLOOKUP(B151, names!A$3:B$2401, 2,)</f>
        <v>United States Fire Insurance Co.</v>
      </c>
      <c r="B151" s="75" t="s">
        <v>168</v>
      </c>
      <c r="C151" s="76">
        <v>0</v>
      </c>
      <c r="D151" s="77"/>
      <c r="E151" s="74"/>
    </row>
    <row r="152" spans="1:5" x14ac:dyDescent="0.25">
      <c r="A152" s="59" t="str">
        <f>VLOOKUP(B152, names!A$3:B$2401, 2,)</f>
        <v>Universal Insurance Co. Of North America</v>
      </c>
      <c r="B152" s="75" t="s">
        <v>70</v>
      </c>
      <c r="C152" s="76">
        <v>52747</v>
      </c>
      <c r="D152" s="76">
        <v>5</v>
      </c>
      <c r="E152" s="74"/>
    </row>
    <row r="153" spans="1:5" x14ac:dyDescent="0.25">
      <c r="A153" s="59" t="str">
        <f>VLOOKUP(B153, names!A$3:B$2401, 2,)</f>
        <v>Universal Property &amp; Casualty Insurance Co.</v>
      </c>
      <c r="B153" s="75" t="s">
        <v>34</v>
      </c>
      <c r="C153" s="76">
        <v>544681</v>
      </c>
      <c r="D153" s="76">
        <v>51</v>
      </c>
      <c r="E153" s="74"/>
    </row>
    <row r="154" spans="1:5" x14ac:dyDescent="0.25">
      <c r="A154" s="59" t="str">
        <f>VLOOKUP(B154, names!A$3:B$2401, 2,)</f>
        <v>USAA Casualty Insurance Co.</v>
      </c>
      <c r="B154" s="75" t="s">
        <v>67</v>
      </c>
      <c r="C154" s="76">
        <v>57770</v>
      </c>
      <c r="D154" s="76">
        <v>3</v>
      </c>
      <c r="E154" s="74"/>
    </row>
    <row r="155" spans="1:5" x14ac:dyDescent="0.25">
      <c r="A155" s="59" t="str">
        <f>VLOOKUP(B155, names!A$3:B$2401, 2,)</f>
        <v>USAA General Indemnity Co.</v>
      </c>
      <c r="B155" s="75" t="s">
        <v>94</v>
      </c>
      <c r="C155" s="76">
        <v>18639</v>
      </c>
      <c r="D155" s="77"/>
      <c r="E155" s="74"/>
    </row>
    <row r="156" spans="1:5" x14ac:dyDescent="0.25">
      <c r="A156" s="59" t="str">
        <f>VLOOKUP(B156, names!A$3:B$2401, 2,)</f>
        <v>Valley Forge Insurance Co.</v>
      </c>
      <c r="B156" s="75" t="s">
        <v>191</v>
      </c>
      <c r="C156" s="76">
        <v>0</v>
      </c>
      <c r="D156" s="77"/>
      <c r="E156" s="74"/>
    </row>
    <row r="157" spans="1:5" x14ac:dyDescent="0.25">
      <c r="A157" s="59" t="str">
        <f>VLOOKUP(B157, names!A$3:B$2401, 2,)</f>
        <v>Vigilant Insurance Co.</v>
      </c>
      <c r="B157" s="75" t="s">
        <v>158</v>
      </c>
      <c r="C157" s="76">
        <v>66</v>
      </c>
      <c r="D157" s="77"/>
      <c r="E157" s="74"/>
    </row>
    <row r="158" spans="1:5" x14ac:dyDescent="0.25">
      <c r="A158" s="59" t="str">
        <f>VLOOKUP(B158, names!A$3:B$2401, 2,)</f>
        <v>Westfield Insurance Co.</v>
      </c>
      <c r="B158" s="75" t="s">
        <v>154</v>
      </c>
      <c r="C158" s="76">
        <v>0</v>
      </c>
      <c r="D158" s="77"/>
      <c r="E158" s="74"/>
    </row>
    <row r="159" spans="1:5" x14ac:dyDescent="0.25">
      <c r="A159" s="59" t="str">
        <f>VLOOKUP(B159, names!A$3:B$2401, 2,)</f>
        <v>Weston Insurance Co.</v>
      </c>
      <c r="B159" s="75" t="s">
        <v>87</v>
      </c>
      <c r="C159" s="76">
        <v>22639</v>
      </c>
      <c r="D159" s="76">
        <v>1</v>
      </c>
      <c r="E159" s="74"/>
    </row>
    <row r="160" spans="1:5" x14ac:dyDescent="0.25">
      <c r="A160" s="59" t="str">
        <f>VLOOKUP(B160, names!A$3:B$2401, 2,)</f>
        <v>Zurich American Insurance Co.</v>
      </c>
      <c r="B160" s="75" t="s">
        <v>192</v>
      </c>
      <c r="C160" s="76">
        <v>0</v>
      </c>
      <c r="D160" s="77"/>
      <c r="E160" s="74"/>
    </row>
    <row r="161" spans="1:5" x14ac:dyDescent="0.25">
      <c r="A161" s="59" t="str">
        <f>VLOOKUP(B161, names!A$3:B$2401, 2,)</f>
        <v>Zurich American Insurance Co. of Illinois</v>
      </c>
      <c r="B161" s="75" t="s">
        <v>384</v>
      </c>
      <c r="C161" s="76">
        <v>0</v>
      </c>
      <c r="D161" s="77"/>
      <c r="E161" s="7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E163"/>
  <sheetViews>
    <sheetView topLeftCell="A145" workbookViewId="0">
      <selection activeCell="A2" sqref="A2:A163"/>
    </sheetView>
  </sheetViews>
  <sheetFormatPr defaultRowHeight="15" x14ac:dyDescent="0.25"/>
  <cols>
    <col min="1" max="1" width="9.140625" style="59"/>
  </cols>
  <sheetData>
    <row r="1" spans="1:5" ht="51" x14ac:dyDescent="0.25">
      <c r="B1" s="69" t="s">
        <v>2911</v>
      </c>
      <c r="C1" s="70" t="s">
        <v>2912</v>
      </c>
      <c r="D1" s="70" t="s">
        <v>2913</v>
      </c>
      <c r="E1" s="70" t="s">
        <v>2914</v>
      </c>
    </row>
    <row r="2" spans="1:5" x14ac:dyDescent="0.25">
      <c r="A2" s="59" t="str">
        <f>VLOOKUP(B2, names!A$3:B$2401, 2,)</f>
        <v>Ace American Insurance Co.</v>
      </c>
      <c r="B2" s="78" t="s">
        <v>180</v>
      </c>
      <c r="C2" s="79">
        <v>0</v>
      </c>
      <c r="D2" s="80"/>
      <c r="E2" s="81"/>
    </row>
    <row r="3" spans="1:5" x14ac:dyDescent="0.25">
      <c r="A3" s="59" t="str">
        <f>VLOOKUP(B3, names!A$3:B$2401, 2,)</f>
        <v>Ace Insurance Co. Of The Midwest</v>
      </c>
      <c r="B3" s="78" t="s">
        <v>114</v>
      </c>
      <c r="C3" s="79">
        <v>2596</v>
      </c>
      <c r="D3" s="80"/>
      <c r="E3" s="81"/>
    </row>
    <row r="4" spans="1:5" x14ac:dyDescent="0.25">
      <c r="A4" s="59" t="str">
        <f>VLOOKUP(B4, names!A$3:B$2401, 2,)</f>
        <v>Addison Insurance Co.</v>
      </c>
      <c r="B4" s="78" t="s">
        <v>136</v>
      </c>
      <c r="C4" s="79">
        <v>480</v>
      </c>
      <c r="D4" s="80"/>
      <c r="E4" s="81"/>
    </row>
    <row r="5" spans="1:5" x14ac:dyDescent="0.25">
      <c r="A5" s="59" t="str">
        <f>VLOOKUP(B5, names!A$3:B$2401, 2,)</f>
        <v>Aegis Security Insurance Co.</v>
      </c>
      <c r="B5" s="78" t="s">
        <v>129</v>
      </c>
      <c r="C5" s="79">
        <v>796</v>
      </c>
      <c r="D5" s="80"/>
      <c r="E5" s="81"/>
    </row>
    <row r="6" spans="1:5" x14ac:dyDescent="0.25">
      <c r="A6" s="59" t="str">
        <f>VLOOKUP(B6, names!A$3:B$2401, 2,)</f>
        <v>AIG Property Casualty Co.</v>
      </c>
      <c r="B6" s="78" t="s">
        <v>97</v>
      </c>
      <c r="C6" s="79">
        <v>14056</v>
      </c>
      <c r="D6" s="80"/>
      <c r="E6" s="81"/>
    </row>
    <row r="7" spans="1:5" x14ac:dyDescent="0.25">
      <c r="A7" s="59" t="str">
        <f>VLOOKUP(B7, names!A$3:B$2401, 2,)</f>
        <v>Allianz Global Risks Us Insurance Co.</v>
      </c>
      <c r="B7" s="78" t="s">
        <v>193</v>
      </c>
      <c r="C7" s="79">
        <v>0</v>
      </c>
      <c r="D7" s="80"/>
      <c r="E7" s="81"/>
    </row>
    <row r="8" spans="1:5" x14ac:dyDescent="0.25">
      <c r="A8" s="59" t="str">
        <f>VLOOKUP(B8, names!A$3:B$2401, 2,)</f>
        <v>American Alternative Insurance Corp.</v>
      </c>
      <c r="B8" s="78" t="s">
        <v>177</v>
      </c>
      <c r="C8" s="79">
        <v>0</v>
      </c>
      <c r="D8" s="80"/>
      <c r="E8" s="81"/>
    </row>
    <row r="9" spans="1:5" x14ac:dyDescent="0.25">
      <c r="A9" s="59" t="str">
        <f>VLOOKUP(B9, names!A$3:B$2401, 2,)</f>
        <v>American Automobile Insurance Co.</v>
      </c>
      <c r="B9" s="78" t="s">
        <v>113</v>
      </c>
      <c r="C9" s="79">
        <v>2943</v>
      </c>
      <c r="D9" s="79">
        <v>1</v>
      </c>
      <c r="E9" s="81"/>
    </row>
    <row r="10" spans="1:5" x14ac:dyDescent="0.25">
      <c r="A10" s="59" t="str">
        <f>VLOOKUP(B10, names!A$3:B$2401, 2,)</f>
        <v>American Bankers Insurance Co. Of Florida</v>
      </c>
      <c r="B10" s="78" t="s">
        <v>42</v>
      </c>
      <c r="C10" s="79">
        <v>158241</v>
      </c>
      <c r="D10" s="79">
        <v>4</v>
      </c>
      <c r="E10" s="81"/>
    </row>
    <row r="11" spans="1:5" x14ac:dyDescent="0.25">
      <c r="A11" s="59" t="str">
        <f>VLOOKUP(B11, names!A$3:B$2401, 2,)</f>
        <v>American Capital Assurance Corp</v>
      </c>
      <c r="B11" s="78" t="s">
        <v>117</v>
      </c>
      <c r="C11" s="79">
        <v>0</v>
      </c>
      <c r="D11" s="80"/>
      <c r="E11" s="81"/>
    </row>
    <row r="12" spans="1:5" x14ac:dyDescent="0.25">
      <c r="A12" s="59" t="str">
        <f>VLOOKUP(B12, names!A$3:B$2401, 2,)</f>
        <v>American Casualty Co. Of Reading, Pennsylvania</v>
      </c>
      <c r="B12" s="78" t="s">
        <v>178</v>
      </c>
      <c r="C12" s="79">
        <v>0</v>
      </c>
      <c r="D12" s="80"/>
      <c r="E12" s="81"/>
    </row>
    <row r="13" spans="1:5" x14ac:dyDescent="0.25">
      <c r="A13" s="59" t="str">
        <f>VLOOKUP(B13, names!A$3:B$2401, 2,)</f>
        <v>American Coastal Insurance Co.</v>
      </c>
      <c r="B13" s="78" t="s">
        <v>108</v>
      </c>
      <c r="C13" s="79">
        <v>0</v>
      </c>
      <c r="D13" s="79">
        <v>1</v>
      </c>
      <c r="E13" s="81"/>
    </row>
    <row r="14" spans="1:5" x14ac:dyDescent="0.25">
      <c r="A14" s="59" t="str">
        <f>VLOOKUP(B14, names!A$3:B$2401, 2,)</f>
        <v>American Colonial Insurance Co.</v>
      </c>
      <c r="B14" s="78" t="s">
        <v>109</v>
      </c>
      <c r="C14" s="79">
        <v>4513</v>
      </c>
      <c r="D14" s="80"/>
      <c r="E14" s="81"/>
    </row>
    <row r="15" spans="1:5" x14ac:dyDescent="0.25">
      <c r="A15" s="59" t="str">
        <f>VLOOKUP(B15, names!A$3:B$2401, 2,)</f>
        <v>American Economy Insurance Co.</v>
      </c>
      <c r="B15" s="78" t="s">
        <v>188</v>
      </c>
      <c r="C15" s="79">
        <v>0</v>
      </c>
      <c r="D15" s="80"/>
      <c r="E15" s="81"/>
    </row>
    <row r="16" spans="1:5" x14ac:dyDescent="0.25">
      <c r="A16" s="59" t="str">
        <f>VLOOKUP(B16, names!A$3:B$2401, 2,)</f>
        <v>American Home Assurance Co.</v>
      </c>
      <c r="B16" s="78" t="s">
        <v>128</v>
      </c>
      <c r="C16" s="79">
        <v>857</v>
      </c>
      <c r="D16" s="80"/>
      <c r="E16" s="81"/>
    </row>
    <row r="17" spans="1:5" x14ac:dyDescent="0.25">
      <c r="A17" s="59" t="str">
        <f>VLOOKUP(B17, names!A$3:B$2401, 2,)</f>
        <v>American Insurance Co. (The)</v>
      </c>
      <c r="B17" s="78" t="s">
        <v>197</v>
      </c>
      <c r="C17" s="79">
        <v>0</v>
      </c>
      <c r="D17" s="80"/>
      <c r="E17" s="81"/>
    </row>
    <row r="18" spans="1:5" x14ac:dyDescent="0.25">
      <c r="A18" s="59" t="str">
        <f>VLOOKUP(B18, names!A$3:B$2401, 2,)</f>
        <v>American Integrity Insurance Co. Of Florida</v>
      </c>
      <c r="B18" s="78" t="s">
        <v>38</v>
      </c>
      <c r="C18" s="79">
        <v>206795</v>
      </c>
      <c r="D18" s="79">
        <v>68</v>
      </c>
      <c r="E18" s="81"/>
    </row>
    <row r="19" spans="1:5" x14ac:dyDescent="0.25">
      <c r="A19" s="59" t="str">
        <f>VLOOKUP(B19, names!A$3:B$2401, 2,)</f>
        <v>American Modern Insurance Co. Of Florida</v>
      </c>
      <c r="B19" s="78" t="s">
        <v>66</v>
      </c>
      <c r="C19" s="79">
        <v>58414</v>
      </c>
      <c r="D19" s="80"/>
      <c r="E19" s="81"/>
    </row>
    <row r="20" spans="1:5" x14ac:dyDescent="0.25">
      <c r="A20" s="59" t="str">
        <f>VLOOKUP(B20, names!A$3:B$2401, 2,)</f>
        <v>American Platinum Property And Casualty Insurance Co.</v>
      </c>
      <c r="B20" s="78" t="s">
        <v>132</v>
      </c>
      <c r="C20" s="79">
        <v>583</v>
      </c>
      <c r="D20" s="80"/>
      <c r="E20" s="81"/>
    </row>
    <row r="21" spans="1:5" x14ac:dyDescent="0.25">
      <c r="A21" s="59" t="str">
        <f>VLOOKUP(B21, names!A$3:B$2401, 2,)</f>
        <v>American Reliable Insurance Co.</v>
      </c>
      <c r="B21" s="78" t="s">
        <v>102</v>
      </c>
      <c r="C21" s="79">
        <v>7191</v>
      </c>
      <c r="D21" s="80"/>
      <c r="E21" s="81"/>
    </row>
    <row r="22" spans="1:5" x14ac:dyDescent="0.25">
      <c r="A22" s="59" t="str">
        <f>VLOOKUP(B22, names!A$3:B$2401, 2,)</f>
        <v>American Security Insurance Co.</v>
      </c>
      <c r="B22" s="78" t="s">
        <v>172</v>
      </c>
      <c r="C22" s="79">
        <v>14</v>
      </c>
      <c r="D22" s="79">
        <v>3</v>
      </c>
      <c r="E22" s="81"/>
    </row>
    <row r="23" spans="1:5" x14ac:dyDescent="0.25">
      <c r="A23" s="59" t="str">
        <f>VLOOKUP(B23, names!A$3:B$2401, 2,)</f>
        <v>American Southern Home Insurance Co.</v>
      </c>
      <c r="B23" s="78" t="s">
        <v>105</v>
      </c>
      <c r="C23" s="79">
        <v>6045</v>
      </c>
      <c r="D23" s="80"/>
      <c r="E23" s="81"/>
    </row>
    <row r="24" spans="1:5" x14ac:dyDescent="0.25">
      <c r="A24" s="59" t="str">
        <f>VLOOKUP(B24, names!A$3:B$2401, 2,)</f>
        <v>American States Insurance Co.</v>
      </c>
      <c r="B24" s="78" t="s">
        <v>155</v>
      </c>
      <c r="C24" s="79">
        <v>0</v>
      </c>
      <c r="D24" s="79">
        <v>1</v>
      </c>
      <c r="E24" s="81"/>
    </row>
    <row r="25" spans="1:5" x14ac:dyDescent="0.25">
      <c r="A25" s="59" t="str">
        <f>VLOOKUP(B25, names!A$3:B$2401, 2,)</f>
        <v>American Strategic Insurance Corp.</v>
      </c>
      <c r="B25" s="78" t="s">
        <v>61</v>
      </c>
      <c r="C25" s="79">
        <v>62791</v>
      </c>
      <c r="D25" s="79">
        <v>6</v>
      </c>
      <c r="E25" s="81"/>
    </row>
    <row r="26" spans="1:5" x14ac:dyDescent="0.25">
      <c r="A26" s="59" t="str">
        <f>VLOOKUP(B26, names!A$3:B$2401, 2,)</f>
        <v>American Traditions Insurance Co.</v>
      </c>
      <c r="B26" s="78" t="s">
        <v>68</v>
      </c>
      <c r="C26" s="79">
        <v>55326</v>
      </c>
      <c r="D26" s="79">
        <v>2</v>
      </c>
      <c r="E26" s="81"/>
    </row>
    <row r="27" spans="1:5" x14ac:dyDescent="0.25">
      <c r="A27" s="59" t="str">
        <f>VLOOKUP(B27, names!A$3:B$2401, 2,)</f>
        <v>Amica Mutual Insurance Co.</v>
      </c>
      <c r="B27" s="78" t="s">
        <v>89</v>
      </c>
      <c r="C27" s="79">
        <v>22131</v>
      </c>
      <c r="D27" s="79">
        <v>2</v>
      </c>
      <c r="E27" s="81"/>
    </row>
    <row r="28" spans="1:5" x14ac:dyDescent="0.25">
      <c r="A28" s="59" t="str">
        <f>VLOOKUP(B28, names!A$3:B$2401, 2,)</f>
        <v>Anchor Property And Casualty Insurance Co.</v>
      </c>
      <c r="B28" s="78" t="s">
        <v>88</v>
      </c>
      <c r="C28" s="79">
        <v>29970</v>
      </c>
      <c r="D28" s="79">
        <v>2</v>
      </c>
      <c r="E28" s="81"/>
    </row>
    <row r="29" spans="1:5" x14ac:dyDescent="0.25">
      <c r="A29" s="59" t="str">
        <f>VLOOKUP(B29, names!A$3:B$2401, 2,)</f>
        <v>Arch Insurance Co.</v>
      </c>
      <c r="B29" s="78" t="s">
        <v>173</v>
      </c>
      <c r="C29" s="79">
        <v>0</v>
      </c>
      <c r="D29" s="80"/>
      <c r="E29" s="81"/>
    </row>
    <row r="30" spans="1:5" x14ac:dyDescent="0.25">
      <c r="A30" s="59" t="str">
        <f>VLOOKUP(B30, names!A$3:B$2401, 2,)</f>
        <v>Ark Royal Insurance Co.</v>
      </c>
      <c r="B30" s="78" t="s">
        <v>50</v>
      </c>
      <c r="C30" s="79">
        <v>98127</v>
      </c>
      <c r="D30" s="79">
        <v>4</v>
      </c>
      <c r="E30" s="81"/>
    </row>
    <row r="31" spans="1:5" x14ac:dyDescent="0.25">
      <c r="A31" s="59" t="str">
        <f>VLOOKUP(B31, names!A$3:B$2401, 2,)</f>
        <v>Armed Forces Insurance Exchange</v>
      </c>
      <c r="B31" s="78" t="s">
        <v>111</v>
      </c>
      <c r="C31" s="79">
        <v>3592</v>
      </c>
      <c r="D31" s="80"/>
      <c r="E31" s="81"/>
    </row>
    <row r="32" spans="1:5" x14ac:dyDescent="0.25">
      <c r="A32" s="59" t="str">
        <f>VLOOKUP(B32, names!A$3:B$2401, 2,)</f>
        <v>ASI Assurance Corp.</v>
      </c>
      <c r="B32" s="78" t="s">
        <v>56</v>
      </c>
      <c r="C32" s="79">
        <v>71221</v>
      </c>
      <c r="D32" s="79">
        <v>3</v>
      </c>
      <c r="E32" s="81"/>
    </row>
    <row r="33" spans="1:5" x14ac:dyDescent="0.25">
      <c r="A33" s="59" t="str">
        <f>VLOOKUP(B33, names!A$3:B$2401, 2,)</f>
        <v>ASI Preferred Insurance Corp.</v>
      </c>
      <c r="B33" s="78" t="s">
        <v>47</v>
      </c>
      <c r="C33" s="79">
        <v>113562</v>
      </c>
      <c r="D33" s="79">
        <v>5</v>
      </c>
      <c r="E33" s="81"/>
    </row>
    <row r="34" spans="1:5" x14ac:dyDescent="0.25">
      <c r="A34" s="59" t="str">
        <f>VLOOKUP(B34, names!A$3:B$2401, 2,)</f>
        <v>Associated Indemnity Corp.</v>
      </c>
      <c r="B34" s="78" t="s">
        <v>141</v>
      </c>
      <c r="C34" s="79">
        <v>244</v>
      </c>
      <c r="D34" s="80"/>
      <c r="E34" s="81"/>
    </row>
    <row r="35" spans="1:5" x14ac:dyDescent="0.25">
      <c r="A35" s="59" t="str">
        <f>VLOOKUP(B35, names!A$3:B$2401, 2,)</f>
        <v>Auto Club Insurance Co. Of Florida</v>
      </c>
      <c r="B35" s="78" t="s">
        <v>60</v>
      </c>
      <c r="C35" s="79">
        <v>63805</v>
      </c>
      <c r="D35" s="79">
        <v>4</v>
      </c>
      <c r="E35" s="81"/>
    </row>
    <row r="36" spans="1:5" x14ac:dyDescent="0.25">
      <c r="A36" s="59" t="str">
        <f>VLOOKUP(B36, names!A$3:B$2401, 2,)</f>
        <v>Auto-Owners Insurance Co.</v>
      </c>
      <c r="B36" s="78" t="s">
        <v>116</v>
      </c>
      <c r="C36" s="79">
        <v>2287</v>
      </c>
      <c r="D36" s="80"/>
      <c r="E36" s="81"/>
    </row>
    <row r="37" spans="1:5" x14ac:dyDescent="0.25">
      <c r="A37" s="59" t="str">
        <f>VLOOKUP(B37, names!A$3:B$2401, 2,)</f>
        <v>Avatar Property &amp; Casualty Insurance Co.</v>
      </c>
      <c r="B37" s="78" t="s">
        <v>91</v>
      </c>
      <c r="C37" s="79">
        <v>18736</v>
      </c>
      <c r="D37" s="79">
        <v>4</v>
      </c>
      <c r="E37" s="81"/>
    </row>
    <row r="38" spans="1:5" x14ac:dyDescent="0.25">
      <c r="A38" s="59" t="str">
        <f>VLOOKUP(B38, names!A$3:B$2401, 2,)</f>
        <v>Capitol Preferred Insurance Co.</v>
      </c>
      <c r="B38" s="78" t="s">
        <v>74</v>
      </c>
      <c r="C38" s="79">
        <v>44281</v>
      </c>
      <c r="D38" s="79">
        <v>11</v>
      </c>
      <c r="E38" s="81"/>
    </row>
    <row r="39" spans="1:5" x14ac:dyDescent="0.25">
      <c r="A39" s="59" t="str">
        <f>VLOOKUP(B39, names!A$3:B$2401, 2,)</f>
        <v>Castle Key Indemnity Co.</v>
      </c>
      <c r="B39" s="78" t="s">
        <v>49</v>
      </c>
      <c r="C39" s="79">
        <v>105274</v>
      </c>
      <c r="D39" s="79">
        <v>2</v>
      </c>
      <c r="E39" s="81"/>
    </row>
    <row r="40" spans="1:5" x14ac:dyDescent="0.25">
      <c r="A40" s="59" t="str">
        <f>VLOOKUP(B40, names!A$3:B$2401, 2,)</f>
        <v>Castle Key Insurance Co.</v>
      </c>
      <c r="B40" s="78" t="s">
        <v>53</v>
      </c>
      <c r="C40" s="79">
        <v>84748</v>
      </c>
      <c r="D40" s="79">
        <v>14</v>
      </c>
      <c r="E40" s="81"/>
    </row>
    <row r="41" spans="1:5" x14ac:dyDescent="0.25">
      <c r="A41" s="59" t="str">
        <f>VLOOKUP(B41, names!A$3:B$2401, 2,)</f>
        <v>Centauri Specialty Insurance Co.</v>
      </c>
      <c r="B41" s="78" t="s">
        <v>119</v>
      </c>
      <c r="C41" s="79">
        <v>1998</v>
      </c>
      <c r="D41" s="80"/>
      <c r="E41" s="81"/>
    </row>
    <row r="42" spans="1:5" x14ac:dyDescent="0.25">
      <c r="A42" s="59" t="str">
        <f>VLOOKUP(B42, names!A$3:B$2401, 2,)</f>
        <v>Century-National Insurance Co.</v>
      </c>
      <c r="B42" s="78" t="s">
        <v>189</v>
      </c>
      <c r="C42" s="79">
        <v>2</v>
      </c>
      <c r="D42" s="80"/>
      <c r="E42" s="81"/>
    </row>
    <row r="43" spans="1:5" x14ac:dyDescent="0.25">
      <c r="A43" s="59" t="str">
        <f>VLOOKUP(B43, names!A$3:B$2401, 2,)</f>
        <v>Charter Oak Fire Insurance Co.</v>
      </c>
      <c r="B43" s="78" t="s">
        <v>149</v>
      </c>
      <c r="C43" s="79">
        <v>132</v>
      </c>
      <c r="D43" s="80"/>
      <c r="E43" s="81"/>
    </row>
    <row r="44" spans="1:5" x14ac:dyDescent="0.25">
      <c r="A44" s="59" t="str">
        <f>VLOOKUP(B44, names!A$3:B$2401, 2,)</f>
        <v>Church Mutual Insurance Co.</v>
      </c>
      <c r="B44" s="78" t="s">
        <v>139</v>
      </c>
      <c r="C44" s="79">
        <v>0</v>
      </c>
      <c r="D44" s="80"/>
      <c r="E44" s="81"/>
    </row>
    <row r="45" spans="1:5" x14ac:dyDescent="0.25">
      <c r="A45" s="59" t="str">
        <f>VLOOKUP(B45, names!A$3:B$2401, 2,)</f>
        <v>Cincinnati Insurance Co.</v>
      </c>
      <c r="B45" s="78" t="s">
        <v>124</v>
      </c>
      <c r="C45" s="79">
        <v>834</v>
      </c>
      <c r="D45" s="80"/>
      <c r="E45" s="81"/>
    </row>
    <row r="46" spans="1:5" x14ac:dyDescent="0.25">
      <c r="A46" s="59" t="str">
        <f>VLOOKUP(B46, names!A$3:B$2401, 2,)</f>
        <v>Citizens Property Insurance Corp.</v>
      </c>
      <c r="B46" s="78" t="s">
        <v>33</v>
      </c>
      <c r="C46" s="79">
        <v>571183</v>
      </c>
      <c r="D46" s="79">
        <v>156</v>
      </c>
      <c r="E46" s="81"/>
    </row>
    <row r="47" spans="1:5" x14ac:dyDescent="0.25">
      <c r="A47" s="59" t="str">
        <f>VLOOKUP(B47, names!A$3:B$2401, 2,)</f>
        <v>Continental Casualty Co.</v>
      </c>
      <c r="B47" s="78" t="s">
        <v>174</v>
      </c>
      <c r="C47" s="79">
        <v>0</v>
      </c>
      <c r="D47" s="80"/>
      <c r="E47" s="81"/>
    </row>
    <row r="48" spans="1:5" x14ac:dyDescent="0.25">
      <c r="A48" s="59" t="str">
        <f>VLOOKUP(B48, names!A$3:B$2401, 2,)</f>
        <v>Continental Insurance Co.</v>
      </c>
      <c r="B48" s="78" t="s">
        <v>190</v>
      </c>
      <c r="C48" s="79">
        <v>0</v>
      </c>
      <c r="D48" s="80"/>
      <c r="E48" s="81"/>
    </row>
    <row r="49" spans="1:5" x14ac:dyDescent="0.25">
      <c r="A49" s="59" t="str">
        <f>VLOOKUP(B49, names!A$3:B$2401, 2,)</f>
        <v>Cypress Property &amp; Casualty Insurance Co.</v>
      </c>
      <c r="B49" s="78" t="s">
        <v>59</v>
      </c>
      <c r="C49" s="79">
        <v>65888</v>
      </c>
      <c r="D49" s="79">
        <v>7</v>
      </c>
      <c r="E49" s="81"/>
    </row>
    <row r="50" spans="1:5" x14ac:dyDescent="0.25">
      <c r="A50" s="59" t="str">
        <f>VLOOKUP(B50, names!A$3:B$2401, 2,)</f>
        <v>Edison Insurance Co.</v>
      </c>
      <c r="B50" s="78" t="s">
        <v>115</v>
      </c>
      <c r="C50" s="79">
        <v>2324</v>
      </c>
      <c r="D50" s="80"/>
      <c r="E50" s="81"/>
    </row>
    <row r="51" spans="1:5" x14ac:dyDescent="0.25">
      <c r="A51" s="59" t="str">
        <f>VLOOKUP(B51, names!A$3:B$2401, 2,)</f>
        <v>Electric Insurance Co.</v>
      </c>
      <c r="B51" s="78" t="s">
        <v>121</v>
      </c>
      <c r="C51" s="79">
        <v>1916</v>
      </c>
      <c r="D51" s="80"/>
      <c r="E51" s="81"/>
    </row>
    <row r="52" spans="1:5" x14ac:dyDescent="0.25">
      <c r="A52" s="59" t="str">
        <f>VLOOKUP(B52, names!A$3:B$2401, 2,)</f>
        <v>Elements Property Insurance Co.</v>
      </c>
      <c r="B52" s="78" t="s">
        <v>78</v>
      </c>
      <c r="C52" s="79">
        <v>36641</v>
      </c>
      <c r="D52" s="79">
        <v>5</v>
      </c>
      <c r="E52" s="81"/>
    </row>
    <row r="53" spans="1:5" x14ac:dyDescent="0.25">
      <c r="A53" s="59" t="str">
        <f>VLOOKUP(B53, names!A$3:B$2401, 2,)</f>
        <v>Employers Insurance Co. Of Wausau</v>
      </c>
      <c r="B53" s="78" t="s">
        <v>194</v>
      </c>
      <c r="C53" s="79">
        <v>0</v>
      </c>
      <c r="D53" s="80"/>
      <c r="E53" s="81"/>
    </row>
    <row r="54" spans="1:5" x14ac:dyDescent="0.25">
      <c r="A54" s="59" t="str">
        <f>VLOOKUP(B54, names!A$3:B$2401, 2,)</f>
        <v>FCCI Insurance Co.</v>
      </c>
      <c r="B54" s="78" t="s">
        <v>144</v>
      </c>
      <c r="C54" s="79">
        <v>207</v>
      </c>
      <c r="D54" s="80"/>
      <c r="E54" s="81"/>
    </row>
    <row r="55" spans="1:5" x14ac:dyDescent="0.25">
      <c r="A55" s="59" t="str">
        <f>VLOOKUP(B55, names!A$3:B$2401, 2,)</f>
        <v>Federal Insurance Co.</v>
      </c>
      <c r="B55" s="78" t="s">
        <v>81</v>
      </c>
      <c r="C55" s="79">
        <v>32365</v>
      </c>
      <c r="D55" s="80"/>
      <c r="E55" s="81"/>
    </row>
    <row r="56" spans="1:5" x14ac:dyDescent="0.25">
      <c r="A56" s="59" t="str">
        <f>VLOOKUP(B56, names!A$3:B$2401, 2,)</f>
        <v>Federated National Insurance Co.</v>
      </c>
      <c r="B56" s="78" t="s">
        <v>37</v>
      </c>
      <c r="C56" s="79">
        <v>212490</v>
      </c>
      <c r="D56" s="79">
        <v>33</v>
      </c>
      <c r="E56" s="81"/>
    </row>
    <row r="57" spans="1:5" x14ac:dyDescent="0.25">
      <c r="A57" s="59" t="str">
        <f>VLOOKUP(B57, names!A$3:B$2401, 2,)</f>
        <v>Fidelity And Deposit Co. Of Maryland</v>
      </c>
      <c r="B57" s="78" t="s">
        <v>199</v>
      </c>
      <c r="C57" s="79">
        <v>0</v>
      </c>
      <c r="D57" s="80"/>
      <c r="E57" s="81"/>
    </row>
    <row r="58" spans="1:5" x14ac:dyDescent="0.25">
      <c r="A58" s="59" t="str">
        <f>VLOOKUP(B58, names!A$3:B$2401, 2,)</f>
        <v>Fidelity Fire &amp; Casualty Co.</v>
      </c>
      <c r="B58" s="78" t="s">
        <v>200</v>
      </c>
      <c r="C58" s="79">
        <v>0</v>
      </c>
      <c r="D58" s="79">
        <v>2</v>
      </c>
      <c r="E58" s="81"/>
    </row>
    <row r="59" spans="1:5" x14ac:dyDescent="0.25">
      <c r="A59" s="59" t="str">
        <f>VLOOKUP(B59, names!A$3:B$2401, 2,)</f>
        <v>Fireman's Fund Insurance Co.</v>
      </c>
      <c r="B59" s="78" t="s">
        <v>104</v>
      </c>
      <c r="C59" s="79">
        <v>6457</v>
      </c>
      <c r="D59" s="80"/>
      <c r="E59" s="81"/>
    </row>
    <row r="60" spans="1:5" x14ac:dyDescent="0.25">
      <c r="A60" s="59" t="str">
        <f>VLOOKUP(B60, names!A$3:B$2401, 2,)</f>
        <v>First American Property &amp; Casualty Insurance Co.</v>
      </c>
      <c r="B60" s="78" t="s">
        <v>98</v>
      </c>
      <c r="C60" s="79">
        <v>12773</v>
      </c>
      <c r="D60" s="80"/>
      <c r="E60" s="81"/>
    </row>
    <row r="61" spans="1:5" x14ac:dyDescent="0.25">
      <c r="A61" s="59" t="str">
        <f>VLOOKUP(B61, names!A$3:B$2401, 2,)</f>
        <v>First Community Insurance Co.</v>
      </c>
      <c r="B61" s="78" t="s">
        <v>83</v>
      </c>
      <c r="C61" s="79">
        <v>29172</v>
      </c>
      <c r="D61" s="79">
        <v>1</v>
      </c>
      <c r="E61" s="81"/>
    </row>
    <row r="62" spans="1:5" x14ac:dyDescent="0.25">
      <c r="A62" s="59" t="str">
        <f>VLOOKUP(B62, names!A$3:B$2401, 2,)</f>
        <v>First Floridian Auto And Home Insurance Co.</v>
      </c>
      <c r="B62" s="78" t="s">
        <v>93</v>
      </c>
      <c r="C62" s="79">
        <v>16699</v>
      </c>
      <c r="D62" s="79">
        <v>1</v>
      </c>
      <c r="E62" s="81"/>
    </row>
    <row r="63" spans="1:5" x14ac:dyDescent="0.25">
      <c r="A63" s="59" t="str">
        <f>VLOOKUP(B63, names!A$3:B$2401, 2,)</f>
        <v>First Liberty Insurance Corp. (The)</v>
      </c>
      <c r="B63" s="78" t="s">
        <v>90</v>
      </c>
      <c r="C63" s="79">
        <v>21685</v>
      </c>
      <c r="D63" s="80"/>
      <c r="E63" s="81"/>
    </row>
    <row r="64" spans="1:5" x14ac:dyDescent="0.25">
      <c r="A64" s="59" t="str">
        <f>VLOOKUP(B64, names!A$3:B$2401, 2,)</f>
        <v>First National Insurance Co. Of America</v>
      </c>
      <c r="B64" s="78" t="s">
        <v>138</v>
      </c>
      <c r="C64" s="79">
        <v>378</v>
      </c>
      <c r="D64" s="80"/>
      <c r="E64" s="81"/>
    </row>
    <row r="65" spans="1:5" x14ac:dyDescent="0.25">
      <c r="A65" s="59" t="str">
        <f>VLOOKUP(B65, names!A$3:B$2401, 2,)</f>
        <v>First Protective Insurance Co.</v>
      </c>
      <c r="B65" s="78" t="s">
        <v>55</v>
      </c>
      <c r="C65" s="79">
        <v>73826</v>
      </c>
      <c r="D65" s="79">
        <v>10</v>
      </c>
      <c r="E65" s="81"/>
    </row>
    <row r="66" spans="1:5" x14ac:dyDescent="0.25">
      <c r="A66" s="59" t="str">
        <f>VLOOKUP(B66, names!A$3:B$2401, 2,)</f>
        <v>Florida Family Insurance Co.</v>
      </c>
      <c r="B66" s="78" t="s">
        <v>48</v>
      </c>
      <c r="C66" s="79">
        <v>106767</v>
      </c>
      <c r="D66" s="79">
        <v>7</v>
      </c>
      <c r="E66" s="81"/>
    </row>
    <row r="67" spans="1:5" x14ac:dyDescent="0.25">
      <c r="A67" s="59" t="str">
        <f>VLOOKUP(B67, names!A$3:B$2401, 2,)</f>
        <v>Florida Farm Bureau Casualty Insurance Co.</v>
      </c>
      <c r="B67" s="78" t="s">
        <v>75</v>
      </c>
      <c r="C67" s="79">
        <v>42889</v>
      </c>
      <c r="D67" s="80"/>
      <c r="E67" s="81"/>
    </row>
    <row r="68" spans="1:5" x14ac:dyDescent="0.25">
      <c r="A68" s="59" t="str">
        <f>VLOOKUP(B68, names!A$3:B$2401, 2,)</f>
        <v>Florida Farm Bureau General Insurance Co.</v>
      </c>
      <c r="B68" s="78" t="s">
        <v>76</v>
      </c>
      <c r="C68" s="79">
        <v>41628</v>
      </c>
      <c r="D68" s="79">
        <v>3</v>
      </c>
      <c r="E68" s="81"/>
    </row>
    <row r="69" spans="1:5" x14ac:dyDescent="0.25">
      <c r="A69" s="59" t="str">
        <f>VLOOKUP(B69, names!A$3:B$2401, 2,)</f>
        <v>Florida Peninsula Insurance Co.</v>
      </c>
      <c r="B69" s="78" t="s">
        <v>46</v>
      </c>
      <c r="C69" s="79">
        <v>123314</v>
      </c>
      <c r="D69" s="79">
        <v>29</v>
      </c>
      <c r="E69" s="81"/>
    </row>
    <row r="70" spans="1:5" x14ac:dyDescent="0.25">
      <c r="A70" s="59" t="str">
        <f>VLOOKUP(B70, names!A$3:B$2401, 2,)</f>
        <v>Foremost Insurance Co.</v>
      </c>
      <c r="B70" s="78" t="s">
        <v>79</v>
      </c>
      <c r="C70" s="79">
        <v>32025</v>
      </c>
      <c r="D70" s="79">
        <v>2</v>
      </c>
      <c r="E70" s="81"/>
    </row>
    <row r="71" spans="1:5" x14ac:dyDescent="0.25">
      <c r="A71" s="59" t="str">
        <f>VLOOKUP(B71, names!A$3:B$2401, 2,)</f>
        <v>Foremost Property And Casualty Insurance Co.</v>
      </c>
      <c r="B71" s="78" t="s">
        <v>92</v>
      </c>
      <c r="C71" s="79">
        <v>18367</v>
      </c>
      <c r="D71" s="79">
        <v>1</v>
      </c>
      <c r="E71" s="81"/>
    </row>
    <row r="72" spans="1:5" x14ac:dyDescent="0.25">
      <c r="A72" s="59" t="str">
        <f>VLOOKUP(B72, names!A$3:B$2401, 2,)</f>
        <v>General Insurance Co. Of America</v>
      </c>
      <c r="B72" s="78" t="s">
        <v>176</v>
      </c>
      <c r="C72" s="79">
        <v>0</v>
      </c>
      <c r="D72" s="80"/>
      <c r="E72" s="81"/>
    </row>
    <row r="73" spans="1:5" x14ac:dyDescent="0.25">
      <c r="A73" s="59" t="str">
        <f>VLOOKUP(B73, names!A$3:B$2401, 2,)</f>
        <v>Granada Insurance Co.</v>
      </c>
      <c r="B73" s="78" t="s">
        <v>161</v>
      </c>
      <c r="C73" s="79">
        <v>0</v>
      </c>
      <c r="D73" s="80"/>
      <c r="E73" s="81"/>
    </row>
    <row r="74" spans="1:5" x14ac:dyDescent="0.25">
      <c r="A74" s="59" t="str">
        <f>VLOOKUP(B74, names!A$3:B$2401, 2,)</f>
        <v>Great American Alliance Insurance Co.</v>
      </c>
      <c r="B74" s="78" t="s">
        <v>167</v>
      </c>
      <c r="C74" s="79">
        <v>19</v>
      </c>
      <c r="D74" s="80"/>
      <c r="E74" s="81"/>
    </row>
    <row r="75" spans="1:5" x14ac:dyDescent="0.25">
      <c r="A75" s="59" t="str">
        <f>VLOOKUP(B75, names!A$3:B$2401, 2,)</f>
        <v>Great American Assurance Co.</v>
      </c>
      <c r="B75" s="78" t="s">
        <v>133</v>
      </c>
      <c r="C75" s="79">
        <v>550</v>
      </c>
      <c r="D75" s="80"/>
      <c r="E75" s="81"/>
    </row>
    <row r="76" spans="1:5" x14ac:dyDescent="0.25">
      <c r="A76" s="59" t="str">
        <f>VLOOKUP(B76, names!A$3:B$2401, 2,)</f>
        <v>Great American Insurance Co.</v>
      </c>
      <c r="B76" s="78" t="s">
        <v>131</v>
      </c>
      <c r="C76" s="79">
        <v>606</v>
      </c>
      <c r="D76" s="80"/>
      <c r="E76" s="81"/>
    </row>
    <row r="77" spans="1:5" x14ac:dyDescent="0.25">
      <c r="A77" s="59" t="str">
        <f>VLOOKUP(B77, names!A$3:B$2401, 2,)</f>
        <v>Great American Insurance Co. Of New York</v>
      </c>
      <c r="B77" s="78" t="s">
        <v>140</v>
      </c>
      <c r="C77" s="79">
        <v>320</v>
      </c>
      <c r="D77" s="80"/>
      <c r="E77" s="81"/>
    </row>
    <row r="78" spans="1:5" x14ac:dyDescent="0.25">
      <c r="A78" s="59" t="str">
        <f>VLOOKUP(B78, names!A$3:B$2401, 2,)</f>
        <v>Great Northern Insurance Co.</v>
      </c>
      <c r="B78" s="78" t="s">
        <v>125</v>
      </c>
      <c r="C78" s="79">
        <v>978</v>
      </c>
      <c r="D78" s="80"/>
      <c r="E78" s="81"/>
    </row>
    <row r="79" spans="1:5" x14ac:dyDescent="0.25">
      <c r="A79" s="59" t="str">
        <f>VLOOKUP(B79, names!A$3:B$2401, 2,)</f>
        <v>Greenwich Insurance Co.</v>
      </c>
      <c r="B79" s="78" t="s">
        <v>201</v>
      </c>
      <c r="C79" s="79">
        <v>0</v>
      </c>
      <c r="D79" s="80"/>
      <c r="E79" s="81"/>
    </row>
    <row r="80" spans="1:5" x14ac:dyDescent="0.25">
      <c r="A80" s="59" t="str">
        <f>VLOOKUP(B80, names!A$3:B$2401, 2,)</f>
        <v>Guideone America Insurance Co.</v>
      </c>
      <c r="B80" s="78" t="s">
        <v>175</v>
      </c>
      <c r="C80" s="79">
        <v>0</v>
      </c>
      <c r="D80" s="80"/>
      <c r="E80" s="81"/>
    </row>
    <row r="81" spans="1:5" x14ac:dyDescent="0.25">
      <c r="A81" s="59" t="str">
        <f>VLOOKUP(B81, names!A$3:B$2401, 2,)</f>
        <v>Guideone Elite Insurance Co.</v>
      </c>
      <c r="B81" s="78" t="s">
        <v>134</v>
      </c>
      <c r="C81" s="79">
        <v>0</v>
      </c>
      <c r="D81" s="80"/>
      <c r="E81" s="81"/>
    </row>
    <row r="82" spans="1:5" x14ac:dyDescent="0.25">
      <c r="A82" s="59" t="str">
        <f>VLOOKUP(B82, names!A$3:B$2401, 2,)</f>
        <v>Guideone Mutual Insurance Co.</v>
      </c>
      <c r="B82" s="78" t="s">
        <v>151</v>
      </c>
      <c r="C82" s="79">
        <v>0</v>
      </c>
      <c r="D82" s="80"/>
      <c r="E82" s="81"/>
    </row>
    <row r="83" spans="1:5" x14ac:dyDescent="0.25">
      <c r="A83" s="59" t="str">
        <f>VLOOKUP(B83, names!A$3:B$2401, 2,)</f>
        <v>Guideone Specialty Mutual Insurance Co.</v>
      </c>
      <c r="B83" s="78" t="s">
        <v>162</v>
      </c>
      <c r="C83" s="79">
        <v>0</v>
      </c>
      <c r="D83" s="80"/>
      <c r="E83" s="81"/>
    </row>
    <row r="84" spans="1:5" x14ac:dyDescent="0.25">
      <c r="A84" s="59" t="str">
        <f>VLOOKUP(B84, names!A$3:B$2401, 2,)</f>
        <v>Gulfstream Property And Casualty Insurance Co.</v>
      </c>
      <c r="B84" s="78" t="s">
        <v>64</v>
      </c>
      <c r="C84" s="79">
        <v>59188</v>
      </c>
      <c r="D84" s="79">
        <v>2</v>
      </c>
      <c r="E84" s="81"/>
    </row>
    <row r="85" spans="1:5" x14ac:dyDescent="0.25">
      <c r="A85" s="59" t="str">
        <f>VLOOKUP(B85, names!A$3:B$2401, 2,)</f>
        <v>Hanover American Insurance Co. (The)</v>
      </c>
      <c r="B85" s="78" t="s">
        <v>181</v>
      </c>
      <c r="C85" s="79">
        <v>0</v>
      </c>
      <c r="D85" s="80"/>
      <c r="E85" s="81"/>
    </row>
    <row r="86" spans="1:5" x14ac:dyDescent="0.25">
      <c r="A86" s="59" t="str">
        <f>VLOOKUP(B86, names!A$3:B$2401, 2,)</f>
        <v>Hanover Insurance Co. (The)</v>
      </c>
      <c r="B86" s="78" t="s">
        <v>147</v>
      </c>
      <c r="C86" s="79">
        <v>0</v>
      </c>
      <c r="D86" s="80"/>
      <c r="E86" s="81"/>
    </row>
    <row r="87" spans="1:5" x14ac:dyDescent="0.25">
      <c r="A87" s="59" t="str">
        <f>VLOOKUP(B87, names!A$3:B$2401, 2,)</f>
        <v>Hartford Casualty Insurance Co.</v>
      </c>
      <c r="B87" s="78" t="s">
        <v>143</v>
      </c>
      <c r="C87" s="79">
        <v>215</v>
      </c>
      <c r="D87" s="80"/>
      <c r="E87" s="81"/>
    </row>
    <row r="88" spans="1:5" x14ac:dyDescent="0.25">
      <c r="A88" s="59" t="str">
        <f>VLOOKUP(B88, names!A$3:B$2401, 2,)</f>
        <v>Hartford Fire Insurance Co.</v>
      </c>
      <c r="B88" s="78" t="s">
        <v>163</v>
      </c>
      <c r="C88" s="79">
        <v>14</v>
      </c>
      <c r="D88" s="80"/>
      <c r="E88" s="81"/>
    </row>
    <row r="89" spans="1:5" x14ac:dyDescent="0.25">
      <c r="A89" s="59" t="str">
        <f>VLOOKUP(B89, names!A$3:B$2401, 2,)</f>
        <v>Hartford Insurance Co. Of The Midwest</v>
      </c>
      <c r="B89" s="78" t="s">
        <v>86</v>
      </c>
      <c r="C89" s="79">
        <v>26675</v>
      </c>
      <c r="D89" s="79">
        <v>1</v>
      </c>
      <c r="E89" s="81"/>
    </row>
    <row r="90" spans="1:5" x14ac:dyDescent="0.25">
      <c r="A90" s="59" t="str">
        <f>VLOOKUP(B90, names!A$3:B$2401, 2,)</f>
        <v>Hartford Underwriters Insurance Co.</v>
      </c>
      <c r="B90" s="78" t="s">
        <v>157</v>
      </c>
      <c r="C90" s="79">
        <v>73</v>
      </c>
      <c r="D90" s="80"/>
      <c r="E90" s="81"/>
    </row>
    <row r="91" spans="1:5" x14ac:dyDescent="0.25">
      <c r="A91" s="59" t="str">
        <f>VLOOKUP(B91, names!A$3:B$2401, 2,)</f>
        <v>Heritage Property &amp; Casualty Insurance Co.</v>
      </c>
      <c r="B91" s="78" t="s">
        <v>36</v>
      </c>
      <c r="C91" s="79">
        <v>220922</v>
      </c>
      <c r="D91" s="79">
        <v>29</v>
      </c>
      <c r="E91" s="81"/>
    </row>
    <row r="92" spans="1:5" x14ac:dyDescent="0.25">
      <c r="A92" s="59" t="str">
        <f>VLOOKUP(B92, names!A$3:B$2401, 2,)</f>
        <v>Homeowners Choice Property &amp; Casualty Insurance Co.</v>
      </c>
      <c r="B92" s="78" t="s">
        <v>41</v>
      </c>
      <c r="C92" s="79">
        <v>169286</v>
      </c>
      <c r="D92" s="79">
        <v>15</v>
      </c>
      <c r="E92" s="81"/>
    </row>
    <row r="93" spans="1:5" x14ac:dyDescent="0.25">
      <c r="A93" s="59" t="str">
        <f>VLOOKUP(B93, names!A$3:B$2401, 2,)</f>
        <v>Homesite Insurance Co.</v>
      </c>
      <c r="B93" s="78" t="s">
        <v>107</v>
      </c>
      <c r="C93" s="79">
        <v>5353</v>
      </c>
      <c r="D93" s="80"/>
      <c r="E93" s="81"/>
    </row>
    <row r="94" spans="1:5" x14ac:dyDescent="0.25">
      <c r="A94" s="59" t="str">
        <f>VLOOKUP(B94, names!A$3:B$2401, 2,)</f>
        <v>Horace Mann Insurance Co.</v>
      </c>
      <c r="B94" s="78" t="s">
        <v>202</v>
      </c>
      <c r="C94" s="79">
        <v>0</v>
      </c>
      <c r="D94" s="80"/>
      <c r="E94" s="81"/>
    </row>
    <row r="95" spans="1:5" x14ac:dyDescent="0.25">
      <c r="A95" s="59" t="str">
        <f>VLOOKUP(B95, names!A$3:B$2401, 2,)</f>
        <v>IDS Property Casualty Insurance Co.</v>
      </c>
      <c r="B95" s="78" t="s">
        <v>118</v>
      </c>
      <c r="C95" s="79">
        <v>2075</v>
      </c>
      <c r="D95" s="80"/>
      <c r="E95" s="81"/>
    </row>
    <row r="96" spans="1:5" x14ac:dyDescent="0.25">
      <c r="A96" s="59" t="str">
        <f>VLOOKUP(B96, names!A$3:B$2401, 2,)</f>
        <v>Indemnity Insurance Co. Of North America</v>
      </c>
      <c r="B96" s="78" t="s">
        <v>145</v>
      </c>
      <c r="C96" s="79">
        <v>207</v>
      </c>
      <c r="D96" s="80"/>
      <c r="E96" s="81"/>
    </row>
    <row r="97" spans="1:5" x14ac:dyDescent="0.25">
      <c r="A97" s="59" t="str">
        <f>VLOOKUP(B97, names!A$3:B$2401, 2,)</f>
        <v>Liberty Mutual Fire Insurance Co.</v>
      </c>
      <c r="B97" s="78" t="s">
        <v>77</v>
      </c>
      <c r="C97" s="79">
        <v>36726</v>
      </c>
      <c r="D97" s="80"/>
      <c r="E97" s="81"/>
    </row>
    <row r="98" spans="1:5" x14ac:dyDescent="0.25">
      <c r="A98" s="59" t="str">
        <f>VLOOKUP(B98, names!A$3:B$2401, 2,)</f>
        <v>Markel Insurance Co.</v>
      </c>
      <c r="B98" s="78" t="s">
        <v>164</v>
      </c>
      <c r="C98" s="79">
        <v>35</v>
      </c>
      <c r="D98" s="80"/>
      <c r="E98" s="81"/>
    </row>
    <row r="99" spans="1:5" x14ac:dyDescent="0.25">
      <c r="A99" s="59" t="str">
        <f>VLOOKUP(B99, names!A$3:B$2401, 2,)</f>
        <v>Massachusetts Bay Insurance Co.</v>
      </c>
      <c r="B99" s="78" t="s">
        <v>166</v>
      </c>
      <c r="C99" s="79">
        <v>0</v>
      </c>
      <c r="D99" s="80"/>
      <c r="E99" s="81"/>
    </row>
    <row r="100" spans="1:5" x14ac:dyDescent="0.25">
      <c r="A100" s="59" t="str">
        <f>VLOOKUP(B100, names!A$3:B$2401, 2,)</f>
        <v>Merastar Insurance Co.</v>
      </c>
      <c r="B100" s="78" t="s">
        <v>127</v>
      </c>
      <c r="C100" s="79">
        <v>886</v>
      </c>
      <c r="D100" s="80"/>
      <c r="E100" s="81"/>
    </row>
    <row r="101" spans="1:5" x14ac:dyDescent="0.25">
      <c r="A101" s="59" t="str">
        <f>VLOOKUP(B101, names!A$3:B$2401, 2,)</f>
        <v>Metropolitan Casualty Insurance Co.</v>
      </c>
      <c r="B101" s="78" t="s">
        <v>99</v>
      </c>
      <c r="C101" s="79">
        <v>9882</v>
      </c>
      <c r="D101" s="79">
        <v>2</v>
      </c>
      <c r="E101" s="81"/>
    </row>
    <row r="102" spans="1:5" x14ac:dyDescent="0.25">
      <c r="A102" s="59" t="str">
        <f>VLOOKUP(B102, names!A$3:B$2401, 2,)</f>
        <v>Modern USA Insurance Co.</v>
      </c>
      <c r="B102" s="78" t="s">
        <v>73</v>
      </c>
      <c r="C102" s="79">
        <v>45058</v>
      </c>
      <c r="D102" s="79">
        <v>4</v>
      </c>
      <c r="E102" s="81"/>
    </row>
    <row r="103" spans="1:5" x14ac:dyDescent="0.25">
      <c r="A103" s="59" t="str">
        <f>VLOOKUP(B103, names!A$3:B$2401, 2,)</f>
        <v>Mount Beacon Insurance Co.</v>
      </c>
      <c r="B103" s="78" t="s">
        <v>69</v>
      </c>
      <c r="C103" s="79">
        <v>36643</v>
      </c>
      <c r="D103" s="80"/>
      <c r="E103" s="81"/>
    </row>
    <row r="104" spans="1:5" x14ac:dyDescent="0.25">
      <c r="A104" s="59" t="str">
        <f>VLOOKUP(B104, names!A$3:B$2401, 2,)</f>
        <v>National Fire Insurance Co. Of Hartford</v>
      </c>
      <c r="B104" s="78" t="s">
        <v>182</v>
      </c>
      <c r="C104" s="79">
        <v>0</v>
      </c>
      <c r="D104" s="80"/>
      <c r="E104" s="81"/>
    </row>
    <row r="105" spans="1:5" x14ac:dyDescent="0.25">
      <c r="A105" s="59" t="str">
        <f>VLOOKUP(B105, names!A$3:B$2401, 2,)</f>
        <v>National Surety Corp.</v>
      </c>
      <c r="B105" s="78" t="s">
        <v>203</v>
      </c>
      <c r="C105" s="79">
        <v>0</v>
      </c>
      <c r="D105" s="80"/>
      <c r="E105" s="81"/>
    </row>
    <row r="106" spans="1:5" x14ac:dyDescent="0.25">
      <c r="A106" s="59" t="str">
        <f>VLOOKUP(B106, names!A$3:B$2401, 2,)</f>
        <v>National Trust Insurance Co.</v>
      </c>
      <c r="B106" s="78" t="s">
        <v>159</v>
      </c>
      <c r="C106" s="79">
        <v>63</v>
      </c>
      <c r="D106" s="80"/>
      <c r="E106" s="81"/>
    </row>
    <row r="107" spans="1:5" x14ac:dyDescent="0.25">
      <c r="A107" s="59" t="str">
        <f>VLOOKUP(B107, names!A$3:B$2401, 2,)</f>
        <v>Nationwide Insurance Co. Of Florida</v>
      </c>
      <c r="B107" s="78" t="s">
        <v>80</v>
      </c>
      <c r="C107" s="79">
        <v>32690</v>
      </c>
      <c r="D107" s="79">
        <v>2</v>
      </c>
      <c r="E107" s="81"/>
    </row>
    <row r="108" spans="1:5" x14ac:dyDescent="0.25">
      <c r="A108" s="59" t="str">
        <f>VLOOKUP(B108, names!A$3:B$2401, 2,)</f>
        <v>New Hampshire Insurance Co.</v>
      </c>
      <c r="B108" s="78" t="s">
        <v>110</v>
      </c>
      <c r="C108" s="79">
        <v>3930</v>
      </c>
      <c r="D108" s="80"/>
      <c r="E108" s="81"/>
    </row>
    <row r="109" spans="1:5" x14ac:dyDescent="0.25">
      <c r="A109" s="59" t="str">
        <f>VLOOKUP(B109, names!A$3:B$2401, 2,)</f>
        <v>Ohio Security Insurance Co.</v>
      </c>
      <c r="B109" s="78" t="s">
        <v>186</v>
      </c>
      <c r="C109" s="79">
        <v>0</v>
      </c>
      <c r="D109" s="80"/>
      <c r="E109" s="81"/>
    </row>
    <row r="110" spans="1:5" x14ac:dyDescent="0.25">
      <c r="A110" s="59" t="str">
        <f>VLOOKUP(B110, names!A$3:B$2401, 2,)</f>
        <v>Old Dominion Insurance Co.</v>
      </c>
      <c r="B110" s="78" t="s">
        <v>122</v>
      </c>
      <c r="C110" s="79">
        <v>856</v>
      </c>
      <c r="D110" s="79">
        <v>1</v>
      </c>
      <c r="E110" s="81"/>
    </row>
    <row r="111" spans="1:5" x14ac:dyDescent="0.25">
      <c r="A111" s="59" t="str">
        <f>VLOOKUP(B111, names!A$3:B$2401, 2,)</f>
        <v>Olympus Insurance Co.</v>
      </c>
      <c r="B111" s="78" t="s">
        <v>52</v>
      </c>
      <c r="C111" s="79">
        <v>89087</v>
      </c>
      <c r="D111" s="79">
        <v>4</v>
      </c>
      <c r="E111" s="81"/>
    </row>
    <row r="112" spans="1:5" x14ac:dyDescent="0.25">
      <c r="A112" s="59" t="str">
        <f>VLOOKUP(B112, names!A$3:B$2401, 2,)</f>
        <v>Omega Insurance Co.</v>
      </c>
      <c r="B112" s="78" t="s">
        <v>72</v>
      </c>
      <c r="C112" s="79">
        <v>49441</v>
      </c>
      <c r="D112" s="79">
        <v>7</v>
      </c>
      <c r="E112" s="81"/>
    </row>
    <row r="113" spans="1:5" x14ac:dyDescent="0.25">
      <c r="A113" s="59" t="str">
        <f>VLOOKUP(B113, names!A$3:B$2401, 2,)</f>
        <v>Pacific Indemnity Co.</v>
      </c>
      <c r="B113" s="78" t="s">
        <v>148</v>
      </c>
      <c r="C113" s="79">
        <v>173</v>
      </c>
      <c r="D113" s="80"/>
      <c r="E113" s="81"/>
    </row>
    <row r="114" spans="1:5" x14ac:dyDescent="0.25">
      <c r="A114" s="59" t="str">
        <f>VLOOKUP(B114, names!A$3:B$2401, 2,)</f>
        <v>People's Trust Insurance Co.</v>
      </c>
      <c r="B114" s="78" t="s">
        <v>44</v>
      </c>
      <c r="C114" s="79">
        <v>141705</v>
      </c>
      <c r="D114" s="79">
        <v>22</v>
      </c>
      <c r="E114" s="81"/>
    </row>
    <row r="115" spans="1:5" x14ac:dyDescent="0.25">
      <c r="A115" s="59" t="str">
        <f>VLOOKUP(B115, names!A$3:B$2401, 2,)</f>
        <v>Philadelphia Indemnity Insurance Co.</v>
      </c>
      <c r="B115" s="78" t="s">
        <v>135</v>
      </c>
      <c r="C115" s="79">
        <v>0</v>
      </c>
      <c r="D115" s="80"/>
      <c r="E115" s="81"/>
    </row>
    <row r="116" spans="1:5" x14ac:dyDescent="0.25">
      <c r="A116" s="59" t="str">
        <f>VLOOKUP(B116, names!A$3:B$2401, 2,)</f>
        <v>Phoenix Insurance Co.</v>
      </c>
      <c r="B116" s="78" t="s">
        <v>165</v>
      </c>
      <c r="C116" s="79">
        <v>0</v>
      </c>
      <c r="D116" s="80"/>
      <c r="E116" s="81"/>
    </row>
    <row r="117" spans="1:5" x14ac:dyDescent="0.25">
      <c r="A117" s="59" t="str">
        <f>VLOOKUP(B117, names!A$3:B$2401, 2,)</f>
        <v>Praetorian Insurance Co.</v>
      </c>
      <c r="B117" s="78" t="s">
        <v>96</v>
      </c>
      <c r="C117" s="79">
        <v>14653</v>
      </c>
      <c r="D117" s="80"/>
      <c r="E117" s="81"/>
    </row>
    <row r="118" spans="1:5" x14ac:dyDescent="0.25">
      <c r="A118" s="59" t="str">
        <f>VLOOKUP(B118, names!A$3:B$2401, 2,)</f>
        <v>Prepared Insurance Co.</v>
      </c>
      <c r="B118" s="78" t="s">
        <v>82</v>
      </c>
      <c r="C118" s="79">
        <v>31432</v>
      </c>
      <c r="D118" s="79">
        <v>6</v>
      </c>
      <c r="E118" s="81"/>
    </row>
    <row r="119" spans="1:5" x14ac:dyDescent="0.25">
      <c r="A119" s="59" t="str">
        <f>VLOOKUP(B119, names!A$3:B$2401, 2,)</f>
        <v>Privilege Underwriters Reciprocal Exchange</v>
      </c>
      <c r="B119" s="78" t="s">
        <v>103</v>
      </c>
      <c r="C119" s="79">
        <v>7074</v>
      </c>
      <c r="D119" s="80"/>
      <c r="E119" s="81"/>
    </row>
    <row r="120" spans="1:5" x14ac:dyDescent="0.25">
      <c r="A120" s="59" t="str">
        <f>VLOOKUP(B120, names!A$3:B$2401, 2,)</f>
        <v>QBE Insurance Corp.</v>
      </c>
      <c r="B120" s="78" t="s">
        <v>126</v>
      </c>
      <c r="C120" s="79">
        <v>0</v>
      </c>
      <c r="D120" s="80"/>
      <c r="E120" s="81"/>
    </row>
    <row r="121" spans="1:5" x14ac:dyDescent="0.25">
      <c r="A121" s="59" t="str">
        <f>VLOOKUP(B121, names!A$3:B$2401, 2,)</f>
        <v>Response Insurance Co.</v>
      </c>
      <c r="B121" s="78" t="s">
        <v>112</v>
      </c>
      <c r="C121" s="79">
        <v>3520</v>
      </c>
      <c r="D121" s="80"/>
      <c r="E121" s="81"/>
    </row>
    <row r="122" spans="1:5" x14ac:dyDescent="0.25">
      <c r="A122" s="59" t="str">
        <f>VLOOKUP(B122, names!A$3:B$2401, 2,)</f>
        <v>Safe Harbor Insurance Co.</v>
      </c>
      <c r="B122" s="78" t="s">
        <v>57</v>
      </c>
      <c r="C122" s="79">
        <v>69979</v>
      </c>
      <c r="D122" s="79">
        <v>5</v>
      </c>
      <c r="E122" s="81"/>
    </row>
    <row r="123" spans="1:5" x14ac:dyDescent="0.25">
      <c r="A123" s="59" t="str">
        <f>VLOOKUP(B123, names!A$3:B$2401, 2,)</f>
        <v>Safepoint Insurance Co.</v>
      </c>
      <c r="B123" s="78" t="s">
        <v>71</v>
      </c>
      <c r="C123" s="79">
        <v>50691</v>
      </c>
      <c r="D123" s="79">
        <v>3</v>
      </c>
      <c r="E123" s="81"/>
    </row>
    <row r="124" spans="1:5" x14ac:dyDescent="0.25">
      <c r="A124" s="59" t="str">
        <f>VLOOKUP(B124, names!A$3:B$2401, 2,)</f>
        <v>Sawgrass Mutual Insurance Co.</v>
      </c>
      <c r="B124" s="78" t="s">
        <v>85</v>
      </c>
      <c r="C124" s="79">
        <v>26809</v>
      </c>
      <c r="D124" s="79">
        <v>10</v>
      </c>
      <c r="E124" s="81"/>
    </row>
    <row r="125" spans="1:5" x14ac:dyDescent="0.25">
      <c r="A125" s="59" t="str">
        <f>VLOOKUP(B125, names!A$3:B$2401, 2,)</f>
        <v>Security First Insurance Co.</v>
      </c>
      <c r="B125" s="78" t="s">
        <v>35</v>
      </c>
      <c r="C125" s="79">
        <v>246327</v>
      </c>
      <c r="D125" s="79">
        <v>62</v>
      </c>
      <c r="E125" s="81"/>
    </row>
    <row r="126" spans="1:5" x14ac:dyDescent="0.25">
      <c r="A126" s="59" t="str">
        <f>VLOOKUP(B126, names!A$3:B$2401, 2,)</f>
        <v>Selective Insurance Co. Of The Southeast</v>
      </c>
      <c r="B126" s="78" t="s">
        <v>179</v>
      </c>
      <c r="C126" s="79">
        <v>0</v>
      </c>
      <c r="D126" s="80"/>
      <c r="E126" s="81"/>
    </row>
    <row r="127" spans="1:5" x14ac:dyDescent="0.25">
      <c r="A127" s="59" t="str">
        <f>VLOOKUP(B127, names!A$3:B$2401, 2,)</f>
        <v>Service Insurance Co.</v>
      </c>
      <c r="B127" s="78" t="s">
        <v>142</v>
      </c>
      <c r="C127" s="79">
        <v>0</v>
      </c>
      <c r="D127" s="80"/>
      <c r="E127" s="81"/>
    </row>
    <row r="128" spans="1:5" x14ac:dyDescent="0.25">
      <c r="A128" s="59" t="str">
        <f>VLOOKUP(B128, names!A$3:B$2401, 2,)</f>
        <v>Southern Fidelity Insurance Co.</v>
      </c>
      <c r="B128" s="78" t="s">
        <v>58</v>
      </c>
      <c r="C128" s="79">
        <v>67912</v>
      </c>
      <c r="D128" s="79">
        <v>18</v>
      </c>
      <c r="E128" s="81"/>
    </row>
    <row r="129" spans="1:5" x14ac:dyDescent="0.25">
      <c r="A129" s="59" t="str">
        <f>VLOOKUP(B129, names!A$3:B$2401, 2,)</f>
        <v>Southern Fidelity Property &amp; Casualty</v>
      </c>
      <c r="B129" s="78" t="s">
        <v>62</v>
      </c>
      <c r="C129" s="79">
        <v>62370</v>
      </c>
      <c r="D129" s="79">
        <v>13</v>
      </c>
      <c r="E129" s="81"/>
    </row>
    <row r="130" spans="1:5" x14ac:dyDescent="0.25">
      <c r="A130" s="59" t="str">
        <f>VLOOKUP(B130, names!A$3:B$2401, 2,)</f>
        <v>Southern Oak Insurance Co.</v>
      </c>
      <c r="B130" s="78" t="s">
        <v>65</v>
      </c>
      <c r="C130" s="79">
        <v>58639</v>
      </c>
      <c r="D130" s="79">
        <v>4</v>
      </c>
      <c r="E130" s="81"/>
    </row>
    <row r="131" spans="1:5" x14ac:dyDescent="0.25">
      <c r="A131" s="59" t="str">
        <f>VLOOKUP(B131, names!A$3:B$2401, 2,)</f>
        <v>Southern-Owners Insurance Co.</v>
      </c>
      <c r="B131" s="78" t="s">
        <v>101</v>
      </c>
      <c r="C131" s="79">
        <v>8863</v>
      </c>
      <c r="D131" s="80"/>
      <c r="E131" s="81"/>
    </row>
    <row r="132" spans="1:5" x14ac:dyDescent="0.25">
      <c r="A132" s="59" t="str">
        <f>VLOOKUP(B132, names!A$3:B$2401, 2,)</f>
        <v>St. Johns Insurance Co.</v>
      </c>
      <c r="B132" s="78" t="s">
        <v>40</v>
      </c>
      <c r="C132" s="79">
        <v>169700</v>
      </c>
      <c r="D132" s="79">
        <v>22</v>
      </c>
      <c r="E132" s="81"/>
    </row>
    <row r="133" spans="1:5" x14ac:dyDescent="0.25">
      <c r="A133" s="59" t="str">
        <f>VLOOKUP(B133, names!A$3:B$2401, 2,)</f>
        <v>St. Paul Fire &amp; Marine Insurance Co.</v>
      </c>
      <c r="B133" s="78" t="s">
        <v>170</v>
      </c>
      <c r="C133" s="79">
        <v>0</v>
      </c>
      <c r="D133" s="80"/>
      <c r="E133" s="81"/>
    </row>
    <row r="134" spans="1:5" x14ac:dyDescent="0.25">
      <c r="A134" s="59" t="str">
        <f>VLOOKUP(B134, names!A$3:B$2401, 2,)</f>
        <v>State National Insurance Co.</v>
      </c>
      <c r="B134" s="78" t="s">
        <v>171</v>
      </c>
      <c r="C134" s="79">
        <v>0</v>
      </c>
      <c r="D134" s="80"/>
      <c r="E134" s="81"/>
    </row>
    <row r="135" spans="1:5" x14ac:dyDescent="0.25">
      <c r="A135" s="59" t="str">
        <f>VLOOKUP(B135, names!A$3:B$2401, 2,)</f>
        <v>Stillwater Property And Casualty Insurance Co.</v>
      </c>
      <c r="B135" s="78" t="s">
        <v>100</v>
      </c>
      <c r="C135" s="79">
        <v>8986</v>
      </c>
      <c r="D135" s="79">
        <v>1</v>
      </c>
      <c r="E135" s="81"/>
    </row>
    <row r="136" spans="1:5" x14ac:dyDescent="0.25">
      <c r="A136" s="59" t="str">
        <f>VLOOKUP(B136, names!A$3:B$2401, 2,)</f>
        <v>Sussex Insurance Co.</v>
      </c>
      <c r="B136" s="78" t="s">
        <v>106</v>
      </c>
      <c r="C136" s="79">
        <v>5530</v>
      </c>
      <c r="D136" s="80"/>
      <c r="E136" s="81"/>
    </row>
    <row r="137" spans="1:5" x14ac:dyDescent="0.25">
      <c r="A137" s="59" t="str">
        <f>VLOOKUP(B137, names!A$3:B$2401, 2,)</f>
        <v>Teachers Insurance Co.</v>
      </c>
      <c r="B137" s="78" t="s">
        <v>137</v>
      </c>
      <c r="C137" s="79">
        <v>438</v>
      </c>
      <c r="D137" s="80"/>
      <c r="E137" s="81"/>
    </row>
    <row r="138" spans="1:5" x14ac:dyDescent="0.25">
      <c r="A138" s="59" t="str">
        <f>VLOOKUP(B138, names!A$3:B$2401, 2,)</f>
        <v xml:space="preserve">Tower Hill Preferred Insurance Co. </v>
      </c>
      <c r="B138" s="78" t="s">
        <v>54</v>
      </c>
      <c r="C138" s="79">
        <v>74783</v>
      </c>
      <c r="D138" s="79">
        <v>9</v>
      </c>
      <c r="E138" s="81"/>
    </row>
    <row r="139" spans="1:5" x14ac:dyDescent="0.25">
      <c r="A139" s="59" t="str">
        <f>VLOOKUP(B139, names!A$3:B$2401, 2,)</f>
        <v>Tower Hill Prime Insurance Co.</v>
      </c>
      <c r="B139" s="78" t="s">
        <v>43</v>
      </c>
      <c r="C139" s="79">
        <v>145146</v>
      </c>
      <c r="D139" s="79">
        <v>26</v>
      </c>
      <c r="E139" s="81"/>
    </row>
    <row r="140" spans="1:5" x14ac:dyDescent="0.25">
      <c r="A140" s="59" t="str">
        <f>VLOOKUP(B140, names!A$3:B$2401, 2,)</f>
        <v>Tower Hill Select Insurance Co.</v>
      </c>
      <c r="B140" s="78" t="s">
        <v>63</v>
      </c>
      <c r="C140" s="79">
        <v>61437</v>
      </c>
      <c r="D140" s="79">
        <v>6</v>
      </c>
      <c r="E140" s="81"/>
    </row>
    <row r="141" spans="1:5" x14ac:dyDescent="0.25">
      <c r="A141" s="59" t="str">
        <f>VLOOKUP(B141, names!A$3:B$2401, 2,)</f>
        <v>Tower Hill Signature Insurance Co.</v>
      </c>
      <c r="B141" s="78" t="s">
        <v>51</v>
      </c>
      <c r="C141" s="79">
        <v>95716</v>
      </c>
      <c r="D141" s="79">
        <v>13</v>
      </c>
      <c r="E141" s="81"/>
    </row>
    <row r="142" spans="1:5" x14ac:dyDescent="0.25">
      <c r="A142" s="59" t="str">
        <f>VLOOKUP(B142, names!A$3:B$2401, 2,)</f>
        <v>Transportation Insurance Co.</v>
      </c>
      <c r="B142" s="78" t="s">
        <v>183</v>
      </c>
      <c r="C142" s="79">
        <v>0</v>
      </c>
      <c r="D142" s="80"/>
      <c r="E142" s="81"/>
    </row>
    <row r="143" spans="1:5" x14ac:dyDescent="0.25">
      <c r="A143" s="59" t="str">
        <f>VLOOKUP(B143, names!A$3:B$2401, 2,)</f>
        <v>Travelers Indemnity Co.</v>
      </c>
      <c r="B143" s="78" t="s">
        <v>152</v>
      </c>
      <c r="C143" s="79">
        <v>105</v>
      </c>
      <c r="D143" s="79">
        <v>1</v>
      </c>
      <c r="E143" s="81"/>
    </row>
    <row r="144" spans="1:5" x14ac:dyDescent="0.25">
      <c r="A144" s="59" t="str">
        <f>VLOOKUP(B144, names!A$3:B$2401, 2,)</f>
        <v>Travelers Indemnity Co. Of America</v>
      </c>
      <c r="B144" s="78" t="s">
        <v>123</v>
      </c>
      <c r="C144" s="79">
        <v>1071</v>
      </c>
      <c r="D144" s="80"/>
      <c r="E144" s="81"/>
    </row>
    <row r="145" spans="1:5" x14ac:dyDescent="0.25">
      <c r="A145" s="59" t="str">
        <f>VLOOKUP(B145, names!A$3:B$2401, 2,)</f>
        <v>Travelers Indemnity Co. Of Connecticut</v>
      </c>
      <c r="B145" s="78" t="s">
        <v>156</v>
      </c>
      <c r="C145" s="79">
        <v>64</v>
      </c>
      <c r="D145" s="80"/>
      <c r="E145" s="81"/>
    </row>
    <row r="146" spans="1:5" x14ac:dyDescent="0.25">
      <c r="A146" s="59" t="str">
        <f>VLOOKUP(B146, names!A$3:B$2401, 2,)</f>
        <v>Travelers Property Casualty Co. Of America</v>
      </c>
      <c r="B146" s="78" t="s">
        <v>160</v>
      </c>
      <c r="C146" s="79">
        <v>0</v>
      </c>
      <c r="D146" s="79">
        <v>1</v>
      </c>
      <c r="E146" s="81"/>
    </row>
    <row r="147" spans="1:5" x14ac:dyDescent="0.25">
      <c r="A147" s="59" t="str">
        <f>VLOOKUP(B147, names!A$3:B$2401, 2,)</f>
        <v>Twin City Fire Insurance Co.</v>
      </c>
      <c r="B147" s="78" t="s">
        <v>184</v>
      </c>
      <c r="C147" s="79">
        <v>4</v>
      </c>
      <c r="D147" s="80"/>
      <c r="E147" s="81"/>
    </row>
    <row r="148" spans="1:5" x14ac:dyDescent="0.25">
      <c r="A148" s="59" t="str">
        <f>VLOOKUP(B148, names!A$3:B$2401, 2,)</f>
        <v>United Casualty Insurance Co. Of America</v>
      </c>
      <c r="B148" s="78" t="s">
        <v>95</v>
      </c>
      <c r="C148" s="79">
        <v>15640</v>
      </c>
      <c r="D148" s="80"/>
      <c r="E148" s="81"/>
    </row>
    <row r="149" spans="1:5" x14ac:dyDescent="0.25">
      <c r="A149" s="59" t="str">
        <f>VLOOKUP(B149, names!A$3:B$2401, 2,)</f>
        <v>United Fire And Casualty Co.</v>
      </c>
      <c r="B149" s="78" t="s">
        <v>130</v>
      </c>
      <c r="C149" s="79">
        <v>736</v>
      </c>
      <c r="D149" s="79">
        <v>1</v>
      </c>
      <c r="E149" s="81"/>
    </row>
    <row r="150" spans="1:5" x14ac:dyDescent="0.25">
      <c r="A150" s="59" t="str">
        <f>VLOOKUP(B150, names!A$3:B$2401, 2,)</f>
        <v>United Property &amp; Casualty Insurance Co.</v>
      </c>
      <c r="B150" s="78" t="s">
        <v>39</v>
      </c>
      <c r="C150" s="79">
        <v>169763</v>
      </c>
      <c r="D150" s="79">
        <v>51</v>
      </c>
      <c r="E150" s="81"/>
    </row>
    <row r="151" spans="1:5" x14ac:dyDescent="0.25">
      <c r="A151" s="59" t="str">
        <f>VLOOKUP(B151, names!A$3:B$2401, 2,)</f>
        <v>United Services Automobile Association</v>
      </c>
      <c r="B151" s="78" t="s">
        <v>45</v>
      </c>
      <c r="C151" s="79">
        <v>123837</v>
      </c>
      <c r="D151" s="80"/>
      <c r="E151" s="81"/>
    </row>
    <row r="152" spans="1:5" x14ac:dyDescent="0.25">
      <c r="A152" s="59" t="str">
        <f>VLOOKUP(B152, names!A$3:B$2401, 2,)</f>
        <v>United States Fire Insurance Co.</v>
      </c>
      <c r="B152" s="78" t="s">
        <v>168</v>
      </c>
      <c r="C152" s="79">
        <v>0</v>
      </c>
      <c r="D152" s="80"/>
      <c r="E152" s="81"/>
    </row>
    <row r="153" spans="1:5" x14ac:dyDescent="0.25">
      <c r="A153" s="59" t="str">
        <f>VLOOKUP(B153, names!A$3:B$2401, 2,)</f>
        <v>Universal Insurance Co. Of North America</v>
      </c>
      <c r="B153" s="78" t="s">
        <v>70</v>
      </c>
      <c r="C153" s="79">
        <v>52558</v>
      </c>
      <c r="D153" s="79">
        <v>5</v>
      </c>
      <c r="E153" s="81"/>
    </row>
    <row r="154" spans="1:5" x14ac:dyDescent="0.25">
      <c r="A154" s="59" t="str">
        <f>VLOOKUP(B154, names!A$3:B$2401, 2,)</f>
        <v>Universal Property &amp; Casualty Insurance Co.</v>
      </c>
      <c r="B154" s="78" t="s">
        <v>34</v>
      </c>
      <c r="C154" s="79">
        <v>531619</v>
      </c>
      <c r="D154" s="79">
        <v>52</v>
      </c>
      <c r="E154" s="81"/>
    </row>
    <row r="155" spans="1:5" x14ac:dyDescent="0.25">
      <c r="A155" s="59" t="str">
        <f>VLOOKUP(B155, names!A$3:B$2401, 2,)</f>
        <v>USAA Casualty Insurance Co.</v>
      </c>
      <c r="B155" s="78" t="s">
        <v>67</v>
      </c>
      <c r="C155" s="79">
        <v>56278</v>
      </c>
      <c r="D155" s="79">
        <v>8</v>
      </c>
      <c r="E155" s="81"/>
    </row>
    <row r="156" spans="1:5" x14ac:dyDescent="0.25">
      <c r="A156" s="59" t="str">
        <f>VLOOKUP(B156, names!A$3:B$2401, 2,)</f>
        <v>USAA General Indemnity Co.</v>
      </c>
      <c r="B156" s="78" t="s">
        <v>94</v>
      </c>
      <c r="C156" s="79">
        <v>16151</v>
      </c>
      <c r="D156" s="79">
        <v>1</v>
      </c>
      <c r="E156" s="81"/>
    </row>
    <row r="157" spans="1:5" x14ac:dyDescent="0.25">
      <c r="A157" s="59" t="str">
        <f>VLOOKUP(B157, names!A$3:B$2401, 2,)</f>
        <v>Valley Forge Insurance Co.</v>
      </c>
      <c r="B157" s="78" t="s">
        <v>191</v>
      </c>
      <c r="C157" s="79">
        <v>0</v>
      </c>
      <c r="D157" s="80"/>
      <c r="E157" s="81"/>
    </row>
    <row r="158" spans="1:5" x14ac:dyDescent="0.25">
      <c r="A158" s="59" t="str">
        <f>VLOOKUP(B158, names!A$3:B$2401, 2,)</f>
        <v>Vigilant Insurance Co.</v>
      </c>
      <c r="B158" s="78" t="s">
        <v>158</v>
      </c>
      <c r="C158" s="79">
        <v>68</v>
      </c>
      <c r="D158" s="80"/>
      <c r="E158" s="81"/>
    </row>
    <row r="159" spans="1:5" x14ac:dyDescent="0.25">
      <c r="A159" s="59" t="str">
        <f>VLOOKUP(B159, names!A$3:B$2401, 2,)</f>
        <v>Westfield Insurance Co.</v>
      </c>
      <c r="B159" s="78" t="s">
        <v>154</v>
      </c>
      <c r="C159" s="79">
        <v>0</v>
      </c>
      <c r="D159" s="80"/>
      <c r="E159" s="81"/>
    </row>
    <row r="160" spans="1:5" x14ac:dyDescent="0.25">
      <c r="A160" s="59" t="str">
        <f>VLOOKUP(B160, names!A$3:B$2401, 2,)</f>
        <v>Weston Insurance Co.</v>
      </c>
      <c r="B160" s="78" t="s">
        <v>87</v>
      </c>
      <c r="C160" s="79">
        <v>23719</v>
      </c>
      <c r="D160" s="80"/>
      <c r="E160" s="81"/>
    </row>
    <row r="161" spans="1:5" x14ac:dyDescent="0.25">
      <c r="A161" s="59" t="str">
        <f>VLOOKUP(B161, names!A$3:B$2401, 2,)</f>
        <v>XL Insurance America</v>
      </c>
      <c r="B161" s="78" t="s">
        <v>204</v>
      </c>
      <c r="C161" s="79">
        <v>0</v>
      </c>
      <c r="D161" s="80"/>
      <c r="E161" s="81"/>
    </row>
    <row r="162" spans="1:5" x14ac:dyDescent="0.25">
      <c r="A162" s="59" t="str">
        <f>VLOOKUP(B162, names!A$3:B$2401, 2,)</f>
        <v>XL Specialty Insurance Co.</v>
      </c>
      <c r="B162" s="78" t="s">
        <v>206</v>
      </c>
      <c r="C162" s="79">
        <v>0</v>
      </c>
      <c r="D162" s="80"/>
      <c r="E162" s="81"/>
    </row>
    <row r="163" spans="1:5" x14ac:dyDescent="0.25">
      <c r="A163" s="59" t="str">
        <f>VLOOKUP(B163, names!A$3:B$2401, 2,)</f>
        <v>Zurich American Insurance Co.</v>
      </c>
      <c r="B163" s="78" t="s">
        <v>192</v>
      </c>
      <c r="C163" s="79">
        <v>0</v>
      </c>
      <c r="D163" s="80"/>
      <c r="E163" s="8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166"/>
  <sheetViews>
    <sheetView workbookViewId="0">
      <selection activeCell="A2" sqref="A2:A166"/>
    </sheetView>
  </sheetViews>
  <sheetFormatPr defaultRowHeight="15" x14ac:dyDescent="0.25"/>
  <cols>
    <col min="1" max="1" width="9.140625" style="59"/>
  </cols>
  <sheetData>
    <row r="1" spans="1:5" ht="24" x14ac:dyDescent="0.25">
      <c r="B1" s="82" t="s">
        <v>2911</v>
      </c>
      <c r="C1" s="83" t="s">
        <v>2912</v>
      </c>
      <c r="D1" s="83" t="s">
        <v>2913</v>
      </c>
      <c r="E1" s="83" t="s">
        <v>2914</v>
      </c>
    </row>
    <row r="2" spans="1:5" x14ac:dyDescent="0.25">
      <c r="A2" s="59" t="str">
        <f>VLOOKUP(B2, names!A$3:B$2401, 2,)</f>
        <v>Ace American Insurance Co.</v>
      </c>
      <c r="B2" s="84" t="s">
        <v>180</v>
      </c>
      <c r="C2" s="85">
        <v>0</v>
      </c>
      <c r="D2" s="86"/>
      <c r="E2" s="55"/>
    </row>
    <row r="3" spans="1:5" x14ac:dyDescent="0.25">
      <c r="A3" s="59" t="str">
        <f>VLOOKUP(B3, names!A$3:B$2401, 2,)</f>
        <v>Ace Insurance Co. Of The Midwest</v>
      </c>
      <c r="B3" s="84" t="s">
        <v>114</v>
      </c>
      <c r="C3" s="85">
        <v>2460</v>
      </c>
      <c r="D3" s="87">
        <v>1</v>
      </c>
      <c r="E3" s="55"/>
    </row>
    <row r="4" spans="1:5" x14ac:dyDescent="0.25">
      <c r="A4" s="59" t="str">
        <f>VLOOKUP(B4, names!A$3:B$2401, 2,)</f>
        <v>Addison Insurance Co.</v>
      </c>
      <c r="B4" s="84" t="s">
        <v>136</v>
      </c>
      <c r="C4" s="85">
        <v>496</v>
      </c>
      <c r="D4" s="86"/>
      <c r="E4" s="55"/>
    </row>
    <row r="5" spans="1:5" x14ac:dyDescent="0.25">
      <c r="A5" s="59" t="str">
        <f>VLOOKUP(B5, names!A$3:B$2401, 2,)</f>
        <v>Aegis Security Insurance Co.</v>
      </c>
      <c r="B5" s="84" t="s">
        <v>129</v>
      </c>
      <c r="C5" s="85">
        <v>804</v>
      </c>
      <c r="D5" s="87">
        <v>1</v>
      </c>
      <c r="E5" s="55"/>
    </row>
    <row r="6" spans="1:5" x14ac:dyDescent="0.25">
      <c r="A6" s="59" t="str">
        <f>VLOOKUP(B6, names!A$3:B$2401, 2,)</f>
        <v>AIG Property Casualty Co.</v>
      </c>
      <c r="B6" s="84" t="s">
        <v>97</v>
      </c>
      <c r="C6" s="85">
        <v>13996</v>
      </c>
      <c r="D6" s="86"/>
      <c r="E6" s="55"/>
    </row>
    <row r="7" spans="1:5" x14ac:dyDescent="0.25">
      <c r="A7" s="59" t="str">
        <f>VLOOKUP(B7, names!A$3:B$2401, 2,)</f>
        <v>Allianz Global Risks Us Insurance Co.</v>
      </c>
      <c r="B7" s="84" t="s">
        <v>193</v>
      </c>
      <c r="C7" s="85">
        <v>0</v>
      </c>
      <c r="D7" s="86"/>
      <c r="E7" s="55"/>
    </row>
    <row r="8" spans="1:5" x14ac:dyDescent="0.25">
      <c r="A8" s="59" t="str">
        <f>VLOOKUP(B8, names!A$3:B$2401, 2,)</f>
        <v>American Alternative Insurance Corp.</v>
      </c>
      <c r="B8" s="84" t="s">
        <v>177</v>
      </c>
      <c r="C8" s="85">
        <v>0</v>
      </c>
      <c r="D8" s="86"/>
      <c r="E8" s="55"/>
    </row>
    <row r="9" spans="1:5" x14ac:dyDescent="0.25">
      <c r="A9" s="59" t="str">
        <f>VLOOKUP(B9, names!A$3:B$2401, 2,)</f>
        <v>American Automobile Insurance Co.</v>
      </c>
      <c r="B9" s="84" t="s">
        <v>113</v>
      </c>
      <c r="C9" s="85">
        <v>3002</v>
      </c>
      <c r="D9" s="86"/>
      <c r="E9" s="55"/>
    </row>
    <row r="10" spans="1:5" x14ac:dyDescent="0.25">
      <c r="A10" s="59" t="str">
        <f>VLOOKUP(B10, names!A$3:B$2401, 2,)</f>
        <v>American Bankers Insurance Co. Of Florida</v>
      </c>
      <c r="B10" s="84" t="s">
        <v>42</v>
      </c>
      <c r="C10" s="85">
        <v>151829</v>
      </c>
      <c r="D10" s="87">
        <v>4</v>
      </c>
      <c r="E10" s="55"/>
    </row>
    <row r="11" spans="1:5" x14ac:dyDescent="0.25">
      <c r="A11" s="59" t="str">
        <f>VLOOKUP(B11, names!A$3:B$2401, 2,)</f>
        <v>American Capital Assurance Corp</v>
      </c>
      <c r="B11" s="84" t="s">
        <v>117</v>
      </c>
      <c r="C11" s="85">
        <v>0</v>
      </c>
      <c r="D11" s="86"/>
      <c r="E11" s="55"/>
    </row>
    <row r="12" spans="1:5" x14ac:dyDescent="0.25">
      <c r="A12" s="59" t="str">
        <f>VLOOKUP(B12, names!A$3:B$2401, 2,)</f>
        <v>American Casualty Co. Of Reading, Pennsylvania</v>
      </c>
      <c r="B12" s="84" t="s">
        <v>178</v>
      </c>
      <c r="C12" s="85">
        <v>0</v>
      </c>
      <c r="D12" s="86"/>
      <c r="E12" s="55"/>
    </row>
    <row r="13" spans="1:5" x14ac:dyDescent="0.25">
      <c r="A13" s="59" t="str">
        <f>VLOOKUP(B13, names!A$3:B$2401, 2,)</f>
        <v>American Coastal Insurance Co.</v>
      </c>
      <c r="B13" s="84" t="s">
        <v>108</v>
      </c>
      <c r="C13" s="85">
        <v>0</v>
      </c>
      <c r="D13" s="87">
        <v>1</v>
      </c>
      <c r="E13" s="55"/>
    </row>
    <row r="14" spans="1:5" x14ac:dyDescent="0.25">
      <c r="A14" s="59" t="str">
        <f>VLOOKUP(B14, names!A$3:B$2401, 2,)</f>
        <v>American Colonial Insurance Co.</v>
      </c>
      <c r="B14" s="84" t="s">
        <v>109</v>
      </c>
      <c r="C14" s="85">
        <v>4493</v>
      </c>
      <c r="D14" s="86"/>
      <c r="E14" s="55"/>
    </row>
    <row r="15" spans="1:5" x14ac:dyDescent="0.25">
      <c r="A15" s="59" t="str">
        <f>VLOOKUP(B15, names!A$3:B$2401, 2,)</f>
        <v>American Economy Insurance Co.</v>
      </c>
      <c r="B15" s="84" t="s">
        <v>188</v>
      </c>
      <c r="C15" s="85">
        <v>0</v>
      </c>
      <c r="D15" s="86"/>
      <c r="E15" s="55"/>
    </row>
    <row r="16" spans="1:5" x14ac:dyDescent="0.25">
      <c r="A16" s="59" t="str">
        <f>VLOOKUP(B16, names!A$3:B$2401, 2,)</f>
        <v>American Home Assurance Co.</v>
      </c>
      <c r="B16" s="84" t="s">
        <v>128</v>
      </c>
      <c r="C16" s="85">
        <v>882</v>
      </c>
      <c r="D16" s="86"/>
      <c r="E16" s="55"/>
    </row>
    <row r="17" spans="1:5" x14ac:dyDescent="0.25">
      <c r="A17" s="59" t="str">
        <f>VLOOKUP(B17, names!A$3:B$2401, 2,)</f>
        <v>American Insurance Co. (The)</v>
      </c>
      <c r="B17" s="84" t="s">
        <v>197</v>
      </c>
      <c r="C17" s="85">
        <v>0</v>
      </c>
      <c r="D17" s="86"/>
      <c r="E17" s="55"/>
    </row>
    <row r="18" spans="1:5" x14ac:dyDescent="0.25">
      <c r="A18" s="59" t="str">
        <f>VLOOKUP(B18, names!A$3:B$2401, 2,)</f>
        <v>American Integrity Insurance Co. Of Florida</v>
      </c>
      <c r="B18" s="84" t="s">
        <v>38</v>
      </c>
      <c r="C18" s="85">
        <v>202923</v>
      </c>
      <c r="D18" s="87">
        <v>22</v>
      </c>
      <c r="E18" s="55"/>
    </row>
    <row r="19" spans="1:5" x14ac:dyDescent="0.25">
      <c r="A19" s="59" t="str">
        <f>VLOOKUP(B19, names!A$3:B$2401, 2,)</f>
        <v>American Modern Insurance Co. Of Florida</v>
      </c>
      <c r="B19" s="84" t="s">
        <v>66</v>
      </c>
      <c r="C19" s="85">
        <v>53978</v>
      </c>
      <c r="D19" s="86"/>
      <c r="E19" s="55"/>
    </row>
    <row r="20" spans="1:5" x14ac:dyDescent="0.25">
      <c r="A20" s="59" t="str">
        <f>VLOOKUP(B20, names!A$3:B$2401, 2,)</f>
        <v>American Platinum Property And Casualty Insurance Co.</v>
      </c>
      <c r="B20" s="84" t="s">
        <v>132</v>
      </c>
      <c r="C20" s="85">
        <v>606</v>
      </c>
      <c r="D20" s="86"/>
      <c r="E20" s="55"/>
    </row>
    <row r="21" spans="1:5" x14ac:dyDescent="0.25">
      <c r="A21" s="59" t="str">
        <f>VLOOKUP(B21, names!A$3:B$2401, 2,)</f>
        <v>American Reliable Insurance Co.</v>
      </c>
      <c r="B21" s="84" t="s">
        <v>102</v>
      </c>
      <c r="C21" s="85">
        <v>7214</v>
      </c>
      <c r="D21" s="86"/>
      <c r="E21" s="55"/>
    </row>
    <row r="22" spans="1:5" x14ac:dyDescent="0.25">
      <c r="A22" s="59" t="str">
        <f>VLOOKUP(B22, names!A$3:B$2401, 2,)</f>
        <v>American Security Insurance Co.</v>
      </c>
      <c r="B22" s="84" t="s">
        <v>172</v>
      </c>
      <c r="C22" s="85">
        <v>14</v>
      </c>
      <c r="D22" s="87">
        <v>1</v>
      </c>
      <c r="E22" s="55"/>
    </row>
    <row r="23" spans="1:5" x14ac:dyDescent="0.25">
      <c r="A23" s="59" t="str">
        <f>VLOOKUP(B23, names!A$3:B$2401, 2,)</f>
        <v>American Southern Home Insurance Co.</v>
      </c>
      <c r="B23" s="84" t="s">
        <v>105</v>
      </c>
      <c r="C23" s="85">
        <v>6151</v>
      </c>
      <c r="D23" s="86"/>
      <c r="E23" s="55"/>
    </row>
    <row r="24" spans="1:5" x14ac:dyDescent="0.25">
      <c r="A24" s="59" t="str">
        <f>VLOOKUP(B24, names!A$3:B$2401, 2,)</f>
        <v>American States Insurance Co.</v>
      </c>
      <c r="B24" s="84" t="s">
        <v>155</v>
      </c>
      <c r="C24" s="85">
        <v>0</v>
      </c>
      <c r="D24" s="86"/>
      <c r="E24" s="55"/>
    </row>
    <row r="25" spans="1:5" x14ac:dyDescent="0.25">
      <c r="A25" s="59" t="str">
        <f>VLOOKUP(B25, names!A$3:B$2401, 2,)</f>
        <v>American Strategic Insurance Corp.</v>
      </c>
      <c r="B25" s="84" t="s">
        <v>61</v>
      </c>
      <c r="C25" s="85">
        <v>62707</v>
      </c>
      <c r="D25" s="87">
        <v>7</v>
      </c>
      <c r="E25" s="55"/>
    </row>
    <row r="26" spans="1:5" x14ac:dyDescent="0.25">
      <c r="A26" s="59" t="str">
        <f>VLOOKUP(B26, names!A$3:B$2401, 2,)</f>
        <v>American Traditions Insurance Co.</v>
      </c>
      <c r="B26" s="84" t="s">
        <v>68</v>
      </c>
      <c r="C26" s="85">
        <v>54549</v>
      </c>
      <c r="D26" s="87">
        <v>8</v>
      </c>
      <c r="E26" s="55"/>
    </row>
    <row r="27" spans="1:5" x14ac:dyDescent="0.25">
      <c r="A27" s="59" t="str">
        <f>VLOOKUP(B27, names!A$3:B$2401, 2,)</f>
        <v>American Zurich Insurance Co.</v>
      </c>
      <c r="B27" s="84" t="s">
        <v>381</v>
      </c>
      <c r="C27" s="85">
        <v>0</v>
      </c>
      <c r="D27" s="86"/>
      <c r="E27" s="55"/>
    </row>
    <row r="28" spans="1:5" x14ac:dyDescent="0.25">
      <c r="A28" s="59" t="str">
        <f>VLOOKUP(B28, names!A$3:B$2401, 2,)</f>
        <v>Amica Mutual Insurance Co.</v>
      </c>
      <c r="B28" s="84" t="s">
        <v>89</v>
      </c>
      <c r="C28" s="85">
        <v>22139</v>
      </c>
      <c r="D28" s="87">
        <v>2</v>
      </c>
      <c r="E28" s="55"/>
    </row>
    <row r="29" spans="1:5" x14ac:dyDescent="0.25">
      <c r="A29" s="59" t="str">
        <f>VLOOKUP(B29, names!A$3:B$2401, 2,)</f>
        <v>Anchor Property And Casualty Insurance Co.</v>
      </c>
      <c r="B29" s="84" t="s">
        <v>88</v>
      </c>
      <c r="C29" s="85">
        <v>23346</v>
      </c>
      <c r="D29" s="86"/>
      <c r="E29" s="55"/>
    </row>
    <row r="30" spans="1:5" x14ac:dyDescent="0.25">
      <c r="A30" s="59" t="str">
        <f>VLOOKUP(B30, names!A$3:B$2401, 2,)</f>
        <v>Arch Insurance Co.</v>
      </c>
      <c r="B30" s="84" t="s">
        <v>173</v>
      </c>
      <c r="C30" s="85">
        <v>0</v>
      </c>
      <c r="D30" s="86"/>
      <c r="E30" s="55"/>
    </row>
    <row r="31" spans="1:5" x14ac:dyDescent="0.25">
      <c r="A31" s="59" t="str">
        <f>VLOOKUP(B31, names!A$3:B$2401, 2,)</f>
        <v>Ark Royal Insurance Co.</v>
      </c>
      <c r="B31" s="84" t="s">
        <v>50</v>
      </c>
      <c r="C31" s="85">
        <v>97608</v>
      </c>
      <c r="D31" s="87">
        <v>3</v>
      </c>
      <c r="E31" s="55"/>
    </row>
    <row r="32" spans="1:5" x14ac:dyDescent="0.25">
      <c r="A32" s="59" t="str">
        <f>VLOOKUP(B32, names!A$3:B$2401, 2,)</f>
        <v>Armed Forces Insurance Exchange</v>
      </c>
      <c r="B32" s="84" t="s">
        <v>111</v>
      </c>
      <c r="C32" s="85">
        <v>3695</v>
      </c>
      <c r="D32" s="86"/>
      <c r="E32" s="55"/>
    </row>
    <row r="33" spans="1:5" x14ac:dyDescent="0.25">
      <c r="A33" s="59" t="str">
        <f>VLOOKUP(B33, names!A$3:B$2401, 2,)</f>
        <v>ASI Assurance Corp.</v>
      </c>
      <c r="B33" s="84" t="s">
        <v>56</v>
      </c>
      <c r="C33" s="85">
        <v>73681</v>
      </c>
      <c r="D33" s="87">
        <v>7</v>
      </c>
      <c r="E33" s="55"/>
    </row>
    <row r="34" spans="1:5" x14ac:dyDescent="0.25">
      <c r="A34" s="59" t="str">
        <f>VLOOKUP(B34, names!A$3:B$2401, 2,)</f>
        <v>ASI Preferred Insurance Corp.</v>
      </c>
      <c r="B34" s="84" t="s">
        <v>47</v>
      </c>
      <c r="C34" s="85">
        <v>111467</v>
      </c>
      <c r="D34" s="87">
        <v>4</v>
      </c>
      <c r="E34" s="55"/>
    </row>
    <row r="35" spans="1:5" x14ac:dyDescent="0.25">
      <c r="A35" s="59" t="str">
        <f>VLOOKUP(B35, names!A$3:B$2401, 2,)</f>
        <v>Associated Indemnity Corp.</v>
      </c>
      <c r="B35" s="84" t="s">
        <v>141</v>
      </c>
      <c r="C35" s="85">
        <v>243</v>
      </c>
      <c r="D35" s="86"/>
      <c r="E35" s="55"/>
    </row>
    <row r="36" spans="1:5" x14ac:dyDescent="0.25">
      <c r="A36" s="59" t="str">
        <f>VLOOKUP(B36, names!A$3:B$2401, 2,)</f>
        <v>Auto Club Insurance Co. Of Florida</v>
      </c>
      <c r="B36" s="84" t="s">
        <v>60</v>
      </c>
      <c r="C36" s="85">
        <v>63044</v>
      </c>
      <c r="D36" s="87">
        <v>3</v>
      </c>
      <c r="E36" s="55"/>
    </row>
    <row r="37" spans="1:5" x14ac:dyDescent="0.25">
      <c r="A37" s="59" t="str">
        <f>VLOOKUP(B37, names!A$3:B$2401, 2,)</f>
        <v>Auto-Owners Insurance Co.</v>
      </c>
      <c r="B37" s="84" t="s">
        <v>116</v>
      </c>
      <c r="C37" s="85">
        <v>2333</v>
      </c>
      <c r="D37" s="86"/>
      <c r="E37" s="55"/>
    </row>
    <row r="38" spans="1:5" x14ac:dyDescent="0.25">
      <c r="A38" s="59" t="str">
        <f>VLOOKUP(B38, names!A$3:B$2401, 2,)</f>
        <v>Avatar Property &amp; Casualty Insurance Co.</v>
      </c>
      <c r="B38" s="84" t="s">
        <v>91</v>
      </c>
      <c r="C38" s="85">
        <v>17963</v>
      </c>
      <c r="D38" s="87">
        <v>1</v>
      </c>
      <c r="E38" s="55"/>
    </row>
    <row r="39" spans="1:5" x14ac:dyDescent="0.25">
      <c r="A39" s="59" t="str">
        <f>VLOOKUP(B39, names!A$3:B$2401, 2,)</f>
        <v>Capitol Preferred Insurance Co.</v>
      </c>
      <c r="B39" s="84" t="s">
        <v>74</v>
      </c>
      <c r="C39" s="85">
        <v>44292</v>
      </c>
      <c r="D39" s="87">
        <v>5</v>
      </c>
      <c r="E39" s="55"/>
    </row>
    <row r="40" spans="1:5" x14ac:dyDescent="0.25">
      <c r="A40" s="59" t="str">
        <f>VLOOKUP(B40, names!A$3:B$2401, 2,)</f>
        <v>Castle Key Indemnity Co.</v>
      </c>
      <c r="B40" s="84" t="s">
        <v>49</v>
      </c>
      <c r="C40" s="85">
        <v>105854</v>
      </c>
      <c r="D40" s="87">
        <v>7</v>
      </c>
      <c r="E40" s="55"/>
    </row>
    <row r="41" spans="1:5" x14ac:dyDescent="0.25">
      <c r="A41" s="59" t="str">
        <f>VLOOKUP(B41, names!A$3:B$2401, 2,)</f>
        <v>Castle Key Insurance Co.</v>
      </c>
      <c r="B41" s="84" t="s">
        <v>53</v>
      </c>
      <c r="C41" s="85">
        <v>87331</v>
      </c>
      <c r="D41" s="87">
        <v>11</v>
      </c>
      <c r="E41" s="55"/>
    </row>
    <row r="42" spans="1:5" x14ac:dyDescent="0.25">
      <c r="A42" s="59" t="str">
        <f>VLOOKUP(B42, names!A$3:B$2401, 2,)</f>
        <v>Centauri Specialty Insurance Co.</v>
      </c>
      <c r="B42" s="84" t="s">
        <v>119</v>
      </c>
      <c r="C42" s="85">
        <v>911</v>
      </c>
      <c r="D42" s="86"/>
      <c r="E42" s="55"/>
    </row>
    <row r="43" spans="1:5" x14ac:dyDescent="0.25">
      <c r="A43" s="59" t="str">
        <f>VLOOKUP(B43, names!A$3:B$2401, 2,)</f>
        <v>Century-National Insurance Co.</v>
      </c>
      <c r="B43" s="84" t="s">
        <v>189</v>
      </c>
      <c r="C43" s="85">
        <v>2</v>
      </c>
      <c r="D43" s="86"/>
      <c r="E43" s="55"/>
    </row>
    <row r="44" spans="1:5" x14ac:dyDescent="0.25">
      <c r="A44" s="59" t="str">
        <f>VLOOKUP(B44, names!A$3:B$2401, 2,)</f>
        <v>Charter Oak Fire Insurance Co.</v>
      </c>
      <c r="B44" s="84" t="s">
        <v>149</v>
      </c>
      <c r="C44" s="85">
        <v>132</v>
      </c>
      <c r="D44" s="86"/>
      <c r="E44" s="55"/>
    </row>
    <row r="45" spans="1:5" x14ac:dyDescent="0.25">
      <c r="A45" s="59" t="str">
        <f>VLOOKUP(B45, names!A$3:B$2401, 2,)</f>
        <v>Church Mutual Insurance Co.</v>
      </c>
      <c r="B45" s="84" t="s">
        <v>139</v>
      </c>
      <c r="C45" s="85">
        <v>0</v>
      </c>
      <c r="D45" s="86"/>
      <c r="E45" s="55"/>
    </row>
    <row r="46" spans="1:5" x14ac:dyDescent="0.25">
      <c r="A46" s="59" t="str">
        <f>VLOOKUP(B46, names!A$3:B$2401, 2,)</f>
        <v>Cincinnati Insurance Co.</v>
      </c>
      <c r="B46" s="84" t="s">
        <v>124</v>
      </c>
      <c r="C46" s="85">
        <v>1761</v>
      </c>
      <c r="D46" s="87">
        <v>1</v>
      </c>
      <c r="E46" s="55"/>
    </row>
    <row r="47" spans="1:5" x14ac:dyDescent="0.25">
      <c r="A47" s="59" t="str">
        <f>VLOOKUP(B47, names!A$3:B$2401, 2,)</f>
        <v>Citizens Property Insurance Corp.</v>
      </c>
      <c r="B47" s="84" t="s">
        <v>33</v>
      </c>
      <c r="C47" s="85">
        <v>570716</v>
      </c>
      <c r="D47" s="87">
        <v>202</v>
      </c>
      <c r="E47" s="55"/>
    </row>
    <row r="48" spans="1:5" x14ac:dyDescent="0.25">
      <c r="A48" s="59" t="e">
        <f>VLOOKUP(B48, names!A$3:B$2401, 2,)</f>
        <v>#N/A</v>
      </c>
      <c r="B48" s="84" t="s">
        <v>2918</v>
      </c>
      <c r="C48" s="85">
        <v>5704</v>
      </c>
      <c r="D48" s="86"/>
      <c r="E48" s="55"/>
    </row>
    <row r="49" spans="1:5" x14ac:dyDescent="0.25">
      <c r="A49" s="59" t="str">
        <f>VLOOKUP(B49, names!A$3:B$2401, 2,)</f>
        <v>Continental Casualty Co.</v>
      </c>
      <c r="B49" s="84" t="s">
        <v>174</v>
      </c>
      <c r="C49" s="85">
        <v>0</v>
      </c>
      <c r="D49" s="86"/>
      <c r="E49" s="55"/>
    </row>
    <row r="50" spans="1:5" x14ac:dyDescent="0.25">
      <c r="A50" s="59" t="str">
        <f>VLOOKUP(B50, names!A$3:B$2401, 2,)</f>
        <v>Continental Insurance Co.</v>
      </c>
      <c r="B50" s="84" t="s">
        <v>190</v>
      </c>
      <c r="C50" s="85">
        <v>0</v>
      </c>
      <c r="D50" s="86"/>
      <c r="E50" s="55"/>
    </row>
    <row r="51" spans="1:5" x14ac:dyDescent="0.25">
      <c r="A51" s="59" t="str">
        <f>VLOOKUP(B51, names!A$3:B$2401, 2,)</f>
        <v>Cypress Property &amp; Casualty Insurance Co.</v>
      </c>
      <c r="B51" s="84" t="s">
        <v>59</v>
      </c>
      <c r="C51" s="85">
        <v>67798</v>
      </c>
      <c r="D51" s="87">
        <v>8</v>
      </c>
      <c r="E51" s="55"/>
    </row>
    <row r="52" spans="1:5" x14ac:dyDescent="0.25">
      <c r="A52" s="59" t="str">
        <f>VLOOKUP(B52, names!A$3:B$2401, 2,)</f>
        <v>Edison Insurance Co.</v>
      </c>
      <c r="B52" s="84" t="s">
        <v>115</v>
      </c>
      <c r="C52" s="85">
        <v>531</v>
      </c>
      <c r="D52" s="86"/>
      <c r="E52" s="55"/>
    </row>
    <row r="53" spans="1:5" x14ac:dyDescent="0.25">
      <c r="A53" s="59" t="str">
        <f>VLOOKUP(B53, names!A$3:B$2401, 2,)</f>
        <v>Electric Insurance Co.</v>
      </c>
      <c r="B53" s="84" t="s">
        <v>121</v>
      </c>
      <c r="C53" s="85">
        <v>1951</v>
      </c>
      <c r="D53" s="86"/>
      <c r="E53" s="55"/>
    </row>
    <row r="54" spans="1:5" x14ac:dyDescent="0.25">
      <c r="A54" s="59" t="str">
        <f>VLOOKUP(B54, names!A$3:B$2401, 2,)</f>
        <v>Elements Property Insurance Co.</v>
      </c>
      <c r="B54" s="84" t="s">
        <v>78</v>
      </c>
      <c r="C54" s="85">
        <v>35079</v>
      </c>
      <c r="D54" s="87">
        <v>2</v>
      </c>
      <c r="E54" s="55"/>
    </row>
    <row r="55" spans="1:5" x14ac:dyDescent="0.25">
      <c r="A55" s="59" t="str">
        <f>VLOOKUP(B55, names!A$3:B$2401, 2,)</f>
        <v>Employers Insurance Co. Of Wausau</v>
      </c>
      <c r="B55" s="84" t="s">
        <v>194</v>
      </c>
      <c r="C55" s="85">
        <v>0</v>
      </c>
      <c r="D55" s="86"/>
      <c r="E55" s="55"/>
    </row>
    <row r="56" spans="1:5" x14ac:dyDescent="0.25">
      <c r="A56" s="59">
        <f>VLOOKUP(B56, names!A$3:B$2401, 2,)</f>
        <v>0</v>
      </c>
      <c r="B56" s="84" t="s">
        <v>382</v>
      </c>
      <c r="C56" s="85">
        <v>0</v>
      </c>
      <c r="D56" s="86"/>
      <c r="E56" s="55"/>
    </row>
    <row r="57" spans="1:5" x14ac:dyDescent="0.25">
      <c r="A57" s="59" t="str">
        <f>VLOOKUP(B57, names!A$3:B$2401, 2,)</f>
        <v>FCCI Insurance Co.</v>
      </c>
      <c r="B57" s="84" t="s">
        <v>144</v>
      </c>
      <c r="C57" s="85">
        <v>208</v>
      </c>
      <c r="D57" s="86"/>
      <c r="E57" s="55"/>
    </row>
    <row r="58" spans="1:5" x14ac:dyDescent="0.25">
      <c r="A58" s="59" t="str">
        <f>VLOOKUP(B58, names!A$3:B$2401, 2,)</f>
        <v>Federal Insurance Co.</v>
      </c>
      <c r="B58" s="84" t="s">
        <v>81</v>
      </c>
      <c r="C58" s="85">
        <v>32183</v>
      </c>
      <c r="D58" s="86"/>
      <c r="E58" s="55"/>
    </row>
    <row r="59" spans="1:5" x14ac:dyDescent="0.25">
      <c r="A59" s="59" t="str">
        <f>VLOOKUP(B59, names!A$3:B$2401, 2,)</f>
        <v>Federated National Insurance Co.</v>
      </c>
      <c r="B59" s="84" t="s">
        <v>37</v>
      </c>
      <c r="C59" s="85">
        <v>196923</v>
      </c>
      <c r="D59" s="87">
        <v>19</v>
      </c>
      <c r="E59" s="55"/>
    </row>
    <row r="60" spans="1:5" x14ac:dyDescent="0.25">
      <c r="A60" s="59" t="str">
        <f>VLOOKUP(B60, names!A$3:B$2401, 2,)</f>
        <v>Fidelity And Deposit Co. Of Maryland</v>
      </c>
      <c r="B60" s="84" t="s">
        <v>199</v>
      </c>
      <c r="C60" s="85">
        <v>0</v>
      </c>
      <c r="D60" s="86"/>
      <c r="E60" s="55"/>
    </row>
    <row r="61" spans="1:5" x14ac:dyDescent="0.25">
      <c r="A61" s="59" t="str">
        <f>VLOOKUP(B61, names!A$3:B$2401, 2,)</f>
        <v>Fidelity Fire &amp; Casualty Co.</v>
      </c>
      <c r="B61" s="84" t="s">
        <v>200</v>
      </c>
      <c r="C61" s="85">
        <v>29686</v>
      </c>
      <c r="D61" s="87">
        <v>4</v>
      </c>
      <c r="E61" s="55"/>
    </row>
    <row r="62" spans="1:5" x14ac:dyDescent="0.25">
      <c r="A62" s="59" t="str">
        <f>VLOOKUP(B62, names!A$3:B$2401, 2,)</f>
        <v>Fireman's Fund Insurance Co.</v>
      </c>
      <c r="B62" s="84" t="s">
        <v>104</v>
      </c>
      <c r="C62" s="85">
        <v>6800</v>
      </c>
      <c r="D62" s="86"/>
      <c r="E62" s="55"/>
    </row>
    <row r="63" spans="1:5" x14ac:dyDescent="0.25">
      <c r="A63" s="59" t="str">
        <f>VLOOKUP(B63, names!A$3:B$2401, 2,)</f>
        <v>First American Property &amp; Casualty Insurance Co.</v>
      </c>
      <c r="B63" s="84" t="s">
        <v>98</v>
      </c>
      <c r="C63" s="85">
        <v>14087</v>
      </c>
      <c r="D63" s="86"/>
      <c r="E63" s="55"/>
    </row>
    <row r="64" spans="1:5" x14ac:dyDescent="0.25">
      <c r="A64" s="59" t="str">
        <f>VLOOKUP(B64, names!A$3:B$2401, 2,)</f>
        <v>First Community Insurance Co.</v>
      </c>
      <c r="B64" s="84" t="s">
        <v>83</v>
      </c>
      <c r="C64" s="85">
        <v>29733</v>
      </c>
      <c r="D64" s="87">
        <v>3</v>
      </c>
      <c r="E64" s="55"/>
    </row>
    <row r="65" spans="1:5" x14ac:dyDescent="0.25">
      <c r="A65" s="59" t="str">
        <f>VLOOKUP(B65, names!A$3:B$2401, 2,)</f>
        <v>First Floridian Auto And Home Insurance Co.</v>
      </c>
      <c r="B65" s="84" t="s">
        <v>93</v>
      </c>
      <c r="C65" s="85">
        <v>16713</v>
      </c>
      <c r="D65" s="87">
        <v>6</v>
      </c>
      <c r="E65" s="55"/>
    </row>
    <row r="66" spans="1:5" x14ac:dyDescent="0.25">
      <c r="A66" s="59" t="str">
        <f>VLOOKUP(B66, names!A$3:B$2401, 2,)</f>
        <v>First Liberty Insurance Corp. (The)</v>
      </c>
      <c r="B66" s="84" t="s">
        <v>90</v>
      </c>
      <c r="C66" s="85">
        <v>21261</v>
      </c>
      <c r="D66" s="87">
        <v>2</v>
      </c>
      <c r="E66" s="55"/>
    </row>
    <row r="67" spans="1:5" x14ac:dyDescent="0.25">
      <c r="A67" s="59" t="str">
        <f>VLOOKUP(B67, names!A$3:B$2401, 2,)</f>
        <v>First National Insurance Co. Of America</v>
      </c>
      <c r="B67" s="84" t="s">
        <v>138</v>
      </c>
      <c r="C67" s="85">
        <v>384</v>
      </c>
      <c r="D67" s="86"/>
      <c r="E67" s="55"/>
    </row>
    <row r="68" spans="1:5" x14ac:dyDescent="0.25">
      <c r="A68" s="59" t="str">
        <f>VLOOKUP(B68, names!A$3:B$2401, 2,)</f>
        <v>First Protective Insurance Co.</v>
      </c>
      <c r="B68" s="84" t="s">
        <v>55</v>
      </c>
      <c r="C68" s="85">
        <v>39289</v>
      </c>
      <c r="D68" s="87">
        <v>11</v>
      </c>
      <c r="E68" s="55"/>
    </row>
    <row r="69" spans="1:5" x14ac:dyDescent="0.25">
      <c r="A69" s="59" t="str">
        <f>VLOOKUP(B69, names!A$3:B$2401, 2,)</f>
        <v>Florida Family Insurance Co.</v>
      </c>
      <c r="B69" s="84" t="s">
        <v>48</v>
      </c>
      <c r="C69" s="85">
        <v>106956</v>
      </c>
      <c r="D69" s="87">
        <v>1</v>
      </c>
      <c r="E69" s="55"/>
    </row>
    <row r="70" spans="1:5" x14ac:dyDescent="0.25">
      <c r="A70" s="59" t="str">
        <f>VLOOKUP(B70, names!A$3:B$2401, 2,)</f>
        <v>Florida Farm Bureau Casualty Insurance Co.</v>
      </c>
      <c r="B70" s="84" t="s">
        <v>75</v>
      </c>
      <c r="C70" s="85">
        <v>43289</v>
      </c>
      <c r="D70" s="87">
        <v>2</v>
      </c>
      <c r="E70" s="55"/>
    </row>
    <row r="71" spans="1:5" x14ac:dyDescent="0.25">
      <c r="A71" s="59" t="str">
        <f>VLOOKUP(B71, names!A$3:B$2401, 2,)</f>
        <v>Florida Farm Bureau General Insurance Co.</v>
      </c>
      <c r="B71" s="84" t="s">
        <v>76</v>
      </c>
      <c r="C71" s="85">
        <v>41785</v>
      </c>
      <c r="D71" s="87">
        <v>3</v>
      </c>
      <c r="E71" s="55"/>
    </row>
    <row r="72" spans="1:5" x14ac:dyDescent="0.25">
      <c r="A72" s="59" t="str">
        <f>VLOOKUP(B72, names!A$3:B$2401, 2,)</f>
        <v>Florida Peninsula Insurance Co.</v>
      </c>
      <c r="B72" s="84" t="s">
        <v>46</v>
      </c>
      <c r="C72" s="85">
        <v>128965</v>
      </c>
      <c r="D72" s="87">
        <v>23</v>
      </c>
      <c r="E72" s="55"/>
    </row>
    <row r="73" spans="1:5" x14ac:dyDescent="0.25">
      <c r="A73" s="59" t="str">
        <f>VLOOKUP(B73, names!A$3:B$2401, 2,)</f>
        <v>Foremost Insurance Co.</v>
      </c>
      <c r="B73" s="84" t="s">
        <v>79</v>
      </c>
      <c r="C73" s="85">
        <v>31573</v>
      </c>
      <c r="D73" s="87">
        <v>2</v>
      </c>
      <c r="E73" s="55"/>
    </row>
    <row r="74" spans="1:5" x14ac:dyDescent="0.25">
      <c r="A74" s="59" t="str">
        <f>VLOOKUP(B74, names!A$3:B$2401, 2,)</f>
        <v>Foremost Property And Casualty Insurance Co.</v>
      </c>
      <c r="B74" s="84" t="s">
        <v>92</v>
      </c>
      <c r="C74" s="85">
        <v>18971</v>
      </c>
      <c r="D74" s="86"/>
      <c r="E74" s="55"/>
    </row>
    <row r="75" spans="1:5" x14ac:dyDescent="0.25">
      <c r="A75" s="59" t="str">
        <f>VLOOKUP(B75, names!A$3:B$2401, 2,)</f>
        <v>General Insurance Co. Of America</v>
      </c>
      <c r="B75" s="84" t="s">
        <v>176</v>
      </c>
      <c r="C75" s="85">
        <v>0</v>
      </c>
      <c r="D75" s="86"/>
      <c r="E75" s="55"/>
    </row>
    <row r="76" spans="1:5" x14ac:dyDescent="0.25">
      <c r="A76" s="59" t="str">
        <f>VLOOKUP(B76, names!A$3:B$2401, 2,)</f>
        <v>Granada Insurance Co.</v>
      </c>
      <c r="B76" s="84" t="s">
        <v>161</v>
      </c>
      <c r="C76" s="85">
        <v>0</v>
      </c>
      <c r="D76" s="86"/>
      <c r="E76" s="55"/>
    </row>
    <row r="77" spans="1:5" x14ac:dyDescent="0.25">
      <c r="A77" s="59" t="str">
        <f>VLOOKUP(B77, names!A$3:B$2401, 2,)</f>
        <v>Great American Alliance Insurance Co.</v>
      </c>
      <c r="B77" s="84" t="s">
        <v>167</v>
      </c>
      <c r="C77" s="85">
        <v>16</v>
      </c>
      <c r="D77" s="86"/>
      <c r="E77" s="55"/>
    </row>
    <row r="78" spans="1:5" x14ac:dyDescent="0.25">
      <c r="A78" s="59" t="str">
        <f>VLOOKUP(B78, names!A$3:B$2401, 2,)</f>
        <v>Great American Assurance Co.</v>
      </c>
      <c r="B78" s="84" t="s">
        <v>133</v>
      </c>
      <c r="C78" s="85">
        <v>561</v>
      </c>
      <c r="D78" s="86"/>
      <c r="E78" s="55"/>
    </row>
    <row r="79" spans="1:5" x14ac:dyDescent="0.25">
      <c r="A79" s="59" t="str">
        <f>VLOOKUP(B79, names!A$3:B$2401, 2,)</f>
        <v>Great American Insurance Co.</v>
      </c>
      <c r="B79" s="84" t="s">
        <v>131</v>
      </c>
      <c r="C79" s="85">
        <v>607</v>
      </c>
      <c r="D79" s="86"/>
      <c r="E79" s="55"/>
    </row>
    <row r="80" spans="1:5" x14ac:dyDescent="0.25">
      <c r="A80" s="59" t="str">
        <f>VLOOKUP(B80, names!A$3:B$2401, 2,)</f>
        <v>Great American Insurance Co. Of New York</v>
      </c>
      <c r="B80" s="84" t="s">
        <v>140</v>
      </c>
      <c r="C80" s="85">
        <v>298</v>
      </c>
      <c r="D80" s="86"/>
      <c r="E80" s="55"/>
    </row>
    <row r="81" spans="1:5" x14ac:dyDescent="0.25">
      <c r="A81" s="59" t="str">
        <f>VLOOKUP(B81, names!A$3:B$2401, 2,)</f>
        <v>Great Northern Insurance Co.</v>
      </c>
      <c r="B81" s="84" t="s">
        <v>125</v>
      </c>
      <c r="C81" s="85">
        <v>993</v>
      </c>
      <c r="D81" s="86"/>
      <c r="E81" s="55"/>
    </row>
    <row r="82" spans="1:5" x14ac:dyDescent="0.25">
      <c r="A82" s="59" t="str">
        <f>VLOOKUP(B82, names!A$3:B$2401, 2,)</f>
        <v>Greenwich Insurance Co.</v>
      </c>
      <c r="B82" s="84" t="s">
        <v>201</v>
      </c>
      <c r="C82" s="85">
        <v>0</v>
      </c>
      <c r="D82" s="86"/>
      <c r="E82" s="55"/>
    </row>
    <row r="83" spans="1:5" x14ac:dyDescent="0.25">
      <c r="A83" s="59" t="str">
        <f>VLOOKUP(B83, names!A$3:B$2401, 2,)</f>
        <v>Guideone America Insurance Co.</v>
      </c>
      <c r="B83" s="84" t="s">
        <v>175</v>
      </c>
      <c r="C83" s="85">
        <v>0</v>
      </c>
      <c r="D83" s="86"/>
      <c r="E83" s="55"/>
    </row>
    <row r="84" spans="1:5" x14ac:dyDescent="0.25">
      <c r="A84" s="59" t="str">
        <f>VLOOKUP(B84, names!A$3:B$2401, 2,)</f>
        <v>Guideone Elite Insurance Co.</v>
      </c>
      <c r="B84" s="84" t="s">
        <v>134</v>
      </c>
      <c r="C84" s="85">
        <v>0</v>
      </c>
      <c r="D84" s="86"/>
      <c r="E84" s="55"/>
    </row>
    <row r="85" spans="1:5" x14ac:dyDescent="0.25">
      <c r="A85" s="59" t="str">
        <f>VLOOKUP(B85, names!A$3:B$2401, 2,)</f>
        <v>Guideone Mutual Insurance Co.</v>
      </c>
      <c r="B85" s="84" t="s">
        <v>151</v>
      </c>
      <c r="C85" s="85">
        <v>0</v>
      </c>
      <c r="D85" s="86"/>
      <c r="E85" s="55"/>
    </row>
    <row r="86" spans="1:5" x14ac:dyDescent="0.25">
      <c r="A86" s="59" t="str">
        <f>VLOOKUP(B86, names!A$3:B$2401, 2,)</f>
        <v>Guideone Specialty Mutual Insurance Co.</v>
      </c>
      <c r="B86" s="84" t="s">
        <v>162</v>
      </c>
      <c r="C86" s="85">
        <v>0</v>
      </c>
      <c r="D86" s="86"/>
      <c r="E86" s="55"/>
    </row>
    <row r="87" spans="1:5" x14ac:dyDescent="0.25">
      <c r="A87" s="59" t="str">
        <f>VLOOKUP(B87, names!A$3:B$2401, 2,)</f>
        <v>Gulfstream Property And Casualty Insurance Co.</v>
      </c>
      <c r="B87" s="84" t="s">
        <v>64</v>
      </c>
      <c r="C87" s="85">
        <v>58274</v>
      </c>
      <c r="D87" s="87">
        <v>5</v>
      </c>
      <c r="E87" s="55"/>
    </row>
    <row r="88" spans="1:5" x14ac:dyDescent="0.25">
      <c r="A88" s="59" t="str">
        <f>VLOOKUP(B88, names!A$3:B$2401, 2,)</f>
        <v>Hanover American Insurance Co. (The)</v>
      </c>
      <c r="B88" s="84" t="s">
        <v>181</v>
      </c>
      <c r="C88" s="85">
        <v>0</v>
      </c>
      <c r="D88" s="86"/>
      <c r="E88" s="55"/>
    </row>
    <row r="89" spans="1:5" x14ac:dyDescent="0.25">
      <c r="A89" s="59" t="str">
        <f>VLOOKUP(B89, names!A$3:B$2401, 2,)</f>
        <v>Hanover Insurance Co. (The)</v>
      </c>
      <c r="B89" s="84" t="s">
        <v>147</v>
      </c>
      <c r="C89" s="85">
        <v>0</v>
      </c>
      <c r="D89" s="86"/>
      <c r="E89" s="55"/>
    </row>
    <row r="90" spans="1:5" x14ac:dyDescent="0.25">
      <c r="A90" s="59" t="str">
        <f>VLOOKUP(B90, names!A$3:B$2401, 2,)</f>
        <v>Hartford Casualty Insurance Co.</v>
      </c>
      <c r="B90" s="84" t="s">
        <v>143</v>
      </c>
      <c r="C90" s="85">
        <v>222</v>
      </c>
      <c r="D90" s="86"/>
      <c r="E90" s="55"/>
    </row>
    <row r="91" spans="1:5" x14ac:dyDescent="0.25">
      <c r="A91" s="59" t="str">
        <f>VLOOKUP(B91, names!A$3:B$2401, 2,)</f>
        <v>Hartford Fire Insurance Co.</v>
      </c>
      <c r="B91" s="84" t="s">
        <v>163</v>
      </c>
      <c r="C91" s="85">
        <v>14</v>
      </c>
      <c r="D91" s="87">
        <v>1</v>
      </c>
      <c r="E91" s="55"/>
    </row>
    <row r="92" spans="1:5" x14ac:dyDescent="0.25">
      <c r="A92" s="59" t="str">
        <f>VLOOKUP(B92, names!A$3:B$2401, 2,)</f>
        <v>Hartford Insurance Co. Of The Midwest</v>
      </c>
      <c r="B92" s="84" t="s">
        <v>86</v>
      </c>
      <c r="C92" s="85">
        <v>27666</v>
      </c>
      <c r="D92" s="87">
        <v>2</v>
      </c>
      <c r="E92" s="55"/>
    </row>
    <row r="93" spans="1:5" x14ac:dyDescent="0.25">
      <c r="A93" s="59" t="str">
        <f>VLOOKUP(B93, names!A$3:B$2401, 2,)</f>
        <v>Hartford Underwriters Insurance Co.</v>
      </c>
      <c r="B93" s="84" t="s">
        <v>157</v>
      </c>
      <c r="C93" s="85">
        <v>74</v>
      </c>
      <c r="D93" s="86"/>
      <c r="E93" s="55"/>
    </row>
    <row r="94" spans="1:5" x14ac:dyDescent="0.25">
      <c r="A94" s="59" t="str">
        <f>VLOOKUP(B94, names!A$3:B$2401, 2,)</f>
        <v>Heritage Property &amp; Casualty Insurance Co.</v>
      </c>
      <c r="B94" s="84" t="s">
        <v>36</v>
      </c>
      <c r="C94" s="85">
        <v>222236</v>
      </c>
      <c r="D94" s="87">
        <v>25</v>
      </c>
      <c r="E94" s="55"/>
    </row>
    <row r="95" spans="1:5" x14ac:dyDescent="0.25">
      <c r="A95" s="59" t="str">
        <f>VLOOKUP(B95, names!A$3:B$2401, 2,)</f>
        <v>Homeowners Choice Property &amp; Casualty Insurance Co.</v>
      </c>
      <c r="B95" s="84" t="s">
        <v>41</v>
      </c>
      <c r="C95" s="85">
        <v>176257</v>
      </c>
      <c r="D95" s="87">
        <v>12</v>
      </c>
      <c r="E95" s="55"/>
    </row>
    <row r="96" spans="1:5" x14ac:dyDescent="0.25">
      <c r="A96" s="59" t="str">
        <f>VLOOKUP(B96, names!A$3:B$2401, 2,)</f>
        <v>Homesite Insurance Co.</v>
      </c>
      <c r="B96" s="84" t="s">
        <v>107</v>
      </c>
      <c r="C96" s="85">
        <v>2641</v>
      </c>
      <c r="D96" s="86"/>
      <c r="E96" s="55"/>
    </row>
    <row r="97" spans="1:5" x14ac:dyDescent="0.25">
      <c r="A97" s="59" t="str">
        <f>VLOOKUP(B97, names!A$3:B$2401, 2,)</f>
        <v>Horace Mann Insurance Co.</v>
      </c>
      <c r="B97" s="84" t="s">
        <v>202</v>
      </c>
      <c r="C97" s="85">
        <v>1</v>
      </c>
      <c r="D97" s="87">
        <v>2</v>
      </c>
      <c r="E97" s="55"/>
    </row>
    <row r="98" spans="1:5" x14ac:dyDescent="0.25">
      <c r="A98" s="59" t="str">
        <f>VLOOKUP(B98, names!A$3:B$2401, 2,)</f>
        <v>IDS Property Casualty Insurance Co.</v>
      </c>
      <c r="B98" s="84" t="s">
        <v>118</v>
      </c>
      <c r="C98" s="85">
        <v>2118</v>
      </c>
      <c r="D98" s="87">
        <v>2</v>
      </c>
      <c r="E98" s="55"/>
    </row>
    <row r="99" spans="1:5" x14ac:dyDescent="0.25">
      <c r="A99" s="59" t="str">
        <f>VLOOKUP(B99, names!A$3:B$2401, 2,)</f>
        <v>Indemnity Insurance Co. Of North America</v>
      </c>
      <c r="B99" s="84" t="s">
        <v>145</v>
      </c>
      <c r="C99" s="85">
        <v>217</v>
      </c>
      <c r="D99" s="86"/>
      <c r="E99" s="55"/>
    </row>
    <row r="100" spans="1:5" x14ac:dyDescent="0.25">
      <c r="A100" s="59" t="str">
        <f>VLOOKUP(B100, names!A$3:B$2401, 2,)</f>
        <v>Liberty Mutual Fire Insurance Co.</v>
      </c>
      <c r="B100" s="84" t="s">
        <v>77</v>
      </c>
      <c r="C100" s="85">
        <v>37133</v>
      </c>
      <c r="D100" s="87">
        <v>1</v>
      </c>
      <c r="E100" s="55"/>
    </row>
    <row r="101" spans="1:5" x14ac:dyDescent="0.25">
      <c r="A101" s="59" t="str">
        <f>VLOOKUP(B101, names!A$3:B$2401, 2,)</f>
        <v>Markel Insurance Co.</v>
      </c>
      <c r="B101" s="84" t="s">
        <v>164</v>
      </c>
      <c r="C101" s="85">
        <v>37</v>
      </c>
      <c r="D101" s="86"/>
      <c r="E101" s="55"/>
    </row>
    <row r="102" spans="1:5" x14ac:dyDescent="0.25">
      <c r="A102" s="59" t="str">
        <f>VLOOKUP(B102, names!A$3:B$2401, 2,)</f>
        <v>Massachusetts Bay Insurance Co.</v>
      </c>
      <c r="B102" s="84" t="s">
        <v>166</v>
      </c>
      <c r="C102" s="85">
        <v>0</v>
      </c>
      <c r="D102" s="86"/>
      <c r="E102" s="55"/>
    </row>
    <row r="103" spans="1:5" x14ac:dyDescent="0.25">
      <c r="A103" s="59" t="str">
        <f>VLOOKUP(B103, names!A$3:B$2401, 2,)</f>
        <v>Merastar Insurance Co.</v>
      </c>
      <c r="B103" s="84" t="s">
        <v>127</v>
      </c>
      <c r="C103" s="85">
        <v>1060</v>
      </c>
      <c r="D103" s="86"/>
      <c r="E103" s="55"/>
    </row>
    <row r="104" spans="1:5" x14ac:dyDescent="0.25">
      <c r="A104" s="59" t="str">
        <f>VLOOKUP(B104, names!A$3:B$2401, 2,)</f>
        <v>Metropolitan Casualty Insurance Co.</v>
      </c>
      <c r="B104" s="84" t="s">
        <v>99</v>
      </c>
      <c r="C104" s="85">
        <v>10006</v>
      </c>
      <c r="D104" s="86"/>
      <c r="E104" s="55"/>
    </row>
    <row r="105" spans="1:5" x14ac:dyDescent="0.25">
      <c r="A105" s="59" t="str">
        <f>VLOOKUP(B105, names!A$3:B$2401, 2,)</f>
        <v>Modern USA Insurance Co.</v>
      </c>
      <c r="B105" s="84" t="s">
        <v>73</v>
      </c>
      <c r="C105" s="85">
        <v>44110</v>
      </c>
      <c r="D105" s="87">
        <v>3</v>
      </c>
      <c r="E105" s="55"/>
    </row>
    <row r="106" spans="1:5" x14ac:dyDescent="0.25">
      <c r="A106" s="59" t="str">
        <f>VLOOKUP(B106, names!A$3:B$2401, 2,)</f>
        <v>Mount Beacon Insurance Co.</v>
      </c>
      <c r="B106" s="84" t="s">
        <v>69</v>
      </c>
      <c r="C106" s="85">
        <v>62124</v>
      </c>
      <c r="D106" s="86"/>
      <c r="E106" s="55"/>
    </row>
    <row r="107" spans="1:5" x14ac:dyDescent="0.25">
      <c r="A107" s="59" t="str">
        <f>VLOOKUP(B107, names!A$3:B$2401, 2,)</f>
        <v>National Fire Insurance Co. Of Hartford</v>
      </c>
      <c r="B107" s="84" t="s">
        <v>182</v>
      </c>
      <c r="C107" s="85">
        <v>0</v>
      </c>
      <c r="D107" s="86"/>
      <c r="E107" s="55"/>
    </row>
    <row r="108" spans="1:5" x14ac:dyDescent="0.25">
      <c r="A108" s="59" t="str">
        <f>VLOOKUP(B108, names!A$3:B$2401, 2,)</f>
        <v>National Surety Corp.</v>
      </c>
      <c r="B108" s="84" t="s">
        <v>203</v>
      </c>
      <c r="C108" s="85">
        <v>0</v>
      </c>
      <c r="D108" s="86"/>
      <c r="E108" s="55"/>
    </row>
    <row r="109" spans="1:5" x14ac:dyDescent="0.25">
      <c r="A109" s="59" t="str">
        <f>VLOOKUP(B109, names!A$3:B$2401, 2,)</f>
        <v>National Trust Insurance Co.</v>
      </c>
      <c r="B109" s="84" t="s">
        <v>159</v>
      </c>
      <c r="C109" s="85">
        <v>62</v>
      </c>
      <c r="D109" s="86"/>
      <c r="E109" s="55"/>
    </row>
    <row r="110" spans="1:5" x14ac:dyDescent="0.25">
      <c r="A110" s="59" t="str">
        <f>VLOOKUP(B110, names!A$3:B$2401, 2,)</f>
        <v>Nationwide Insurance Co. Of Florida</v>
      </c>
      <c r="B110" s="84" t="s">
        <v>80</v>
      </c>
      <c r="C110" s="85">
        <v>33294</v>
      </c>
      <c r="D110" s="87">
        <v>7</v>
      </c>
      <c r="E110" s="55"/>
    </row>
    <row r="111" spans="1:5" x14ac:dyDescent="0.25">
      <c r="A111" s="59" t="str">
        <f>VLOOKUP(B111, names!A$3:B$2401, 2,)</f>
        <v>New Hampshire Insurance Co.</v>
      </c>
      <c r="B111" s="84" t="s">
        <v>110</v>
      </c>
      <c r="C111" s="85">
        <v>4142</v>
      </c>
      <c r="D111" s="86"/>
      <c r="E111" s="55"/>
    </row>
    <row r="112" spans="1:5" x14ac:dyDescent="0.25">
      <c r="A112" s="59" t="str">
        <f>VLOOKUP(B112, names!A$3:B$2401, 2,)</f>
        <v>Ohio Security Insurance Co.</v>
      </c>
      <c r="B112" s="84" t="s">
        <v>186</v>
      </c>
      <c r="C112" s="85">
        <v>0</v>
      </c>
      <c r="D112" s="86"/>
      <c r="E112" s="55"/>
    </row>
    <row r="113" spans="1:5" x14ac:dyDescent="0.25">
      <c r="A113" s="59" t="str">
        <f>VLOOKUP(B113, names!A$3:B$2401, 2,)</f>
        <v>Old Dominion Insurance Co.</v>
      </c>
      <c r="B113" s="84" t="s">
        <v>122</v>
      </c>
      <c r="C113" s="85">
        <v>868</v>
      </c>
      <c r="D113" s="86"/>
      <c r="E113" s="55"/>
    </row>
    <row r="114" spans="1:5" x14ac:dyDescent="0.25">
      <c r="A114" s="59" t="str">
        <f>VLOOKUP(B114, names!A$3:B$2401, 2,)</f>
        <v>Olympus Insurance Co.</v>
      </c>
      <c r="B114" s="84" t="s">
        <v>52</v>
      </c>
      <c r="C114" s="85">
        <v>92385</v>
      </c>
      <c r="D114" s="87">
        <v>6</v>
      </c>
      <c r="E114" s="55"/>
    </row>
    <row r="115" spans="1:5" x14ac:dyDescent="0.25">
      <c r="A115" s="59" t="str">
        <f>VLOOKUP(B115, names!A$3:B$2401, 2,)</f>
        <v>Omega Insurance Co.</v>
      </c>
      <c r="B115" s="84" t="s">
        <v>72</v>
      </c>
      <c r="C115" s="85">
        <v>47425</v>
      </c>
      <c r="D115" s="87">
        <v>7</v>
      </c>
      <c r="E115" s="55"/>
    </row>
    <row r="116" spans="1:5" x14ac:dyDescent="0.25">
      <c r="A116" s="59" t="str">
        <f>VLOOKUP(B116, names!A$3:B$2401, 2,)</f>
        <v>Pacific Indemnity Co.</v>
      </c>
      <c r="B116" s="84" t="s">
        <v>148</v>
      </c>
      <c r="C116" s="85">
        <v>173</v>
      </c>
      <c r="D116" s="86"/>
      <c r="E116" s="55"/>
    </row>
    <row r="117" spans="1:5" x14ac:dyDescent="0.25">
      <c r="A117" s="59" t="str">
        <f>VLOOKUP(B117, names!A$3:B$2401, 2,)</f>
        <v>People's Trust Insurance Co.</v>
      </c>
      <c r="B117" s="84" t="s">
        <v>44</v>
      </c>
      <c r="C117" s="85">
        <v>137046</v>
      </c>
      <c r="D117" s="87">
        <v>14</v>
      </c>
      <c r="E117" s="55"/>
    </row>
    <row r="118" spans="1:5" x14ac:dyDescent="0.25">
      <c r="A118" s="59" t="str">
        <f>VLOOKUP(B118, names!A$3:B$2401, 2,)</f>
        <v>Philadelphia Indemnity Insurance Co.</v>
      </c>
      <c r="B118" s="84" t="s">
        <v>135</v>
      </c>
      <c r="C118" s="85">
        <v>0</v>
      </c>
      <c r="D118" s="86"/>
      <c r="E118" s="55"/>
    </row>
    <row r="119" spans="1:5" x14ac:dyDescent="0.25">
      <c r="A119" s="59" t="str">
        <f>VLOOKUP(B119, names!A$3:B$2401, 2,)</f>
        <v>Phoenix Insurance Co.</v>
      </c>
      <c r="B119" s="84" t="s">
        <v>165</v>
      </c>
      <c r="C119" s="85">
        <v>0</v>
      </c>
      <c r="D119" s="86"/>
      <c r="E119" s="55"/>
    </row>
    <row r="120" spans="1:5" x14ac:dyDescent="0.25">
      <c r="A120" s="59" t="str">
        <f>VLOOKUP(B120, names!A$3:B$2401, 2,)</f>
        <v>Praetorian Insurance Co.</v>
      </c>
      <c r="B120" s="84" t="s">
        <v>96</v>
      </c>
      <c r="C120" s="85">
        <v>11534</v>
      </c>
      <c r="D120" s="86"/>
      <c r="E120" s="55"/>
    </row>
    <row r="121" spans="1:5" x14ac:dyDescent="0.25">
      <c r="A121" s="59" t="str">
        <f>VLOOKUP(B121, names!A$3:B$2401, 2,)</f>
        <v>Prepared Insurance Co.</v>
      </c>
      <c r="B121" s="84" t="s">
        <v>82</v>
      </c>
      <c r="C121" s="85">
        <v>27784</v>
      </c>
      <c r="D121" s="87">
        <v>4</v>
      </c>
      <c r="E121" s="55"/>
    </row>
    <row r="122" spans="1:5" x14ac:dyDescent="0.25">
      <c r="A122" s="59" t="str">
        <f>VLOOKUP(B122, names!A$3:B$2401, 2,)</f>
        <v>Privilege Underwriters Reciprocal Exchange</v>
      </c>
      <c r="B122" s="84" t="s">
        <v>103</v>
      </c>
      <c r="C122" s="85">
        <v>6672</v>
      </c>
      <c r="D122" s="86"/>
      <c r="E122" s="55"/>
    </row>
    <row r="123" spans="1:5" x14ac:dyDescent="0.25">
      <c r="A123" s="59" t="str">
        <f>VLOOKUP(B123, names!A$3:B$2401, 2,)</f>
        <v>QBE Insurance Corp.</v>
      </c>
      <c r="B123" s="84" t="s">
        <v>126</v>
      </c>
      <c r="C123" s="85">
        <v>0</v>
      </c>
      <c r="D123" s="86"/>
      <c r="E123" s="55"/>
    </row>
    <row r="124" spans="1:5" x14ac:dyDescent="0.25">
      <c r="A124" s="59" t="str">
        <f>VLOOKUP(B124, names!A$3:B$2401, 2,)</f>
        <v>Response Insurance Co.</v>
      </c>
      <c r="B124" s="84" t="s">
        <v>112</v>
      </c>
      <c r="C124" s="85">
        <v>3202</v>
      </c>
      <c r="D124" s="86"/>
      <c r="E124" s="55"/>
    </row>
    <row r="125" spans="1:5" x14ac:dyDescent="0.25">
      <c r="A125" s="59" t="str">
        <f>VLOOKUP(B125, names!A$3:B$2401, 2,)</f>
        <v>Safe Harbor Insurance Co.</v>
      </c>
      <c r="B125" s="84" t="s">
        <v>57</v>
      </c>
      <c r="C125" s="85">
        <v>67530</v>
      </c>
      <c r="D125" s="87">
        <v>8</v>
      </c>
      <c r="E125" s="55"/>
    </row>
    <row r="126" spans="1:5" x14ac:dyDescent="0.25">
      <c r="A126" s="59" t="str">
        <f>VLOOKUP(B126, names!A$3:B$2401, 2,)</f>
        <v>Safepoint Insurance Co.</v>
      </c>
      <c r="B126" s="84" t="s">
        <v>71</v>
      </c>
      <c r="C126" s="85">
        <v>52512</v>
      </c>
      <c r="D126" s="86"/>
      <c r="E126" s="55"/>
    </row>
    <row r="127" spans="1:5" x14ac:dyDescent="0.25">
      <c r="A127" s="59">
        <f>VLOOKUP(B127, names!A$3:B$2401, 2,)</f>
        <v>0</v>
      </c>
      <c r="B127" s="84" t="s">
        <v>2920</v>
      </c>
      <c r="C127" s="85">
        <v>30621</v>
      </c>
      <c r="D127" s="86"/>
      <c r="E127" s="55"/>
    </row>
    <row r="128" spans="1:5" x14ac:dyDescent="0.25">
      <c r="A128" s="59" t="str">
        <f>VLOOKUP(B128, names!A$3:B$2401, 2,)</f>
        <v>Sawgrass Mutual Insurance Co.</v>
      </c>
      <c r="B128" s="84" t="s">
        <v>85</v>
      </c>
      <c r="C128" s="85">
        <v>27503</v>
      </c>
      <c r="D128" s="87">
        <v>8</v>
      </c>
      <c r="E128" s="55"/>
    </row>
    <row r="129" spans="1:5" x14ac:dyDescent="0.25">
      <c r="A129" s="59" t="str">
        <f>VLOOKUP(B129, names!A$3:B$2401, 2,)</f>
        <v>Security First Insurance Co.</v>
      </c>
      <c r="B129" s="84" t="s">
        <v>35</v>
      </c>
      <c r="C129" s="85">
        <v>227510</v>
      </c>
      <c r="D129" s="87">
        <v>45</v>
      </c>
      <c r="E129" s="55"/>
    </row>
    <row r="130" spans="1:5" x14ac:dyDescent="0.25">
      <c r="A130" s="59" t="str">
        <f>VLOOKUP(B130, names!A$3:B$2401, 2,)</f>
        <v>Selective Insurance Co. Of The Southeast</v>
      </c>
      <c r="B130" s="84" t="s">
        <v>179</v>
      </c>
      <c r="C130" s="85">
        <v>0</v>
      </c>
      <c r="D130" s="86"/>
      <c r="E130" s="55"/>
    </row>
    <row r="131" spans="1:5" x14ac:dyDescent="0.25">
      <c r="A131" s="59" t="str">
        <f>VLOOKUP(B131, names!A$3:B$2401, 2,)</f>
        <v>Service Insurance Co.</v>
      </c>
      <c r="B131" s="84" t="s">
        <v>142</v>
      </c>
      <c r="C131" s="85">
        <v>0</v>
      </c>
      <c r="D131" s="86"/>
      <c r="E131" s="55"/>
    </row>
    <row r="132" spans="1:5" x14ac:dyDescent="0.25">
      <c r="A132" s="59" t="str">
        <f>VLOOKUP(B132, names!A$3:B$2401, 2,)</f>
        <v>Southern Fidelity Insurance Co.</v>
      </c>
      <c r="B132" s="84" t="s">
        <v>58</v>
      </c>
      <c r="C132" s="85">
        <v>69725</v>
      </c>
      <c r="D132" s="87">
        <v>15</v>
      </c>
      <c r="E132" s="55"/>
    </row>
    <row r="133" spans="1:5" x14ac:dyDescent="0.25">
      <c r="A133" s="59" t="str">
        <f>VLOOKUP(B133, names!A$3:B$2401, 2,)</f>
        <v>Southern Fidelity Property &amp; Casualty</v>
      </c>
      <c r="B133" s="84" t="s">
        <v>62</v>
      </c>
      <c r="C133" s="85">
        <v>65011</v>
      </c>
      <c r="D133" s="87">
        <v>12</v>
      </c>
      <c r="E133" s="55"/>
    </row>
    <row r="134" spans="1:5" x14ac:dyDescent="0.25">
      <c r="A134" s="59" t="str">
        <f>VLOOKUP(B134, names!A$3:B$2401, 2,)</f>
        <v>Southern Oak Insurance Co.</v>
      </c>
      <c r="B134" s="84" t="s">
        <v>65</v>
      </c>
      <c r="C134" s="85">
        <v>61138</v>
      </c>
      <c r="D134" s="87">
        <v>6</v>
      </c>
      <c r="E134" s="55"/>
    </row>
    <row r="135" spans="1:5" x14ac:dyDescent="0.25">
      <c r="A135" s="59" t="str">
        <f>VLOOKUP(B135, names!A$3:B$2401, 2,)</f>
        <v>Southern-Owners Insurance Co.</v>
      </c>
      <c r="B135" s="84" t="s">
        <v>101</v>
      </c>
      <c r="C135" s="85">
        <v>8797</v>
      </c>
      <c r="D135" s="86"/>
      <c r="E135" s="55"/>
    </row>
    <row r="136" spans="1:5" x14ac:dyDescent="0.25">
      <c r="A136" s="59" t="str">
        <f>VLOOKUP(B136, names!A$3:B$2401, 2,)</f>
        <v>St. Johns Insurance Co.</v>
      </c>
      <c r="B136" s="84" t="s">
        <v>40</v>
      </c>
      <c r="C136" s="85">
        <v>170975</v>
      </c>
      <c r="D136" s="87">
        <v>17</v>
      </c>
      <c r="E136" s="55"/>
    </row>
    <row r="137" spans="1:5" x14ac:dyDescent="0.25">
      <c r="A137" s="59" t="str">
        <f>VLOOKUP(B137, names!A$3:B$2401, 2,)</f>
        <v>St. Paul Fire &amp; Marine Insurance Co.</v>
      </c>
      <c r="B137" s="84" t="s">
        <v>170</v>
      </c>
      <c r="C137" s="85">
        <v>0</v>
      </c>
      <c r="D137" s="86"/>
      <c r="E137" s="55"/>
    </row>
    <row r="138" spans="1:5" x14ac:dyDescent="0.25">
      <c r="A138" s="59">
        <f>VLOOKUP(B138, names!A$3:B$2401, 2,)</f>
        <v>0</v>
      </c>
      <c r="B138" s="84" t="s">
        <v>383</v>
      </c>
      <c r="C138" s="85">
        <v>0</v>
      </c>
      <c r="D138" s="86"/>
      <c r="E138" s="55"/>
    </row>
    <row r="139" spans="1:5" x14ac:dyDescent="0.25">
      <c r="A139" s="59" t="str">
        <f>VLOOKUP(B139, names!A$3:B$2401, 2,)</f>
        <v>State National Insurance Co.</v>
      </c>
      <c r="B139" s="84" t="s">
        <v>171</v>
      </c>
      <c r="C139" s="85">
        <v>0</v>
      </c>
      <c r="D139" s="86"/>
      <c r="E139" s="55"/>
    </row>
    <row r="140" spans="1:5" x14ac:dyDescent="0.25">
      <c r="A140" s="59" t="str">
        <f>VLOOKUP(B140, names!A$3:B$2401, 2,)</f>
        <v>Stillwater Property And Casualty Insurance Co.</v>
      </c>
      <c r="B140" s="84" t="s">
        <v>100</v>
      </c>
      <c r="C140" s="85">
        <v>9314</v>
      </c>
      <c r="D140" s="87">
        <v>1</v>
      </c>
      <c r="E140" s="55"/>
    </row>
    <row r="141" spans="1:5" x14ac:dyDescent="0.25">
      <c r="A141" s="59" t="str">
        <f>VLOOKUP(B141, names!A$3:B$2401, 2,)</f>
        <v>Teachers Insurance Co.</v>
      </c>
      <c r="B141" s="84" t="s">
        <v>137</v>
      </c>
      <c r="C141" s="85">
        <v>1128</v>
      </c>
      <c r="D141" s="86"/>
      <c r="E141" s="55"/>
    </row>
    <row r="142" spans="1:5" x14ac:dyDescent="0.25">
      <c r="A142" s="59" t="str">
        <f>VLOOKUP(B142, names!A$3:B$2401, 2,)</f>
        <v>Tower Hill Prime Insurance Co.</v>
      </c>
      <c r="B142" s="84" t="s">
        <v>43</v>
      </c>
      <c r="C142" s="85">
        <v>144005</v>
      </c>
      <c r="D142" s="87">
        <v>12</v>
      </c>
      <c r="E142" s="55"/>
    </row>
    <row r="143" spans="1:5" x14ac:dyDescent="0.25">
      <c r="A143" s="59" t="str">
        <f>VLOOKUP(B143, names!A$3:B$2401, 2,)</f>
        <v>Tower Hill Select Insurance Co.</v>
      </c>
      <c r="B143" s="84" t="s">
        <v>63</v>
      </c>
      <c r="C143" s="85">
        <v>62530</v>
      </c>
      <c r="D143" s="87">
        <v>17</v>
      </c>
      <c r="E143" s="55"/>
    </row>
    <row r="144" spans="1:5" x14ac:dyDescent="0.25">
      <c r="A144" s="59" t="str">
        <f>VLOOKUP(B144, names!A$3:B$2401, 2,)</f>
        <v>Tower Hill Signature Insurance Co.</v>
      </c>
      <c r="B144" s="84" t="s">
        <v>51</v>
      </c>
      <c r="C144" s="85">
        <v>97521</v>
      </c>
      <c r="D144" s="87">
        <v>8</v>
      </c>
      <c r="E144" s="55"/>
    </row>
    <row r="145" spans="1:5" x14ac:dyDescent="0.25">
      <c r="A145" s="59" t="str">
        <f>VLOOKUP(B145, names!A$3:B$2401, 2,)</f>
        <v>Transportation Insurance Co.</v>
      </c>
      <c r="B145" s="84" t="s">
        <v>183</v>
      </c>
      <c r="C145" s="85">
        <v>0</v>
      </c>
      <c r="D145" s="86"/>
      <c r="E145" s="55"/>
    </row>
    <row r="146" spans="1:5" x14ac:dyDescent="0.25">
      <c r="A146" s="59" t="str">
        <f>VLOOKUP(B146, names!A$3:B$2401, 2,)</f>
        <v>Travelers Indemnity Co.</v>
      </c>
      <c r="B146" s="84" t="s">
        <v>152</v>
      </c>
      <c r="C146" s="85">
        <v>109</v>
      </c>
      <c r="D146" s="86"/>
      <c r="E146" s="55"/>
    </row>
    <row r="147" spans="1:5" x14ac:dyDescent="0.25">
      <c r="A147" s="59" t="str">
        <f>VLOOKUP(B147, names!A$3:B$2401, 2,)</f>
        <v>Travelers Indemnity Co. Of America</v>
      </c>
      <c r="B147" s="84" t="s">
        <v>123</v>
      </c>
      <c r="C147" s="85">
        <v>1424</v>
      </c>
      <c r="D147" s="87">
        <v>1</v>
      </c>
      <c r="E147" s="55"/>
    </row>
    <row r="148" spans="1:5" x14ac:dyDescent="0.25">
      <c r="A148" s="59" t="str">
        <f>VLOOKUP(B148, names!A$3:B$2401, 2,)</f>
        <v>Travelers Indemnity Co. Of Connecticut</v>
      </c>
      <c r="B148" s="84" t="s">
        <v>156</v>
      </c>
      <c r="C148" s="85">
        <v>72</v>
      </c>
      <c r="D148" s="86"/>
      <c r="E148" s="55"/>
    </row>
    <row r="149" spans="1:5" x14ac:dyDescent="0.25">
      <c r="A149" s="59" t="str">
        <f>VLOOKUP(B149, names!A$3:B$2401, 2,)</f>
        <v>Travelers Property Casualty Co. Of America</v>
      </c>
      <c r="B149" s="84" t="s">
        <v>160</v>
      </c>
      <c r="C149" s="85">
        <v>0</v>
      </c>
      <c r="D149" s="86"/>
      <c r="E149" s="55"/>
    </row>
    <row r="150" spans="1:5" x14ac:dyDescent="0.25">
      <c r="A150" s="59" t="str">
        <f>VLOOKUP(B150, names!A$3:B$2401, 2,)</f>
        <v>Twin City Fire Insurance Co.</v>
      </c>
      <c r="B150" s="84" t="s">
        <v>184</v>
      </c>
      <c r="C150" s="85">
        <v>4</v>
      </c>
      <c r="D150" s="86"/>
      <c r="E150" s="55"/>
    </row>
    <row r="151" spans="1:5" x14ac:dyDescent="0.25">
      <c r="A151" s="59" t="str">
        <f>VLOOKUP(B151, names!A$3:B$2401, 2,)</f>
        <v>United Casualty Insurance Co. Of America</v>
      </c>
      <c r="B151" s="84" t="s">
        <v>95</v>
      </c>
      <c r="C151" s="85">
        <v>15536</v>
      </c>
      <c r="D151" s="86"/>
      <c r="E151" s="55"/>
    </row>
    <row r="152" spans="1:5" x14ac:dyDescent="0.25">
      <c r="A152" s="59" t="str">
        <f>VLOOKUP(B152, names!A$3:B$2401, 2,)</f>
        <v>United Fire And Casualty Co.</v>
      </c>
      <c r="B152" s="84" t="s">
        <v>130</v>
      </c>
      <c r="C152" s="85">
        <v>771</v>
      </c>
      <c r="D152" s="86"/>
      <c r="E152" s="55"/>
    </row>
    <row r="153" spans="1:5" x14ac:dyDescent="0.25">
      <c r="A153" s="59" t="str">
        <f>VLOOKUP(B153, names!A$3:B$2401, 2,)</f>
        <v>United Property &amp; Casualty Insurance Co.</v>
      </c>
      <c r="B153" s="84" t="s">
        <v>39</v>
      </c>
      <c r="C153" s="85">
        <v>171554</v>
      </c>
      <c r="D153" s="87">
        <v>28</v>
      </c>
      <c r="E153" s="55"/>
    </row>
    <row r="154" spans="1:5" x14ac:dyDescent="0.25">
      <c r="A154" s="59" t="str">
        <f>VLOOKUP(B154, names!A$3:B$2401, 2,)</f>
        <v>United Services Automobile Association</v>
      </c>
      <c r="B154" s="84" t="s">
        <v>45</v>
      </c>
      <c r="C154" s="85">
        <v>124247</v>
      </c>
      <c r="D154" s="86"/>
      <c r="E154" s="55"/>
    </row>
    <row r="155" spans="1:5" x14ac:dyDescent="0.25">
      <c r="A155" s="59" t="str">
        <f>VLOOKUP(B155, names!A$3:B$2401, 2,)</f>
        <v>Universal Insurance Co. Of North America</v>
      </c>
      <c r="B155" s="84" t="s">
        <v>70</v>
      </c>
      <c r="C155" s="85">
        <v>53235</v>
      </c>
      <c r="D155" s="87">
        <v>5</v>
      </c>
      <c r="E155" s="55"/>
    </row>
    <row r="156" spans="1:5" x14ac:dyDescent="0.25">
      <c r="A156" s="59" t="str">
        <f>VLOOKUP(B156, names!A$3:B$2401, 2,)</f>
        <v>Universal Property &amp; Casualty Insurance Co.</v>
      </c>
      <c r="B156" s="84" t="s">
        <v>34</v>
      </c>
      <c r="C156" s="85">
        <v>516748</v>
      </c>
      <c r="D156" s="87">
        <v>44</v>
      </c>
      <c r="E156" s="55"/>
    </row>
    <row r="157" spans="1:5" x14ac:dyDescent="0.25">
      <c r="A157" s="59" t="str">
        <f>VLOOKUP(B157, names!A$3:B$2401, 2,)</f>
        <v>USAA Casualty Insurance Co.</v>
      </c>
      <c r="B157" s="84" t="s">
        <v>67</v>
      </c>
      <c r="C157" s="85">
        <v>55324</v>
      </c>
      <c r="D157" s="87">
        <v>5</v>
      </c>
      <c r="E157" s="55"/>
    </row>
    <row r="158" spans="1:5" x14ac:dyDescent="0.25">
      <c r="A158" s="59" t="str">
        <f>VLOOKUP(B158, names!A$3:B$2401, 2,)</f>
        <v>USAA General Indemnity Co.</v>
      </c>
      <c r="B158" s="84" t="s">
        <v>94</v>
      </c>
      <c r="C158" s="85">
        <v>13978</v>
      </c>
      <c r="D158" s="87">
        <v>1</v>
      </c>
      <c r="E158" s="55"/>
    </row>
    <row r="159" spans="1:5" x14ac:dyDescent="0.25">
      <c r="A159" s="59" t="str">
        <f>VLOOKUP(B159, names!A$3:B$2401, 2,)</f>
        <v>Valley Forge Insurance Co.</v>
      </c>
      <c r="B159" s="84" t="s">
        <v>191</v>
      </c>
      <c r="C159" s="85">
        <v>0</v>
      </c>
      <c r="D159" s="86"/>
      <c r="E159" s="55"/>
    </row>
    <row r="160" spans="1:5" x14ac:dyDescent="0.25">
      <c r="A160" s="59" t="str">
        <f>VLOOKUP(B160, names!A$3:B$2401, 2,)</f>
        <v>Vigilant Insurance Co.</v>
      </c>
      <c r="B160" s="84" t="s">
        <v>158</v>
      </c>
      <c r="C160" s="85">
        <v>73</v>
      </c>
      <c r="D160" s="86"/>
      <c r="E160" s="55"/>
    </row>
    <row r="161" spans="1:5" x14ac:dyDescent="0.25">
      <c r="A161" s="59" t="str">
        <f>VLOOKUP(B161, names!A$3:B$2401, 2,)</f>
        <v>Westfield Insurance Co.</v>
      </c>
      <c r="B161" s="84" t="s">
        <v>154</v>
      </c>
      <c r="C161" s="85">
        <v>0</v>
      </c>
      <c r="D161" s="86"/>
      <c r="E161" s="55"/>
    </row>
    <row r="162" spans="1:5" x14ac:dyDescent="0.25">
      <c r="A162" s="59" t="str">
        <f>VLOOKUP(B162, names!A$3:B$2401, 2,)</f>
        <v>Weston Insurance Co.</v>
      </c>
      <c r="B162" s="84" t="s">
        <v>87</v>
      </c>
      <c r="C162" s="85">
        <v>24991</v>
      </c>
      <c r="D162" s="86"/>
      <c r="E162" s="55"/>
    </row>
    <row r="163" spans="1:5" x14ac:dyDescent="0.25">
      <c r="A163" s="59" t="str">
        <f>VLOOKUP(B163, names!A$3:B$2401, 2,)</f>
        <v>XL Insurance America</v>
      </c>
      <c r="B163" s="84" t="s">
        <v>204</v>
      </c>
      <c r="C163" s="85">
        <v>0</v>
      </c>
      <c r="D163" s="86"/>
      <c r="E163" s="55"/>
    </row>
    <row r="164" spans="1:5" x14ac:dyDescent="0.25">
      <c r="A164" s="59" t="str">
        <f>VLOOKUP(B164, names!A$3:B$2401, 2,)</f>
        <v>XL Specialty Insurance Co.</v>
      </c>
      <c r="B164" s="84" t="s">
        <v>206</v>
      </c>
      <c r="C164" s="85">
        <v>0</v>
      </c>
      <c r="D164" s="86"/>
      <c r="E164" s="55"/>
    </row>
    <row r="165" spans="1:5" x14ac:dyDescent="0.25">
      <c r="A165" s="59" t="str">
        <f>VLOOKUP(B165, names!A$3:B$2401, 2,)</f>
        <v>Zurich American Insurance Co.</v>
      </c>
      <c r="B165" s="84" t="s">
        <v>192</v>
      </c>
      <c r="C165" s="85">
        <v>0</v>
      </c>
      <c r="D165" s="86"/>
      <c r="E165" s="55"/>
    </row>
    <row r="166" spans="1:5" x14ac:dyDescent="0.25">
      <c r="A166" s="59" t="str">
        <f>VLOOKUP(B166, names!A$3:B$2401, 2,)</f>
        <v>Zurich American Insurance Co. of Illinois</v>
      </c>
      <c r="B166" s="84" t="s">
        <v>384</v>
      </c>
      <c r="C166" s="85">
        <v>0</v>
      </c>
      <c r="D166" s="86"/>
      <c r="E166" s="5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03779-7A4C-4CCB-9C9D-BB1E75F4506A}">
  <dimension ref="A1:O185"/>
  <sheetViews>
    <sheetView workbookViewId="0">
      <selection activeCell="D2" sqref="D2"/>
    </sheetView>
  </sheetViews>
  <sheetFormatPr defaultRowHeight="15" x14ac:dyDescent="0.25"/>
  <cols>
    <col min="1" max="1" width="32.28515625" customWidth="1"/>
    <col min="2" max="2" width="30.85546875" customWidth="1"/>
    <col min="3" max="3" width="28.42578125" customWidth="1"/>
    <col min="4" max="4" width="20.5703125" customWidth="1"/>
    <col min="14" max="14" width="9.140625" style="117"/>
    <col min="15" max="15" width="38.5703125" style="117" customWidth="1"/>
  </cols>
  <sheetData>
    <row r="1" spans="1:15" x14ac:dyDescent="0.25">
      <c r="A1" s="117" t="s">
        <v>208</v>
      </c>
      <c r="B1" s="117" t="s">
        <v>3471</v>
      </c>
      <c r="C1" s="117" t="s">
        <v>3472</v>
      </c>
      <c r="D1" s="117" t="s">
        <v>3667</v>
      </c>
      <c r="N1" s="117" t="s">
        <v>3472</v>
      </c>
      <c r="O1" s="117" t="s">
        <v>3471</v>
      </c>
    </row>
    <row r="2" spans="1:15" x14ac:dyDescent="0.25">
      <c r="A2" t="str">
        <f>VLOOKUP(B2, names!A$3:B$2401, 2,)</f>
        <v>Affiliated FM Insurance Co.</v>
      </c>
      <c r="B2" t="s">
        <v>2872</v>
      </c>
      <c r="C2" t="s">
        <v>2530</v>
      </c>
      <c r="D2" t="str">
        <f>VLOOKUP(B2, 'AMBest old'!$B$1:$C$200, 2, FALSE)</f>
        <v>A+</v>
      </c>
      <c r="N2" s="117" t="s">
        <v>2530</v>
      </c>
      <c r="O2" s="117" t="s">
        <v>2872</v>
      </c>
    </row>
    <row r="3" spans="1:15" x14ac:dyDescent="0.25">
      <c r="A3" s="117" t="str">
        <f>VLOOKUP(B3, names!A$3:B$2401, 2,)</f>
        <v>American Bankers Insurance Co. Of Florida</v>
      </c>
      <c r="B3" s="117" t="s">
        <v>3473</v>
      </c>
      <c r="C3" s="117" t="s">
        <v>2779</v>
      </c>
      <c r="D3" s="117" t="str">
        <f>VLOOKUP(B3, 'AMBest old'!$B$1:$C$200, 2, FALSE)</f>
        <v>A</v>
      </c>
      <c r="N3" s="117" t="s">
        <v>2779</v>
      </c>
      <c r="O3" s="117" t="s">
        <v>3473</v>
      </c>
    </row>
    <row r="4" spans="1:15" x14ac:dyDescent="0.25">
      <c r="A4" s="117" t="str">
        <f>VLOOKUP(B4, names!A$3:B$2401, 2,)</f>
        <v>American Reliable Insurance Co.</v>
      </c>
      <c r="B4" s="117" t="s">
        <v>2883</v>
      </c>
      <c r="C4" s="117" t="s">
        <v>2779</v>
      </c>
      <c r="D4" s="117" t="str">
        <f>VLOOKUP(B4, 'AMBest old'!$B$1:$C$200, 2, FALSE)</f>
        <v>A</v>
      </c>
      <c r="N4" s="117" t="s">
        <v>2779</v>
      </c>
      <c r="O4" s="117" t="s">
        <v>2883</v>
      </c>
    </row>
    <row r="5" spans="1:15" x14ac:dyDescent="0.25">
      <c r="A5" s="117" t="str">
        <f>VLOOKUP(B5, names!A$3:B$2401, 2,)</f>
        <v>Auto-Owners Insurance Co.</v>
      </c>
      <c r="B5" s="117" t="s">
        <v>2893</v>
      </c>
      <c r="C5" s="117" t="s">
        <v>2764</v>
      </c>
      <c r="D5" s="117" t="str">
        <f>VLOOKUP(B5, 'AMBest old'!$B$1:$C$200, 2, FALSE)</f>
        <v>A++</v>
      </c>
      <c r="N5" s="117" t="s">
        <v>2764</v>
      </c>
      <c r="O5" s="117" t="s">
        <v>2893</v>
      </c>
    </row>
    <row r="6" spans="1:15" x14ac:dyDescent="0.25">
      <c r="A6" s="117" t="str">
        <f>VLOOKUP(B6, names!A$3:B$2401, 2,)</f>
        <v>Cincinnati Insurance Co.</v>
      </c>
      <c r="B6" s="117" t="s">
        <v>3474</v>
      </c>
      <c r="C6" s="117" t="s">
        <v>2530</v>
      </c>
      <c r="D6" s="117" t="str">
        <f>VLOOKUP(B6, 'AMBest old'!$B$1:$C$200, 2, FALSE)</f>
        <v>A+</v>
      </c>
      <c r="N6" s="117" t="s">
        <v>2530</v>
      </c>
      <c r="O6" s="117" t="s">
        <v>3474</v>
      </c>
    </row>
    <row r="7" spans="1:15" x14ac:dyDescent="0.25">
      <c r="A7" s="117" t="str">
        <f>VLOOKUP(B7, names!A$3:B$2401, 2,)</f>
        <v>Church Mutual Insurance Co.</v>
      </c>
      <c r="B7" s="117" t="s">
        <v>3104</v>
      </c>
      <c r="C7" s="117" t="s">
        <v>2779</v>
      </c>
      <c r="D7" s="117" t="str">
        <f>VLOOKUP(B7, 'AMBest old'!$B$1:$C$200, 2, FALSE)</f>
        <v>A</v>
      </c>
      <c r="N7" s="117" t="s">
        <v>2779</v>
      </c>
      <c r="O7" s="117" t="s">
        <v>3104</v>
      </c>
    </row>
    <row r="8" spans="1:15" x14ac:dyDescent="0.25">
      <c r="A8" s="117" t="str">
        <f>VLOOKUP(B8, names!A$3:B$2401, 2,)</f>
        <v>Fidelity And Deposit Co. Of Maryland</v>
      </c>
      <c r="B8" s="117" t="s">
        <v>3137</v>
      </c>
      <c r="C8" s="117" t="s">
        <v>2530</v>
      </c>
      <c r="D8" s="117" t="str">
        <f>VLOOKUP(B8, 'AMBest old'!$B$1:$C$200, 2, FALSE)</f>
        <v>A+</v>
      </c>
      <c r="N8" s="117" t="s">
        <v>2530</v>
      </c>
      <c r="O8" s="117" t="s">
        <v>3137</v>
      </c>
    </row>
    <row r="9" spans="1:15" x14ac:dyDescent="0.25">
      <c r="A9" s="117" t="str">
        <f>VLOOKUP(B9, names!A$3:B$2401, 2,)</f>
        <v>Allianz Global Risks Us Insurance Co.</v>
      </c>
      <c r="B9" s="117" t="s">
        <v>3131</v>
      </c>
      <c r="C9" s="117" t="s">
        <v>2530</v>
      </c>
      <c r="D9" s="117" t="str">
        <f>VLOOKUP(B9, 'AMBest old'!$B$1:$C$200, 2, FALSE)</f>
        <v>A+</v>
      </c>
      <c r="N9" s="117" t="s">
        <v>2530</v>
      </c>
      <c r="O9" s="117" t="s">
        <v>3131</v>
      </c>
    </row>
    <row r="10" spans="1:15" x14ac:dyDescent="0.25">
      <c r="A10" s="117" t="str">
        <f>VLOOKUP(B10, names!A$3:B$2401, 2,)</f>
        <v>Federated National Insurance Co.</v>
      </c>
      <c r="B10" s="117" t="s">
        <v>2760</v>
      </c>
      <c r="C10" s="117" t="s">
        <v>2757</v>
      </c>
      <c r="D10" s="117" t="str">
        <f>VLOOKUP(B10, 'AMBest old'!$B$1:$C$200, 2, FALSE)</f>
        <v>NR</v>
      </c>
      <c r="N10" s="117" t="s">
        <v>2757</v>
      </c>
      <c r="O10" s="117" t="s">
        <v>2760</v>
      </c>
    </row>
    <row r="11" spans="1:15" x14ac:dyDescent="0.25">
      <c r="A11" s="117" t="str">
        <f>VLOOKUP(B11, names!A$3:B$2401, 2,)</f>
        <v>National Trust Insurance Co.</v>
      </c>
      <c r="B11" s="117" t="s">
        <v>2901</v>
      </c>
      <c r="C11" s="117" t="s">
        <v>2779</v>
      </c>
      <c r="D11" s="117" t="str">
        <f>VLOOKUP(B11, 'AMBest old'!$B$1:$C$200, 2, FALSE)</f>
        <v>A</v>
      </c>
      <c r="N11" s="117" t="s">
        <v>2779</v>
      </c>
      <c r="O11" s="117" t="s">
        <v>2901</v>
      </c>
    </row>
    <row r="12" spans="1:15" x14ac:dyDescent="0.25">
      <c r="A12" s="117" t="str">
        <f>VLOOKUP(B12, names!A$3:B$2401, 2,)</f>
        <v>XL Specialty Insurance Co.</v>
      </c>
      <c r="B12" s="117" t="s">
        <v>3141</v>
      </c>
      <c r="C12" s="117" t="s">
        <v>2779</v>
      </c>
      <c r="D12" s="117" t="str">
        <f>VLOOKUP(B12, 'AMBest old'!$B$1:$C$200, 2, FALSE)</f>
        <v>A</v>
      </c>
      <c r="N12" s="117" t="s">
        <v>2779</v>
      </c>
      <c r="O12" s="117" t="s">
        <v>3141</v>
      </c>
    </row>
    <row r="13" spans="1:15" x14ac:dyDescent="0.25">
      <c r="A13" s="117" t="str">
        <f>VLOOKUP(B13, names!A$3:B$2401, 2,)</f>
        <v>Mitsui Sumitomo Insurance USA</v>
      </c>
      <c r="B13" s="117" t="s">
        <v>3133</v>
      </c>
      <c r="C13" s="117" t="s">
        <v>2530</v>
      </c>
      <c r="D13" s="117" t="str">
        <f>VLOOKUP(B13, 'AMBest old'!$B$1:$C$200, 2, FALSE)</f>
        <v>A+</v>
      </c>
      <c r="N13" s="117" t="s">
        <v>2530</v>
      </c>
      <c r="O13" s="117" t="s">
        <v>3133</v>
      </c>
    </row>
    <row r="14" spans="1:15" x14ac:dyDescent="0.25">
      <c r="A14" s="117" t="str">
        <f>VLOOKUP(B14, names!A$3:B$2401, 2,)</f>
        <v>Teachers Insurance Co.</v>
      </c>
      <c r="B14" s="117" t="s">
        <v>2849</v>
      </c>
      <c r="C14" s="117" t="s">
        <v>2779</v>
      </c>
      <c r="D14" s="117" t="str">
        <f>VLOOKUP(B14, 'AMBest old'!$B$1:$C$200, 2, FALSE)</f>
        <v>A</v>
      </c>
      <c r="N14" s="117" t="s">
        <v>2779</v>
      </c>
      <c r="O14" s="117" t="s">
        <v>2849</v>
      </c>
    </row>
    <row r="15" spans="1:15" x14ac:dyDescent="0.25">
      <c r="A15" s="117" t="str">
        <f>VLOOKUP(B15, names!A$3:B$2401, 2,)</f>
        <v>United Fire And Casualty Co.</v>
      </c>
      <c r="B15" s="117" t="s">
        <v>2855</v>
      </c>
      <c r="C15" s="117" t="s">
        <v>2779</v>
      </c>
      <c r="D15" s="117" t="str">
        <f>VLOOKUP(B15, 'AMBest old'!$B$1:$C$200, 2, FALSE)</f>
        <v>A</v>
      </c>
      <c r="N15" s="117" t="s">
        <v>2779</v>
      </c>
      <c r="O15" s="117" t="s">
        <v>2855</v>
      </c>
    </row>
    <row r="16" spans="1:15" x14ac:dyDescent="0.25">
      <c r="A16" s="117" t="str">
        <f>VLOOKUP(B16, names!A$3:B$2401, 2,)</f>
        <v>United Services Automobile Association</v>
      </c>
      <c r="B16" s="117" t="s">
        <v>221</v>
      </c>
      <c r="C16" s="117" t="s">
        <v>2764</v>
      </c>
      <c r="D16" s="117" t="str">
        <f>VLOOKUP(B16, 'AMBest old'!$B$1:$C$200, 2, FALSE)</f>
        <v>A++</v>
      </c>
      <c r="N16" s="117" t="s">
        <v>2764</v>
      </c>
      <c r="O16" s="117" t="s">
        <v>221</v>
      </c>
    </row>
    <row r="17" spans="1:15" x14ac:dyDescent="0.25">
      <c r="A17" s="117" t="str">
        <f>VLOOKUP(B17, names!A$3:B$2401, 2,)</f>
        <v>American Southern Home Insurance Co.</v>
      </c>
      <c r="B17" s="117" t="s">
        <v>2835</v>
      </c>
      <c r="C17" s="117" t="s">
        <v>2530</v>
      </c>
      <c r="D17" s="117" t="str">
        <f>VLOOKUP(B17, 'AMBest old'!$B$1:$C$200, 2, FALSE)</f>
        <v>A+</v>
      </c>
      <c r="N17" s="117" t="s">
        <v>2530</v>
      </c>
      <c r="O17" s="117" t="s">
        <v>2835</v>
      </c>
    </row>
    <row r="18" spans="1:15" x14ac:dyDescent="0.25">
      <c r="A18" s="117" t="str">
        <f>VLOOKUP(B18, names!A$3:B$2401, 2,)</f>
        <v>American Colonial Insurance Co.</v>
      </c>
      <c r="B18" s="117" t="s">
        <v>2894</v>
      </c>
      <c r="C18" s="117" t="s">
        <v>2757</v>
      </c>
      <c r="D18" s="117" t="str">
        <f>VLOOKUP(B18, 'AMBest old'!$B$1:$C$200, 2, FALSE)</f>
        <v>NR</v>
      </c>
      <c r="N18" s="117" t="s">
        <v>2757</v>
      </c>
      <c r="O18" s="117" t="s">
        <v>2894</v>
      </c>
    </row>
    <row r="19" spans="1:15" x14ac:dyDescent="0.25">
      <c r="A19" s="117" t="str">
        <f>VLOOKUP(B19, names!A$3:B$2401, 2,)</f>
        <v>Indemnity Insurance Co. Of North America</v>
      </c>
      <c r="B19" s="117" t="s">
        <v>2885</v>
      </c>
      <c r="C19" s="117" t="s">
        <v>2764</v>
      </c>
      <c r="D19" s="117" t="str">
        <f>VLOOKUP(B19, 'AMBest old'!$B$1:$C$200, 2, FALSE)</f>
        <v>A++</v>
      </c>
      <c r="N19" s="117" t="s">
        <v>2764</v>
      </c>
      <c r="O19" s="117" t="s">
        <v>2885</v>
      </c>
    </row>
    <row r="20" spans="1:15" x14ac:dyDescent="0.25">
      <c r="A20" s="117">
        <f>VLOOKUP(B20, names!A$3:B$2401, 2,)</f>
        <v>0</v>
      </c>
      <c r="B20" s="117" t="s">
        <v>2882</v>
      </c>
      <c r="C20" s="117" t="s">
        <v>2779</v>
      </c>
      <c r="D20" s="117" t="str">
        <f>VLOOKUP(B20, 'AMBest old'!$B$1:$C$200, 2, FALSE)</f>
        <v>A</v>
      </c>
      <c r="N20" s="117" t="s">
        <v>2779</v>
      </c>
      <c r="O20" s="117" t="s">
        <v>2882</v>
      </c>
    </row>
    <row r="21" spans="1:15" x14ac:dyDescent="0.25">
      <c r="A21" s="117" t="str">
        <f>VLOOKUP(B21, names!A$3:B$2401, 2,)</f>
        <v>Foremost Property And Casualty Insurance Co.</v>
      </c>
      <c r="B21" s="117" t="s">
        <v>3475</v>
      </c>
      <c r="C21" s="117" t="s">
        <v>2779</v>
      </c>
      <c r="D21" s="117" t="str">
        <f>VLOOKUP(B21, 'AMBest old'!$B$1:$C$200, 2, FALSE)</f>
        <v>A</v>
      </c>
      <c r="N21" s="117" t="s">
        <v>2779</v>
      </c>
      <c r="O21" s="117" t="s">
        <v>3475</v>
      </c>
    </row>
    <row r="22" spans="1:15" x14ac:dyDescent="0.25">
      <c r="A22" s="117" t="str">
        <f>VLOOKUP(B22, names!A$3:B$2401, 2,)</f>
        <v>Sussex Insurance Co.</v>
      </c>
      <c r="B22" s="117" t="s">
        <v>2836</v>
      </c>
      <c r="C22" s="117" t="s">
        <v>2757</v>
      </c>
      <c r="D22" s="117" t="str">
        <f>VLOOKUP(B22, 'AMBest old'!$B$1:$C$200, 2, FALSE)</f>
        <v>NR</v>
      </c>
      <c r="N22" s="117" t="s">
        <v>2757</v>
      </c>
      <c r="O22" s="117" t="s">
        <v>2836</v>
      </c>
    </row>
    <row r="23" spans="1:15" x14ac:dyDescent="0.25">
      <c r="A23" s="117" t="str">
        <f>VLOOKUP(B23, names!A$3:B$2401, 2,)</f>
        <v>Great American Assurance Co.</v>
      </c>
      <c r="B23" s="117" t="s">
        <v>2890</v>
      </c>
      <c r="C23" s="117" t="s">
        <v>2530</v>
      </c>
      <c r="D23" s="117" t="str">
        <f>VLOOKUP(B23, 'AMBest old'!$B$1:$C$200, 2, FALSE)</f>
        <v>A+</v>
      </c>
      <c r="N23" s="117" t="s">
        <v>2530</v>
      </c>
      <c r="O23" s="117" t="s">
        <v>2890</v>
      </c>
    </row>
    <row r="24" spans="1:15" x14ac:dyDescent="0.25">
      <c r="A24" s="117" t="str">
        <f>VLOOKUP(B24, names!A$3:B$2401, 2,)</f>
        <v>St. Paul Protective Insurance Co.</v>
      </c>
      <c r="B24" s="117" t="s">
        <v>3134</v>
      </c>
      <c r="C24" s="117" t="s">
        <v>2764</v>
      </c>
      <c r="D24" s="117" t="str">
        <f>VLOOKUP(B24, 'AMBest old'!$B$1:$C$200, 2, FALSE)</f>
        <v>A++</v>
      </c>
      <c r="N24" s="117" t="s">
        <v>2764</v>
      </c>
      <c r="O24" s="117" t="s">
        <v>3134</v>
      </c>
    </row>
    <row r="25" spans="1:15" x14ac:dyDescent="0.25">
      <c r="A25" s="117" t="str">
        <f>VLOOKUP(B25, names!A$3:B$2401, 2,)</f>
        <v>Selective Insurance Co. Of The Southeast</v>
      </c>
      <c r="B25" s="117" t="s">
        <v>3119</v>
      </c>
      <c r="C25" s="117" t="s">
        <v>2779</v>
      </c>
      <c r="D25" s="117" t="str">
        <f>VLOOKUP(B25, 'AMBest old'!$B$1:$C$200, 2, FALSE)</f>
        <v>A</v>
      </c>
      <c r="N25" s="117" t="s">
        <v>2779</v>
      </c>
      <c r="O25" s="117" t="s">
        <v>3119</v>
      </c>
    </row>
    <row r="26" spans="1:15" x14ac:dyDescent="0.25">
      <c r="A26" s="117" t="str">
        <f>VLOOKUP(B26, names!A$3:B$2401, 2,)</f>
        <v>American Home Assurance Co.</v>
      </c>
      <c r="B26" s="117" t="s">
        <v>2830</v>
      </c>
      <c r="C26" s="117" t="s">
        <v>2779</v>
      </c>
      <c r="D26" s="117" t="str">
        <f>VLOOKUP(B26, 'AMBest old'!$B$1:$C$200, 2, FALSE)</f>
        <v>A</v>
      </c>
      <c r="N26" s="117" t="s">
        <v>2779</v>
      </c>
      <c r="O26" s="117" t="s">
        <v>2830</v>
      </c>
    </row>
    <row r="27" spans="1:15" x14ac:dyDescent="0.25">
      <c r="A27" s="117" t="str">
        <f>VLOOKUP(B27, names!A$3:B$2401, 2,)</f>
        <v>American Security Insurance Co.</v>
      </c>
      <c r="B27" s="117" t="s">
        <v>2877</v>
      </c>
      <c r="C27" s="117" t="s">
        <v>2779</v>
      </c>
      <c r="D27" s="117" t="str">
        <f>VLOOKUP(B27, 'AMBest old'!$B$1:$C$200, 2, FALSE)</f>
        <v>A</v>
      </c>
      <c r="N27" s="117" t="s">
        <v>2779</v>
      </c>
      <c r="O27" s="117" t="s">
        <v>2877</v>
      </c>
    </row>
    <row r="28" spans="1:15" x14ac:dyDescent="0.25">
      <c r="A28" s="117" t="str">
        <f>VLOOKUP(B28, names!A$3:B$2401, 2,)</f>
        <v>Federal Insurance Co.</v>
      </c>
      <c r="B28" s="117" t="s">
        <v>2771</v>
      </c>
      <c r="C28" s="117" t="s">
        <v>2764</v>
      </c>
      <c r="D28" s="117" t="str">
        <f>VLOOKUP(B28, 'AMBest old'!$B$1:$C$200, 2, FALSE)</f>
        <v>A++</v>
      </c>
      <c r="N28" s="117" t="s">
        <v>2764</v>
      </c>
      <c r="O28" s="117" t="s">
        <v>2771</v>
      </c>
    </row>
    <row r="29" spans="1:15" x14ac:dyDescent="0.25">
      <c r="A29" s="117" t="str">
        <f>VLOOKUP(B29, names!A$3:B$2401, 2,)</f>
        <v>Great Northern Insurance Co.</v>
      </c>
      <c r="B29" s="117" t="s">
        <v>2842</v>
      </c>
      <c r="C29" s="117" t="s">
        <v>2764</v>
      </c>
      <c r="D29" s="117" t="str">
        <f>VLOOKUP(B29, 'AMBest old'!$B$1:$C$200, 2, FALSE)</f>
        <v>A++</v>
      </c>
      <c r="N29" s="117" t="s">
        <v>2764</v>
      </c>
      <c r="O29" s="117" t="s">
        <v>2842</v>
      </c>
    </row>
    <row r="30" spans="1:15" x14ac:dyDescent="0.25">
      <c r="A30" s="117" t="str">
        <f>VLOOKUP(B30, names!A$3:B$2401, 2,)</f>
        <v>Vigilant Insurance Co.</v>
      </c>
      <c r="B30" s="117" t="s">
        <v>2863</v>
      </c>
      <c r="C30" s="117" t="s">
        <v>2764</v>
      </c>
      <c r="D30" s="117" t="str">
        <f>VLOOKUP(B30, 'AMBest old'!$B$1:$C$200, 2, FALSE)</f>
        <v>A++</v>
      </c>
      <c r="N30" s="117" t="s">
        <v>2764</v>
      </c>
      <c r="O30" s="117" t="s">
        <v>2863</v>
      </c>
    </row>
    <row r="31" spans="1:15" x14ac:dyDescent="0.25">
      <c r="A31" s="117" t="str">
        <f>VLOOKUP(B31, names!A$3:B$2401, 2,)</f>
        <v>XL Reinsurance America</v>
      </c>
      <c r="B31" s="117" t="s">
        <v>3140</v>
      </c>
      <c r="C31" s="117" t="s">
        <v>2779</v>
      </c>
      <c r="D31" s="117" t="str">
        <f>VLOOKUP(B31, 'AMBest old'!$B$1:$C$200, 2, FALSE)</f>
        <v>A</v>
      </c>
      <c r="N31" s="117" t="s">
        <v>2779</v>
      </c>
      <c r="O31" s="117" t="s">
        <v>3140</v>
      </c>
    </row>
    <row r="32" spans="1:15" x14ac:dyDescent="0.25">
      <c r="A32" s="117" t="str">
        <f>VLOOKUP(B32, names!A$3:B$2401, 2,)</f>
        <v>Continental Insurance Co.</v>
      </c>
      <c r="B32" s="117" t="s">
        <v>3128</v>
      </c>
      <c r="C32" s="117" t="s">
        <v>2779</v>
      </c>
      <c r="D32" s="117" t="str">
        <f>VLOOKUP(B32, 'AMBest old'!$B$1:$C$200, 2, FALSE)</f>
        <v>A</v>
      </c>
      <c r="N32" s="117" t="s">
        <v>2779</v>
      </c>
      <c r="O32" s="117" t="s">
        <v>3128</v>
      </c>
    </row>
    <row r="33" spans="1:15" x14ac:dyDescent="0.25">
      <c r="A33" s="117" t="str">
        <f>VLOOKUP(B33, names!A$3:B$2401, 2,)</f>
        <v>American Casualty Co. Of Reading, Pennsylvania</v>
      </c>
      <c r="B33" s="117" t="s">
        <v>3118</v>
      </c>
      <c r="C33" s="117" t="s">
        <v>2779</v>
      </c>
      <c r="D33" s="117" t="str">
        <f>VLOOKUP(B33, 'AMBest old'!$B$1:$C$200, 2, FALSE)</f>
        <v>A</v>
      </c>
      <c r="N33" s="117" t="s">
        <v>2779</v>
      </c>
      <c r="O33" s="117" t="s">
        <v>3118</v>
      </c>
    </row>
    <row r="34" spans="1:15" x14ac:dyDescent="0.25">
      <c r="A34" s="117" t="str">
        <f>VLOOKUP(B34, names!A$3:B$2401, 2,)</f>
        <v>Continental Casualty Co.</v>
      </c>
      <c r="B34" s="117" t="s">
        <v>3476</v>
      </c>
      <c r="C34" s="117" t="s">
        <v>2779</v>
      </c>
      <c r="D34" s="117" t="str">
        <f>VLOOKUP(B34, 'AMBest old'!$B$1:$C$200, 2, FALSE)</f>
        <v>A</v>
      </c>
      <c r="N34" s="117" t="s">
        <v>2779</v>
      </c>
      <c r="O34" s="117" t="s">
        <v>3476</v>
      </c>
    </row>
    <row r="35" spans="1:15" x14ac:dyDescent="0.25">
      <c r="A35" s="117" t="str">
        <f>VLOOKUP(B35, names!A$3:B$2401, 2,)</f>
        <v>National Fire Insurance Co. Of Hartford</v>
      </c>
      <c r="B35" s="117" t="s">
        <v>3122</v>
      </c>
      <c r="C35" s="117" t="s">
        <v>2779</v>
      </c>
      <c r="D35" s="117" t="str">
        <f>VLOOKUP(B35, 'AMBest old'!$B$1:$C$200, 2, FALSE)</f>
        <v>A</v>
      </c>
      <c r="N35" s="117" t="s">
        <v>2779</v>
      </c>
      <c r="O35" s="117" t="s">
        <v>3122</v>
      </c>
    </row>
    <row r="36" spans="1:15" x14ac:dyDescent="0.25">
      <c r="A36" s="117" t="str">
        <f>VLOOKUP(B36, names!A$3:B$2401, 2,)</f>
        <v>Transportation Insurance Co.</v>
      </c>
      <c r="B36" s="117" t="s">
        <v>3123</v>
      </c>
      <c r="C36" s="117" t="s">
        <v>2779</v>
      </c>
      <c r="D36" s="117" t="str">
        <f>VLOOKUP(B36, 'AMBest old'!$B$1:$C$200, 2, FALSE)</f>
        <v>A</v>
      </c>
      <c r="N36" s="117" t="s">
        <v>2779</v>
      </c>
      <c r="O36" s="117" t="s">
        <v>3123</v>
      </c>
    </row>
    <row r="37" spans="1:15" x14ac:dyDescent="0.25">
      <c r="A37" s="117" t="str">
        <f>VLOOKUP(B37, names!A$3:B$2401, 2,)</f>
        <v>Valley Forge Insurance Co.</v>
      </c>
      <c r="B37" s="117" t="s">
        <v>3129</v>
      </c>
      <c r="C37" s="117" t="s">
        <v>2779</v>
      </c>
      <c r="D37" s="117" t="str">
        <f>VLOOKUP(B37, 'AMBest old'!$B$1:$C$200, 2, FALSE)</f>
        <v>A</v>
      </c>
      <c r="N37" s="117" t="s">
        <v>2779</v>
      </c>
      <c r="O37" s="117" t="s">
        <v>3129</v>
      </c>
    </row>
    <row r="38" spans="1:15" x14ac:dyDescent="0.25">
      <c r="A38" s="117" t="str">
        <f>VLOOKUP(B38, names!A$3:B$2401, 2,)</f>
        <v>United States Fire Insurance Co.</v>
      </c>
      <c r="B38" s="117" t="s">
        <v>3111</v>
      </c>
      <c r="C38" s="117" t="s">
        <v>2779</v>
      </c>
      <c r="D38" s="117" t="str">
        <f>VLOOKUP(B38, 'AMBest old'!$B$1:$C$200, 2, FALSE)</f>
        <v>A</v>
      </c>
      <c r="N38" s="117" t="s">
        <v>2779</v>
      </c>
      <c r="O38" s="117" t="s">
        <v>3111</v>
      </c>
    </row>
    <row r="39" spans="1:15" x14ac:dyDescent="0.25">
      <c r="A39" s="117" t="str">
        <f>VLOOKUP(B39, names!A$3:B$2401, 2,)</f>
        <v>Electric Insurance Co.</v>
      </c>
      <c r="B39" s="117" t="s">
        <v>2841</v>
      </c>
      <c r="C39" s="117" t="s">
        <v>2779</v>
      </c>
      <c r="D39" s="117" t="str">
        <f>VLOOKUP(B39, 'AMBest old'!$B$1:$C$200, 2, FALSE)</f>
        <v>A</v>
      </c>
      <c r="N39" s="117" t="s">
        <v>2779</v>
      </c>
      <c r="O39" s="117" t="s">
        <v>2841</v>
      </c>
    </row>
    <row r="40" spans="1:15" x14ac:dyDescent="0.25">
      <c r="A40" s="117" t="str">
        <f>VLOOKUP(B40, names!A$3:B$2401, 2,)</f>
        <v>Employers Insurance Co. Of Wausau</v>
      </c>
      <c r="B40" s="117" t="s">
        <v>3132</v>
      </c>
      <c r="C40" s="117" t="s">
        <v>2779</v>
      </c>
      <c r="D40" s="117" t="str">
        <f>VLOOKUP(B40, 'AMBest old'!$B$1:$C$200, 2, FALSE)</f>
        <v>A</v>
      </c>
      <c r="N40" s="117" t="s">
        <v>2779</v>
      </c>
      <c r="O40" s="117" t="s">
        <v>3132</v>
      </c>
    </row>
    <row r="41" spans="1:15" x14ac:dyDescent="0.25">
      <c r="A41" s="117" t="str">
        <f>VLOOKUP(B41, names!A$3:B$2401, 2,)</f>
        <v>Amica Mutual Insurance Co.</v>
      </c>
      <c r="B41" s="117" t="s">
        <v>2811</v>
      </c>
      <c r="C41" s="117" t="s">
        <v>2530</v>
      </c>
      <c r="D41" s="117" t="str">
        <f>VLOOKUP(B41, 'AMBest old'!$B$1:$C$200, 2, FALSE)</f>
        <v>A+</v>
      </c>
      <c r="N41" s="117" t="s">
        <v>2530</v>
      </c>
      <c r="O41" s="117" t="s">
        <v>2811</v>
      </c>
    </row>
    <row r="42" spans="1:15" x14ac:dyDescent="0.25">
      <c r="A42" s="117" t="str">
        <f>VLOOKUP(B42, names!A$3:B$2401, 2,)</f>
        <v>American Automobile Insurance Co.</v>
      </c>
      <c r="B42" s="117" t="s">
        <v>2823</v>
      </c>
      <c r="C42" s="117" t="s">
        <v>2530</v>
      </c>
      <c r="D42" s="117" t="str">
        <f>VLOOKUP(B42, 'AMBest old'!$B$1:$C$200, 2, FALSE)</f>
        <v>A+</v>
      </c>
      <c r="N42" s="117" t="s">
        <v>2530</v>
      </c>
      <c r="O42" s="117" t="s">
        <v>2823</v>
      </c>
    </row>
    <row r="43" spans="1:15" x14ac:dyDescent="0.25">
      <c r="A43" s="117" t="str">
        <f>VLOOKUP(B43, names!A$3:B$2401, 2,)</f>
        <v>American Insurance Co. (The)</v>
      </c>
      <c r="B43" s="117" t="s">
        <v>3135</v>
      </c>
      <c r="C43" s="117" t="s">
        <v>2530</v>
      </c>
      <c r="D43" s="117" t="str">
        <f>VLOOKUP(B43, 'AMBest old'!$B$1:$C$200, 2, FALSE)</f>
        <v>A+</v>
      </c>
      <c r="N43" s="117" t="s">
        <v>2530</v>
      </c>
      <c r="O43" s="117" t="s">
        <v>3135</v>
      </c>
    </row>
    <row r="44" spans="1:15" x14ac:dyDescent="0.25">
      <c r="A44" s="117" t="str">
        <f>VLOOKUP(B44, names!A$3:B$2401, 2,)</f>
        <v>Associated Indemnity Corp.</v>
      </c>
      <c r="B44" s="117" t="s">
        <v>2864</v>
      </c>
      <c r="C44" s="117" t="s">
        <v>2530</v>
      </c>
      <c r="D44" s="117" t="str">
        <f>VLOOKUP(B44, 'AMBest old'!$B$1:$C$200, 2, FALSE)</f>
        <v>A+</v>
      </c>
      <c r="N44" s="117" t="s">
        <v>2530</v>
      </c>
      <c r="O44" s="117" t="s">
        <v>2864</v>
      </c>
    </row>
    <row r="45" spans="1:15" x14ac:dyDescent="0.25">
      <c r="A45" s="117" t="str">
        <f>VLOOKUP(B45, names!A$3:B$2401, 2,)</f>
        <v>Fireman's Fund Insurance Co.</v>
      </c>
      <c r="B45" s="117" t="s">
        <v>2816</v>
      </c>
      <c r="C45" s="117" t="s">
        <v>2530</v>
      </c>
      <c r="D45" s="117" t="str">
        <f>VLOOKUP(B45, 'AMBest old'!$B$1:$C$200, 2, FALSE)</f>
        <v>A+</v>
      </c>
      <c r="N45" s="117" t="s">
        <v>2530</v>
      </c>
      <c r="O45" s="117" t="s">
        <v>2816</v>
      </c>
    </row>
    <row r="46" spans="1:15" x14ac:dyDescent="0.25">
      <c r="A46" s="117" t="str">
        <f>VLOOKUP(B46, names!A$3:B$2401, 2,)</f>
        <v>National Surety Corp.</v>
      </c>
      <c r="B46" s="117" t="s">
        <v>3142</v>
      </c>
      <c r="C46" s="117" t="s">
        <v>2530</v>
      </c>
      <c r="D46" s="117" t="str">
        <f>VLOOKUP(B46, 'AMBest old'!$B$1:$C$200, 2, FALSE)</f>
        <v>A+</v>
      </c>
      <c r="N46" s="117" t="s">
        <v>2530</v>
      </c>
      <c r="O46" s="117" t="s">
        <v>3142</v>
      </c>
    </row>
    <row r="47" spans="1:15" x14ac:dyDescent="0.25">
      <c r="A47" s="117" t="str">
        <f>VLOOKUP(B47, names!A$3:B$2401, 2,)</f>
        <v>Foremost Insurance Co.</v>
      </c>
      <c r="B47" s="117" t="s">
        <v>3477</v>
      </c>
      <c r="C47" s="117" t="s">
        <v>2779</v>
      </c>
      <c r="D47" s="117" t="str">
        <f>VLOOKUP(B47, 'AMBest old'!$B$1:$C$200, 2, FALSE)</f>
        <v>A</v>
      </c>
      <c r="N47" s="117" t="s">
        <v>2779</v>
      </c>
      <c r="O47" s="117" t="s">
        <v>3477</v>
      </c>
    </row>
    <row r="48" spans="1:15" x14ac:dyDescent="0.25">
      <c r="A48" s="117" t="str">
        <f>VLOOKUP(B48, names!A$3:B$2401, 2,)</f>
        <v>Great American Insurance Co. Of New York</v>
      </c>
      <c r="B48" s="117" t="s">
        <v>2891</v>
      </c>
      <c r="C48" s="117" t="s">
        <v>2530</v>
      </c>
      <c r="D48" s="117" t="str">
        <f>VLOOKUP(B48, 'AMBest old'!$B$1:$C$200, 2, FALSE)</f>
        <v>A+</v>
      </c>
      <c r="N48" s="117" t="s">
        <v>2530</v>
      </c>
      <c r="O48" s="117" t="s">
        <v>2891</v>
      </c>
    </row>
    <row r="49" spans="1:15" x14ac:dyDescent="0.25">
      <c r="A49" s="117" t="str">
        <f>VLOOKUP(B49, names!A$3:B$2401, 2,)</f>
        <v>Great American Insurance Co.</v>
      </c>
      <c r="B49" s="117" t="s">
        <v>2892</v>
      </c>
      <c r="C49" s="117" t="s">
        <v>2530</v>
      </c>
      <c r="D49" s="117" t="str">
        <f>VLOOKUP(B49, 'AMBest old'!$B$1:$C$200, 2, FALSE)</f>
        <v>A+</v>
      </c>
      <c r="N49" s="117" t="s">
        <v>2530</v>
      </c>
      <c r="O49" s="117" t="s">
        <v>2892</v>
      </c>
    </row>
    <row r="50" spans="1:15" x14ac:dyDescent="0.25">
      <c r="A50" s="117" t="str">
        <f>VLOOKUP(B50, names!A$3:B$2401, 2,)</f>
        <v>Hanover Insurance Co. (The)</v>
      </c>
      <c r="B50" s="117" t="s">
        <v>3106</v>
      </c>
      <c r="C50" s="117" t="s">
        <v>2779</v>
      </c>
      <c r="D50" s="117" t="str">
        <f>VLOOKUP(B50, 'AMBest old'!$B$1:$C$200, 2, FALSE)</f>
        <v>A</v>
      </c>
      <c r="N50" s="117" t="s">
        <v>2779</v>
      </c>
      <c r="O50" s="117" t="s">
        <v>3106</v>
      </c>
    </row>
    <row r="51" spans="1:15" x14ac:dyDescent="0.25">
      <c r="A51" s="117" t="str">
        <f>VLOOKUP(B51, names!A$3:B$2401, 2,)</f>
        <v>Massachusetts Bay Insurance Co.</v>
      </c>
      <c r="B51" s="117" t="s">
        <v>2899</v>
      </c>
      <c r="C51" s="117" t="s">
        <v>2779</v>
      </c>
      <c r="D51" s="117" t="str">
        <f>VLOOKUP(B51, 'AMBest old'!$B$1:$C$200, 2, FALSE)</f>
        <v>A</v>
      </c>
      <c r="N51" s="117" t="s">
        <v>2779</v>
      </c>
      <c r="O51" s="117" t="s">
        <v>2899</v>
      </c>
    </row>
    <row r="52" spans="1:15" x14ac:dyDescent="0.25">
      <c r="A52" s="117" t="str">
        <f>VLOOKUP(B52, names!A$3:B$2401, 2,)</f>
        <v>Hartford Casualty Insurance Co.</v>
      </c>
      <c r="B52" s="117" t="s">
        <v>2867</v>
      </c>
      <c r="C52" s="117" t="s">
        <v>2530</v>
      </c>
      <c r="D52" s="117" t="str">
        <f>VLOOKUP(B52, 'AMBest old'!$B$1:$C$200, 2, FALSE)</f>
        <v>A+</v>
      </c>
      <c r="N52" s="117" t="s">
        <v>2530</v>
      </c>
      <c r="O52" s="117" t="s">
        <v>2867</v>
      </c>
    </row>
    <row r="53" spans="1:15" x14ac:dyDescent="0.25">
      <c r="A53" s="117" t="str">
        <f>VLOOKUP(B53, names!A$3:B$2401, 2,)</f>
        <v>Hartford Fire Insurance Co.</v>
      </c>
      <c r="B53" s="117" t="s">
        <v>2878</v>
      </c>
      <c r="C53" s="117" t="s">
        <v>2530</v>
      </c>
      <c r="D53" s="117" t="str">
        <f>VLOOKUP(B53, 'AMBest old'!$B$1:$C$200, 2, FALSE)</f>
        <v>A+</v>
      </c>
      <c r="N53" s="117" t="s">
        <v>2530</v>
      </c>
      <c r="O53" s="117" t="s">
        <v>2878</v>
      </c>
    </row>
    <row r="54" spans="1:15" x14ac:dyDescent="0.25">
      <c r="A54" s="117" t="str">
        <f>VLOOKUP(B54, names!A$3:B$2401, 2,)</f>
        <v>Hartford Underwriters Insurance Co.</v>
      </c>
      <c r="B54" s="117" t="s">
        <v>2869</v>
      </c>
      <c r="C54" s="117" t="s">
        <v>2530</v>
      </c>
      <c r="D54" s="117" t="str">
        <f>VLOOKUP(B54, 'AMBest old'!$B$1:$C$200, 2, FALSE)</f>
        <v>A+</v>
      </c>
      <c r="N54" s="117" t="s">
        <v>2530</v>
      </c>
      <c r="O54" s="117" t="s">
        <v>2869</v>
      </c>
    </row>
    <row r="55" spans="1:15" x14ac:dyDescent="0.25">
      <c r="A55" s="117" t="str">
        <f>VLOOKUP(B55, names!A$3:B$2401, 2,)</f>
        <v>Twin City Fire Insurance Co.</v>
      </c>
      <c r="B55" s="117" t="s">
        <v>2881</v>
      </c>
      <c r="C55" s="117" t="s">
        <v>2530</v>
      </c>
      <c r="D55" s="117" t="str">
        <f>VLOOKUP(B55, 'AMBest old'!$B$1:$C$200, 2, FALSE)</f>
        <v>A+</v>
      </c>
      <c r="N55" s="117" t="s">
        <v>2530</v>
      </c>
      <c r="O55" s="117" t="s">
        <v>2881</v>
      </c>
    </row>
    <row r="56" spans="1:15" x14ac:dyDescent="0.25">
      <c r="A56" s="117" t="str">
        <f>VLOOKUP(B56, names!A$3:B$2401, 2,)</f>
        <v>Ace American Insurance Co.</v>
      </c>
      <c r="B56" s="117" t="s">
        <v>3120</v>
      </c>
      <c r="C56" s="117" t="s">
        <v>2764</v>
      </c>
      <c r="D56" s="117" t="str">
        <f>VLOOKUP(B56, 'AMBest old'!$B$1:$C$200, 2, FALSE)</f>
        <v>A++</v>
      </c>
      <c r="N56" s="117" t="s">
        <v>2764</v>
      </c>
      <c r="O56" s="117" t="s">
        <v>3120</v>
      </c>
    </row>
    <row r="57" spans="1:15" x14ac:dyDescent="0.25">
      <c r="A57" s="117">
        <f>VLOOKUP(B57, names!A$3:B$2401, 2,)</f>
        <v>0</v>
      </c>
      <c r="B57" s="117" t="s">
        <v>2861</v>
      </c>
      <c r="C57" s="117" t="s">
        <v>2530</v>
      </c>
      <c r="D57" s="117" t="str">
        <f>VLOOKUP(B57, 'AMBest old'!$B$1:$C$200, 2, FALSE)</f>
        <v>A+</v>
      </c>
      <c r="N57" s="117" t="s">
        <v>2530</v>
      </c>
      <c r="O57" s="117" t="s">
        <v>2861</v>
      </c>
    </row>
    <row r="58" spans="1:15" x14ac:dyDescent="0.25">
      <c r="A58" s="117" t="str">
        <f>VLOOKUP(B58, names!A$3:B$2401, 2,)</f>
        <v>Liberty Mutual Fire Insurance Co.</v>
      </c>
      <c r="B58" s="117" t="s">
        <v>2798</v>
      </c>
      <c r="C58" s="117" t="s">
        <v>2779</v>
      </c>
      <c r="D58" s="117" t="str">
        <f>VLOOKUP(B58, 'AMBest old'!$B$1:$C$200, 2, FALSE)</f>
        <v>A</v>
      </c>
      <c r="N58" s="117" t="s">
        <v>2779</v>
      </c>
      <c r="O58" s="117" t="s">
        <v>2798</v>
      </c>
    </row>
    <row r="59" spans="1:15" x14ac:dyDescent="0.25">
      <c r="A59" s="117" t="str">
        <f>VLOOKUP(B59, names!A$3:B$2401, 2,)</f>
        <v>American Economy Insurance Co.</v>
      </c>
      <c r="B59" s="117" t="s">
        <v>3127</v>
      </c>
      <c r="C59" s="117" t="s">
        <v>2779</v>
      </c>
      <c r="D59" s="117" t="str">
        <f>VLOOKUP(B59, 'AMBest old'!$B$1:$C$200, 2, FALSE)</f>
        <v>A</v>
      </c>
      <c r="N59" s="117" t="s">
        <v>2779</v>
      </c>
      <c r="O59" s="117" t="s">
        <v>3127</v>
      </c>
    </row>
    <row r="60" spans="1:15" x14ac:dyDescent="0.25">
      <c r="A60" s="117" t="str">
        <f>VLOOKUP(B60, names!A$3:B$2401, 2,)</f>
        <v>AIG Property Casualty Co.</v>
      </c>
      <c r="B60" s="117" t="s">
        <v>2778</v>
      </c>
      <c r="C60" s="117" t="s">
        <v>2779</v>
      </c>
      <c r="D60" s="117" t="str">
        <f>VLOOKUP(B60, 'AMBest old'!$B$1:$C$200, 2, FALSE)</f>
        <v>A</v>
      </c>
      <c r="N60" s="117" t="s">
        <v>2779</v>
      </c>
      <c r="O60" s="117" t="s">
        <v>2778</v>
      </c>
    </row>
    <row r="61" spans="1:15" x14ac:dyDescent="0.25">
      <c r="A61" s="117">
        <f>VLOOKUP(B61, names!A$3:B$2401, 2,)</f>
        <v>0</v>
      </c>
      <c r="B61" s="117" t="s">
        <v>2797</v>
      </c>
      <c r="C61" s="117" t="s">
        <v>2779</v>
      </c>
      <c r="D61" s="117" t="str">
        <f>VLOOKUP(B61, 'AMBest old'!$B$1:$C$200, 2, FALSE)</f>
        <v>A</v>
      </c>
      <c r="N61" s="117" t="s">
        <v>2779</v>
      </c>
      <c r="O61" s="117" t="s">
        <v>2797</v>
      </c>
    </row>
    <row r="62" spans="1:15" x14ac:dyDescent="0.25">
      <c r="A62" s="117" t="str">
        <f>VLOOKUP(B62, names!A$3:B$2401, 2,)</f>
        <v>New Hampshire Insurance Co.</v>
      </c>
      <c r="B62" s="117" t="s">
        <v>2844</v>
      </c>
      <c r="C62" s="117" t="s">
        <v>2779</v>
      </c>
      <c r="D62" s="117" t="str">
        <f>VLOOKUP(B62, 'AMBest old'!$B$1:$C$200, 2, FALSE)</f>
        <v>A</v>
      </c>
      <c r="N62" s="117" t="s">
        <v>2779</v>
      </c>
      <c r="O62" s="117" t="s">
        <v>2844</v>
      </c>
    </row>
    <row r="63" spans="1:15" x14ac:dyDescent="0.25">
      <c r="A63" s="117" t="str">
        <f>VLOOKUP(B63, names!A$3:B$2401, 2,)</f>
        <v>Ohio Security Insurance Co.</v>
      </c>
      <c r="B63" s="117" t="s">
        <v>3125</v>
      </c>
      <c r="C63" s="117" t="s">
        <v>2779</v>
      </c>
      <c r="D63" s="117" t="str">
        <f>VLOOKUP(B63, 'AMBest old'!$B$1:$C$200, 2, FALSE)</f>
        <v>A</v>
      </c>
      <c r="N63" s="117" t="s">
        <v>2779</v>
      </c>
      <c r="O63" s="117" t="s">
        <v>3125</v>
      </c>
    </row>
    <row r="64" spans="1:15" x14ac:dyDescent="0.25">
      <c r="A64" s="117" t="str">
        <f>VLOOKUP(B64, names!A$3:B$2401, 2,)</f>
        <v>Pacific Indemnity Co.</v>
      </c>
      <c r="B64" s="117" t="s">
        <v>2854</v>
      </c>
      <c r="C64" s="117" t="s">
        <v>2764</v>
      </c>
      <c r="D64" s="117" t="str">
        <f>VLOOKUP(B64, 'AMBest old'!$B$1:$C$200, 2, FALSE)</f>
        <v>A++</v>
      </c>
      <c r="N64" s="117" t="s">
        <v>2764</v>
      </c>
      <c r="O64" s="117" t="s">
        <v>2854</v>
      </c>
    </row>
    <row r="65" spans="1:15" x14ac:dyDescent="0.25">
      <c r="A65" s="117" t="str">
        <f>VLOOKUP(B65, names!A$3:B$2401, 2,)</f>
        <v>Guideone Specialty Mutual Insurance Co.</v>
      </c>
      <c r="B65" s="117" t="s">
        <v>3108</v>
      </c>
      <c r="C65" s="117" t="s">
        <v>2527</v>
      </c>
      <c r="D65" s="117" t="str">
        <f>VLOOKUP(B65, 'AMBest old'!$B$1:$C$200, 2, FALSE)</f>
        <v>A-</v>
      </c>
      <c r="N65" s="117" t="s">
        <v>2527</v>
      </c>
      <c r="O65" s="117" t="s">
        <v>3108</v>
      </c>
    </row>
    <row r="66" spans="1:15" x14ac:dyDescent="0.25">
      <c r="A66" s="117" t="str">
        <f>VLOOKUP(B66, names!A$3:B$2401, 2,)</f>
        <v>Guideone Mutual Insurance Co.</v>
      </c>
      <c r="B66" s="117" t="s">
        <v>3107</v>
      </c>
      <c r="C66" s="117" t="s">
        <v>2527</v>
      </c>
      <c r="D66" s="117" t="str">
        <f>VLOOKUP(B66, 'AMBest old'!$B$1:$C$200, 2, FALSE)</f>
        <v>A-</v>
      </c>
      <c r="N66" s="117" t="s">
        <v>2527</v>
      </c>
      <c r="O66" s="117" t="s">
        <v>3107</v>
      </c>
    </row>
    <row r="67" spans="1:15" x14ac:dyDescent="0.25">
      <c r="A67" s="117" t="str">
        <f>VLOOKUP(B67, names!A$3:B$2401, 2,)</f>
        <v>XL Insurance America</v>
      </c>
      <c r="B67" s="117" t="s">
        <v>3139</v>
      </c>
      <c r="C67" s="117" t="s">
        <v>2779</v>
      </c>
      <c r="D67" s="117" t="str">
        <f>VLOOKUP(B67, 'AMBest old'!$B$1:$C$200, 2, FALSE)</f>
        <v>A</v>
      </c>
      <c r="N67" s="117" t="s">
        <v>2779</v>
      </c>
      <c r="O67" s="117" t="s">
        <v>3139</v>
      </c>
    </row>
    <row r="68" spans="1:15" x14ac:dyDescent="0.25">
      <c r="A68" s="117">
        <f>VLOOKUP(B68, names!A$3:B$2401, 2,)</f>
        <v>0</v>
      </c>
      <c r="B68" s="117" t="s">
        <v>3478</v>
      </c>
      <c r="C68" s="117" t="s">
        <v>2764</v>
      </c>
      <c r="D68" s="117" t="str">
        <f>VLOOKUP(B68, 'AMBest old'!$B$1:$C$200, 2, FALSE)</f>
        <v>A++</v>
      </c>
      <c r="N68" s="117" t="s">
        <v>2764</v>
      </c>
      <c r="O68" s="117" t="s">
        <v>3478</v>
      </c>
    </row>
    <row r="69" spans="1:15" x14ac:dyDescent="0.25">
      <c r="A69" s="117" t="str">
        <f>VLOOKUP(B69, names!A$3:B$2401, 2,)</f>
        <v>First National Insurance Co. Of America</v>
      </c>
      <c r="B69" s="117" t="s">
        <v>3479</v>
      </c>
      <c r="C69" s="117" t="s">
        <v>2779</v>
      </c>
      <c r="D69" s="117" t="str">
        <f>VLOOKUP(B69, 'AMBest old'!$B$1:$C$200, 2, FALSE)</f>
        <v>A</v>
      </c>
      <c r="N69" s="117" t="s">
        <v>2779</v>
      </c>
      <c r="O69" s="117" t="s">
        <v>3479</v>
      </c>
    </row>
    <row r="70" spans="1:15" x14ac:dyDescent="0.25">
      <c r="A70" s="117" t="str">
        <f>VLOOKUP(B70, names!A$3:B$2401, 2,)</f>
        <v>General Insurance Co. Of America</v>
      </c>
      <c r="B70" s="117" t="s">
        <v>3116</v>
      </c>
      <c r="C70" s="117" t="s">
        <v>2779</v>
      </c>
      <c r="D70" s="117" t="str">
        <f>VLOOKUP(B70, 'AMBest old'!$B$1:$C$200, 2, FALSE)</f>
        <v>A</v>
      </c>
      <c r="N70" s="117" t="s">
        <v>2779</v>
      </c>
      <c r="O70" s="117" t="s">
        <v>3116</v>
      </c>
    </row>
    <row r="71" spans="1:15" x14ac:dyDescent="0.25">
      <c r="A71" s="117" t="str">
        <f>VLOOKUP(B71, names!A$3:B$2401, 2,)</f>
        <v>Charter Oak Fire Insurance Co.</v>
      </c>
      <c r="B71" s="117" t="s">
        <v>3480</v>
      </c>
      <c r="C71" s="117" t="s">
        <v>2764</v>
      </c>
      <c r="D71" s="117" t="str">
        <f>VLOOKUP(B71, 'AMBest old'!$B$1:$C$200, 2, FALSE)</f>
        <v>A++</v>
      </c>
      <c r="N71" s="117" t="s">
        <v>2764</v>
      </c>
      <c r="O71" s="117" t="s">
        <v>3480</v>
      </c>
    </row>
    <row r="72" spans="1:15" x14ac:dyDescent="0.25">
      <c r="A72" s="117" t="str">
        <f>VLOOKUP(B72, names!A$3:B$2401, 2,)</f>
        <v>Travelers Indemnity Co. Of Connecticut</v>
      </c>
      <c r="B72" s="117" t="s">
        <v>3481</v>
      </c>
      <c r="C72" s="117" t="s">
        <v>2764</v>
      </c>
      <c r="D72" s="117" t="str">
        <f>VLOOKUP(B72, 'AMBest old'!$B$1:$C$200, 2, FALSE)</f>
        <v>A++</v>
      </c>
      <c r="N72" s="117" t="s">
        <v>2764</v>
      </c>
      <c r="O72" s="117" t="s">
        <v>3481</v>
      </c>
    </row>
    <row r="73" spans="1:15" x14ac:dyDescent="0.25">
      <c r="A73" s="117" t="str">
        <f>VLOOKUP(B73, names!A$3:B$2401, 2,)</f>
        <v>Phoenix Insurance Co.</v>
      </c>
      <c r="B73" s="117" t="s">
        <v>3110</v>
      </c>
      <c r="C73" s="117" t="s">
        <v>2764</v>
      </c>
      <c r="D73" s="117" t="str">
        <f>VLOOKUP(B73, 'AMBest old'!$B$1:$C$200, 2, FALSE)</f>
        <v>A++</v>
      </c>
      <c r="N73" s="117" t="s">
        <v>2764</v>
      </c>
      <c r="O73" s="117" t="s">
        <v>3110</v>
      </c>
    </row>
    <row r="74" spans="1:15" x14ac:dyDescent="0.25">
      <c r="A74" s="117" t="str">
        <f>VLOOKUP(B74, names!A$3:B$2401, 2,)</f>
        <v>Travelers Indemnity Co.</v>
      </c>
      <c r="B74" s="117" t="s">
        <v>3482</v>
      </c>
      <c r="C74" s="117" t="s">
        <v>2764</v>
      </c>
      <c r="D74" s="117" t="str">
        <f>VLOOKUP(B74, 'AMBest old'!$B$1:$C$200, 2, FALSE)</f>
        <v>A++</v>
      </c>
      <c r="N74" s="117" t="s">
        <v>2764</v>
      </c>
      <c r="O74" s="117" t="s">
        <v>3482</v>
      </c>
    </row>
    <row r="75" spans="1:15" x14ac:dyDescent="0.25">
      <c r="A75" s="117" t="str">
        <f>VLOOKUP(B75, names!A$3:B$2401, 2,)</f>
        <v>Zurich American Insurance Co.</v>
      </c>
      <c r="B75" s="117" t="s">
        <v>3130</v>
      </c>
      <c r="C75" s="117" t="s">
        <v>2530</v>
      </c>
      <c r="D75" s="117" t="str">
        <f>VLOOKUP(B75, 'AMBest old'!$B$1:$C$200, 2, FALSE)</f>
        <v>A+</v>
      </c>
      <c r="N75" s="117" t="s">
        <v>2530</v>
      </c>
      <c r="O75" s="117" t="s">
        <v>3130</v>
      </c>
    </row>
    <row r="76" spans="1:15" x14ac:dyDescent="0.25">
      <c r="A76" s="117" t="str">
        <f>VLOOKUP(B76, names!A$3:B$2401, 2,)</f>
        <v>First American Property &amp; Casualty Insurance Co.</v>
      </c>
      <c r="B76" s="117" t="s">
        <v>3483</v>
      </c>
      <c r="C76" s="117" t="s">
        <v>2779</v>
      </c>
      <c r="D76" s="117" t="str">
        <f>VLOOKUP(B76, 'AMBest old'!$B$1:$C$200, 2, FALSE)</f>
        <v>A</v>
      </c>
      <c r="N76" s="117" t="s">
        <v>2779</v>
      </c>
      <c r="O76" s="117" t="s">
        <v>3483</v>
      </c>
    </row>
    <row r="77" spans="1:15" x14ac:dyDescent="0.25">
      <c r="A77" s="117" t="str">
        <f>VLOOKUP(B77, names!A$3:B$2401, 2,)</f>
        <v>Hartford Insurance Co. Of The Midwest</v>
      </c>
      <c r="B77" s="117" t="s">
        <v>3484</v>
      </c>
      <c r="C77" s="117" t="s">
        <v>2530</v>
      </c>
      <c r="D77" s="117" t="str">
        <f>VLOOKUP(B77, 'AMBest old'!$B$1:$C$200, 2, FALSE)</f>
        <v>A+</v>
      </c>
      <c r="N77" s="117" t="s">
        <v>2530</v>
      </c>
      <c r="O77" s="117" t="s">
        <v>3484</v>
      </c>
    </row>
    <row r="78" spans="1:15" x14ac:dyDescent="0.25">
      <c r="A78" s="117" t="str">
        <f>VLOOKUP(B78, names!A$3:B$2401, 2,)</f>
        <v>Praetorian Insurance Co.</v>
      </c>
      <c r="B78" s="117" t="s">
        <v>2853</v>
      </c>
      <c r="C78" s="117" t="s">
        <v>2779</v>
      </c>
      <c r="D78" s="117" t="str">
        <f>VLOOKUP(B78, 'AMBest old'!$B$1:$C$200, 2, FALSE)</f>
        <v>A</v>
      </c>
      <c r="N78" s="117" t="s">
        <v>2779</v>
      </c>
      <c r="O78" s="117" t="s">
        <v>2853</v>
      </c>
    </row>
    <row r="79" spans="1:15" x14ac:dyDescent="0.25">
      <c r="A79" s="117" t="str">
        <f>VLOOKUP(B79, names!A$3:B$2401, 2,)</f>
        <v>Markel Insurance Co.</v>
      </c>
      <c r="B79" s="117" t="s">
        <v>2900</v>
      </c>
      <c r="C79" s="117" t="s">
        <v>2779</v>
      </c>
      <c r="D79" s="117" t="str">
        <f>VLOOKUP(B79, 'AMBest old'!$B$1:$C$200, 2, FALSE)</f>
        <v>A</v>
      </c>
      <c r="N79" s="117" t="s">
        <v>2779</v>
      </c>
      <c r="O79" s="117" t="s">
        <v>2900</v>
      </c>
    </row>
    <row r="80" spans="1:15" x14ac:dyDescent="0.25">
      <c r="A80" s="117">
        <f>VLOOKUP(B80, names!A$3:B$2401, 2,)</f>
        <v>0</v>
      </c>
      <c r="B80" s="117" t="s">
        <v>2838</v>
      </c>
      <c r="C80" s="117" t="s">
        <v>2764</v>
      </c>
      <c r="D80" s="117" t="str">
        <f>VLOOKUP(B80, 'AMBest old'!$B$1:$C$200, 2, FALSE)</f>
        <v>A++</v>
      </c>
      <c r="N80" s="117" t="s">
        <v>2764</v>
      </c>
      <c r="O80" s="117" t="s">
        <v>2838</v>
      </c>
    </row>
    <row r="81" spans="1:15" x14ac:dyDescent="0.25">
      <c r="A81" s="117" t="str">
        <f>VLOOKUP(B81, names!A$3:B$2401, 2,)</f>
        <v>Omega Insurance Co.</v>
      </c>
      <c r="B81" s="117" t="s">
        <v>2795</v>
      </c>
      <c r="C81" s="117" t="s">
        <v>2757</v>
      </c>
      <c r="D81" s="117" t="str">
        <f>VLOOKUP(B81, 'AMBest old'!$B$1:$C$200, 2, FALSE)</f>
        <v>NR</v>
      </c>
      <c r="N81" s="117" t="s">
        <v>2757</v>
      </c>
      <c r="O81" s="117" t="s">
        <v>2795</v>
      </c>
    </row>
    <row r="82" spans="1:15" x14ac:dyDescent="0.25">
      <c r="A82" s="117">
        <f>VLOOKUP(B82, names!A$3:B$2401, 2,)</f>
        <v>0</v>
      </c>
      <c r="B82" s="117" t="s">
        <v>2902</v>
      </c>
      <c r="C82" s="117" t="s">
        <v>2757</v>
      </c>
      <c r="D82" s="117" t="str">
        <f>VLOOKUP(B82, 'AMBest old'!$B$1:$C$200, 2, FALSE)</f>
        <v>NR</v>
      </c>
      <c r="N82" s="117" t="s">
        <v>2757</v>
      </c>
      <c r="O82" s="117" t="s">
        <v>2902</v>
      </c>
    </row>
    <row r="83" spans="1:15" x14ac:dyDescent="0.25">
      <c r="A83" s="117" t="str">
        <f>VLOOKUP(B83, names!A$3:B$2401, 2,)</f>
        <v>QBE Insurance Corp.</v>
      </c>
      <c r="B83" s="117" t="s">
        <v>3485</v>
      </c>
      <c r="C83" s="117" t="s">
        <v>2779</v>
      </c>
      <c r="D83" s="117" t="str">
        <f>VLOOKUP(B83, 'AMBest old'!$B$1:$C$200, 2, FALSE)</f>
        <v>A</v>
      </c>
      <c r="N83" s="117" t="s">
        <v>2779</v>
      </c>
      <c r="O83" s="117" t="s">
        <v>3485</v>
      </c>
    </row>
    <row r="84" spans="1:15" x14ac:dyDescent="0.25">
      <c r="A84" s="117" t="str">
        <f>VLOOKUP(B84, names!A$3:B$2401, 2,)</f>
        <v>Old Dominion Insurance Co.</v>
      </c>
      <c r="B84" s="117" t="s">
        <v>2858</v>
      </c>
      <c r="C84" s="117" t="s">
        <v>2779</v>
      </c>
      <c r="D84" s="117" t="str">
        <f>VLOOKUP(B84, 'AMBest old'!$B$1:$C$200, 2, FALSE)</f>
        <v>A</v>
      </c>
      <c r="N84" s="117" t="s">
        <v>2779</v>
      </c>
      <c r="O84" s="117" t="s">
        <v>2858</v>
      </c>
    </row>
    <row r="85" spans="1:15" x14ac:dyDescent="0.25">
      <c r="A85" s="117">
        <f>VLOOKUP(B85, names!A$3:B$2401, 2,)</f>
        <v>0</v>
      </c>
      <c r="B85" s="117" t="s">
        <v>2839</v>
      </c>
      <c r="C85" s="117" t="s">
        <v>2779</v>
      </c>
      <c r="D85" s="117" t="str">
        <f>VLOOKUP(B85, 'AMBest old'!$B$1:$C$200, 2, FALSE)</f>
        <v>A</v>
      </c>
      <c r="N85" s="117" t="s">
        <v>2779</v>
      </c>
      <c r="O85" s="117" t="s">
        <v>2839</v>
      </c>
    </row>
    <row r="86" spans="1:15" x14ac:dyDescent="0.25">
      <c r="A86" s="117" t="str">
        <f>VLOOKUP(B86, names!A$3:B$2401, 2,)</f>
        <v>Century-National Insurance Co.</v>
      </c>
      <c r="B86" s="117" t="s">
        <v>2903</v>
      </c>
      <c r="C86" s="117" t="s">
        <v>2527</v>
      </c>
      <c r="D86" s="117" t="str">
        <f>VLOOKUP(B86, 'AMBest old'!$B$1:$C$200, 2, FALSE)</f>
        <v>A-</v>
      </c>
      <c r="N86" s="117" t="s">
        <v>2527</v>
      </c>
      <c r="O86" s="117" t="s">
        <v>2903</v>
      </c>
    </row>
    <row r="87" spans="1:15" x14ac:dyDescent="0.25">
      <c r="A87" s="117" t="str">
        <f>VLOOKUP(B87, names!A$3:B$2401, 2,)</f>
        <v>Arch Insurance Co.</v>
      </c>
      <c r="B87" s="117" t="s">
        <v>3114</v>
      </c>
      <c r="C87" s="117" t="s">
        <v>2530</v>
      </c>
      <c r="D87" s="117" t="str">
        <f>VLOOKUP(B87, 'AMBest old'!$B$1:$C$200, 2, FALSE)</f>
        <v>A+</v>
      </c>
      <c r="N87" s="117" t="s">
        <v>2530</v>
      </c>
      <c r="O87" s="117" t="s">
        <v>3114</v>
      </c>
    </row>
    <row r="88" spans="1:15" x14ac:dyDescent="0.25">
      <c r="A88" s="117" t="str">
        <f>VLOOKUP(B88, names!A$3:B$2401, 2,)</f>
        <v>Addison Insurance Co.</v>
      </c>
      <c r="B88" s="117" t="s">
        <v>2859</v>
      </c>
      <c r="C88" s="117" t="s">
        <v>2779</v>
      </c>
      <c r="D88" s="117" t="str">
        <f>VLOOKUP(B88, 'AMBest old'!$B$1:$C$200, 2, FALSE)</f>
        <v>A</v>
      </c>
      <c r="N88" s="117" t="s">
        <v>2779</v>
      </c>
      <c r="O88" s="117" t="s">
        <v>2859</v>
      </c>
    </row>
    <row r="89" spans="1:15" x14ac:dyDescent="0.25">
      <c r="A89" s="117" t="str">
        <f>VLOOKUP(B89, names!A$3:B$2401, 2,)</f>
        <v>Armed Forces Insurance Exchange</v>
      </c>
      <c r="B89" s="117" t="s">
        <v>280</v>
      </c>
      <c r="C89" s="117" t="s">
        <v>2784</v>
      </c>
      <c r="D89" s="117" t="str">
        <f>VLOOKUP(B89, 'AMBest old'!$B$1:$C$200, 2, FALSE)</f>
        <v>B++</v>
      </c>
      <c r="N89" s="117" t="s">
        <v>2784</v>
      </c>
      <c r="O89" s="117" t="s">
        <v>280</v>
      </c>
    </row>
    <row r="90" spans="1:15" x14ac:dyDescent="0.25">
      <c r="A90" s="117" t="str">
        <f>VLOOKUP(B90, names!A$3:B$2401, 2,)</f>
        <v>Metropolitan Casualty Insurance Co.</v>
      </c>
      <c r="B90" s="117" t="s">
        <v>2825</v>
      </c>
      <c r="C90" s="117" t="s">
        <v>2779</v>
      </c>
      <c r="D90" s="117" t="str">
        <f>VLOOKUP(B90, 'AMBest old'!$B$1:$C$200, 2, FALSE)</f>
        <v>A</v>
      </c>
      <c r="N90" s="117" t="s">
        <v>2779</v>
      </c>
      <c r="O90" s="117" t="s">
        <v>2825</v>
      </c>
    </row>
    <row r="91" spans="1:15" x14ac:dyDescent="0.25">
      <c r="A91" s="117">
        <f>VLOOKUP(B91, names!A$3:B$2401, 2,)</f>
        <v>0</v>
      </c>
      <c r="B91" s="117" t="s">
        <v>2833</v>
      </c>
      <c r="C91" s="117" t="s">
        <v>2530</v>
      </c>
      <c r="D91" s="117" t="str">
        <f>VLOOKUP(B91, 'AMBest old'!$B$1:$C$200, 2, FALSE)</f>
        <v>A+</v>
      </c>
      <c r="N91" s="117" t="s">
        <v>2530</v>
      </c>
      <c r="O91" s="117" t="s">
        <v>2833</v>
      </c>
    </row>
    <row r="92" spans="1:15" x14ac:dyDescent="0.25">
      <c r="A92" s="117" t="str">
        <f>VLOOKUP(B92, names!A$3:B$2401, 2,)</f>
        <v>Horace Mann Insurance Co.</v>
      </c>
      <c r="B92" s="117" t="s">
        <v>2873</v>
      </c>
      <c r="C92" s="117" t="s">
        <v>2779</v>
      </c>
      <c r="D92" s="117" t="str">
        <f>VLOOKUP(B92, 'AMBest old'!$B$1:$C$200, 2, FALSE)</f>
        <v>A</v>
      </c>
      <c r="N92" s="117" t="s">
        <v>2779</v>
      </c>
      <c r="O92" s="117" t="s">
        <v>2873</v>
      </c>
    </row>
    <row r="93" spans="1:15" x14ac:dyDescent="0.25">
      <c r="A93" s="117">
        <f>VLOOKUP(B93, names!A$3:B$2401, 2,)</f>
        <v>0</v>
      </c>
      <c r="B93" s="117" t="s">
        <v>2848</v>
      </c>
      <c r="C93" s="117" t="s">
        <v>2764</v>
      </c>
      <c r="D93" s="117" t="str">
        <f>VLOOKUP(B93, 'AMBest old'!$B$1:$C$200, 2, FALSE)</f>
        <v>A++</v>
      </c>
      <c r="N93" s="117" t="s">
        <v>2764</v>
      </c>
      <c r="O93" s="117" t="s">
        <v>2848</v>
      </c>
    </row>
    <row r="94" spans="1:15" x14ac:dyDescent="0.25">
      <c r="A94" s="117" t="str">
        <f>VLOOKUP(B94, names!A$3:B$2401, 2,)</f>
        <v>Great American Alliance Insurance Co.</v>
      </c>
      <c r="B94" s="117" t="s">
        <v>2889</v>
      </c>
      <c r="C94" s="117" t="s">
        <v>2530</v>
      </c>
      <c r="D94" s="117" t="str">
        <f>VLOOKUP(B94, 'AMBest old'!$B$1:$C$200, 2, FALSE)</f>
        <v>A+</v>
      </c>
      <c r="N94" s="117" t="s">
        <v>2530</v>
      </c>
      <c r="O94" s="117" t="s">
        <v>2889</v>
      </c>
    </row>
    <row r="95" spans="1:15" x14ac:dyDescent="0.25">
      <c r="A95" s="117">
        <f>VLOOKUP(B95, names!A$3:B$2401, 2,)</f>
        <v>0</v>
      </c>
      <c r="B95" s="117" t="s">
        <v>2851</v>
      </c>
      <c r="C95" s="117" t="s">
        <v>2779</v>
      </c>
      <c r="D95" s="117" t="str">
        <f>VLOOKUP(B95, 'AMBest old'!$B$1:$C$200, 2, FALSE)</f>
        <v>A</v>
      </c>
      <c r="N95" s="117" t="s">
        <v>2779</v>
      </c>
      <c r="O95" s="117" t="s">
        <v>2851</v>
      </c>
    </row>
    <row r="96" spans="1:15" x14ac:dyDescent="0.25">
      <c r="A96" s="117" t="str">
        <f>VLOOKUP(B96, names!A$3:B$2401, 2,)</f>
        <v>IDS Property Casualty Insurance Co.</v>
      </c>
      <c r="B96" s="117" t="s">
        <v>2846</v>
      </c>
      <c r="C96" s="117" t="s">
        <v>2779</v>
      </c>
      <c r="D96" s="117" t="str">
        <f>VLOOKUP(B96, 'AMBest old'!$B$1:$C$200, 2, FALSE)</f>
        <v>A</v>
      </c>
      <c r="N96" s="117" t="s">
        <v>2779</v>
      </c>
      <c r="O96" s="117" t="s">
        <v>2846</v>
      </c>
    </row>
    <row r="97" spans="1:15" x14ac:dyDescent="0.25">
      <c r="A97" s="117" t="str">
        <f>VLOOKUP(B97, names!A$3:B$2401, 2,)</f>
        <v>Florida Farm Bureau Casualty Insurance Co.</v>
      </c>
      <c r="B97" s="117" t="s">
        <v>3486</v>
      </c>
      <c r="C97" s="117" t="s">
        <v>2779</v>
      </c>
      <c r="D97" s="117" t="str">
        <f>VLOOKUP(B97, 'AMBest old'!$B$1:$C$200, 2, FALSE)</f>
        <v>A</v>
      </c>
      <c r="N97" s="117" t="s">
        <v>2779</v>
      </c>
      <c r="O97" s="117" t="s">
        <v>3486</v>
      </c>
    </row>
    <row r="98" spans="1:15" x14ac:dyDescent="0.25">
      <c r="A98" s="117" t="str">
        <f>VLOOKUP(B98, names!A$3:B$2401, 2,)</f>
        <v>Merastar Insurance Co.</v>
      </c>
      <c r="B98" s="117" t="s">
        <v>2865</v>
      </c>
      <c r="C98" s="117" t="s">
        <v>2527</v>
      </c>
      <c r="D98" s="117" t="str">
        <f>VLOOKUP(B98, 'AMBest old'!$B$1:$C$200, 2, FALSE)</f>
        <v>A-</v>
      </c>
      <c r="N98" s="117" t="s">
        <v>2527</v>
      </c>
      <c r="O98" s="117" t="s">
        <v>2865</v>
      </c>
    </row>
    <row r="99" spans="1:15" x14ac:dyDescent="0.25">
      <c r="A99" s="117">
        <f>VLOOKUP(B99, names!A$3:B$2401, 2,)</f>
        <v>0</v>
      </c>
      <c r="B99" s="117" t="s">
        <v>3487</v>
      </c>
      <c r="C99" s="117" t="s">
        <v>2757</v>
      </c>
      <c r="D99" s="117" t="str">
        <f>VLOOKUP(B99, 'AMBest old'!$B$1:$C$200, 2, FALSE)</f>
        <v>NR</v>
      </c>
      <c r="N99" s="117" t="s">
        <v>2757</v>
      </c>
      <c r="O99" s="117" t="s">
        <v>3487</v>
      </c>
    </row>
    <row r="100" spans="1:15" x14ac:dyDescent="0.25">
      <c r="A100" s="117" t="str">
        <f>VLOOKUP(B100, names!A$3:B$2401, 2,)</f>
        <v>Aegis Security Insurance Co.</v>
      </c>
      <c r="B100" s="117" t="s">
        <v>2860</v>
      </c>
      <c r="C100" s="117" t="s">
        <v>2779</v>
      </c>
      <c r="D100" s="117" t="str">
        <f>VLOOKUP(B100, 'AMBest old'!$B$1:$C$200, 2, FALSE)</f>
        <v>A</v>
      </c>
      <c r="N100" s="117" t="s">
        <v>2779</v>
      </c>
      <c r="O100" s="117" t="s">
        <v>2860</v>
      </c>
    </row>
    <row r="101" spans="1:15" x14ac:dyDescent="0.25">
      <c r="A101" s="117" t="str">
        <f>VLOOKUP(B101, names!A$3:B$2401, 2,)</f>
        <v>Fair American Insurance And Reinsurance Co.</v>
      </c>
      <c r="B101" s="117" t="s">
        <v>3136</v>
      </c>
      <c r="C101" s="117" t="s">
        <v>2530</v>
      </c>
      <c r="D101" s="117" t="str">
        <f>VLOOKUP(B101, 'AMBest old'!$B$1:$C$200, 2, FALSE)</f>
        <v>A+</v>
      </c>
      <c r="N101" s="117" t="s">
        <v>2530</v>
      </c>
      <c r="O101" s="117" t="s">
        <v>3136</v>
      </c>
    </row>
    <row r="102" spans="1:15" x14ac:dyDescent="0.25">
      <c r="A102" s="117">
        <f>VLOOKUP(B102, names!A$3:B$2401, 2,)</f>
        <v>0</v>
      </c>
      <c r="B102" s="117" t="s">
        <v>2880</v>
      </c>
      <c r="C102" s="117" t="s">
        <v>2530</v>
      </c>
      <c r="D102" s="117" t="str">
        <f>VLOOKUP(B102, 'AMBest old'!$B$1:$C$200, 2, FALSE)</f>
        <v>A+</v>
      </c>
      <c r="N102" s="117" t="s">
        <v>2530</v>
      </c>
      <c r="O102" s="117" t="s">
        <v>2880</v>
      </c>
    </row>
    <row r="103" spans="1:15" x14ac:dyDescent="0.25">
      <c r="A103" s="117" t="str">
        <f>VLOOKUP(B103, names!A$3:B$2401, 2,)</f>
        <v>Service Insurance Co.</v>
      </c>
      <c r="B103" s="117" t="s">
        <v>3105</v>
      </c>
      <c r="C103" s="117" t="s">
        <v>2527</v>
      </c>
      <c r="D103" s="117" t="str">
        <f>VLOOKUP(B103, 'AMBest old'!$B$1:$C$200, 2, FALSE)</f>
        <v>A-</v>
      </c>
      <c r="N103" s="117" t="s">
        <v>2527</v>
      </c>
      <c r="O103" s="117" t="s">
        <v>3105</v>
      </c>
    </row>
    <row r="104" spans="1:15" x14ac:dyDescent="0.25">
      <c r="A104" s="117" t="str">
        <f>VLOOKUP(B104, names!A$3:B$2401, 2,)</f>
        <v>Travelers Indemnity Co. Of America</v>
      </c>
      <c r="B104" s="117" t="s">
        <v>3488</v>
      </c>
      <c r="C104" s="117" t="s">
        <v>2764</v>
      </c>
      <c r="D104" s="117" t="str">
        <f>VLOOKUP(B104, 'AMBest old'!$B$1:$C$200, 2, FALSE)</f>
        <v>A++</v>
      </c>
      <c r="N104" s="117" t="s">
        <v>2764</v>
      </c>
      <c r="O104" s="117" t="s">
        <v>3488</v>
      </c>
    </row>
    <row r="105" spans="1:15" x14ac:dyDescent="0.25">
      <c r="A105" s="117" t="str">
        <f>VLOOKUP(B105, names!A$3:B$2401, 2,)</f>
        <v>USAA Casualty Insurance Co.</v>
      </c>
      <c r="B105" s="117" t="s">
        <v>2774</v>
      </c>
      <c r="C105" s="117" t="s">
        <v>2764</v>
      </c>
      <c r="D105" s="117" t="str">
        <f>VLOOKUP(B105, 'AMBest old'!$B$1:$C$200, 2, FALSE)</f>
        <v>A++</v>
      </c>
      <c r="N105" s="117" t="s">
        <v>2764</v>
      </c>
      <c r="O105" s="117" t="s">
        <v>2774</v>
      </c>
    </row>
    <row r="106" spans="1:15" x14ac:dyDescent="0.25">
      <c r="A106" s="117" t="str">
        <f>VLOOKUP(B106, names!A$3:B$2401, 2,)</f>
        <v>Factory Mutual Insurance Co.</v>
      </c>
      <c r="B106" s="117" t="s">
        <v>3112</v>
      </c>
      <c r="C106" s="117" t="s">
        <v>2530</v>
      </c>
      <c r="D106" s="117" t="str">
        <f>VLOOKUP(B106, 'AMBest old'!$B$1:$C$200, 2, FALSE)</f>
        <v>A+</v>
      </c>
      <c r="N106" s="117" t="s">
        <v>2530</v>
      </c>
      <c r="O106" s="117" t="s">
        <v>3112</v>
      </c>
    </row>
    <row r="107" spans="1:15" x14ac:dyDescent="0.25">
      <c r="A107" s="117" t="str">
        <f>VLOOKUP(B107, names!A$3:B$2401, 2,)</f>
        <v>Mitsui Sumitomo Insurance Co. Of America</v>
      </c>
      <c r="B107" s="117" t="s">
        <v>3124</v>
      </c>
      <c r="C107" s="117" t="s">
        <v>2530</v>
      </c>
      <c r="D107" s="117" t="str">
        <f>VLOOKUP(B107, 'AMBest old'!$B$1:$C$200, 2, FALSE)</f>
        <v>A+</v>
      </c>
      <c r="N107" s="117" t="s">
        <v>2530</v>
      </c>
      <c r="O107" s="117" t="s">
        <v>3124</v>
      </c>
    </row>
    <row r="108" spans="1:15" x14ac:dyDescent="0.25">
      <c r="A108" s="117" t="str">
        <f>VLOOKUP(B108, names!A$3:B$2401, 2,)</f>
        <v>Travelers Property Casualty Co. Of America</v>
      </c>
      <c r="B108" s="117" t="s">
        <v>3109</v>
      </c>
      <c r="C108" s="117" t="s">
        <v>2764</v>
      </c>
      <c r="D108" s="117" t="str">
        <f>VLOOKUP(B108, 'AMBest old'!$B$1:$C$200, 2, FALSE)</f>
        <v>A++</v>
      </c>
      <c r="N108" s="117" t="s">
        <v>2764</v>
      </c>
      <c r="O108" s="117" t="s">
        <v>3109</v>
      </c>
    </row>
    <row r="109" spans="1:15" x14ac:dyDescent="0.25">
      <c r="A109" s="117" t="str">
        <f>VLOOKUP(B109, names!A$3:B$2401, 2,)</f>
        <v>Stillwater Property And Casualty Insurance Co.</v>
      </c>
      <c r="B109" s="117" t="s">
        <v>3489</v>
      </c>
      <c r="C109" s="117" t="s">
        <v>2527</v>
      </c>
      <c r="D109" s="117" t="str">
        <f>VLOOKUP(B109, 'AMBest old'!$B$1:$C$200, 2, FALSE)</f>
        <v>A-</v>
      </c>
      <c r="N109" s="117" t="s">
        <v>2527</v>
      </c>
      <c r="O109" s="117" t="s">
        <v>3489</v>
      </c>
    </row>
    <row r="110" spans="1:15" x14ac:dyDescent="0.25">
      <c r="A110" s="117" t="str">
        <f>VLOOKUP(B110, names!A$3:B$2401, 2,)</f>
        <v>Ace Insurance Co. Of The Midwest</v>
      </c>
      <c r="B110" s="117" t="s">
        <v>2828</v>
      </c>
      <c r="C110" s="117" t="s">
        <v>2764</v>
      </c>
      <c r="D110" s="117" t="str">
        <f>VLOOKUP(B110, 'AMBest old'!$B$1:$C$200, 2, FALSE)</f>
        <v>A++</v>
      </c>
      <c r="N110" s="117" t="s">
        <v>2764</v>
      </c>
      <c r="O110" s="117" t="s">
        <v>2828</v>
      </c>
    </row>
    <row r="111" spans="1:15" x14ac:dyDescent="0.25">
      <c r="A111" s="117" t="str">
        <f>VLOOKUP(B111, names!A$3:B$2401, 2,)</f>
        <v>USAA General Indemnity Co.</v>
      </c>
      <c r="B111" s="117" t="s">
        <v>2840</v>
      </c>
      <c r="C111" s="117" t="s">
        <v>2764</v>
      </c>
      <c r="D111" s="117" t="str">
        <f>VLOOKUP(B111, 'AMBest old'!$B$1:$C$200, 2, FALSE)</f>
        <v>A++</v>
      </c>
      <c r="N111" s="117" t="s">
        <v>2764</v>
      </c>
      <c r="O111" s="117" t="s">
        <v>2840</v>
      </c>
    </row>
    <row r="112" spans="1:15" x14ac:dyDescent="0.25">
      <c r="A112" s="117" t="str">
        <f>VLOOKUP(B112, names!A$3:B$2401, 2,)</f>
        <v>ASI Assurance Corp.</v>
      </c>
      <c r="B112" s="117" t="s">
        <v>2804</v>
      </c>
      <c r="C112" s="117" t="s">
        <v>2779</v>
      </c>
      <c r="D112" s="117" t="str">
        <f>VLOOKUP(B112, 'AMBest old'!$B$1:$C$200, 2, FALSE)</f>
        <v>A</v>
      </c>
      <c r="N112" s="117" t="s">
        <v>2779</v>
      </c>
      <c r="O112" s="117" t="s">
        <v>2804</v>
      </c>
    </row>
    <row r="113" spans="1:15" x14ac:dyDescent="0.25">
      <c r="A113" s="117" t="str">
        <f>VLOOKUP(B113, names!A$3:B$2401, 2,)</f>
        <v>Gulfstream Property And Casualty Insurance Co.</v>
      </c>
      <c r="B113" s="117" t="s">
        <v>3490</v>
      </c>
      <c r="C113" s="117" t="s">
        <v>2757</v>
      </c>
      <c r="D113" s="117" t="str">
        <f>VLOOKUP(B113, 'AMBest old'!$B$1:$C$200, 2, FALSE)</f>
        <v>NR</v>
      </c>
      <c r="N113" s="117" t="s">
        <v>2757</v>
      </c>
      <c r="O113" s="117" t="s">
        <v>3490</v>
      </c>
    </row>
    <row r="114" spans="1:15" x14ac:dyDescent="0.25">
      <c r="A114" s="117" t="str">
        <f>VLOOKUP(B114, names!A$3:B$2401, 2,)</f>
        <v xml:space="preserve">Tower Hill Preferred Insurance Co. </v>
      </c>
      <c r="B114" s="117" t="s">
        <v>2776</v>
      </c>
      <c r="C114" s="117" t="s">
        <v>2757</v>
      </c>
      <c r="D114" s="117" t="str">
        <f>VLOOKUP(B114, 'AMBest old'!$B$1:$C$200, 2, FALSE)</f>
        <v>NR</v>
      </c>
      <c r="N114" s="117" t="s">
        <v>2757</v>
      </c>
      <c r="O114" s="117" t="s">
        <v>2776</v>
      </c>
    </row>
    <row r="115" spans="1:15" x14ac:dyDescent="0.25">
      <c r="A115" s="117" t="str">
        <f>VLOOKUP(B115, names!A$3:B$2401, 2,)</f>
        <v>Castle Key Insurance Co.</v>
      </c>
      <c r="B115" s="117" t="s">
        <v>2782</v>
      </c>
      <c r="C115" s="117" t="s">
        <v>2474</v>
      </c>
      <c r="D115" s="117" t="str">
        <f>VLOOKUP(B115, 'AMBest old'!$B$1:$C$200, 2, FALSE)</f>
        <v>B-</v>
      </c>
      <c r="N115" s="117" t="s">
        <v>2474</v>
      </c>
      <c r="O115" s="117" t="s">
        <v>2782</v>
      </c>
    </row>
    <row r="116" spans="1:15" x14ac:dyDescent="0.25">
      <c r="A116" s="117" t="str">
        <f>VLOOKUP(B116, names!A$3:B$2401, 2,)</f>
        <v>Cincinnati Indemnity Co.</v>
      </c>
      <c r="B116" s="117" t="s">
        <v>3491</v>
      </c>
      <c r="C116" s="117" t="s">
        <v>2530</v>
      </c>
      <c r="D116" s="117" t="str">
        <f>VLOOKUP(B116, 'AMBest old'!$B$1:$C$200, 2, FALSE)</f>
        <v>A+</v>
      </c>
      <c r="N116" s="117" t="s">
        <v>2530</v>
      </c>
      <c r="O116" s="117" t="s">
        <v>3491</v>
      </c>
    </row>
    <row r="117" spans="1:15" x14ac:dyDescent="0.25">
      <c r="A117" s="117" t="str">
        <f>VLOOKUP(B117, names!A$3:B$2401, 2,)</f>
        <v>Florida Specialty Insurance Co.</v>
      </c>
      <c r="B117" s="117" t="s">
        <v>3492</v>
      </c>
      <c r="C117" s="117" t="s">
        <v>2757</v>
      </c>
      <c r="D117" s="117" t="str">
        <f>VLOOKUP(B117, 'AMBest old'!$B$1:$C$200, 2, FALSE)</f>
        <v>NR</v>
      </c>
      <c r="N117" s="117" t="s">
        <v>2757</v>
      </c>
      <c r="O117" s="117" t="s">
        <v>3492</v>
      </c>
    </row>
    <row r="118" spans="1:15" x14ac:dyDescent="0.25">
      <c r="A118" s="117" t="str">
        <f>VLOOKUP(B118, names!A$3:B$2401, 2,)</f>
        <v>State National Insurance Co.</v>
      </c>
      <c r="B118" s="117" t="s">
        <v>3113</v>
      </c>
      <c r="C118" s="117" t="s">
        <v>2779</v>
      </c>
      <c r="D118" s="117" t="str">
        <f>VLOOKUP(B118, 'AMBest old'!$B$1:$C$200, 2, FALSE)</f>
        <v>A</v>
      </c>
      <c r="N118" s="117" t="s">
        <v>2779</v>
      </c>
      <c r="O118" s="117" t="s">
        <v>3113</v>
      </c>
    </row>
    <row r="119" spans="1:15" x14ac:dyDescent="0.25">
      <c r="A119" s="117" t="str">
        <f>VLOOKUP(B119, names!A$3:B$2401, 2,)</f>
        <v>First Liberty Insurance Corp. (The)</v>
      </c>
      <c r="B119" s="117" t="s">
        <v>3493</v>
      </c>
      <c r="C119" s="117" t="s">
        <v>2779</v>
      </c>
      <c r="D119" s="117" t="str">
        <f>VLOOKUP(B119, 'AMBest old'!$B$1:$C$200, 2, FALSE)</f>
        <v>A</v>
      </c>
      <c r="N119" s="117" t="s">
        <v>2779</v>
      </c>
      <c r="O119" s="117" t="s">
        <v>3493</v>
      </c>
    </row>
    <row r="120" spans="1:15" x14ac:dyDescent="0.25">
      <c r="A120" s="117" t="str">
        <f>VLOOKUP(B120, names!A$3:B$2401, 2,)</f>
        <v>Hanover American Insurance Co. (The)</v>
      </c>
      <c r="B120" s="117" t="s">
        <v>3121</v>
      </c>
      <c r="C120" s="117" t="s">
        <v>2779</v>
      </c>
      <c r="D120" s="117" t="str">
        <f>VLOOKUP(B120, 'AMBest old'!$B$1:$C$200, 2, FALSE)</f>
        <v>A</v>
      </c>
      <c r="N120" s="117" t="s">
        <v>2779</v>
      </c>
      <c r="O120" s="117" t="s">
        <v>3121</v>
      </c>
    </row>
    <row r="121" spans="1:15" x14ac:dyDescent="0.25">
      <c r="A121" s="117">
        <f>VLOOKUP(B121, names!A$3:B$2401, 2,)</f>
        <v>0</v>
      </c>
      <c r="B121" s="117" t="s">
        <v>2896</v>
      </c>
      <c r="C121" s="117" t="s">
        <v>2779</v>
      </c>
      <c r="D121" s="117" t="str">
        <f>VLOOKUP(B121, 'AMBest old'!$B$1:$C$200, 2, FALSE)</f>
        <v>A</v>
      </c>
      <c r="N121" s="117" t="s">
        <v>2779</v>
      </c>
      <c r="O121" s="117" t="s">
        <v>2896</v>
      </c>
    </row>
    <row r="122" spans="1:15" x14ac:dyDescent="0.25">
      <c r="A122" s="117" t="str">
        <f>VLOOKUP(B122, names!A$3:B$2401, 2,)</f>
        <v>Greenwich Insurance Co.</v>
      </c>
      <c r="B122" s="117" t="s">
        <v>3138</v>
      </c>
      <c r="C122" s="117" t="s">
        <v>2779</v>
      </c>
      <c r="D122" s="117" t="str">
        <f>VLOOKUP(B122, 'AMBest old'!$B$1:$C$200, 2, FALSE)</f>
        <v>A</v>
      </c>
      <c r="N122" s="117" t="s">
        <v>2779</v>
      </c>
      <c r="O122" s="117" t="s">
        <v>3138</v>
      </c>
    </row>
    <row r="123" spans="1:15" x14ac:dyDescent="0.25">
      <c r="A123" s="117" t="str">
        <f>VLOOKUP(B123, names!A$3:B$2401, 2,)</f>
        <v>FCCI Insurance Co.</v>
      </c>
      <c r="B123" s="117" t="s">
        <v>2895</v>
      </c>
      <c r="C123" s="117" t="s">
        <v>2779</v>
      </c>
      <c r="D123" s="117" t="str">
        <f>VLOOKUP(B123, 'AMBest old'!$B$1:$C$200, 2, FALSE)</f>
        <v>A</v>
      </c>
      <c r="N123" s="117" t="s">
        <v>2779</v>
      </c>
      <c r="O123" s="117" t="s">
        <v>2895</v>
      </c>
    </row>
    <row r="124" spans="1:15" x14ac:dyDescent="0.25">
      <c r="A124" s="117" t="str">
        <f>VLOOKUP(B124, names!A$3:B$2401, 2,)</f>
        <v>Florida Farm Bureau General Insurance Co.</v>
      </c>
      <c r="B124" s="117" t="s">
        <v>3494</v>
      </c>
      <c r="C124" s="117" t="s">
        <v>2779</v>
      </c>
      <c r="D124" s="117" t="str">
        <f>VLOOKUP(B124, 'AMBest old'!$B$1:$C$200, 2, FALSE)</f>
        <v>A</v>
      </c>
      <c r="N124" s="117" t="s">
        <v>2779</v>
      </c>
      <c r="O124" s="117" t="s">
        <v>3494</v>
      </c>
    </row>
    <row r="125" spans="1:15" x14ac:dyDescent="0.25">
      <c r="A125" s="117" t="str">
        <f>VLOOKUP(B125, names!A$3:B$2401, 2,)</f>
        <v>Security First Insurance Co.</v>
      </c>
      <c r="B125" s="117" t="s">
        <v>2769</v>
      </c>
      <c r="C125" s="117" t="s">
        <v>2757</v>
      </c>
      <c r="D125" s="117" t="str">
        <f>VLOOKUP(B125, 'AMBest old'!$B$1:$C$200, 2, FALSE)</f>
        <v>NR</v>
      </c>
      <c r="N125" s="117" t="s">
        <v>2757</v>
      </c>
      <c r="O125" s="117" t="s">
        <v>2769</v>
      </c>
    </row>
    <row r="126" spans="1:15" x14ac:dyDescent="0.25">
      <c r="A126" s="117" t="str">
        <f>VLOOKUP(B126, names!A$3:B$2401, 2,)</f>
        <v>ASI Home Insurance Corp.</v>
      </c>
      <c r="B126" s="117" t="s">
        <v>2845</v>
      </c>
      <c r="C126" s="117" t="s">
        <v>2779</v>
      </c>
      <c r="D126" s="117" t="str">
        <f>VLOOKUP(B126, 'AMBest old'!$B$1:$C$200, 2, FALSE)</f>
        <v>A</v>
      </c>
      <c r="N126" s="117" t="s">
        <v>2779</v>
      </c>
      <c r="O126" s="117" t="s">
        <v>2845</v>
      </c>
    </row>
    <row r="127" spans="1:15" x14ac:dyDescent="0.25">
      <c r="A127" s="117" t="str">
        <f>VLOOKUP(B127, names!A$3:B$2401, 2,)</f>
        <v>First Community Insurance Co.</v>
      </c>
      <c r="B127" s="117" t="s">
        <v>2802</v>
      </c>
      <c r="C127" s="117" t="s">
        <v>2501</v>
      </c>
      <c r="D127" s="117" t="str">
        <f>VLOOKUP(B127, 'AMBest old'!$B$1:$C$200, 2, FALSE)</f>
        <v>B+</v>
      </c>
      <c r="N127" s="117" t="s">
        <v>2501</v>
      </c>
      <c r="O127" s="117" t="s">
        <v>2802</v>
      </c>
    </row>
    <row r="128" spans="1:15" x14ac:dyDescent="0.25">
      <c r="A128" s="117" t="str">
        <f>VLOOKUP(B128, names!A$3:B$2401, 2,)</f>
        <v>American Alternative Insurance Corp.</v>
      </c>
      <c r="B128" s="117" t="s">
        <v>3117</v>
      </c>
      <c r="C128" s="117" t="s">
        <v>2530</v>
      </c>
      <c r="D128" s="117" t="str">
        <f>VLOOKUP(B128, 'AMBest old'!$B$1:$C$200, 2, FALSE)</f>
        <v>A+</v>
      </c>
      <c r="N128" s="117" t="s">
        <v>2530</v>
      </c>
      <c r="O128" s="117" t="s">
        <v>3117</v>
      </c>
    </row>
    <row r="129" spans="1:15" x14ac:dyDescent="0.25">
      <c r="A129" s="117" t="str">
        <f>VLOOKUP(B129, names!A$3:B$2401, 2,)</f>
        <v>Southern-Owners Insurance Co.</v>
      </c>
      <c r="B129" s="117" t="s">
        <v>2834</v>
      </c>
      <c r="C129" s="117" t="s">
        <v>2764</v>
      </c>
      <c r="D129" s="117" t="str">
        <f>VLOOKUP(B129, 'AMBest old'!$B$1:$C$200, 2, FALSE)</f>
        <v>A++</v>
      </c>
      <c r="N129" s="117" t="s">
        <v>2764</v>
      </c>
      <c r="O129" s="117" t="s">
        <v>2834</v>
      </c>
    </row>
    <row r="130" spans="1:15" x14ac:dyDescent="0.25">
      <c r="A130" s="117">
        <f>VLOOKUP(B130, names!A$3:B$2401, 2,)</f>
        <v>0</v>
      </c>
      <c r="B130" s="117" t="s">
        <v>2801</v>
      </c>
      <c r="C130" s="117" t="s">
        <v>2779</v>
      </c>
      <c r="D130" s="117" t="str">
        <f>VLOOKUP(B130, 'AMBest old'!$B$1:$C$200, 2, FALSE)</f>
        <v>A</v>
      </c>
      <c r="N130" s="117" t="s">
        <v>2779</v>
      </c>
      <c r="O130" s="117" t="s">
        <v>2801</v>
      </c>
    </row>
    <row r="131" spans="1:15" x14ac:dyDescent="0.25">
      <c r="A131" s="117" t="str">
        <f>VLOOKUP(B131, names!A$3:B$2401, 2,)</f>
        <v>Citizens Property Insurance Corp.</v>
      </c>
      <c r="B131" s="117" t="s">
        <v>2756</v>
      </c>
      <c r="C131" s="117" t="s">
        <v>2757</v>
      </c>
      <c r="D131" s="117" t="str">
        <f>VLOOKUP(B131, 'AMBest old'!$B$1:$C$200, 2, FALSE)</f>
        <v>NR</v>
      </c>
      <c r="N131" s="117" t="s">
        <v>2757</v>
      </c>
      <c r="O131" s="117" t="s">
        <v>2756</v>
      </c>
    </row>
    <row r="132" spans="1:15" x14ac:dyDescent="0.25">
      <c r="A132" s="117" t="str">
        <f>VLOOKUP(B132, names!A$3:B$2401, 2,)</f>
        <v>First Floridian Auto And Home Insurance Co.</v>
      </c>
      <c r="B132" s="117" t="s">
        <v>3495</v>
      </c>
      <c r="C132" s="117" t="s">
        <v>2527</v>
      </c>
      <c r="D132" s="117" t="str">
        <f>VLOOKUP(B132, 'AMBest old'!$B$1:$C$200, 2, FALSE)</f>
        <v>A-</v>
      </c>
      <c r="N132" s="117" t="s">
        <v>2527</v>
      </c>
      <c r="O132" s="117" t="s">
        <v>3495</v>
      </c>
    </row>
    <row r="133" spans="1:15" x14ac:dyDescent="0.25">
      <c r="A133" s="117" t="str">
        <f>VLOOKUP(B133, names!A$3:B$2401, 2,)</f>
        <v>Response Insurance Co.</v>
      </c>
      <c r="B133" s="117" t="s">
        <v>2866</v>
      </c>
      <c r="C133" s="117" t="s">
        <v>2527</v>
      </c>
      <c r="D133" s="117" t="str">
        <f>VLOOKUP(B133, 'AMBest old'!$B$1:$C$200, 2, FALSE)</f>
        <v>A-</v>
      </c>
      <c r="N133" s="117" t="s">
        <v>2527</v>
      </c>
      <c r="O133" s="117" t="s">
        <v>2866</v>
      </c>
    </row>
    <row r="134" spans="1:15" x14ac:dyDescent="0.25">
      <c r="A134" s="117" t="str">
        <f>VLOOKUP(B134, names!A$3:B$2401, 2,)</f>
        <v>Florida Family Insurance Co.</v>
      </c>
      <c r="B134" s="117" t="s">
        <v>2785</v>
      </c>
      <c r="C134" s="117" t="s">
        <v>2527</v>
      </c>
      <c r="D134" s="117" t="str">
        <f>VLOOKUP(B134, 'AMBest old'!$B$1:$C$200, 2, FALSE)</f>
        <v>A-</v>
      </c>
      <c r="N134" s="117" t="s">
        <v>2527</v>
      </c>
      <c r="O134" s="117" t="s">
        <v>2785</v>
      </c>
    </row>
    <row r="135" spans="1:15" x14ac:dyDescent="0.25">
      <c r="A135" s="117" t="str">
        <f>VLOOKUP(B135, names!A$3:B$2401, 2,)</f>
        <v>Universal Property &amp; Casualty Insurance Co.</v>
      </c>
      <c r="B135" s="117" t="s">
        <v>3496</v>
      </c>
      <c r="C135" s="117" t="s">
        <v>2757</v>
      </c>
      <c r="D135" s="117" t="str">
        <f>VLOOKUP(B135, 'AMBest old'!$B$1:$C$200, 2, FALSE)</f>
        <v>NR</v>
      </c>
      <c r="N135" s="117" t="s">
        <v>2757</v>
      </c>
      <c r="O135" s="117" t="s">
        <v>3496</v>
      </c>
    </row>
    <row r="136" spans="1:15" x14ac:dyDescent="0.25">
      <c r="A136" s="117" t="str">
        <f>VLOOKUP(B136, names!A$3:B$2401, 2,)</f>
        <v>Castle Key Indemnity Co.</v>
      </c>
      <c r="B136" s="117" t="s">
        <v>2788</v>
      </c>
      <c r="C136" s="117" t="s">
        <v>2474</v>
      </c>
      <c r="D136" s="117" t="str">
        <f>VLOOKUP(B136, 'AMBest old'!$B$1:$C$200, 2, FALSE)</f>
        <v>B-</v>
      </c>
      <c r="N136" s="117" t="s">
        <v>2474</v>
      </c>
      <c r="O136" s="117" t="s">
        <v>2788</v>
      </c>
    </row>
    <row r="137" spans="1:15" x14ac:dyDescent="0.25">
      <c r="A137" s="117" t="str">
        <f>VLOOKUP(B137, names!A$3:B$2401, 2,)</f>
        <v>American Strategic Insurance Corp.</v>
      </c>
      <c r="B137" s="117" t="s">
        <v>2796</v>
      </c>
      <c r="C137" s="117" t="s">
        <v>2779</v>
      </c>
      <c r="D137" s="117" t="str">
        <f>VLOOKUP(B137, 'AMBest old'!$B$1:$C$200, 2, FALSE)</f>
        <v>A</v>
      </c>
      <c r="N137" s="117" t="s">
        <v>2779</v>
      </c>
      <c r="O137" s="117" t="s">
        <v>2796</v>
      </c>
    </row>
    <row r="138" spans="1:15" x14ac:dyDescent="0.25">
      <c r="A138" s="117" t="str">
        <f>VLOOKUP(B138, names!A$3:B$2401, 2,)</f>
        <v>First Protective Insurance Co.</v>
      </c>
      <c r="B138" s="117" t="s">
        <v>2770</v>
      </c>
      <c r="C138" s="117" t="s">
        <v>2757</v>
      </c>
      <c r="D138" s="117" t="str">
        <f>VLOOKUP(B138, 'AMBest old'!$B$1:$C$200, 2, FALSE)</f>
        <v>NR</v>
      </c>
      <c r="N138" s="117" t="s">
        <v>2757</v>
      </c>
      <c r="O138" s="117" t="s">
        <v>2770</v>
      </c>
    </row>
    <row r="139" spans="1:15" x14ac:dyDescent="0.25">
      <c r="A139" s="117" t="str">
        <f>VLOOKUP(B139, names!A$3:B$2401, 2,)</f>
        <v>Capitol Preferred Insurance Co.</v>
      </c>
      <c r="B139" s="117" t="s">
        <v>3497</v>
      </c>
      <c r="C139" s="117" t="s">
        <v>2757</v>
      </c>
      <c r="D139" s="117" t="str">
        <f>VLOOKUP(B139, 'AMBest old'!$B$1:$C$200, 2, FALSE)</f>
        <v>NR</v>
      </c>
      <c r="N139" s="117" t="s">
        <v>2757</v>
      </c>
      <c r="O139" s="117" t="s">
        <v>3497</v>
      </c>
    </row>
    <row r="140" spans="1:15" x14ac:dyDescent="0.25">
      <c r="A140" s="117" t="str">
        <f>VLOOKUP(B140, names!A$3:B$2401, 2,)</f>
        <v>State Farm Florida Insurance Co.</v>
      </c>
      <c r="B140" s="117" t="s">
        <v>2759</v>
      </c>
      <c r="C140" s="117" t="s">
        <v>2784</v>
      </c>
      <c r="D140" s="117" t="str">
        <f>VLOOKUP(B140, 'AMBest old'!$B$1:$C$200, 2, FALSE)</f>
        <v>B++</v>
      </c>
      <c r="N140" s="117" t="s">
        <v>2784</v>
      </c>
      <c r="O140" s="117" t="s">
        <v>2759</v>
      </c>
    </row>
    <row r="141" spans="1:15" x14ac:dyDescent="0.25">
      <c r="A141" s="117" t="str">
        <f>VLOOKUP(B141, names!A$3:B$2401, 2,)</f>
        <v>Nationwide Insurance Co. Of Florida</v>
      </c>
      <c r="B141" s="117" t="s">
        <v>2809</v>
      </c>
      <c r="C141" s="117" t="s">
        <v>2530</v>
      </c>
      <c r="D141" s="117" t="str">
        <f>VLOOKUP(B141, 'AMBest old'!$B$1:$C$200, 2, FALSE)</f>
        <v>A+</v>
      </c>
      <c r="N141" s="117" t="s">
        <v>2530</v>
      </c>
      <c r="O141" s="117" t="s">
        <v>2809</v>
      </c>
    </row>
    <row r="142" spans="1:15" x14ac:dyDescent="0.25">
      <c r="A142" s="117" t="str">
        <f>VLOOKUP(B142, names!A$3:B$2401, 2,)</f>
        <v>Cypress Property &amp; Casualty Insurance Co.</v>
      </c>
      <c r="B142" s="117" t="s">
        <v>3498</v>
      </c>
      <c r="C142" s="117" t="s">
        <v>2757</v>
      </c>
      <c r="D142" s="117" t="str">
        <f>VLOOKUP(B142, 'AMBest old'!$B$1:$C$200, 2, FALSE)</f>
        <v>NR</v>
      </c>
      <c r="N142" s="117" t="s">
        <v>2757</v>
      </c>
      <c r="O142" s="117" t="s">
        <v>3498</v>
      </c>
    </row>
    <row r="143" spans="1:15" x14ac:dyDescent="0.25">
      <c r="A143" s="117" t="str">
        <f>VLOOKUP(B143, names!A$3:B$2401, 2,)</f>
        <v>United Property &amp; Casualty Insurance Co.</v>
      </c>
      <c r="B143" s="117" t="s">
        <v>3499</v>
      </c>
      <c r="C143" s="117" t="s">
        <v>2757</v>
      </c>
      <c r="D143" s="117" t="str">
        <f>VLOOKUP(B143, 'AMBest old'!$B$1:$C$200, 2, FALSE)</f>
        <v>NR</v>
      </c>
      <c r="N143" s="117" t="s">
        <v>2757</v>
      </c>
      <c r="O143" s="117" t="s">
        <v>3499</v>
      </c>
    </row>
    <row r="144" spans="1:15" x14ac:dyDescent="0.25">
      <c r="A144" s="117" t="str">
        <f>VLOOKUP(B144, names!A$3:B$2401, 2,)</f>
        <v>Tower Hill Prime Insurance Co.</v>
      </c>
      <c r="B144" s="117" t="s">
        <v>2768</v>
      </c>
      <c r="C144" s="117" t="s">
        <v>2527</v>
      </c>
      <c r="D144" s="117" t="str">
        <f>VLOOKUP(B144, 'AMBest old'!$B$1:$C$200, 2, FALSE)</f>
        <v>A-</v>
      </c>
      <c r="N144" s="117" t="s">
        <v>2527</v>
      </c>
      <c r="O144" s="117" t="s">
        <v>2768</v>
      </c>
    </row>
    <row r="145" spans="1:15" x14ac:dyDescent="0.25">
      <c r="A145" s="117">
        <f>VLOOKUP(B145, names!A$3:B$2401, 2,)</f>
        <v>0</v>
      </c>
      <c r="B145" s="117" t="s">
        <v>2879</v>
      </c>
      <c r="C145" s="117" t="s">
        <v>2530</v>
      </c>
      <c r="D145" s="117" t="str">
        <f>VLOOKUP(B145, 'AMBest old'!$B$1:$C$200, 2, FALSE)</f>
        <v>A+</v>
      </c>
      <c r="N145" s="117" t="s">
        <v>2530</v>
      </c>
      <c r="O145" s="117" t="s">
        <v>2879</v>
      </c>
    </row>
    <row r="146" spans="1:15" x14ac:dyDescent="0.25">
      <c r="A146" s="117">
        <f>VLOOKUP(B146, names!A$3:B$2401, 2,)</f>
        <v>0</v>
      </c>
      <c r="B146" s="117" t="s">
        <v>2862</v>
      </c>
      <c r="C146" s="117" t="s">
        <v>2530</v>
      </c>
      <c r="D146" s="117" t="str">
        <f>VLOOKUP(B146, 'AMBest old'!$B$1:$C$200, 2, FALSE)</f>
        <v>A+</v>
      </c>
      <c r="N146" s="117" t="s">
        <v>2530</v>
      </c>
      <c r="O146" s="117" t="s">
        <v>2862</v>
      </c>
    </row>
    <row r="147" spans="1:15" x14ac:dyDescent="0.25">
      <c r="A147" s="117">
        <f>VLOOKUP(B147, names!A$3:B$2401, 2,)</f>
        <v>0</v>
      </c>
      <c r="B147" s="117" t="s">
        <v>2824</v>
      </c>
      <c r="C147" s="117" t="s">
        <v>2779</v>
      </c>
      <c r="D147" s="117" t="str">
        <f>VLOOKUP(B147, 'AMBest old'!$B$1:$C$200, 2, FALSE)</f>
        <v>A</v>
      </c>
      <c r="N147" s="117" t="s">
        <v>2779</v>
      </c>
      <c r="O147" s="117" t="s">
        <v>2824</v>
      </c>
    </row>
    <row r="148" spans="1:15" x14ac:dyDescent="0.25">
      <c r="A148" s="117" t="str">
        <f>VLOOKUP(B148, names!A$3:B$2401, 2,)</f>
        <v>American Agri-Business Insurance Co.</v>
      </c>
      <c r="B148" s="117" t="s">
        <v>3126</v>
      </c>
      <c r="C148" s="117" t="s">
        <v>2530</v>
      </c>
      <c r="D148" s="117" t="str">
        <f>VLOOKUP(B148, 'AMBest old'!$B$1:$C$200, 2, FALSE)</f>
        <v>A+</v>
      </c>
      <c r="N148" s="117" t="s">
        <v>2530</v>
      </c>
      <c r="O148" s="117" t="s">
        <v>3126</v>
      </c>
    </row>
    <row r="149" spans="1:15" x14ac:dyDescent="0.25">
      <c r="A149" s="117">
        <f>VLOOKUP(B149, names!A$3:B$2401, 2,)</f>
        <v>0</v>
      </c>
      <c r="B149" s="117" t="s">
        <v>2831</v>
      </c>
      <c r="C149" s="117" t="s">
        <v>2779</v>
      </c>
      <c r="D149" s="117" t="str">
        <f>VLOOKUP(B149, 'AMBest old'!$B$1:$C$200, 2, FALSE)</f>
        <v>A</v>
      </c>
      <c r="N149" s="117" t="s">
        <v>2779</v>
      </c>
      <c r="O149" s="117" t="s">
        <v>2831</v>
      </c>
    </row>
    <row r="150" spans="1:15" x14ac:dyDescent="0.25">
      <c r="A150" s="117" t="str">
        <f>VLOOKUP(B150, names!A$3:B$2401, 2,)</f>
        <v>St. Johns Insurance Co.</v>
      </c>
      <c r="B150" s="117" t="s">
        <v>2766</v>
      </c>
      <c r="C150" s="117" t="s">
        <v>2757</v>
      </c>
      <c r="D150" s="117" t="str">
        <f>VLOOKUP(B150, 'AMBest old'!$B$1:$C$200, 2, FALSE)</f>
        <v>NR</v>
      </c>
      <c r="N150" s="117" t="s">
        <v>2757</v>
      </c>
      <c r="O150" s="117" t="s">
        <v>2766</v>
      </c>
    </row>
    <row r="151" spans="1:15" x14ac:dyDescent="0.25">
      <c r="A151" s="117" t="str">
        <f>VLOOKUP(B151, names!A$3:B$2401, 2,)</f>
        <v>Universal Insurance Co. Of North America</v>
      </c>
      <c r="B151" s="117" t="s">
        <v>3500</v>
      </c>
      <c r="C151" s="117" t="s">
        <v>2757</v>
      </c>
      <c r="D151" s="117" t="str">
        <f>VLOOKUP(B151, 'AMBest old'!$B$1:$C$200, 2, FALSE)</f>
        <v>NR</v>
      </c>
      <c r="N151" s="117" t="s">
        <v>2757</v>
      </c>
      <c r="O151" s="117" t="s">
        <v>3500</v>
      </c>
    </row>
    <row r="152" spans="1:15" x14ac:dyDescent="0.25">
      <c r="A152" s="117" t="str">
        <f>VLOOKUP(B152, names!A$3:B$2401, 2,)</f>
        <v>Tower Hill Select Insurance Co.</v>
      </c>
      <c r="B152" s="117" t="s">
        <v>2777</v>
      </c>
      <c r="C152" s="117" t="s">
        <v>2757</v>
      </c>
      <c r="D152" s="117" t="str">
        <f>VLOOKUP(B152, 'AMBest old'!$B$1:$C$200, 2, FALSE)</f>
        <v>NR</v>
      </c>
      <c r="N152" s="117" t="s">
        <v>2757</v>
      </c>
      <c r="O152" s="117" t="s">
        <v>2777</v>
      </c>
    </row>
    <row r="153" spans="1:15" x14ac:dyDescent="0.25">
      <c r="A153" s="117" t="str">
        <f>VLOOKUP(B153, names!A$3:B$2401, 2,)</f>
        <v>Southern Oak Insurance Co.</v>
      </c>
      <c r="B153" s="117" t="s">
        <v>2789</v>
      </c>
      <c r="C153" s="117" t="s">
        <v>2757</v>
      </c>
      <c r="D153" s="117" t="str">
        <f>VLOOKUP(B153, 'AMBest old'!$B$1:$C$200, 2, FALSE)</f>
        <v>NR</v>
      </c>
      <c r="N153" s="117" t="s">
        <v>2757</v>
      </c>
      <c r="O153" s="117" t="s">
        <v>2789</v>
      </c>
    </row>
    <row r="154" spans="1:15" x14ac:dyDescent="0.25">
      <c r="A154" s="117" t="str">
        <f>VLOOKUP(B154, names!A$3:B$2401, 2,)</f>
        <v>Southern Fidelity Insurance Co.</v>
      </c>
      <c r="B154" s="117" t="s">
        <v>3501</v>
      </c>
      <c r="C154" s="117" t="s">
        <v>2757</v>
      </c>
      <c r="D154" s="117" t="str">
        <f>VLOOKUP(B154, 'AMBest old'!$B$1:$C$200, 2, FALSE)</f>
        <v>NR</v>
      </c>
      <c r="N154" s="117" t="s">
        <v>2757</v>
      </c>
      <c r="O154" s="117" t="s">
        <v>3501</v>
      </c>
    </row>
    <row r="155" spans="1:15" x14ac:dyDescent="0.25">
      <c r="A155" s="117" t="str">
        <f>VLOOKUP(B155, names!A$3:B$2401, 2,)</f>
        <v>American Modern Insurance Co. Of Florida</v>
      </c>
      <c r="B155" s="117" t="s">
        <v>3502</v>
      </c>
      <c r="C155" s="117" t="s">
        <v>2530</v>
      </c>
      <c r="D155" s="117" t="str">
        <f>VLOOKUP(B155, 'AMBest old'!$B$1:$C$200, 2, FALSE)</f>
        <v>A+</v>
      </c>
      <c r="N155" s="117" t="s">
        <v>2530</v>
      </c>
      <c r="O155" s="117" t="s">
        <v>3502</v>
      </c>
    </row>
    <row r="156" spans="1:15" x14ac:dyDescent="0.25">
      <c r="A156" s="117">
        <f>VLOOKUP(B156, names!A$3:B$2401, 2,)</f>
        <v>0</v>
      </c>
      <c r="B156" s="117" t="s">
        <v>2857</v>
      </c>
      <c r="C156" s="117" t="s">
        <v>2527</v>
      </c>
      <c r="D156" s="117" t="str">
        <f>VLOOKUP(B156, 'AMBest old'!$B$1:$C$200, 2, FALSE)</f>
        <v>A-</v>
      </c>
      <c r="N156" s="117" t="s">
        <v>2527</v>
      </c>
      <c r="O156" s="117" t="s">
        <v>2857</v>
      </c>
    </row>
    <row r="157" spans="1:15" x14ac:dyDescent="0.25">
      <c r="A157" s="117" t="str">
        <f>VLOOKUP(B157, names!A$3:B$2401, 2,)</f>
        <v>American Traditions Insurance Co.</v>
      </c>
      <c r="B157" s="117" t="s">
        <v>2807</v>
      </c>
      <c r="C157" s="117" t="s">
        <v>2757</v>
      </c>
      <c r="D157" s="117" t="str">
        <f>VLOOKUP(B157, 'AMBest old'!$B$1:$C$200, 2, FALSE)</f>
        <v>NR</v>
      </c>
      <c r="N157" s="117" t="s">
        <v>2757</v>
      </c>
      <c r="O157" s="117" t="s">
        <v>2807</v>
      </c>
    </row>
    <row r="158" spans="1:15" x14ac:dyDescent="0.25">
      <c r="A158" s="117" t="str">
        <f>VLOOKUP(B158, names!A$3:B$2401, 2,)</f>
        <v>Edison Insurance Co.</v>
      </c>
      <c r="B158" s="117" t="s">
        <v>2868</v>
      </c>
      <c r="C158" s="117" t="s">
        <v>2757</v>
      </c>
      <c r="D158" s="117" t="str">
        <f>VLOOKUP(B158, 'AMBest old'!$B$1:$C$200, 2, FALSE)</f>
        <v>NR</v>
      </c>
      <c r="N158" s="117" t="s">
        <v>2757</v>
      </c>
      <c r="O158" s="117" t="s">
        <v>2868</v>
      </c>
    </row>
    <row r="159" spans="1:15" x14ac:dyDescent="0.25">
      <c r="A159" s="117" t="str">
        <f>VLOOKUP(B159, names!A$3:B$2401, 2,)</f>
        <v>Auto Club Insurance Co. Of Florida</v>
      </c>
      <c r="B159" s="117" t="s">
        <v>2783</v>
      </c>
      <c r="C159" s="117" t="s">
        <v>2784</v>
      </c>
      <c r="D159" s="117" t="str">
        <f>VLOOKUP(B159, 'AMBest old'!$B$1:$C$200, 2, FALSE)</f>
        <v>B++</v>
      </c>
      <c r="N159" s="117" t="s">
        <v>2784</v>
      </c>
      <c r="O159" s="117" t="s">
        <v>2783</v>
      </c>
    </row>
    <row r="160" spans="1:15" x14ac:dyDescent="0.25">
      <c r="A160" s="117" t="str">
        <f>VLOOKUP(B160, names!A$3:B$2401, 2,)</f>
        <v>Florida Peninsula Insurance Co.</v>
      </c>
      <c r="B160" s="117" t="s">
        <v>2762</v>
      </c>
      <c r="C160" s="117" t="s">
        <v>2757</v>
      </c>
      <c r="D160" s="117" t="str">
        <f>VLOOKUP(B160, 'AMBest old'!$B$1:$C$200, 2, FALSE)</f>
        <v>NR</v>
      </c>
      <c r="N160" s="117" t="s">
        <v>2757</v>
      </c>
      <c r="O160" s="117" t="s">
        <v>2762</v>
      </c>
    </row>
    <row r="161" spans="1:15" x14ac:dyDescent="0.25">
      <c r="A161" s="117" t="str">
        <f>VLOOKUP(B161, names!A$3:B$2401, 2,)</f>
        <v>Centauri Specialty Insurance Co.</v>
      </c>
      <c r="B161" s="117" t="s">
        <v>2875</v>
      </c>
      <c r="C161" s="117" t="s">
        <v>2757</v>
      </c>
      <c r="D161" s="117" t="str">
        <f>VLOOKUP(B161, 'AMBest old'!$B$1:$C$200, 2, FALSE)</f>
        <v>NR</v>
      </c>
      <c r="N161" s="117" t="s">
        <v>2757</v>
      </c>
      <c r="O161" s="117" t="s">
        <v>2875</v>
      </c>
    </row>
    <row r="162" spans="1:15" x14ac:dyDescent="0.25">
      <c r="A162" s="117" t="str">
        <f>VLOOKUP(B162, names!A$3:B$2401, 2,)</f>
        <v>Safe Harbor Insurance Co.</v>
      </c>
      <c r="B162" s="117" t="s">
        <v>2803</v>
      </c>
      <c r="C162" s="117" t="s">
        <v>2757</v>
      </c>
      <c r="D162" s="117" t="str">
        <f>VLOOKUP(B162, 'AMBest old'!$B$1:$C$200, 2, FALSE)</f>
        <v>NR</v>
      </c>
      <c r="N162" s="117" t="s">
        <v>2757</v>
      </c>
      <c r="O162" s="117" t="s">
        <v>2803</v>
      </c>
    </row>
    <row r="163" spans="1:15" x14ac:dyDescent="0.25">
      <c r="A163" s="117">
        <f>VLOOKUP(B163, names!A$3:B$2401, 2,)</f>
        <v>0</v>
      </c>
      <c r="B163" s="117" t="s">
        <v>2876</v>
      </c>
      <c r="C163" s="117" t="s">
        <v>2779</v>
      </c>
      <c r="D163" s="117" t="str">
        <f>VLOOKUP(B163, 'AMBest old'!$B$1:$C$200, 2, FALSE)</f>
        <v>A</v>
      </c>
      <c r="N163" s="117" t="s">
        <v>2779</v>
      </c>
      <c r="O163" s="117" t="s">
        <v>2876</v>
      </c>
    </row>
    <row r="164" spans="1:15" x14ac:dyDescent="0.25">
      <c r="A164" s="117" t="str">
        <f>VLOOKUP(B164, names!A$3:B$2401, 2,)</f>
        <v>Tower Hill Signature Insurance Co.</v>
      </c>
      <c r="B164" s="117" t="s">
        <v>3503</v>
      </c>
      <c r="C164" s="117" t="s">
        <v>2757</v>
      </c>
      <c r="D164" s="117" t="str">
        <f>VLOOKUP(B164, 'AMBest old'!$B$1:$C$200, 2, FALSE)</f>
        <v>NR</v>
      </c>
      <c r="N164" s="117" t="s">
        <v>2757</v>
      </c>
      <c r="O164" s="117" t="s">
        <v>3503</v>
      </c>
    </row>
    <row r="165" spans="1:15" x14ac:dyDescent="0.25">
      <c r="A165" s="117" t="str">
        <f>VLOOKUP(B165, names!A$3:B$2401, 2,)</f>
        <v>American Integrity Insurance Co. Of Florida</v>
      </c>
      <c r="B165" s="117" t="s">
        <v>3504</v>
      </c>
      <c r="C165" s="117" t="s">
        <v>2757</v>
      </c>
      <c r="D165" s="117" t="str">
        <f>VLOOKUP(B165, 'AMBest old'!$B$1:$C$200, 2, FALSE)</f>
        <v>NR</v>
      </c>
      <c r="N165" s="117" t="s">
        <v>2757</v>
      </c>
      <c r="O165" s="117" t="s">
        <v>3504</v>
      </c>
    </row>
    <row r="166" spans="1:15" x14ac:dyDescent="0.25">
      <c r="A166" s="117" t="str">
        <f>VLOOKUP(B166, names!A$3:B$2401, 2,)</f>
        <v>Privilege Underwriters Reciprocal Exchange</v>
      </c>
      <c r="B166" s="117" t="s">
        <v>273</v>
      </c>
      <c r="C166" s="117" t="s">
        <v>2527</v>
      </c>
      <c r="D166" s="117" t="str">
        <f>VLOOKUP(B166, 'AMBest old'!$B$1:$C$200, 2, FALSE)</f>
        <v>A-</v>
      </c>
      <c r="N166" s="117" t="s">
        <v>2527</v>
      </c>
      <c r="O166" s="117" t="s">
        <v>273</v>
      </c>
    </row>
    <row r="167" spans="1:15" x14ac:dyDescent="0.25">
      <c r="A167" s="117" t="str">
        <f>VLOOKUP(B167, names!A$3:B$2401, 2,)</f>
        <v>Modern USA Insurance Co.</v>
      </c>
      <c r="B167" s="117" t="s">
        <v>2812</v>
      </c>
      <c r="C167" s="117" t="s">
        <v>2757</v>
      </c>
      <c r="D167" s="117" t="str">
        <f>VLOOKUP(B167, 'AMBest old'!$B$1:$C$200, 2, FALSE)</f>
        <v>NR</v>
      </c>
      <c r="N167" s="117" t="s">
        <v>2757</v>
      </c>
      <c r="O167" s="117" t="s">
        <v>2812</v>
      </c>
    </row>
    <row r="168" spans="1:15" x14ac:dyDescent="0.25">
      <c r="A168" s="117" t="str">
        <f>VLOOKUP(B168, names!A$3:B$2401, 2,)</f>
        <v>Olympus Insurance Co.</v>
      </c>
      <c r="B168" s="117" t="s">
        <v>2780</v>
      </c>
      <c r="C168" s="117" t="s">
        <v>2757</v>
      </c>
      <c r="D168" s="117" t="str">
        <f>VLOOKUP(B168, 'AMBest old'!$B$1:$C$200, 2, FALSE)</f>
        <v>NR</v>
      </c>
      <c r="N168" s="117" t="s">
        <v>2757</v>
      </c>
      <c r="O168" s="117" t="s">
        <v>2780</v>
      </c>
    </row>
    <row r="169" spans="1:15" x14ac:dyDescent="0.25">
      <c r="A169" s="117">
        <f>VLOOKUP(B169, names!A$3:B$2401, 2,)</f>
        <v>0</v>
      </c>
      <c r="B169" s="117" t="s">
        <v>3505</v>
      </c>
      <c r="C169" s="117" t="s">
        <v>2779</v>
      </c>
      <c r="D169" s="117" t="str">
        <f>VLOOKUP(B169, 'AMBest old'!$B$1:$C$200, 2, FALSE)</f>
        <v>A</v>
      </c>
      <c r="N169" s="117" t="s">
        <v>2779</v>
      </c>
      <c r="O169" s="117" t="s">
        <v>3505</v>
      </c>
    </row>
    <row r="170" spans="1:15" x14ac:dyDescent="0.25">
      <c r="A170" s="117" t="str">
        <f>VLOOKUP(B170, names!A$3:B$2401, 2,)</f>
        <v>Progressive Property Insurance Co.</v>
      </c>
      <c r="B170" s="117" t="s">
        <v>3560</v>
      </c>
      <c r="C170" s="117" t="s">
        <v>2757</v>
      </c>
      <c r="D170" s="117" t="str">
        <f>VLOOKUP(B170, 'AMBest old'!$B$1:$C$200, 2, FALSE)</f>
        <v>NR</v>
      </c>
      <c r="N170" s="117" t="s">
        <v>2757</v>
      </c>
      <c r="O170" s="117" t="s">
        <v>3560</v>
      </c>
    </row>
    <row r="171" spans="1:15" x14ac:dyDescent="0.25">
      <c r="A171" s="117" t="str">
        <f>VLOOKUP(B171, names!A$3:B$2401, 2,)</f>
        <v>Avatar Property &amp; Casualty Insurance Co.</v>
      </c>
      <c r="B171" s="117" t="s">
        <v>3506</v>
      </c>
      <c r="C171" s="117" t="s">
        <v>2757</v>
      </c>
      <c r="D171" s="117" t="str">
        <f>VLOOKUP(B171, 'AMBest old'!$B$1:$C$200, 2, FALSE)</f>
        <v>NR</v>
      </c>
      <c r="N171" s="117" t="s">
        <v>2757</v>
      </c>
      <c r="O171" s="117" t="s">
        <v>3506</v>
      </c>
    </row>
    <row r="172" spans="1:15" x14ac:dyDescent="0.25">
      <c r="A172" s="117" t="str">
        <f>VLOOKUP(B172, names!A$3:B$2401, 2,)</f>
        <v>Homeowners Choice Property &amp; Casualty Insurance Co.</v>
      </c>
      <c r="B172" s="117" t="s">
        <v>3507</v>
      </c>
      <c r="C172" s="117" t="s">
        <v>2757</v>
      </c>
      <c r="D172" s="117" t="str">
        <f>VLOOKUP(B172, 'AMBest old'!$B$1:$C$200, 2, FALSE)</f>
        <v>NR</v>
      </c>
      <c r="N172" s="117" t="s">
        <v>2757</v>
      </c>
      <c r="O172" s="117" t="s">
        <v>3507</v>
      </c>
    </row>
    <row r="173" spans="1:15" x14ac:dyDescent="0.25">
      <c r="A173" s="117" t="str">
        <f>VLOOKUP(B173, names!A$3:B$2401, 2,)</f>
        <v>ASI Preferred Insurance Corp.</v>
      </c>
      <c r="B173" s="117" t="s">
        <v>2781</v>
      </c>
      <c r="C173" s="117" t="s">
        <v>2779</v>
      </c>
      <c r="D173" s="117" t="str">
        <f>VLOOKUP(B173, 'AMBest old'!$B$1:$C$200, 2, FALSE)</f>
        <v>A</v>
      </c>
      <c r="N173" s="117" t="s">
        <v>2779</v>
      </c>
      <c r="O173" s="117" t="s">
        <v>2781</v>
      </c>
    </row>
    <row r="174" spans="1:15" x14ac:dyDescent="0.25">
      <c r="A174" s="117" t="str">
        <f>VLOOKUP(B174, names!A$3:B$2401, 2,)</f>
        <v>People's Trust Insurance Co.</v>
      </c>
      <c r="B174" s="117" t="s">
        <v>2767</v>
      </c>
      <c r="C174" s="117" t="s">
        <v>2757</v>
      </c>
      <c r="D174" s="117" t="str">
        <f>VLOOKUP(B174, 'AMBest old'!$B$1:$C$200, 2, FALSE)</f>
        <v>NR</v>
      </c>
      <c r="N174" s="117" t="s">
        <v>2757</v>
      </c>
      <c r="O174" s="117" t="s">
        <v>2767</v>
      </c>
    </row>
    <row r="175" spans="1:15" x14ac:dyDescent="0.25">
      <c r="A175" s="117" t="str">
        <f>VLOOKUP(B175, names!A$3:B$2401, 2,)</f>
        <v>American Platinum Property And Casualty Insurance Co.</v>
      </c>
      <c r="B175" s="117" t="s">
        <v>3508</v>
      </c>
      <c r="C175" s="117" t="s">
        <v>2757</v>
      </c>
      <c r="D175" s="117" t="str">
        <f>VLOOKUP(B175, 'AMBest old'!$B$1:$C$200, 2, FALSE)</f>
        <v>NR</v>
      </c>
      <c r="N175" s="117" t="s">
        <v>2757</v>
      </c>
      <c r="O175" s="117" t="s">
        <v>3508</v>
      </c>
    </row>
    <row r="176" spans="1:15" x14ac:dyDescent="0.25">
      <c r="A176" s="117">
        <f>VLOOKUP(B176, names!A$3:B$2401, 2,)</f>
        <v>0</v>
      </c>
      <c r="B176" s="117" t="s">
        <v>2850</v>
      </c>
      <c r="C176" s="117" t="s">
        <v>2527</v>
      </c>
      <c r="D176" s="117" t="str">
        <f>VLOOKUP(B176, 'AMBest old'!$B$1:$C$200, 2, FALSE)</f>
        <v>A-</v>
      </c>
      <c r="N176" s="117" t="s">
        <v>2527</v>
      </c>
      <c r="O176" s="117" t="s">
        <v>2850</v>
      </c>
    </row>
    <row r="177" spans="1:15" x14ac:dyDescent="0.25">
      <c r="A177" s="117" t="str">
        <f>VLOOKUP(B177, names!A$3:B$2401, 2,)</f>
        <v>Sawgrass Mutual Insurance Co.</v>
      </c>
      <c r="B177" s="117" t="s">
        <v>2808</v>
      </c>
      <c r="C177" s="117" t="s">
        <v>2757</v>
      </c>
      <c r="D177" s="117" t="str">
        <f>VLOOKUP(B177, 'AMBest old'!$B$1:$C$200, 2, FALSE)</f>
        <v>NR</v>
      </c>
      <c r="N177" s="117" t="s">
        <v>2757</v>
      </c>
      <c r="O177" s="117" t="s">
        <v>2808</v>
      </c>
    </row>
    <row r="178" spans="1:15" x14ac:dyDescent="0.25">
      <c r="A178" s="117" t="str">
        <f>VLOOKUP(B178, names!A$3:B$2401, 2,)</f>
        <v>Prepared Insurance Co.</v>
      </c>
      <c r="B178" s="117" t="s">
        <v>2806</v>
      </c>
      <c r="C178" s="117" t="s">
        <v>2757</v>
      </c>
      <c r="D178" s="117" t="str">
        <f>VLOOKUP(B178, 'AMBest old'!$B$1:$C$200, 2, FALSE)</f>
        <v>NR</v>
      </c>
      <c r="N178" s="117" t="s">
        <v>2757</v>
      </c>
      <c r="O178" s="117" t="s">
        <v>2806</v>
      </c>
    </row>
    <row r="179" spans="1:15" x14ac:dyDescent="0.25">
      <c r="A179" s="117" t="str">
        <f>VLOOKUP(B179, names!A$3:B$2401, 2,)</f>
        <v>Weston Insurance Co.</v>
      </c>
      <c r="B179" s="117" t="s">
        <v>2888</v>
      </c>
      <c r="C179" s="117" t="s">
        <v>2483</v>
      </c>
      <c r="D179" s="117" t="str">
        <f>VLOOKUP(B179, 'AMBest old'!$B$1:$C$200, 2, FALSE)</f>
        <v>B</v>
      </c>
      <c r="N179" s="117" t="s">
        <v>2483</v>
      </c>
      <c r="O179" s="117" t="s">
        <v>2888</v>
      </c>
    </row>
    <row r="180" spans="1:15" x14ac:dyDescent="0.25">
      <c r="A180" s="117" t="str">
        <f>VLOOKUP(B180, names!A$3:B$2401, 2,)</f>
        <v>Southern Fidelity Property &amp; Casualty</v>
      </c>
      <c r="B180" s="117" t="s">
        <v>3509</v>
      </c>
      <c r="C180" s="117" t="s">
        <v>2757</v>
      </c>
      <c r="D180" s="117" t="str">
        <f>VLOOKUP(B180, 'AMBest old'!$B$1:$C$200, 2, FALSE)</f>
        <v>NR</v>
      </c>
      <c r="N180" s="117" t="s">
        <v>2757</v>
      </c>
      <c r="O180" s="117" t="s">
        <v>3509</v>
      </c>
    </row>
    <row r="181" spans="1:15" x14ac:dyDescent="0.25">
      <c r="A181" s="117" t="str">
        <f>VLOOKUP(B181, names!A$3:B$2401, 2,)</f>
        <v>Heritage Property &amp; Casualty Insurance Co.</v>
      </c>
      <c r="B181" s="117" t="s">
        <v>3510</v>
      </c>
      <c r="C181" s="117" t="s">
        <v>2757</v>
      </c>
      <c r="D181" s="117" t="str">
        <f>VLOOKUP(B181, 'AMBest old'!$B$1:$C$200, 2, FALSE)</f>
        <v>NR</v>
      </c>
      <c r="N181" s="117" t="s">
        <v>2757</v>
      </c>
      <c r="O181" s="117" t="s">
        <v>3510</v>
      </c>
    </row>
    <row r="182" spans="1:15" x14ac:dyDescent="0.25">
      <c r="A182" s="117" t="str">
        <f>VLOOKUP(B182, names!A$3:B$2401, 2,)</f>
        <v>Safepoint Insurance Co.</v>
      </c>
      <c r="B182" s="117" t="s">
        <v>2819</v>
      </c>
      <c r="C182" s="117" t="s">
        <v>2483</v>
      </c>
      <c r="D182" s="117" t="str">
        <f>VLOOKUP(B182, 'AMBest old'!$B$1:$C$200, 2, FALSE)</f>
        <v>B</v>
      </c>
      <c r="N182" s="117" t="s">
        <v>2483</v>
      </c>
      <c r="O182" s="117" t="s">
        <v>2819</v>
      </c>
    </row>
    <row r="183" spans="1:15" x14ac:dyDescent="0.25">
      <c r="A183" s="117" t="str">
        <f>VLOOKUP(B183, names!A$3:B$2401, 2,)</f>
        <v>Elements Property Insurance Co.</v>
      </c>
      <c r="B183" s="117" t="s">
        <v>2826</v>
      </c>
      <c r="C183" s="117" t="s">
        <v>2757</v>
      </c>
      <c r="D183" s="117" t="str">
        <f>VLOOKUP(B183, 'AMBest old'!$B$1:$C$200, 2, FALSE)</f>
        <v>NR</v>
      </c>
      <c r="N183" s="117" t="s">
        <v>2757</v>
      </c>
      <c r="O183" s="117" t="s">
        <v>2826</v>
      </c>
    </row>
    <row r="184" spans="1:15" x14ac:dyDescent="0.25">
      <c r="A184" s="117" t="str">
        <f>VLOOKUP(B184, names!A$3:B$2401, 2,)</f>
        <v>Homesite Insurance Co.</v>
      </c>
      <c r="B184" s="117" t="s">
        <v>2871</v>
      </c>
      <c r="C184" s="117" t="s">
        <v>2779</v>
      </c>
      <c r="D184" s="117" t="str">
        <f>VLOOKUP(B184, 'AMBest old'!$B$1:$C$200, 2, FALSE)</f>
        <v>A</v>
      </c>
      <c r="N184" s="117" t="s">
        <v>2779</v>
      </c>
      <c r="O184" s="117" t="s">
        <v>2871</v>
      </c>
    </row>
    <row r="185" spans="1:15" x14ac:dyDescent="0.25">
      <c r="A185" s="117" t="str">
        <f>VLOOKUP(B185, names!A$3:B$2401, 2,)</f>
        <v>Mount Beacon Insurance Co.</v>
      </c>
      <c r="B185" s="117" t="s">
        <v>2887</v>
      </c>
      <c r="C185" s="117" t="s">
        <v>2757</v>
      </c>
      <c r="D185" s="117" t="str">
        <f>VLOOKUP(B185, 'AMBest old'!$B$1:$C$200, 2, FALSE)</f>
        <v>NR</v>
      </c>
      <c r="N185" s="117" t="s">
        <v>2757</v>
      </c>
      <c r="O185" s="117" t="s">
        <v>2887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125"/>
  <sheetViews>
    <sheetView workbookViewId="0">
      <selection activeCell="A2" sqref="A2"/>
    </sheetView>
  </sheetViews>
  <sheetFormatPr defaultRowHeight="15" x14ac:dyDescent="0.25"/>
  <sheetData>
    <row r="1" spans="1:5" ht="24" x14ac:dyDescent="0.25">
      <c r="B1" s="52" t="s">
        <v>2911</v>
      </c>
      <c r="C1" s="53" t="s">
        <v>2912</v>
      </c>
      <c r="D1" s="53" t="s">
        <v>2913</v>
      </c>
      <c r="E1" s="53" t="s">
        <v>2914</v>
      </c>
    </row>
    <row r="2" spans="1:5" x14ac:dyDescent="0.25">
      <c r="A2" t="str">
        <f>VLOOKUP(B2, names!A$3:B$2401, 2,)</f>
        <v>Ace Insurance Co. Of The Midwest</v>
      </c>
      <c r="B2" s="58" t="s">
        <v>114</v>
      </c>
      <c r="C2" s="42">
        <v>2422</v>
      </c>
      <c r="D2" s="55"/>
      <c r="E2" s="57"/>
    </row>
    <row r="3" spans="1:5" x14ac:dyDescent="0.25">
      <c r="A3" t="str">
        <f>VLOOKUP(B3, names!A$3:B$2401, 2,)</f>
        <v>Addison Insurance Co.</v>
      </c>
      <c r="B3" s="58" t="s">
        <v>136</v>
      </c>
      <c r="C3" s="42">
        <v>503</v>
      </c>
      <c r="D3" s="55"/>
      <c r="E3" s="57"/>
    </row>
    <row r="4" spans="1:5" x14ac:dyDescent="0.25">
      <c r="A4" t="str">
        <f>VLOOKUP(B4, names!A$3:B$2401, 2,)</f>
        <v>Aegis Security Insurance Co.</v>
      </c>
      <c r="B4" s="58" t="s">
        <v>129</v>
      </c>
      <c r="C4" s="42">
        <v>839</v>
      </c>
      <c r="D4" s="55"/>
      <c r="E4" s="57"/>
    </row>
    <row r="5" spans="1:5" x14ac:dyDescent="0.25">
      <c r="A5" t="str">
        <f>VLOOKUP(B5, names!A$3:B$2401, 2,)</f>
        <v>Affiliated FM Insurance Co.</v>
      </c>
      <c r="B5" s="58" t="s">
        <v>153</v>
      </c>
      <c r="C5" s="42">
        <v>117</v>
      </c>
      <c r="D5" s="55"/>
      <c r="E5" s="57"/>
    </row>
    <row r="6" spans="1:5" x14ac:dyDescent="0.25">
      <c r="A6" t="str">
        <f>VLOOKUP(B6, names!A$3:B$2401, 2,)</f>
        <v>AIG Property Casualty Co.</v>
      </c>
      <c r="B6" s="58" t="s">
        <v>97</v>
      </c>
      <c r="C6" s="42">
        <v>13937</v>
      </c>
      <c r="D6" s="55"/>
      <c r="E6" s="57"/>
    </row>
    <row r="7" spans="1:5" x14ac:dyDescent="0.25">
      <c r="A7" t="str">
        <f>VLOOKUP(B7, names!A$3:B$2401, 2,)</f>
        <v>American Agri-Business Insurance Co.</v>
      </c>
      <c r="B7" s="58" t="s">
        <v>187</v>
      </c>
      <c r="C7" s="42">
        <v>5</v>
      </c>
      <c r="D7" s="55"/>
      <c r="E7" s="57"/>
    </row>
    <row r="8" spans="1:5" x14ac:dyDescent="0.25">
      <c r="A8" t="str">
        <f>VLOOKUP(B8, names!A$3:B$2401, 2,)</f>
        <v>American Automobile Insurance Co.</v>
      </c>
      <c r="B8" s="58" t="s">
        <v>113</v>
      </c>
      <c r="C8" s="42">
        <v>2962</v>
      </c>
      <c r="D8" s="55"/>
      <c r="E8" s="57"/>
    </row>
    <row r="9" spans="1:5" x14ac:dyDescent="0.25">
      <c r="A9" t="str">
        <f>VLOOKUP(B9, names!A$3:B$2401, 2,)</f>
        <v>American Bankers Insurance Co. Of Florida</v>
      </c>
      <c r="B9" s="58" t="s">
        <v>42</v>
      </c>
      <c r="C9" s="42">
        <v>145492</v>
      </c>
      <c r="D9" s="55">
        <v>6</v>
      </c>
      <c r="E9" s="57">
        <f>C9/D9</f>
        <v>24248.666666666668</v>
      </c>
    </row>
    <row r="10" spans="1:5" x14ac:dyDescent="0.25">
      <c r="A10" t="str">
        <f>VLOOKUP(B10, names!A$3:B$2401, 2,)</f>
        <v>American Colonial Insurance Co.</v>
      </c>
      <c r="B10" s="58" t="s">
        <v>109</v>
      </c>
      <c r="C10" s="42">
        <v>4694</v>
      </c>
      <c r="D10" s="55"/>
      <c r="E10" s="57"/>
    </row>
    <row r="11" spans="1:5" x14ac:dyDescent="0.25">
      <c r="A11" t="str">
        <f>VLOOKUP(B11, names!A$3:B$2401, 2,)</f>
        <v>American Home Assurance Co.</v>
      </c>
      <c r="B11" s="58" t="s">
        <v>128</v>
      </c>
      <c r="C11" s="42">
        <v>896</v>
      </c>
      <c r="D11" s="55"/>
      <c r="E11" s="57"/>
    </row>
    <row r="12" spans="1:5" x14ac:dyDescent="0.25">
      <c r="A12" t="str">
        <f>VLOOKUP(B12, names!A$3:B$2401, 2,)</f>
        <v>American Integrity Insurance Co. Of Florida</v>
      </c>
      <c r="B12" s="58" t="s">
        <v>38</v>
      </c>
      <c r="C12" s="42">
        <v>197627</v>
      </c>
      <c r="D12" s="55">
        <v>40</v>
      </c>
      <c r="E12" s="57">
        <f t="shared" ref="E12:E73" si="0">C12/D12</f>
        <v>4940.6750000000002</v>
      </c>
    </row>
    <row r="13" spans="1:5" x14ac:dyDescent="0.25">
      <c r="A13" t="str">
        <f>VLOOKUP(B13, names!A$3:B$2401, 2,)</f>
        <v>American Modern Insurance Co. Of Florida</v>
      </c>
      <c r="B13" s="58" t="s">
        <v>66</v>
      </c>
      <c r="C13" s="42">
        <v>52129</v>
      </c>
      <c r="D13" s="55">
        <v>1</v>
      </c>
      <c r="E13" s="57">
        <f t="shared" si="0"/>
        <v>52129</v>
      </c>
    </row>
    <row r="14" spans="1:5" x14ac:dyDescent="0.25">
      <c r="A14" t="str">
        <f>VLOOKUP(B14, names!A$3:B$2401, 2,)</f>
        <v>American Platinum Property And Casualty Insurance Co.</v>
      </c>
      <c r="B14" s="58" t="s">
        <v>132</v>
      </c>
      <c r="C14" s="42">
        <v>622</v>
      </c>
      <c r="D14" s="55">
        <v>1</v>
      </c>
      <c r="E14" s="57">
        <f t="shared" si="0"/>
        <v>622</v>
      </c>
    </row>
    <row r="15" spans="1:5" x14ac:dyDescent="0.25">
      <c r="A15" t="str">
        <f>VLOOKUP(B15, names!A$3:B$2401, 2,)</f>
        <v>American Reliable Insurance Co.</v>
      </c>
      <c r="B15" s="58" t="s">
        <v>102</v>
      </c>
      <c r="C15" s="42">
        <v>7229</v>
      </c>
      <c r="D15" s="55"/>
      <c r="E15" s="57"/>
    </row>
    <row r="16" spans="1:5" x14ac:dyDescent="0.25">
      <c r="A16" t="str">
        <f>VLOOKUP(B16, names!A$3:B$2401, 2,)</f>
        <v>American Security Insurance Co.</v>
      </c>
      <c r="B16" s="58" t="s">
        <v>172</v>
      </c>
      <c r="C16" s="42">
        <v>14</v>
      </c>
      <c r="D16" s="55">
        <v>10</v>
      </c>
      <c r="E16" s="57">
        <f t="shared" si="0"/>
        <v>1.4</v>
      </c>
    </row>
    <row r="17" spans="1:5" x14ac:dyDescent="0.25">
      <c r="A17" t="str">
        <f>VLOOKUP(B17, names!A$3:B$2401, 2,)</f>
        <v>American Southern Home Insurance Co.</v>
      </c>
      <c r="B17" s="58" t="s">
        <v>105</v>
      </c>
      <c r="C17" s="42">
        <v>6255</v>
      </c>
      <c r="D17" s="55"/>
      <c r="E17" s="57"/>
    </row>
    <row r="18" spans="1:5" x14ac:dyDescent="0.25">
      <c r="A18" t="str">
        <f>VLOOKUP(B18, names!A$3:B$2401, 2,)</f>
        <v>American Strategic Insurance Corp.</v>
      </c>
      <c r="B18" s="58" t="s">
        <v>61</v>
      </c>
      <c r="C18" s="42">
        <v>62378</v>
      </c>
      <c r="D18" s="55">
        <v>8</v>
      </c>
      <c r="E18" s="57">
        <f t="shared" si="0"/>
        <v>7797.25</v>
      </c>
    </row>
    <row r="19" spans="1:5" x14ac:dyDescent="0.25">
      <c r="A19" t="str">
        <f>VLOOKUP(B19, names!A$3:B$2401, 2,)</f>
        <v>American Traditions Insurance Co.</v>
      </c>
      <c r="B19" s="58" t="s">
        <v>68</v>
      </c>
      <c r="C19" s="42">
        <v>53737</v>
      </c>
      <c r="D19" s="55">
        <v>11</v>
      </c>
      <c r="E19" s="57">
        <f t="shared" si="0"/>
        <v>4885.181818181818</v>
      </c>
    </row>
    <row r="20" spans="1:5" x14ac:dyDescent="0.25">
      <c r="A20" t="str">
        <f>VLOOKUP(B20, names!A$3:B$2401, 2,)</f>
        <v>Amica Mutual Insurance Co.</v>
      </c>
      <c r="B20" s="58" t="s">
        <v>89</v>
      </c>
      <c r="C20" s="42">
        <v>22111</v>
      </c>
      <c r="D20" s="55">
        <v>2</v>
      </c>
      <c r="E20" s="57">
        <f t="shared" si="0"/>
        <v>11055.5</v>
      </c>
    </row>
    <row r="21" spans="1:5" x14ac:dyDescent="0.25">
      <c r="A21" t="str">
        <f>VLOOKUP(B21, names!A$3:B$2401, 2,)</f>
        <v>Ark Royal Insurance Co.</v>
      </c>
      <c r="B21" s="58" t="s">
        <v>50</v>
      </c>
      <c r="C21" s="42">
        <v>97121</v>
      </c>
      <c r="D21" s="55">
        <v>7</v>
      </c>
      <c r="E21" s="57">
        <f t="shared" si="0"/>
        <v>13874.428571428571</v>
      </c>
    </row>
    <row r="22" spans="1:5" x14ac:dyDescent="0.25">
      <c r="A22" t="str">
        <f>VLOOKUP(B22, names!A$3:B$2401, 2,)</f>
        <v>Armed Forces Insurance Exchange</v>
      </c>
      <c r="B22" s="58" t="s">
        <v>111</v>
      </c>
      <c r="C22" s="42">
        <v>3764</v>
      </c>
      <c r="D22" s="55"/>
      <c r="E22" s="57"/>
    </row>
    <row r="23" spans="1:5" x14ac:dyDescent="0.25">
      <c r="A23" t="str">
        <f>VLOOKUP(B23, names!A$3:B$2401, 2,)</f>
        <v>ASI Assurance Corp.</v>
      </c>
      <c r="B23" s="58" t="s">
        <v>56</v>
      </c>
      <c r="C23" s="42">
        <v>76206</v>
      </c>
      <c r="D23" s="55">
        <v>4</v>
      </c>
      <c r="E23" s="57">
        <f t="shared" si="0"/>
        <v>19051.5</v>
      </c>
    </row>
    <row r="24" spans="1:5" x14ac:dyDescent="0.25">
      <c r="A24" t="str">
        <f>VLOOKUP(B24, names!A$3:B$2401, 2,)</f>
        <v>ASI Home Insurance Corp.</v>
      </c>
      <c r="B24" s="58" t="s">
        <v>120</v>
      </c>
      <c r="C24" s="42">
        <v>2797</v>
      </c>
      <c r="D24" s="55"/>
      <c r="E24" s="57"/>
    </row>
    <row r="25" spans="1:5" x14ac:dyDescent="0.25">
      <c r="A25" t="str">
        <f>VLOOKUP(B25, names!A$3:B$2401, 2,)</f>
        <v>ASI Preferred Insurance Corp.</v>
      </c>
      <c r="B25" s="58" t="s">
        <v>47</v>
      </c>
      <c r="C25" s="42">
        <v>109307</v>
      </c>
      <c r="D25" s="55">
        <v>5</v>
      </c>
      <c r="E25" s="57">
        <f t="shared" si="0"/>
        <v>21861.4</v>
      </c>
    </row>
    <row r="26" spans="1:5" x14ac:dyDescent="0.25">
      <c r="A26" t="str">
        <f>VLOOKUP(B26, names!A$3:B$2401, 2,)</f>
        <v>Associated Indemnity Corp.</v>
      </c>
      <c r="B26" s="58" t="s">
        <v>141</v>
      </c>
      <c r="C26" s="42">
        <v>255</v>
      </c>
      <c r="D26" s="55"/>
      <c r="E26" s="57"/>
    </row>
    <row r="27" spans="1:5" x14ac:dyDescent="0.25">
      <c r="A27" t="str">
        <f>VLOOKUP(B27, names!A$3:B$2401, 2,)</f>
        <v>Auto Club Insurance Co. Of Florida</v>
      </c>
      <c r="B27" s="58" t="s">
        <v>60</v>
      </c>
      <c r="C27" s="42">
        <v>62282</v>
      </c>
      <c r="D27" s="55">
        <v>5</v>
      </c>
      <c r="E27" s="57">
        <f t="shared" si="0"/>
        <v>12456.4</v>
      </c>
    </row>
    <row r="28" spans="1:5" x14ac:dyDescent="0.25">
      <c r="A28" t="str">
        <f>VLOOKUP(B28, names!A$3:B$2401, 2,)</f>
        <v>Auto-Owners Insurance Co.</v>
      </c>
      <c r="B28" s="58" t="s">
        <v>116</v>
      </c>
      <c r="C28" s="42">
        <v>2383</v>
      </c>
      <c r="D28" s="55"/>
      <c r="E28" s="57"/>
    </row>
    <row r="29" spans="1:5" x14ac:dyDescent="0.25">
      <c r="A29" t="str">
        <f>VLOOKUP(B29, names!A$3:B$2401, 2,)</f>
        <v>Avatar Property &amp; Casualty Insurance Co.</v>
      </c>
      <c r="B29" s="58" t="s">
        <v>91</v>
      </c>
      <c r="C29" s="42">
        <v>15621</v>
      </c>
      <c r="D29" s="55"/>
      <c r="E29" s="57"/>
    </row>
    <row r="30" spans="1:5" x14ac:dyDescent="0.25">
      <c r="A30" t="str">
        <f>VLOOKUP(B30, names!A$3:B$2401, 2,)</f>
        <v>Capitol Preferred Insurance Co.</v>
      </c>
      <c r="B30" s="58" t="s">
        <v>74</v>
      </c>
      <c r="C30" s="42">
        <v>44294</v>
      </c>
      <c r="D30" s="55">
        <v>8</v>
      </c>
      <c r="E30" s="57">
        <f t="shared" si="0"/>
        <v>5536.75</v>
      </c>
    </row>
    <row r="31" spans="1:5" x14ac:dyDescent="0.25">
      <c r="A31" t="str">
        <f>VLOOKUP(B31, names!A$3:B$2401, 2,)</f>
        <v>Castle Key Indemnity Co.</v>
      </c>
      <c r="B31" s="58" t="s">
        <v>49</v>
      </c>
      <c r="C31" s="42">
        <v>106737</v>
      </c>
      <c r="D31" s="55">
        <v>11</v>
      </c>
      <c r="E31" s="57">
        <f t="shared" si="0"/>
        <v>9703.363636363636</v>
      </c>
    </row>
    <row r="32" spans="1:5" x14ac:dyDescent="0.25">
      <c r="A32" t="str">
        <f>VLOOKUP(B32, names!A$3:B$2401, 2,)</f>
        <v>Castle Key Insurance Co.</v>
      </c>
      <c r="B32" s="58" t="s">
        <v>53</v>
      </c>
      <c r="C32" s="42">
        <v>89165</v>
      </c>
      <c r="D32" s="55">
        <v>17</v>
      </c>
      <c r="E32" s="57">
        <f t="shared" si="0"/>
        <v>5245</v>
      </c>
    </row>
    <row r="33" spans="1:5" x14ac:dyDescent="0.25">
      <c r="A33" t="str">
        <f>VLOOKUP(B33, names!A$3:B$2401, 2,)</f>
        <v>Centauri Specialty Insurance Co.</v>
      </c>
      <c r="B33" s="58" t="s">
        <v>119</v>
      </c>
      <c r="C33" s="42">
        <v>48</v>
      </c>
      <c r="D33" s="55"/>
      <c r="E33" s="57"/>
    </row>
    <row r="34" spans="1:5" x14ac:dyDescent="0.25">
      <c r="A34" t="str">
        <f>VLOOKUP(B34, names!A$3:B$2401, 2,)</f>
        <v>Century-National Insurance Co.</v>
      </c>
      <c r="B34" s="58" t="s">
        <v>189</v>
      </c>
      <c r="C34" s="42">
        <v>2</v>
      </c>
      <c r="D34" s="55"/>
      <c r="E34" s="57"/>
    </row>
    <row r="35" spans="1:5" x14ac:dyDescent="0.25">
      <c r="A35" t="str">
        <f>VLOOKUP(B35, names!A$3:B$2401, 2,)</f>
        <v>Charter Oak Fire Insurance Co.</v>
      </c>
      <c r="B35" s="58" t="s">
        <v>149</v>
      </c>
      <c r="C35" s="42">
        <v>124</v>
      </c>
      <c r="D35" s="55"/>
      <c r="E35" s="57"/>
    </row>
    <row r="36" spans="1:5" x14ac:dyDescent="0.25">
      <c r="A36" t="str">
        <f>VLOOKUP(B36, names!A$3:B$2401, 2,)</f>
        <v>Cincinnati Insurance Co.</v>
      </c>
      <c r="B36" s="58" t="s">
        <v>124</v>
      </c>
      <c r="C36" s="42">
        <v>2949</v>
      </c>
      <c r="D36" s="55">
        <v>1</v>
      </c>
      <c r="E36" s="57">
        <f t="shared" si="0"/>
        <v>2949</v>
      </c>
    </row>
    <row r="37" spans="1:5" x14ac:dyDescent="0.25">
      <c r="A37" t="str">
        <f>VLOOKUP(B37, names!A$3:B$2401, 2,)</f>
        <v>Citizens Property Insurance Corp.</v>
      </c>
      <c r="B37" s="58" t="s">
        <v>33</v>
      </c>
      <c r="C37" s="42">
        <v>631378</v>
      </c>
      <c r="D37" s="55">
        <v>341</v>
      </c>
      <c r="E37" s="57">
        <f t="shared" si="0"/>
        <v>1851.5483870967741</v>
      </c>
    </row>
    <row r="38" spans="1:5" x14ac:dyDescent="0.25">
      <c r="A38" t="e">
        <f>VLOOKUP(B38, names!A$3:B$2401, 2,)</f>
        <v>#N/A</v>
      </c>
      <c r="B38" s="58" t="s">
        <v>2918</v>
      </c>
      <c r="C38" s="42">
        <v>5862</v>
      </c>
      <c r="D38" s="55">
        <v>1</v>
      </c>
      <c r="E38" s="57">
        <f t="shared" si="0"/>
        <v>5862</v>
      </c>
    </row>
    <row r="39" spans="1:5" x14ac:dyDescent="0.25">
      <c r="A39" t="str">
        <f>VLOOKUP(B39, names!A$3:B$2401, 2,)</f>
        <v>Cypress Property &amp; Casualty Insurance Co.</v>
      </c>
      <c r="B39" s="58" t="s">
        <v>59</v>
      </c>
      <c r="C39" s="42">
        <v>69429</v>
      </c>
      <c r="D39" s="55">
        <v>6</v>
      </c>
      <c r="E39" s="57">
        <f t="shared" si="0"/>
        <v>11571.5</v>
      </c>
    </row>
    <row r="40" spans="1:5" x14ac:dyDescent="0.25">
      <c r="A40" t="str">
        <f>VLOOKUP(B40, names!A$3:B$2401, 2,)</f>
        <v>Edison Insurance Co.</v>
      </c>
      <c r="B40" s="58" t="s">
        <v>115</v>
      </c>
      <c r="C40" s="42">
        <v>79</v>
      </c>
      <c r="D40" s="55"/>
      <c r="E40" s="57"/>
    </row>
    <row r="41" spans="1:5" x14ac:dyDescent="0.25">
      <c r="A41" t="str">
        <f>VLOOKUP(B41, names!A$3:B$2401, 2,)</f>
        <v>Electric Insurance Co.</v>
      </c>
      <c r="B41" s="58" t="s">
        <v>121</v>
      </c>
      <c r="C41" s="42">
        <v>1980</v>
      </c>
      <c r="D41" s="55">
        <v>1</v>
      </c>
      <c r="E41" s="57">
        <f t="shared" si="0"/>
        <v>1980</v>
      </c>
    </row>
    <row r="42" spans="1:5" x14ac:dyDescent="0.25">
      <c r="A42" t="str">
        <f>VLOOKUP(B42, names!A$3:B$2401, 2,)</f>
        <v>Elements Property Insurance Co.</v>
      </c>
      <c r="B42" s="58" t="s">
        <v>78</v>
      </c>
      <c r="C42" s="42">
        <v>35678</v>
      </c>
      <c r="D42" s="55">
        <v>11</v>
      </c>
      <c r="E42" s="57">
        <f t="shared" si="0"/>
        <v>3243.4545454545455</v>
      </c>
    </row>
    <row r="43" spans="1:5" x14ac:dyDescent="0.25">
      <c r="A43" t="str">
        <f>VLOOKUP(B43, names!A$3:B$2401, 2,)</f>
        <v>Employers Insurance Co. Of Wausau</v>
      </c>
      <c r="B43" s="58" t="s">
        <v>194</v>
      </c>
      <c r="C43" s="42">
        <v>0</v>
      </c>
      <c r="D43" s="55"/>
      <c r="E43" s="57"/>
    </row>
    <row r="44" spans="1:5" x14ac:dyDescent="0.25">
      <c r="A44">
        <f>VLOOKUP(B44, names!A$3:B$2401, 2,)</f>
        <v>0</v>
      </c>
      <c r="B44" s="58" t="s">
        <v>382</v>
      </c>
      <c r="C44" s="42">
        <v>8</v>
      </c>
      <c r="D44" s="55"/>
      <c r="E44" s="57"/>
    </row>
    <row r="45" spans="1:5" x14ac:dyDescent="0.25">
      <c r="A45" t="str">
        <f>VLOOKUP(B45, names!A$3:B$2401, 2,)</f>
        <v>FCCI Insurance Co.</v>
      </c>
      <c r="B45" s="58" t="s">
        <v>144</v>
      </c>
      <c r="C45" s="42">
        <v>209</v>
      </c>
      <c r="D45" s="55"/>
      <c r="E45" s="57"/>
    </row>
    <row r="46" spans="1:5" x14ac:dyDescent="0.25">
      <c r="A46" t="str">
        <f>VLOOKUP(B46, names!A$3:B$2401, 2,)</f>
        <v>Federal Insurance Co.</v>
      </c>
      <c r="B46" s="58" t="s">
        <v>81</v>
      </c>
      <c r="C46" s="42">
        <v>32076</v>
      </c>
      <c r="D46" s="55">
        <v>4</v>
      </c>
      <c r="E46" s="57">
        <f t="shared" si="0"/>
        <v>8019</v>
      </c>
    </row>
    <row r="47" spans="1:5" x14ac:dyDescent="0.25">
      <c r="A47" t="str">
        <f>VLOOKUP(B47, names!A$3:B$2401, 2,)</f>
        <v>Federated National Insurance Co.</v>
      </c>
      <c r="B47" s="58" t="s">
        <v>37</v>
      </c>
      <c r="C47" s="42">
        <v>182557</v>
      </c>
      <c r="D47" s="55">
        <v>26</v>
      </c>
      <c r="E47" s="57">
        <f t="shared" si="0"/>
        <v>7021.4230769230771</v>
      </c>
    </row>
    <row r="48" spans="1:5" x14ac:dyDescent="0.25">
      <c r="A48" t="str">
        <f>VLOOKUP(B48, names!A$3:B$2401, 2,)</f>
        <v>Fidelity Fire &amp; Casualty Co.</v>
      </c>
      <c r="B48" s="58" t="s">
        <v>200</v>
      </c>
      <c r="C48" s="42">
        <v>30193</v>
      </c>
      <c r="D48" s="55">
        <v>2</v>
      </c>
      <c r="E48" s="57">
        <f t="shared" si="0"/>
        <v>15096.5</v>
      </c>
    </row>
    <row r="49" spans="1:5" x14ac:dyDescent="0.25">
      <c r="A49" t="str">
        <f>VLOOKUP(B49, names!A$3:B$2401, 2,)</f>
        <v>Fireman's Fund Insurance Co.</v>
      </c>
      <c r="B49" s="58" t="s">
        <v>104</v>
      </c>
      <c r="C49" s="42">
        <v>7009</v>
      </c>
      <c r="D49" s="55"/>
      <c r="E49" s="57"/>
    </row>
    <row r="50" spans="1:5" x14ac:dyDescent="0.25">
      <c r="A50" t="str">
        <f>VLOOKUP(B50, names!A$3:B$2401, 2,)</f>
        <v>First American Property &amp; Casualty Insurance Co.</v>
      </c>
      <c r="B50" s="58" t="s">
        <v>98</v>
      </c>
      <c r="C50" s="42">
        <v>13558</v>
      </c>
      <c r="D50" s="55"/>
      <c r="E50" s="57"/>
    </row>
    <row r="51" spans="1:5" x14ac:dyDescent="0.25">
      <c r="A51" t="str">
        <f>VLOOKUP(B51, names!A$3:B$2401, 2,)</f>
        <v>First Community Insurance Co.</v>
      </c>
      <c r="B51" s="58" t="s">
        <v>83</v>
      </c>
      <c r="C51" s="42">
        <v>30960</v>
      </c>
      <c r="D51" s="55">
        <v>5</v>
      </c>
      <c r="E51" s="57">
        <f t="shared" si="0"/>
        <v>6192</v>
      </c>
    </row>
    <row r="52" spans="1:5" x14ac:dyDescent="0.25">
      <c r="A52" t="str">
        <f>VLOOKUP(B52, names!A$3:B$2401, 2,)</f>
        <v>First Floridian Auto And Home Insurance Co.</v>
      </c>
      <c r="B52" s="58" t="s">
        <v>93</v>
      </c>
      <c r="C52" s="42">
        <v>17009</v>
      </c>
      <c r="D52" s="55">
        <v>3</v>
      </c>
      <c r="E52" s="57">
        <f t="shared" si="0"/>
        <v>5669.666666666667</v>
      </c>
    </row>
    <row r="53" spans="1:5" x14ac:dyDescent="0.25">
      <c r="A53" t="str">
        <f>VLOOKUP(B53, names!A$3:B$2401, 2,)</f>
        <v>First Liberty Insurance Corp. (The)</v>
      </c>
      <c r="B53" s="58" t="s">
        <v>90</v>
      </c>
      <c r="C53" s="42">
        <v>21097</v>
      </c>
      <c r="D53" s="55">
        <v>1</v>
      </c>
      <c r="E53" s="57">
        <f t="shared" si="0"/>
        <v>21097</v>
      </c>
    </row>
    <row r="54" spans="1:5" x14ac:dyDescent="0.25">
      <c r="A54" t="str">
        <f>VLOOKUP(B54, names!A$3:B$2401, 2,)</f>
        <v>First National Insurance Co. Of America</v>
      </c>
      <c r="B54" s="58" t="s">
        <v>138</v>
      </c>
      <c r="C54" s="42">
        <v>399</v>
      </c>
      <c r="D54" s="55"/>
      <c r="E54" s="57"/>
    </row>
    <row r="55" spans="1:5" x14ac:dyDescent="0.25">
      <c r="A55" t="str">
        <f>VLOOKUP(B55, names!A$3:B$2401, 2,)</f>
        <v>First Protective Insurance Co.</v>
      </c>
      <c r="B55" s="58" t="s">
        <v>55</v>
      </c>
      <c r="C55" s="42">
        <v>37941</v>
      </c>
      <c r="D55" s="55">
        <v>11</v>
      </c>
      <c r="E55" s="57">
        <f t="shared" si="0"/>
        <v>3449.181818181818</v>
      </c>
    </row>
    <row r="56" spans="1:5" x14ac:dyDescent="0.25">
      <c r="A56" t="str">
        <f>VLOOKUP(B56, names!A$3:B$2401, 2,)</f>
        <v>Florida Family Insurance Co.</v>
      </c>
      <c r="B56" s="58" t="s">
        <v>48</v>
      </c>
      <c r="C56" s="42">
        <v>106694</v>
      </c>
      <c r="D56" s="55">
        <v>11</v>
      </c>
      <c r="E56" s="57">
        <f t="shared" si="0"/>
        <v>9699.454545454546</v>
      </c>
    </row>
    <row r="57" spans="1:5" x14ac:dyDescent="0.25">
      <c r="A57" t="str">
        <f>VLOOKUP(B57, names!A$3:B$2401, 2,)</f>
        <v>Florida Farm Bureau Casualty Insurance Co.</v>
      </c>
      <c r="B57" s="58" t="s">
        <v>75</v>
      </c>
      <c r="C57" s="42">
        <v>43655</v>
      </c>
      <c r="D57" s="55">
        <v>4</v>
      </c>
      <c r="E57" s="57">
        <f t="shared" si="0"/>
        <v>10913.75</v>
      </c>
    </row>
    <row r="58" spans="1:5" x14ac:dyDescent="0.25">
      <c r="A58" t="str">
        <f>VLOOKUP(B58, names!A$3:B$2401, 2,)</f>
        <v>Florida Farm Bureau General Insurance Co.</v>
      </c>
      <c r="B58" s="58" t="s">
        <v>76</v>
      </c>
      <c r="C58" s="42">
        <v>42031</v>
      </c>
      <c r="D58" s="55">
        <v>7</v>
      </c>
      <c r="E58" s="57">
        <f t="shared" si="0"/>
        <v>6004.4285714285716</v>
      </c>
    </row>
    <row r="59" spans="1:5" x14ac:dyDescent="0.25">
      <c r="A59" t="str">
        <f>VLOOKUP(B59, names!A$3:B$2401, 2,)</f>
        <v>Florida Peninsula Insurance Co.</v>
      </c>
      <c r="B59" s="58" t="s">
        <v>46</v>
      </c>
      <c r="C59" s="42">
        <v>132647</v>
      </c>
      <c r="D59" s="55">
        <v>46</v>
      </c>
      <c r="E59" s="57">
        <f t="shared" si="0"/>
        <v>2883.6304347826085</v>
      </c>
    </row>
    <row r="60" spans="1:5" x14ac:dyDescent="0.25">
      <c r="A60" t="str">
        <f>VLOOKUP(B60, names!A$3:B$2401, 2,)</f>
        <v>Foremost Insurance Co.</v>
      </c>
      <c r="B60" s="58" t="s">
        <v>79</v>
      </c>
      <c r="C60" s="42">
        <v>31563</v>
      </c>
      <c r="D60" s="55">
        <v>2</v>
      </c>
      <c r="E60" s="57">
        <f t="shared" si="0"/>
        <v>15781.5</v>
      </c>
    </row>
    <row r="61" spans="1:5" x14ac:dyDescent="0.25">
      <c r="A61" t="str">
        <f>VLOOKUP(B61, names!A$3:B$2401, 2,)</f>
        <v>Foremost Property And Casualty Insurance Co.</v>
      </c>
      <c r="B61" s="58" t="s">
        <v>92</v>
      </c>
      <c r="C61" s="42">
        <v>19872</v>
      </c>
      <c r="D61" s="55"/>
      <c r="E61" s="57"/>
    </row>
    <row r="62" spans="1:5" x14ac:dyDescent="0.25">
      <c r="A62" t="str">
        <f>VLOOKUP(B62, names!A$3:B$2401, 2,)</f>
        <v>Great American Alliance Insurance Co.</v>
      </c>
      <c r="B62" s="58" t="s">
        <v>167</v>
      </c>
      <c r="C62" s="42">
        <v>16</v>
      </c>
      <c r="D62" s="55"/>
      <c r="E62" s="57"/>
    </row>
    <row r="63" spans="1:5" x14ac:dyDescent="0.25">
      <c r="A63" t="str">
        <f>VLOOKUP(B63, names!A$3:B$2401, 2,)</f>
        <v>Great American Assurance Co.</v>
      </c>
      <c r="B63" s="58" t="s">
        <v>133</v>
      </c>
      <c r="C63" s="42">
        <v>556</v>
      </c>
      <c r="D63" s="55"/>
      <c r="E63" s="57"/>
    </row>
    <row r="64" spans="1:5" x14ac:dyDescent="0.25">
      <c r="A64" t="str">
        <f>VLOOKUP(B64, names!A$3:B$2401, 2,)</f>
        <v>Great American Insurance Co.</v>
      </c>
      <c r="B64" s="58" t="s">
        <v>131</v>
      </c>
      <c r="C64" s="42">
        <v>616</v>
      </c>
      <c r="D64" s="55">
        <v>1</v>
      </c>
      <c r="E64" s="57">
        <f t="shared" si="0"/>
        <v>616</v>
      </c>
    </row>
    <row r="65" spans="1:5" x14ac:dyDescent="0.25">
      <c r="A65" t="str">
        <f>VLOOKUP(B65, names!A$3:B$2401, 2,)</f>
        <v>Great American Insurance Co. Of New York</v>
      </c>
      <c r="B65" s="58" t="s">
        <v>140</v>
      </c>
      <c r="C65" s="42">
        <v>284</v>
      </c>
      <c r="D65" s="55"/>
      <c r="E65" s="57"/>
    </row>
    <row r="66" spans="1:5" x14ac:dyDescent="0.25">
      <c r="A66" t="str">
        <f>VLOOKUP(B66, names!A$3:B$2401, 2,)</f>
        <v>Great Northern Insurance Co.</v>
      </c>
      <c r="B66" s="58" t="s">
        <v>125</v>
      </c>
      <c r="C66" s="42">
        <v>1005</v>
      </c>
      <c r="D66" s="55"/>
      <c r="E66" s="57"/>
    </row>
    <row r="67" spans="1:5" x14ac:dyDescent="0.25">
      <c r="A67" t="str">
        <f>VLOOKUP(B67, names!A$3:B$2401, 2,)</f>
        <v>Gulfstream Property And Casualty Insurance Co.</v>
      </c>
      <c r="B67" s="58" t="s">
        <v>64</v>
      </c>
      <c r="C67" s="42">
        <v>57881</v>
      </c>
      <c r="D67" s="55">
        <v>3</v>
      </c>
      <c r="E67" s="57">
        <f t="shared" si="0"/>
        <v>19293.666666666668</v>
      </c>
    </row>
    <row r="68" spans="1:5" x14ac:dyDescent="0.25">
      <c r="A68" t="str">
        <f>VLOOKUP(B68, names!A$3:B$2401, 2,)</f>
        <v>Hartford Casualty Insurance Co.</v>
      </c>
      <c r="B68" s="58" t="s">
        <v>143</v>
      </c>
      <c r="C68" s="42">
        <v>229</v>
      </c>
      <c r="D68" s="55"/>
      <c r="E68" s="57"/>
    </row>
    <row r="69" spans="1:5" x14ac:dyDescent="0.25">
      <c r="A69" t="str">
        <f>VLOOKUP(B69, names!A$3:B$2401, 2,)</f>
        <v>Hartford Fire Insurance Co.</v>
      </c>
      <c r="B69" s="58" t="s">
        <v>163</v>
      </c>
      <c r="C69" s="42">
        <v>15</v>
      </c>
      <c r="D69" s="55"/>
      <c r="E69" s="57"/>
    </row>
    <row r="70" spans="1:5" x14ac:dyDescent="0.25">
      <c r="A70" t="str">
        <f>VLOOKUP(B70, names!A$3:B$2401, 2,)</f>
        <v>Hartford Insurance Co. Of The Midwest</v>
      </c>
      <c r="B70" s="58" t="s">
        <v>86</v>
      </c>
      <c r="C70" s="42">
        <v>28528</v>
      </c>
      <c r="D70" s="55">
        <v>4</v>
      </c>
      <c r="E70" s="57">
        <f t="shared" si="0"/>
        <v>7132</v>
      </c>
    </row>
    <row r="71" spans="1:5" x14ac:dyDescent="0.25">
      <c r="A71" t="str">
        <f>VLOOKUP(B71, names!A$3:B$2401, 2,)</f>
        <v>Hartford Underwriters Insurance Co.</v>
      </c>
      <c r="B71" s="58" t="s">
        <v>157</v>
      </c>
      <c r="C71" s="42">
        <v>74</v>
      </c>
      <c r="D71" s="55"/>
      <c r="E71" s="57"/>
    </row>
    <row r="72" spans="1:5" x14ac:dyDescent="0.25">
      <c r="A72" t="str">
        <f>VLOOKUP(B72, names!A$3:B$2401, 2,)</f>
        <v>Heritage Property &amp; Casualty Insurance Co.</v>
      </c>
      <c r="B72" s="58" t="s">
        <v>36</v>
      </c>
      <c r="C72" s="42">
        <v>215064</v>
      </c>
      <c r="D72" s="55">
        <v>41</v>
      </c>
      <c r="E72" s="57">
        <f t="shared" si="0"/>
        <v>5245.4634146341459</v>
      </c>
    </row>
    <row r="73" spans="1:5" x14ac:dyDescent="0.25">
      <c r="A73" t="str">
        <f>VLOOKUP(B73, names!A$3:B$2401, 2,)</f>
        <v>Homeowners Choice Property &amp; Casualty Insurance Co.</v>
      </c>
      <c r="B73" s="58" t="s">
        <v>41</v>
      </c>
      <c r="C73" s="42">
        <v>177360</v>
      </c>
      <c r="D73" s="55">
        <v>21</v>
      </c>
      <c r="E73" s="57">
        <f t="shared" si="0"/>
        <v>8445.7142857142862</v>
      </c>
    </row>
    <row r="74" spans="1:5" x14ac:dyDescent="0.25">
      <c r="A74" t="str">
        <f>VLOOKUP(B74, names!A$3:B$2401, 2,)</f>
        <v>Homesite Insurance Co.</v>
      </c>
      <c r="B74" s="58" t="s">
        <v>107</v>
      </c>
      <c r="C74" s="42">
        <v>424</v>
      </c>
      <c r="D74" s="55"/>
      <c r="E74" s="57"/>
    </row>
    <row r="75" spans="1:5" x14ac:dyDescent="0.25">
      <c r="A75" t="str">
        <f>VLOOKUP(B75, names!A$3:B$2401, 2,)</f>
        <v>Horace Mann Insurance Co.</v>
      </c>
      <c r="B75" s="58" t="s">
        <v>202</v>
      </c>
      <c r="C75" s="42">
        <v>99</v>
      </c>
      <c r="D75" s="55">
        <v>1</v>
      </c>
      <c r="E75" s="57">
        <f t="shared" ref="E75:E122" si="1">C75/D75</f>
        <v>99</v>
      </c>
    </row>
    <row r="76" spans="1:5" x14ac:dyDescent="0.25">
      <c r="A76" t="str">
        <f>VLOOKUP(B76, names!A$3:B$2401, 2,)</f>
        <v>IDS Property Casualty Insurance Co.</v>
      </c>
      <c r="B76" s="58" t="s">
        <v>118</v>
      </c>
      <c r="C76" s="42">
        <v>2163</v>
      </c>
      <c r="D76" s="55">
        <v>2</v>
      </c>
      <c r="E76" s="57">
        <f t="shared" si="1"/>
        <v>1081.5</v>
      </c>
    </row>
    <row r="77" spans="1:5" x14ac:dyDescent="0.25">
      <c r="A77" t="str">
        <f>VLOOKUP(B77, names!A$3:B$2401, 2,)</f>
        <v>Indemnity Insurance Co. Of North America</v>
      </c>
      <c r="B77" s="58" t="s">
        <v>145</v>
      </c>
      <c r="C77" s="42">
        <v>220</v>
      </c>
      <c r="D77" s="55"/>
      <c r="E77" s="57"/>
    </row>
    <row r="78" spans="1:5" x14ac:dyDescent="0.25">
      <c r="A78" t="str">
        <f>VLOOKUP(B78, names!A$3:B$2401, 2,)</f>
        <v>Liberty Mutual Fire Insurance Co.</v>
      </c>
      <c r="B78" s="58" t="s">
        <v>77</v>
      </c>
      <c r="C78" s="42">
        <v>37488</v>
      </c>
      <c r="D78" s="55">
        <v>5</v>
      </c>
      <c r="E78" s="57">
        <f t="shared" si="1"/>
        <v>7497.6</v>
      </c>
    </row>
    <row r="79" spans="1:5" x14ac:dyDescent="0.25">
      <c r="A79" t="str">
        <f>VLOOKUP(B79, names!A$3:B$2401, 2,)</f>
        <v>Markel Insurance Co.</v>
      </c>
      <c r="B79" s="58" t="s">
        <v>164</v>
      </c>
      <c r="C79" s="42">
        <v>35</v>
      </c>
      <c r="D79" s="55"/>
      <c r="E79" s="57"/>
    </row>
    <row r="80" spans="1:5" x14ac:dyDescent="0.25">
      <c r="A80" t="str">
        <f>VLOOKUP(B80, names!A$3:B$2401, 2,)</f>
        <v>Merastar Insurance Co.</v>
      </c>
      <c r="B80" s="58" t="s">
        <v>127</v>
      </c>
      <c r="C80" s="42">
        <v>1363</v>
      </c>
      <c r="D80" s="55"/>
      <c r="E80" s="57"/>
    </row>
    <row r="81" spans="1:5" x14ac:dyDescent="0.25">
      <c r="A81" t="str">
        <f>VLOOKUP(B81, names!A$3:B$2401, 2,)</f>
        <v>Metropolitan Casualty Insurance Co.</v>
      </c>
      <c r="B81" s="58" t="s">
        <v>99</v>
      </c>
      <c r="C81" s="42">
        <v>9438</v>
      </c>
      <c r="D81" s="55">
        <v>2</v>
      </c>
      <c r="E81" s="57">
        <f t="shared" si="1"/>
        <v>4719</v>
      </c>
    </row>
    <row r="82" spans="1:5" x14ac:dyDescent="0.25">
      <c r="A82" t="str">
        <f>VLOOKUP(B82, names!A$3:B$2401, 2,)</f>
        <v>Modern USA Insurance Co.</v>
      </c>
      <c r="B82" s="58" t="s">
        <v>73</v>
      </c>
      <c r="C82" s="42">
        <v>42828</v>
      </c>
      <c r="D82" s="55">
        <v>9</v>
      </c>
      <c r="E82" s="57">
        <f t="shared" si="1"/>
        <v>4758.666666666667</v>
      </c>
    </row>
    <row r="83" spans="1:5" x14ac:dyDescent="0.25">
      <c r="A83" t="str">
        <f>VLOOKUP(B83, names!A$3:B$2401, 2,)</f>
        <v>Mount Beacon Insurance Co.</v>
      </c>
      <c r="B83" s="58" t="s">
        <v>69</v>
      </c>
      <c r="C83" s="42">
        <v>31871</v>
      </c>
      <c r="D83" s="55"/>
      <c r="E83" s="57"/>
    </row>
    <row r="84" spans="1:5" x14ac:dyDescent="0.25">
      <c r="A84" t="str">
        <f>VLOOKUP(B84, names!A$3:B$2401, 2,)</f>
        <v>National Trust Insurance Co.</v>
      </c>
      <c r="B84" s="58" t="s">
        <v>159</v>
      </c>
      <c r="C84" s="42">
        <v>56</v>
      </c>
      <c r="D84" s="55"/>
      <c r="E84" s="57"/>
    </row>
    <row r="85" spans="1:5" x14ac:dyDescent="0.25">
      <c r="A85" t="str">
        <f>VLOOKUP(B85, names!A$3:B$2401, 2,)</f>
        <v>Nationwide Insurance Co. Of Florida</v>
      </c>
      <c r="B85" s="58" t="s">
        <v>80</v>
      </c>
      <c r="C85" s="42">
        <v>33788</v>
      </c>
      <c r="D85" s="55">
        <v>4</v>
      </c>
      <c r="E85" s="57">
        <f t="shared" si="1"/>
        <v>8447</v>
      </c>
    </row>
    <row r="86" spans="1:5" x14ac:dyDescent="0.25">
      <c r="A86" t="str">
        <f>VLOOKUP(B86, names!A$3:B$2401, 2,)</f>
        <v>New Hampshire Insurance Co.</v>
      </c>
      <c r="B86" s="58" t="s">
        <v>110</v>
      </c>
      <c r="C86" s="42">
        <v>4423</v>
      </c>
      <c r="D86" s="55">
        <v>1</v>
      </c>
      <c r="E86" s="57">
        <f t="shared" si="1"/>
        <v>4423</v>
      </c>
    </row>
    <row r="87" spans="1:5" x14ac:dyDescent="0.25">
      <c r="A87" t="str">
        <f>VLOOKUP(B87, names!A$3:B$2401, 2,)</f>
        <v>Old Dominion Insurance Co.</v>
      </c>
      <c r="B87" s="58" t="s">
        <v>122</v>
      </c>
      <c r="C87" s="42">
        <v>890</v>
      </c>
      <c r="D87" s="55"/>
      <c r="E87" s="57"/>
    </row>
    <row r="88" spans="1:5" x14ac:dyDescent="0.25">
      <c r="A88" t="str">
        <f>VLOOKUP(B88, names!A$3:B$2401, 2,)</f>
        <v>Olympus Insurance Co.</v>
      </c>
      <c r="B88" s="58" t="s">
        <v>52</v>
      </c>
      <c r="C88" s="42">
        <v>95249</v>
      </c>
      <c r="D88" s="55">
        <v>15</v>
      </c>
      <c r="E88" s="57">
        <f t="shared" si="1"/>
        <v>6349.9333333333334</v>
      </c>
    </row>
    <row r="89" spans="1:5" x14ac:dyDescent="0.25">
      <c r="A89" t="str">
        <f>VLOOKUP(B89, names!A$3:B$2401, 2,)</f>
        <v>Omega Insurance Co.</v>
      </c>
      <c r="B89" s="58" t="s">
        <v>72</v>
      </c>
      <c r="C89" s="42">
        <v>45599</v>
      </c>
      <c r="D89" s="55">
        <v>9</v>
      </c>
      <c r="E89" s="57">
        <f t="shared" si="1"/>
        <v>5066.5555555555557</v>
      </c>
    </row>
    <row r="90" spans="1:5" x14ac:dyDescent="0.25">
      <c r="A90" t="str">
        <f>VLOOKUP(B90, names!A$3:B$2401, 2,)</f>
        <v>Pacific Indemnity Co.</v>
      </c>
      <c r="B90" s="58" t="s">
        <v>148</v>
      </c>
      <c r="C90" s="42">
        <v>176</v>
      </c>
      <c r="D90" s="55"/>
      <c r="E90" s="57"/>
    </row>
    <row r="91" spans="1:5" x14ac:dyDescent="0.25">
      <c r="A91" t="str">
        <f>VLOOKUP(B91, names!A$3:B$2401, 2,)</f>
        <v>People's Trust Insurance Co.</v>
      </c>
      <c r="B91" s="58" t="s">
        <v>44</v>
      </c>
      <c r="C91" s="42">
        <v>135322</v>
      </c>
      <c r="D91" s="55">
        <v>33</v>
      </c>
      <c r="E91" s="57">
        <f t="shared" si="1"/>
        <v>4100.666666666667</v>
      </c>
    </row>
    <row r="92" spans="1:5" x14ac:dyDescent="0.25">
      <c r="A92" t="str">
        <f>VLOOKUP(B92, names!A$3:B$2401, 2,)</f>
        <v>Praetorian Insurance Co.</v>
      </c>
      <c r="B92" s="58" t="s">
        <v>96</v>
      </c>
      <c r="C92" s="42">
        <v>8922</v>
      </c>
      <c r="D92" s="55"/>
      <c r="E92" s="57"/>
    </row>
    <row r="93" spans="1:5" x14ac:dyDescent="0.25">
      <c r="A93" t="str">
        <f>VLOOKUP(B93, names!A$3:B$2401, 2,)</f>
        <v>Prepared Insurance Co.</v>
      </c>
      <c r="B93" s="58" t="s">
        <v>82</v>
      </c>
      <c r="C93" s="42">
        <v>23908</v>
      </c>
      <c r="D93" s="55">
        <v>6</v>
      </c>
      <c r="E93" s="57">
        <f t="shared" si="1"/>
        <v>3984.6666666666665</v>
      </c>
    </row>
    <row r="94" spans="1:5" x14ac:dyDescent="0.25">
      <c r="A94" t="str">
        <f>VLOOKUP(B94, names!A$3:B$2401, 2,)</f>
        <v>Privilege Underwriters Reciprocal Exchange</v>
      </c>
      <c r="B94" s="58" t="s">
        <v>103</v>
      </c>
      <c r="C94" s="42">
        <v>6363</v>
      </c>
      <c r="D94" s="55"/>
      <c r="E94" s="57"/>
    </row>
    <row r="95" spans="1:5" x14ac:dyDescent="0.25">
      <c r="A95" t="str">
        <f>VLOOKUP(B95, names!A$3:B$2401, 2,)</f>
        <v>Response Insurance Co.</v>
      </c>
      <c r="B95" s="58" t="s">
        <v>112</v>
      </c>
      <c r="C95" s="42">
        <v>3093</v>
      </c>
      <c r="D95" s="55"/>
      <c r="E95" s="57"/>
    </row>
    <row r="96" spans="1:5" x14ac:dyDescent="0.25">
      <c r="A96" t="str">
        <f>VLOOKUP(B96, names!A$3:B$2401, 2,)</f>
        <v>Safe Harbor Insurance Co.</v>
      </c>
      <c r="B96" s="58" t="s">
        <v>57</v>
      </c>
      <c r="C96" s="42">
        <v>65753</v>
      </c>
      <c r="D96" s="55">
        <v>10</v>
      </c>
      <c r="E96" s="57">
        <f t="shared" si="1"/>
        <v>6575.3</v>
      </c>
    </row>
    <row r="97" spans="1:5" x14ac:dyDescent="0.25">
      <c r="A97" t="str">
        <f>VLOOKUP(B97, names!A$3:B$2401, 2,)</f>
        <v>Safepoint Insurance Co.</v>
      </c>
      <c r="B97" s="58" t="s">
        <v>71</v>
      </c>
      <c r="C97" s="42">
        <v>54436</v>
      </c>
      <c r="D97" s="55">
        <v>6</v>
      </c>
      <c r="E97" s="57">
        <f t="shared" si="1"/>
        <v>9072.6666666666661</v>
      </c>
    </row>
    <row r="98" spans="1:5" x14ac:dyDescent="0.25">
      <c r="A98">
        <f>VLOOKUP(B98, names!A$3:B$2401, 2,)</f>
        <v>0</v>
      </c>
      <c r="B98" s="58" t="s">
        <v>2920</v>
      </c>
      <c r="C98" s="42">
        <v>30910</v>
      </c>
      <c r="D98" s="55">
        <v>2</v>
      </c>
      <c r="E98" s="57">
        <f t="shared" si="1"/>
        <v>15455</v>
      </c>
    </row>
    <row r="99" spans="1:5" x14ac:dyDescent="0.25">
      <c r="A99" t="str">
        <f>VLOOKUP(B99, names!A$3:B$2401, 2,)</f>
        <v>Sawgrass Mutual Insurance Co.</v>
      </c>
      <c r="B99" s="58" t="s">
        <v>85</v>
      </c>
      <c r="C99" s="42">
        <v>27360</v>
      </c>
      <c r="D99" s="55">
        <v>13</v>
      </c>
      <c r="E99" s="57">
        <f t="shared" si="1"/>
        <v>2104.6153846153848</v>
      </c>
    </row>
    <row r="100" spans="1:5" x14ac:dyDescent="0.25">
      <c r="A100" t="str">
        <f>VLOOKUP(B100, names!A$3:B$2401, 2,)</f>
        <v>Security First Insurance Co.</v>
      </c>
      <c r="B100" s="58" t="s">
        <v>35</v>
      </c>
      <c r="C100" s="42">
        <v>208871</v>
      </c>
      <c r="D100" s="55">
        <v>44</v>
      </c>
      <c r="E100" s="57">
        <f t="shared" si="1"/>
        <v>4747.068181818182</v>
      </c>
    </row>
    <row r="101" spans="1:5" x14ac:dyDescent="0.25">
      <c r="A101" t="str">
        <f>VLOOKUP(B101, names!A$3:B$2401, 2,)</f>
        <v>Southern Fidelity Insurance Co.</v>
      </c>
      <c r="B101" s="58" t="s">
        <v>58</v>
      </c>
      <c r="C101" s="42">
        <v>71657</v>
      </c>
      <c r="D101" s="55">
        <v>23</v>
      </c>
      <c r="E101" s="57">
        <f t="shared" si="1"/>
        <v>3115.521739130435</v>
      </c>
    </row>
    <row r="102" spans="1:5" x14ac:dyDescent="0.25">
      <c r="A102" t="str">
        <f>VLOOKUP(B102, names!A$3:B$2401, 2,)</f>
        <v>Southern Fidelity Property &amp; Casualty</v>
      </c>
      <c r="B102" s="58" t="s">
        <v>62</v>
      </c>
      <c r="C102" s="42">
        <v>67964</v>
      </c>
      <c r="D102" s="55">
        <v>12</v>
      </c>
      <c r="E102" s="57">
        <f t="shared" si="1"/>
        <v>5663.666666666667</v>
      </c>
    </row>
    <row r="103" spans="1:5" x14ac:dyDescent="0.25">
      <c r="A103" t="str">
        <f>VLOOKUP(B103, names!A$3:B$2401, 2,)</f>
        <v>Southern Oak Insurance Co.</v>
      </c>
      <c r="B103" s="58" t="s">
        <v>65</v>
      </c>
      <c r="C103" s="42">
        <v>60368</v>
      </c>
      <c r="D103" s="55">
        <v>11</v>
      </c>
      <c r="E103" s="57">
        <f t="shared" si="1"/>
        <v>5488</v>
      </c>
    </row>
    <row r="104" spans="1:5" x14ac:dyDescent="0.25">
      <c r="A104" t="str">
        <f>VLOOKUP(B104, names!A$3:B$2401, 2,)</f>
        <v>Southern-Owners Insurance Co.</v>
      </c>
      <c r="B104" s="58" t="s">
        <v>101</v>
      </c>
      <c r="C104" s="42">
        <v>8766</v>
      </c>
      <c r="D104" s="55"/>
      <c r="E104" s="57"/>
    </row>
    <row r="105" spans="1:5" x14ac:dyDescent="0.25">
      <c r="A105" t="str">
        <f>VLOOKUP(B105, names!A$3:B$2401, 2,)</f>
        <v>St. Johns Insurance Co.</v>
      </c>
      <c r="B105" s="58" t="s">
        <v>40</v>
      </c>
      <c r="C105" s="42">
        <v>172349</v>
      </c>
      <c r="D105" s="55">
        <v>39</v>
      </c>
      <c r="E105" s="57">
        <f t="shared" si="1"/>
        <v>4419.2051282051279</v>
      </c>
    </row>
    <row r="106" spans="1:5" x14ac:dyDescent="0.25">
      <c r="A106" t="str">
        <f>VLOOKUP(B106, names!A$3:B$2401, 2,)</f>
        <v>Stillwater Property And Casualty Insurance Co.</v>
      </c>
      <c r="B106" s="58" t="s">
        <v>100</v>
      </c>
      <c r="C106" s="42">
        <v>9512</v>
      </c>
      <c r="D106" s="55">
        <v>3</v>
      </c>
      <c r="E106" s="57">
        <f t="shared" si="1"/>
        <v>3170.6666666666665</v>
      </c>
    </row>
    <row r="107" spans="1:5" x14ac:dyDescent="0.25">
      <c r="A107" t="str">
        <f>VLOOKUP(B107, names!A$3:B$2401, 2,)</f>
        <v>Teachers Insurance Co.</v>
      </c>
      <c r="B107" s="58" t="s">
        <v>137</v>
      </c>
      <c r="C107" s="42">
        <v>1871</v>
      </c>
      <c r="D107" s="55">
        <v>1</v>
      </c>
      <c r="E107" s="57">
        <f t="shared" si="1"/>
        <v>1871</v>
      </c>
    </row>
    <row r="108" spans="1:5" x14ac:dyDescent="0.25">
      <c r="A108" t="str">
        <f>VLOOKUP(B108, names!A$3:B$2401, 2,)</f>
        <v xml:space="preserve">Tower Hill Preferred Insurance Co. </v>
      </c>
      <c r="B108" s="58" t="s">
        <v>54</v>
      </c>
      <c r="C108" s="42">
        <v>79509</v>
      </c>
      <c r="D108" s="55">
        <v>12</v>
      </c>
      <c r="E108" s="57">
        <f t="shared" si="1"/>
        <v>6625.75</v>
      </c>
    </row>
    <row r="109" spans="1:5" x14ac:dyDescent="0.25">
      <c r="A109" t="str">
        <f>VLOOKUP(B109, names!A$3:B$2401, 2,)</f>
        <v>Tower Hill Prime Insurance Co.</v>
      </c>
      <c r="B109" s="58" t="s">
        <v>43</v>
      </c>
      <c r="C109" s="42">
        <v>140728</v>
      </c>
      <c r="D109" s="55">
        <v>19</v>
      </c>
      <c r="E109" s="57">
        <f t="shared" si="1"/>
        <v>7406.7368421052633</v>
      </c>
    </row>
    <row r="110" spans="1:5" x14ac:dyDescent="0.25">
      <c r="A110" t="str">
        <f>VLOOKUP(B110, names!A$3:B$2401, 2,)</f>
        <v>Tower Hill Select Insurance Co.</v>
      </c>
      <c r="B110" s="58" t="s">
        <v>63</v>
      </c>
      <c r="C110" s="42">
        <v>63502</v>
      </c>
      <c r="D110" s="55">
        <v>19</v>
      </c>
      <c r="E110" s="57">
        <f t="shared" si="1"/>
        <v>3342.2105263157896</v>
      </c>
    </row>
    <row r="111" spans="1:5" x14ac:dyDescent="0.25">
      <c r="A111" t="str">
        <f>VLOOKUP(B111, names!A$3:B$2401, 2,)</f>
        <v>Tower Hill Signature Insurance Co.</v>
      </c>
      <c r="B111" s="58" t="s">
        <v>51</v>
      </c>
      <c r="C111" s="42">
        <v>99081</v>
      </c>
      <c r="D111" s="55">
        <v>14</v>
      </c>
      <c r="E111" s="57">
        <f t="shared" si="1"/>
        <v>7077.2142857142853</v>
      </c>
    </row>
    <row r="112" spans="1:5" x14ac:dyDescent="0.25">
      <c r="A112" t="str">
        <f>VLOOKUP(B112, names!A$3:B$2401, 2,)</f>
        <v>Travelers Indemnity Co.</v>
      </c>
      <c r="B112" s="58" t="s">
        <v>152</v>
      </c>
      <c r="C112" s="42">
        <v>102</v>
      </c>
      <c r="D112" s="55"/>
      <c r="E112" s="57"/>
    </row>
    <row r="113" spans="1:5" x14ac:dyDescent="0.25">
      <c r="A113" t="str">
        <f>VLOOKUP(B113, names!A$3:B$2401, 2,)</f>
        <v>Travelers Indemnity Co. Of America</v>
      </c>
      <c r="B113" s="58" t="s">
        <v>123</v>
      </c>
      <c r="C113" s="42">
        <v>1507</v>
      </c>
      <c r="D113" s="55">
        <v>2</v>
      </c>
      <c r="E113" s="57">
        <f t="shared" si="1"/>
        <v>753.5</v>
      </c>
    </row>
    <row r="114" spans="1:5" x14ac:dyDescent="0.25">
      <c r="A114" t="str">
        <f>VLOOKUP(B114, names!A$3:B$2401, 2,)</f>
        <v>Travelers Indemnity Co. Of Connecticut</v>
      </c>
      <c r="B114" s="58" t="s">
        <v>156</v>
      </c>
      <c r="C114" s="42">
        <v>77</v>
      </c>
      <c r="D114" s="55"/>
      <c r="E114" s="57"/>
    </row>
    <row r="115" spans="1:5" x14ac:dyDescent="0.25">
      <c r="A115" t="str">
        <f>VLOOKUP(B115, names!A$3:B$2401, 2,)</f>
        <v>Twin City Fire Insurance Co.</v>
      </c>
      <c r="B115" s="58" t="s">
        <v>184</v>
      </c>
      <c r="C115" s="42">
        <v>4</v>
      </c>
      <c r="D115" s="55"/>
      <c r="E115" s="57"/>
    </row>
    <row r="116" spans="1:5" x14ac:dyDescent="0.25">
      <c r="A116" t="str">
        <f>VLOOKUP(B116, names!A$3:B$2401, 2,)</f>
        <v>United Casualty Insurance Co. Of America</v>
      </c>
      <c r="B116" s="58" t="s">
        <v>95</v>
      </c>
      <c r="C116" s="42">
        <v>15453</v>
      </c>
      <c r="D116" s="55"/>
      <c r="E116" s="57"/>
    </row>
    <row r="117" spans="1:5" x14ac:dyDescent="0.25">
      <c r="A117" t="str">
        <f>VLOOKUP(B117, names!A$3:B$2401, 2,)</f>
        <v>United Fire And Casualty Co.</v>
      </c>
      <c r="B117" s="58" t="s">
        <v>130</v>
      </c>
      <c r="C117" s="42">
        <v>804</v>
      </c>
      <c r="D117" s="55">
        <v>1</v>
      </c>
      <c r="E117" s="57">
        <f t="shared" si="1"/>
        <v>804</v>
      </c>
    </row>
    <row r="118" spans="1:5" x14ac:dyDescent="0.25">
      <c r="A118" t="str">
        <f>VLOOKUP(B118, names!A$3:B$2401, 2,)</f>
        <v>United Property &amp; Casualty Insurance Co.</v>
      </c>
      <c r="B118" s="58" t="s">
        <v>39</v>
      </c>
      <c r="C118" s="42">
        <v>173488</v>
      </c>
      <c r="D118" s="55">
        <v>41</v>
      </c>
      <c r="E118" s="57">
        <f t="shared" si="1"/>
        <v>4231.4146341463411</v>
      </c>
    </row>
    <row r="119" spans="1:5" x14ac:dyDescent="0.25">
      <c r="A119" t="str">
        <f>VLOOKUP(B119, names!A$3:B$2401, 2,)</f>
        <v>United Services Automobile Association</v>
      </c>
      <c r="B119" s="58" t="s">
        <v>45</v>
      </c>
      <c r="C119" s="42">
        <v>124466</v>
      </c>
      <c r="D119" s="55">
        <v>3</v>
      </c>
      <c r="E119" s="57">
        <f t="shared" si="1"/>
        <v>41488.666666666664</v>
      </c>
    </row>
    <row r="120" spans="1:5" x14ac:dyDescent="0.25">
      <c r="A120" t="str">
        <f>VLOOKUP(B120, names!A$3:B$2401, 2,)</f>
        <v>Universal Insurance Co. Of North America</v>
      </c>
      <c r="B120" s="58" t="s">
        <v>70</v>
      </c>
      <c r="C120" s="42">
        <v>52924</v>
      </c>
      <c r="D120" s="55">
        <v>17</v>
      </c>
      <c r="E120" s="57">
        <f t="shared" si="1"/>
        <v>3113.1764705882351</v>
      </c>
    </row>
    <row r="121" spans="1:5" x14ac:dyDescent="0.25">
      <c r="A121" t="str">
        <f>VLOOKUP(B121, names!A$3:B$2401, 2,)</f>
        <v>Universal Property &amp; Casualty Insurance Co.</v>
      </c>
      <c r="B121" s="58" t="s">
        <v>34</v>
      </c>
      <c r="C121" s="42">
        <v>506227</v>
      </c>
      <c r="D121" s="55">
        <v>97</v>
      </c>
      <c r="E121" s="57">
        <f t="shared" si="1"/>
        <v>5218.8350515463917</v>
      </c>
    </row>
    <row r="122" spans="1:5" x14ac:dyDescent="0.25">
      <c r="A122" t="str">
        <f>VLOOKUP(B122, names!A$3:B$2401, 2,)</f>
        <v>USAA Casualty Insurance Co.</v>
      </c>
      <c r="B122" s="58" t="s">
        <v>67</v>
      </c>
      <c r="C122" s="42">
        <v>54574</v>
      </c>
      <c r="D122" s="55">
        <v>9</v>
      </c>
      <c r="E122" s="57">
        <f t="shared" si="1"/>
        <v>6063.7777777777774</v>
      </c>
    </row>
    <row r="123" spans="1:5" x14ac:dyDescent="0.25">
      <c r="A123" t="str">
        <f>VLOOKUP(B123, names!A$3:B$2401, 2,)</f>
        <v>USAA General Indemnity Co.</v>
      </c>
      <c r="B123" s="58" t="s">
        <v>94</v>
      </c>
      <c r="C123" s="42">
        <v>12218</v>
      </c>
      <c r="D123" s="55"/>
      <c r="E123" s="57"/>
    </row>
    <row r="124" spans="1:5" x14ac:dyDescent="0.25">
      <c r="A124" t="str">
        <f>VLOOKUP(B124, names!A$3:B$2401, 2,)</f>
        <v>Vigilant Insurance Co.</v>
      </c>
      <c r="B124" s="58" t="s">
        <v>158</v>
      </c>
      <c r="C124" s="42">
        <v>75</v>
      </c>
      <c r="D124" s="55"/>
      <c r="E124" s="57"/>
    </row>
    <row r="125" spans="1:5" x14ac:dyDescent="0.25">
      <c r="A125" t="str">
        <f>VLOOKUP(B125, names!A$3:B$2401, 2,)</f>
        <v>Weston Insurance Co.</v>
      </c>
      <c r="B125" s="58" t="s">
        <v>87</v>
      </c>
      <c r="C125" s="42">
        <v>26167</v>
      </c>
      <c r="D125" s="55"/>
      <c r="E125" s="57"/>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E117"/>
  <sheetViews>
    <sheetView workbookViewId="0">
      <selection activeCell="A2" sqref="A2:A117"/>
    </sheetView>
  </sheetViews>
  <sheetFormatPr defaultRowHeight="15" x14ac:dyDescent="0.25"/>
  <cols>
    <col min="1" max="1" width="20.85546875" customWidth="1"/>
  </cols>
  <sheetData>
    <row r="1" spans="1:5" ht="24" x14ac:dyDescent="0.25">
      <c r="B1" s="52" t="s">
        <v>2911</v>
      </c>
      <c r="C1" s="53" t="s">
        <v>2912</v>
      </c>
      <c r="D1" s="53" t="s">
        <v>2913</v>
      </c>
      <c r="E1" s="53" t="s">
        <v>2914</v>
      </c>
    </row>
    <row r="2" spans="1:5" x14ac:dyDescent="0.25">
      <c r="A2" t="str">
        <f>VLOOKUP(B2, names!A$3:B$2401, 2,)</f>
        <v>Ace Insurance Co. Of The Midwest</v>
      </c>
      <c r="B2" s="54" t="s">
        <v>114</v>
      </c>
      <c r="C2" s="42">
        <v>2421</v>
      </c>
      <c r="D2" s="55"/>
      <c r="E2" s="56"/>
    </row>
    <row r="3" spans="1:5" x14ac:dyDescent="0.25">
      <c r="A3" t="str">
        <f>VLOOKUP(B3, names!A$3:B$2401, 2,)</f>
        <v>Addison Insurance Co.</v>
      </c>
      <c r="B3" s="54" t="s">
        <v>136</v>
      </c>
      <c r="C3" s="42">
        <v>519</v>
      </c>
      <c r="D3" s="55"/>
      <c r="E3" s="56"/>
    </row>
    <row r="4" spans="1:5" x14ac:dyDescent="0.25">
      <c r="A4" t="str">
        <f>VLOOKUP(B4, names!A$3:B$2401, 2,)</f>
        <v>Aegis Security Insurance Co.</v>
      </c>
      <c r="B4" s="54" t="s">
        <v>129</v>
      </c>
      <c r="C4" s="42">
        <v>822</v>
      </c>
      <c r="D4" s="55"/>
      <c r="E4" s="56"/>
    </row>
    <row r="5" spans="1:5" x14ac:dyDescent="0.25">
      <c r="A5" t="str">
        <f>VLOOKUP(B5, names!A$3:B$2401, 2,)</f>
        <v>AIG Property Casualty Co.</v>
      </c>
      <c r="B5" s="54" t="s">
        <v>97</v>
      </c>
      <c r="C5" s="42">
        <v>13764</v>
      </c>
      <c r="D5" s="55"/>
      <c r="E5" s="56"/>
    </row>
    <row r="6" spans="1:5" x14ac:dyDescent="0.25">
      <c r="A6" t="str">
        <f>VLOOKUP(B6, names!A$3:B$2401, 2,)</f>
        <v>American Automobile Insurance Co.</v>
      </c>
      <c r="B6" s="54" t="s">
        <v>113</v>
      </c>
      <c r="C6" s="42">
        <v>2979</v>
      </c>
      <c r="D6" s="55">
        <v>1</v>
      </c>
      <c r="E6" s="57">
        <f>C6/D6</f>
        <v>2979</v>
      </c>
    </row>
    <row r="7" spans="1:5" x14ac:dyDescent="0.25">
      <c r="A7" t="str">
        <f>VLOOKUP(B7, names!A$3:B$2401, 2,)</f>
        <v>American Bankers Insurance Co. Of Florida</v>
      </c>
      <c r="B7" s="54" t="s">
        <v>42</v>
      </c>
      <c r="C7" s="42">
        <v>144341</v>
      </c>
      <c r="D7" s="55">
        <v>6</v>
      </c>
      <c r="E7" s="57">
        <f t="shared" ref="E7:E67" si="0">C7/D7</f>
        <v>24056.833333333332</v>
      </c>
    </row>
    <row r="8" spans="1:5" x14ac:dyDescent="0.25">
      <c r="A8" t="str">
        <f>VLOOKUP(B8, names!A$3:B$2401, 2,)</f>
        <v>American Home Assurance Co.</v>
      </c>
      <c r="B8" s="54" t="s">
        <v>128</v>
      </c>
      <c r="C8" s="42">
        <v>939</v>
      </c>
      <c r="D8" s="55">
        <v>1</v>
      </c>
      <c r="E8" s="57">
        <f t="shared" si="0"/>
        <v>939</v>
      </c>
    </row>
    <row r="9" spans="1:5" x14ac:dyDescent="0.25">
      <c r="A9" t="str">
        <f>VLOOKUP(B9, names!A$3:B$2401, 2,)</f>
        <v>American Integrity Insurance Co. Of Florida</v>
      </c>
      <c r="B9" s="54" t="s">
        <v>38</v>
      </c>
      <c r="C9" s="42">
        <v>192131</v>
      </c>
      <c r="D9" s="55">
        <v>37</v>
      </c>
      <c r="E9" s="57">
        <f t="shared" si="0"/>
        <v>5192.72972972973</v>
      </c>
    </row>
    <row r="10" spans="1:5" x14ac:dyDescent="0.25">
      <c r="A10" t="str">
        <f>VLOOKUP(B10, names!A$3:B$2401, 2,)</f>
        <v>American Modern Insurance Co. Of Florida</v>
      </c>
      <c r="B10" s="54" t="s">
        <v>66</v>
      </c>
      <c r="C10" s="42">
        <v>51243</v>
      </c>
      <c r="D10" s="55">
        <v>2</v>
      </c>
      <c r="E10" s="57">
        <f t="shared" si="0"/>
        <v>25621.5</v>
      </c>
    </row>
    <row r="11" spans="1:5" x14ac:dyDescent="0.25">
      <c r="A11" t="str">
        <f>VLOOKUP(B11, names!A$3:B$2401, 2,)</f>
        <v>American Platinum Property And Casualty Insurance Co.</v>
      </c>
      <c r="B11" s="54" t="s">
        <v>132</v>
      </c>
      <c r="C11" s="42">
        <v>643</v>
      </c>
      <c r="D11" s="55"/>
      <c r="E11" s="57"/>
    </row>
    <row r="12" spans="1:5" x14ac:dyDescent="0.25">
      <c r="A12" t="str">
        <f>VLOOKUP(B12, names!A$3:B$2401, 2,)</f>
        <v>American Reliable Insurance Co.</v>
      </c>
      <c r="B12" s="54" t="s">
        <v>102</v>
      </c>
      <c r="C12" s="42">
        <v>7112</v>
      </c>
      <c r="D12" s="55">
        <v>3</v>
      </c>
      <c r="E12" s="57">
        <f t="shared" si="0"/>
        <v>2370.6666666666665</v>
      </c>
    </row>
    <row r="13" spans="1:5" x14ac:dyDescent="0.25">
      <c r="A13" t="str">
        <f>VLOOKUP(B13, names!A$3:B$2401, 2,)</f>
        <v>American Security Insurance Co.</v>
      </c>
      <c r="B13" s="54" t="s">
        <v>172</v>
      </c>
      <c r="C13" s="42">
        <v>14</v>
      </c>
      <c r="D13" s="55">
        <v>1</v>
      </c>
      <c r="E13" s="57">
        <f t="shared" si="0"/>
        <v>14</v>
      </c>
    </row>
    <row r="14" spans="1:5" x14ac:dyDescent="0.25">
      <c r="A14" t="str">
        <f>VLOOKUP(B14, names!A$3:B$2401, 2,)</f>
        <v>American Southern Home Insurance Co.</v>
      </c>
      <c r="B14" s="54" t="s">
        <v>105</v>
      </c>
      <c r="C14" s="42">
        <v>6579</v>
      </c>
      <c r="D14" s="55"/>
      <c r="E14" s="57"/>
    </row>
    <row r="15" spans="1:5" x14ac:dyDescent="0.25">
      <c r="A15" t="str">
        <f>VLOOKUP(B15, names!A$3:B$2401, 2,)</f>
        <v>American Strategic Insurance Corp.</v>
      </c>
      <c r="B15" s="54" t="s">
        <v>61</v>
      </c>
      <c r="C15" s="42">
        <v>61672</v>
      </c>
      <c r="D15" s="55">
        <v>13</v>
      </c>
      <c r="E15" s="57">
        <f t="shared" si="0"/>
        <v>4744</v>
      </c>
    </row>
    <row r="16" spans="1:5" x14ac:dyDescent="0.25">
      <c r="A16" t="str">
        <f>VLOOKUP(B16, names!A$3:B$2401, 2,)</f>
        <v>American Traditions Insurance Co.</v>
      </c>
      <c r="B16" s="54" t="s">
        <v>68</v>
      </c>
      <c r="C16" s="42">
        <v>53316</v>
      </c>
      <c r="D16" s="55">
        <v>8</v>
      </c>
      <c r="E16" s="57">
        <f t="shared" si="0"/>
        <v>6664.5</v>
      </c>
    </row>
    <row r="17" spans="1:5" x14ac:dyDescent="0.25">
      <c r="A17" t="str">
        <f>VLOOKUP(B17, names!A$3:B$2401, 2,)</f>
        <v>Amica Mutual Insurance Co.</v>
      </c>
      <c r="B17" s="54" t="s">
        <v>89</v>
      </c>
      <c r="C17" s="42">
        <v>22118</v>
      </c>
      <c r="D17" s="55">
        <v>3</v>
      </c>
      <c r="E17" s="57">
        <f t="shared" si="0"/>
        <v>7372.666666666667</v>
      </c>
    </row>
    <row r="18" spans="1:5" x14ac:dyDescent="0.25">
      <c r="A18" t="str">
        <f>VLOOKUP(B18, names!A$3:B$2401, 2,)</f>
        <v>Ark Royal Insurance Co.</v>
      </c>
      <c r="B18" s="54" t="s">
        <v>50</v>
      </c>
      <c r="C18" s="42">
        <v>95893</v>
      </c>
      <c r="D18" s="55">
        <v>7</v>
      </c>
      <c r="E18" s="57">
        <f t="shared" si="0"/>
        <v>13699</v>
      </c>
    </row>
    <row r="19" spans="1:5" x14ac:dyDescent="0.25">
      <c r="A19" t="str">
        <f>VLOOKUP(B19, names!A$3:B$2401, 2,)</f>
        <v>Armed Forces Insurance Exchange</v>
      </c>
      <c r="B19" s="54" t="s">
        <v>111</v>
      </c>
      <c r="C19" s="42">
        <v>3833</v>
      </c>
      <c r="D19" s="55">
        <v>1</v>
      </c>
      <c r="E19" s="57">
        <f t="shared" si="0"/>
        <v>3833</v>
      </c>
    </row>
    <row r="20" spans="1:5" x14ac:dyDescent="0.25">
      <c r="A20" t="str">
        <f>VLOOKUP(B20, names!A$3:B$2401, 2,)</f>
        <v>ASI Assurance Corp.</v>
      </c>
      <c r="B20" s="54" t="s">
        <v>56</v>
      </c>
      <c r="C20" s="42">
        <v>78869</v>
      </c>
      <c r="D20" s="55">
        <v>10</v>
      </c>
      <c r="E20" s="57">
        <f t="shared" si="0"/>
        <v>7886.9</v>
      </c>
    </row>
    <row r="21" spans="1:5" x14ac:dyDescent="0.25">
      <c r="A21" t="str">
        <f>VLOOKUP(B21, names!A$3:B$2401, 2,)</f>
        <v>ASI Preferred Insurance Corp.</v>
      </c>
      <c r="B21" s="54" t="s">
        <v>47</v>
      </c>
      <c r="C21" s="42">
        <v>107695</v>
      </c>
      <c r="D21" s="55">
        <v>4</v>
      </c>
      <c r="E21" s="57">
        <f t="shared" si="0"/>
        <v>26923.75</v>
      </c>
    </row>
    <row r="22" spans="1:5" x14ac:dyDescent="0.25">
      <c r="A22" t="str">
        <f>VLOOKUP(B22, names!A$3:B$2401, 2,)</f>
        <v>Associated Indemnity Corp.</v>
      </c>
      <c r="B22" s="54" t="s">
        <v>141</v>
      </c>
      <c r="C22" s="42">
        <v>269</v>
      </c>
      <c r="D22" s="55"/>
      <c r="E22" s="57"/>
    </row>
    <row r="23" spans="1:5" x14ac:dyDescent="0.25">
      <c r="A23" t="str">
        <f>VLOOKUP(B23, names!A$3:B$2401, 2,)</f>
        <v>Auto Club Insurance Co. Of Florida</v>
      </c>
      <c r="B23" s="54" t="s">
        <v>60</v>
      </c>
      <c r="C23" s="42">
        <v>61593</v>
      </c>
      <c r="D23" s="55">
        <v>4</v>
      </c>
      <c r="E23" s="57">
        <f t="shared" si="0"/>
        <v>15398.25</v>
      </c>
    </row>
    <row r="24" spans="1:5" x14ac:dyDescent="0.25">
      <c r="A24" t="str">
        <f>VLOOKUP(B24, names!A$3:B$2401, 2,)</f>
        <v>Auto-Owners Insurance Co.</v>
      </c>
      <c r="B24" s="54" t="s">
        <v>116</v>
      </c>
      <c r="C24" s="42">
        <v>2431</v>
      </c>
      <c r="D24" s="55"/>
      <c r="E24" s="57"/>
    </row>
    <row r="25" spans="1:5" x14ac:dyDescent="0.25">
      <c r="A25" t="str">
        <f>VLOOKUP(B25, names!A$3:B$2401, 2,)</f>
        <v>Avatar Property &amp; Casualty Insurance Co.</v>
      </c>
      <c r="B25" s="54" t="s">
        <v>91</v>
      </c>
      <c r="C25" s="42">
        <v>10684</v>
      </c>
      <c r="D25" s="55">
        <v>1</v>
      </c>
      <c r="E25" s="57">
        <f t="shared" si="0"/>
        <v>10684</v>
      </c>
    </row>
    <row r="26" spans="1:5" x14ac:dyDescent="0.25">
      <c r="A26" t="str">
        <f>VLOOKUP(B26, names!A$3:B$2401, 2,)</f>
        <v>Capitol Preferred Insurance Co.</v>
      </c>
      <c r="B26" s="54" t="s">
        <v>74</v>
      </c>
      <c r="C26" s="42">
        <v>41860</v>
      </c>
      <c r="D26" s="55">
        <v>12</v>
      </c>
      <c r="E26" s="57">
        <f t="shared" si="0"/>
        <v>3488.3333333333335</v>
      </c>
    </row>
    <row r="27" spans="1:5" x14ac:dyDescent="0.25">
      <c r="A27" t="str">
        <f>VLOOKUP(B27, names!A$3:B$2401, 2,)</f>
        <v>Castle Key Indemnity Co.</v>
      </c>
      <c r="B27" s="54" t="s">
        <v>49</v>
      </c>
      <c r="C27" s="42">
        <v>107771</v>
      </c>
      <c r="D27" s="55">
        <v>9</v>
      </c>
      <c r="E27" s="57">
        <f t="shared" si="0"/>
        <v>11974.555555555555</v>
      </c>
    </row>
    <row r="28" spans="1:5" x14ac:dyDescent="0.25">
      <c r="A28" t="str">
        <f>VLOOKUP(B28, names!A$3:B$2401, 2,)</f>
        <v>Castle Key Insurance Co.</v>
      </c>
      <c r="B28" s="54" t="s">
        <v>53</v>
      </c>
      <c r="C28" s="42">
        <v>90905</v>
      </c>
      <c r="D28" s="55">
        <v>19</v>
      </c>
      <c r="E28" s="57">
        <f t="shared" si="0"/>
        <v>4784.4736842105267</v>
      </c>
    </row>
    <row r="29" spans="1:5" x14ac:dyDescent="0.25">
      <c r="A29" t="str">
        <f>VLOOKUP(B29, names!A$3:B$2401, 2,)</f>
        <v>Century-National Insurance Co.</v>
      </c>
      <c r="B29" s="54" t="s">
        <v>189</v>
      </c>
      <c r="C29" s="42">
        <v>2</v>
      </c>
      <c r="D29" s="55"/>
      <c r="E29" s="57"/>
    </row>
    <row r="30" spans="1:5" x14ac:dyDescent="0.25">
      <c r="A30" t="str">
        <f>VLOOKUP(B30, names!A$3:B$2401, 2,)</f>
        <v>Charter Oak Fire Insurance Co.</v>
      </c>
      <c r="B30" s="54" t="s">
        <v>149</v>
      </c>
      <c r="C30" s="42">
        <v>126</v>
      </c>
      <c r="D30" s="55"/>
      <c r="E30" s="57"/>
    </row>
    <row r="31" spans="1:5" x14ac:dyDescent="0.25">
      <c r="A31" t="str">
        <f>VLOOKUP(B31, names!A$3:B$2401, 2,)</f>
        <v>Cincinnati Insurance Co.</v>
      </c>
      <c r="B31" s="54" t="s">
        <v>124</v>
      </c>
      <c r="C31" s="42">
        <v>4155</v>
      </c>
      <c r="D31" s="55"/>
      <c r="E31" s="57"/>
    </row>
    <row r="32" spans="1:5" x14ac:dyDescent="0.25">
      <c r="A32" t="str">
        <f>VLOOKUP(B32, names!A$3:B$2401, 2,)</f>
        <v>Citizens Property Insurance Corp.</v>
      </c>
      <c r="B32" s="54" t="s">
        <v>33</v>
      </c>
      <c r="C32" s="42">
        <v>894916</v>
      </c>
      <c r="D32" s="55">
        <v>491</v>
      </c>
      <c r="E32" s="57">
        <f t="shared" si="0"/>
        <v>1822.6395112016294</v>
      </c>
    </row>
    <row r="33" spans="1:5" x14ac:dyDescent="0.25">
      <c r="A33" t="e">
        <f>VLOOKUP(B33, names!A$3:B$2401, 2,)</f>
        <v>#N/A</v>
      </c>
      <c r="B33" s="54" t="s">
        <v>2918</v>
      </c>
      <c r="C33" s="42">
        <v>5989</v>
      </c>
      <c r="D33" s="55"/>
      <c r="E33" s="57"/>
    </row>
    <row r="34" spans="1:5" x14ac:dyDescent="0.25">
      <c r="A34" t="str">
        <f>VLOOKUP(B34, names!A$3:B$2401, 2,)</f>
        <v>Cypress Property &amp; Casualty Insurance Co.</v>
      </c>
      <c r="B34" s="54" t="s">
        <v>59</v>
      </c>
      <c r="C34" s="42">
        <v>69349</v>
      </c>
      <c r="D34" s="55">
        <v>5</v>
      </c>
      <c r="E34" s="57">
        <f t="shared" si="0"/>
        <v>13869.8</v>
      </c>
    </row>
    <row r="35" spans="1:5" x14ac:dyDescent="0.25">
      <c r="A35" t="str">
        <f>VLOOKUP(B35, names!A$3:B$2401, 2,)</f>
        <v>Electric Insurance Co.</v>
      </c>
      <c r="B35" s="54" t="s">
        <v>121</v>
      </c>
      <c r="C35" s="42">
        <v>1999</v>
      </c>
      <c r="D35" s="55"/>
      <c r="E35" s="57"/>
    </row>
    <row r="36" spans="1:5" x14ac:dyDescent="0.25">
      <c r="A36" t="e">
        <f>VLOOKUP(B36, names!A$3:B$2401, 2,)</f>
        <v>#N/A</v>
      </c>
      <c r="B36" s="54" t="s">
        <v>2923</v>
      </c>
      <c r="C36" s="42">
        <v>15813</v>
      </c>
      <c r="D36" s="55">
        <v>7</v>
      </c>
      <c r="E36" s="57">
        <f t="shared" si="0"/>
        <v>2259</v>
      </c>
    </row>
    <row r="37" spans="1:5" x14ac:dyDescent="0.25">
      <c r="A37" t="str">
        <f>VLOOKUP(B37, names!A$3:B$2401, 2,)</f>
        <v>Employers Insurance Co. Of Wausau</v>
      </c>
      <c r="B37" s="54" t="s">
        <v>194</v>
      </c>
      <c r="C37" s="42">
        <v>0</v>
      </c>
      <c r="D37" s="55"/>
      <c r="E37" s="57"/>
    </row>
    <row r="38" spans="1:5" x14ac:dyDescent="0.25">
      <c r="A38">
        <f>VLOOKUP(B38, names!A$3:B$2401, 2,)</f>
        <v>0</v>
      </c>
      <c r="B38" s="54" t="s">
        <v>382</v>
      </c>
      <c r="C38" s="42">
        <v>20</v>
      </c>
      <c r="D38" s="55"/>
      <c r="E38" s="57"/>
    </row>
    <row r="39" spans="1:5" x14ac:dyDescent="0.25">
      <c r="A39" t="str">
        <f>VLOOKUP(B39, names!A$3:B$2401, 2,)</f>
        <v>FCCI Insurance Co.</v>
      </c>
      <c r="B39" s="54" t="s">
        <v>144</v>
      </c>
      <c r="C39" s="42">
        <v>193</v>
      </c>
      <c r="D39" s="55"/>
      <c r="E39" s="57"/>
    </row>
    <row r="40" spans="1:5" x14ac:dyDescent="0.25">
      <c r="A40" t="str">
        <f>VLOOKUP(B40, names!A$3:B$2401, 2,)</f>
        <v>Federal Insurance Co.</v>
      </c>
      <c r="B40" s="54" t="s">
        <v>81</v>
      </c>
      <c r="C40" s="42">
        <v>31960</v>
      </c>
      <c r="D40" s="55">
        <v>1</v>
      </c>
      <c r="E40" s="57">
        <f t="shared" si="0"/>
        <v>31960</v>
      </c>
    </row>
    <row r="41" spans="1:5" x14ac:dyDescent="0.25">
      <c r="A41" t="str">
        <f>VLOOKUP(B41, names!A$3:B$2401, 2,)</f>
        <v>Federated National Insurance Co.</v>
      </c>
      <c r="B41" s="54" t="s">
        <v>37</v>
      </c>
      <c r="C41" s="42">
        <v>167597</v>
      </c>
      <c r="D41" s="55">
        <v>38</v>
      </c>
      <c r="E41" s="57">
        <f t="shared" si="0"/>
        <v>4410.4473684210525</v>
      </c>
    </row>
    <row r="42" spans="1:5" x14ac:dyDescent="0.25">
      <c r="A42" t="str">
        <f>VLOOKUP(B42, names!A$3:B$2401, 2,)</f>
        <v>Fidelity Fire &amp; Casualty Co.</v>
      </c>
      <c r="B42" s="54" t="s">
        <v>200</v>
      </c>
      <c r="C42" s="42">
        <v>29966</v>
      </c>
      <c r="D42" s="55">
        <v>6</v>
      </c>
      <c r="E42" s="57">
        <f t="shared" si="0"/>
        <v>4994.333333333333</v>
      </c>
    </row>
    <row r="43" spans="1:5" x14ac:dyDescent="0.25">
      <c r="A43" t="str">
        <f>VLOOKUP(B43, names!A$3:B$2401, 2,)</f>
        <v>Fireman's Fund Insurance Co.</v>
      </c>
      <c r="B43" s="54" t="s">
        <v>104</v>
      </c>
      <c r="C43" s="42">
        <v>7238</v>
      </c>
      <c r="D43" s="55"/>
      <c r="E43" s="57"/>
    </row>
    <row r="44" spans="1:5" x14ac:dyDescent="0.25">
      <c r="A44" t="str">
        <f>VLOOKUP(B44, names!A$3:B$2401, 2,)</f>
        <v>First American Property &amp; Casualty Insurance Co.</v>
      </c>
      <c r="B44" s="54" t="s">
        <v>98</v>
      </c>
      <c r="C44" s="42">
        <v>13664</v>
      </c>
      <c r="D44" s="55"/>
      <c r="E44" s="57"/>
    </row>
    <row r="45" spans="1:5" x14ac:dyDescent="0.25">
      <c r="A45" t="str">
        <f>VLOOKUP(B45, names!A$3:B$2401, 2,)</f>
        <v>First Community Insurance Co.</v>
      </c>
      <c r="B45" s="54" t="s">
        <v>83</v>
      </c>
      <c r="C45" s="42">
        <v>32350</v>
      </c>
      <c r="D45" s="55">
        <v>2</v>
      </c>
      <c r="E45" s="57">
        <f t="shared" si="0"/>
        <v>16175</v>
      </c>
    </row>
    <row r="46" spans="1:5" x14ac:dyDescent="0.25">
      <c r="A46" t="str">
        <f>VLOOKUP(B46, names!A$3:B$2401, 2,)</f>
        <v>First Floridian Auto And Home Insurance Co.</v>
      </c>
      <c r="B46" s="54" t="s">
        <v>93</v>
      </c>
      <c r="C46" s="42">
        <v>17343</v>
      </c>
      <c r="D46" s="55">
        <v>3</v>
      </c>
      <c r="E46" s="57">
        <f t="shared" si="0"/>
        <v>5781</v>
      </c>
    </row>
    <row r="47" spans="1:5" x14ac:dyDescent="0.25">
      <c r="A47" t="str">
        <f>VLOOKUP(B47, names!A$3:B$2401, 2,)</f>
        <v>First Liberty Insurance Corp. (The)</v>
      </c>
      <c r="B47" s="54" t="s">
        <v>90</v>
      </c>
      <c r="C47" s="42">
        <v>21154</v>
      </c>
      <c r="D47" s="55">
        <v>1</v>
      </c>
      <c r="E47" s="57">
        <f t="shared" si="0"/>
        <v>21154</v>
      </c>
    </row>
    <row r="48" spans="1:5" x14ac:dyDescent="0.25">
      <c r="A48" t="str">
        <f>VLOOKUP(B48, names!A$3:B$2401, 2,)</f>
        <v>First National Insurance Co. Of America</v>
      </c>
      <c r="B48" s="54" t="s">
        <v>138</v>
      </c>
      <c r="C48" s="42">
        <v>411</v>
      </c>
      <c r="D48" s="55"/>
      <c r="E48" s="57"/>
    </row>
    <row r="49" spans="1:5" x14ac:dyDescent="0.25">
      <c r="A49" t="str">
        <f>VLOOKUP(B49, names!A$3:B$2401, 2,)</f>
        <v>First Protective Insurance Co.</v>
      </c>
      <c r="B49" s="54" t="s">
        <v>55</v>
      </c>
      <c r="C49" s="42">
        <v>37296</v>
      </c>
      <c r="D49" s="55">
        <v>9</v>
      </c>
      <c r="E49" s="57">
        <f t="shared" si="0"/>
        <v>4144</v>
      </c>
    </row>
    <row r="50" spans="1:5" x14ac:dyDescent="0.25">
      <c r="A50" t="str">
        <f>VLOOKUP(B50, names!A$3:B$2401, 2,)</f>
        <v>Florida Family Insurance Co.</v>
      </c>
      <c r="B50" s="54" t="s">
        <v>48</v>
      </c>
      <c r="C50" s="42">
        <v>106217</v>
      </c>
      <c r="D50" s="55">
        <v>8</v>
      </c>
      <c r="E50" s="57">
        <f t="shared" si="0"/>
        <v>13277.125</v>
      </c>
    </row>
    <row r="51" spans="1:5" x14ac:dyDescent="0.25">
      <c r="A51" t="str">
        <f>VLOOKUP(B51, names!A$3:B$2401, 2,)</f>
        <v>Florida Farm Bureau Casualty Insurance Co.</v>
      </c>
      <c r="B51" s="54" t="s">
        <v>75</v>
      </c>
      <c r="C51" s="42">
        <v>43975</v>
      </c>
      <c r="D51" s="55">
        <v>5</v>
      </c>
      <c r="E51" s="57">
        <f t="shared" si="0"/>
        <v>8795</v>
      </c>
    </row>
    <row r="52" spans="1:5" x14ac:dyDescent="0.25">
      <c r="A52" t="str">
        <f>VLOOKUP(B52, names!A$3:B$2401, 2,)</f>
        <v>Florida Farm Bureau General Insurance Co.</v>
      </c>
      <c r="B52" s="54" t="s">
        <v>76</v>
      </c>
      <c r="C52" s="42">
        <v>42206</v>
      </c>
      <c r="D52" s="55">
        <v>2</v>
      </c>
      <c r="E52" s="57">
        <f t="shared" si="0"/>
        <v>21103</v>
      </c>
    </row>
    <row r="53" spans="1:5" x14ac:dyDescent="0.25">
      <c r="A53" t="str">
        <f>VLOOKUP(B53, names!A$3:B$2401, 2,)</f>
        <v>Florida Peninsula Insurance Co.</v>
      </c>
      <c r="B53" s="54" t="s">
        <v>46</v>
      </c>
      <c r="C53" s="42">
        <v>134584</v>
      </c>
      <c r="D53" s="55">
        <v>57</v>
      </c>
      <c r="E53" s="57">
        <f t="shared" si="0"/>
        <v>2361.1228070175439</v>
      </c>
    </row>
    <row r="54" spans="1:5" x14ac:dyDescent="0.25">
      <c r="A54" t="str">
        <f>VLOOKUP(B54, names!A$3:B$2401, 2,)</f>
        <v>Foremost Insurance Co.</v>
      </c>
      <c r="B54" s="54" t="s">
        <v>79</v>
      </c>
      <c r="C54" s="42">
        <v>31743</v>
      </c>
      <c r="D54" s="55">
        <v>1</v>
      </c>
      <c r="E54" s="57">
        <f t="shared" si="0"/>
        <v>31743</v>
      </c>
    </row>
    <row r="55" spans="1:5" x14ac:dyDescent="0.25">
      <c r="A55" t="str">
        <f>VLOOKUP(B55, names!A$3:B$2401, 2,)</f>
        <v>Foremost Property And Casualty Insurance Co.</v>
      </c>
      <c r="B55" s="54" t="s">
        <v>92</v>
      </c>
      <c r="C55" s="42">
        <v>20438</v>
      </c>
      <c r="D55" s="55">
        <v>3</v>
      </c>
      <c r="E55" s="57">
        <f t="shared" si="0"/>
        <v>6812.666666666667</v>
      </c>
    </row>
    <row r="56" spans="1:5" x14ac:dyDescent="0.25">
      <c r="A56" t="str">
        <f>VLOOKUP(B56, names!A$3:B$2401, 2,)</f>
        <v>Great American Alliance Insurance Co.</v>
      </c>
      <c r="B56" s="54" t="s">
        <v>167</v>
      </c>
      <c r="C56" s="42">
        <v>17</v>
      </c>
      <c r="D56" s="55"/>
      <c r="E56" s="57"/>
    </row>
    <row r="57" spans="1:5" x14ac:dyDescent="0.25">
      <c r="A57" t="str">
        <f>VLOOKUP(B57, names!A$3:B$2401, 2,)</f>
        <v>Great American Assurance Co.</v>
      </c>
      <c r="B57" s="54" t="s">
        <v>133</v>
      </c>
      <c r="C57" s="42">
        <v>522</v>
      </c>
      <c r="D57" s="55"/>
      <c r="E57" s="57"/>
    </row>
    <row r="58" spans="1:5" x14ac:dyDescent="0.25">
      <c r="A58" t="str">
        <f>VLOOKUP(B58, names!A$3:B$2401, 2,)</f>
        <v>Great American Insurance Co.</v>
      </c>
      <c r="B58" s="54" t="s">
        <v>131</v>
      </c>
      <c r="C58" s="42">
        <v>647</v>
      </c>
      <c r="D58" s="55">
        <v>1</v>
      </c>
      <c r="E58" s="57">
        <f t="shared" si="0"/>
        <v>647</v>
      </c>
    </row>
    <row r="59" spans="1:5" x14ac:dyDescent="0.25">
      <c r="A59" t="str">
        <f>VLOOKUP(B59, names!A$3:B$2401, 2,)</f>
        <v>Great American Insurance Co. Of New York</v>
      </c>
      <c r="B59" s="54" t="s">
        <v>140</v>
      </c>
      <c r="C59" s="42">
        <v>266</v>
      </c>
      <c r="D59" s="55"/>
      <c r="E59" s="57"/>
    </row>
    <row r="60" spans="1:5" x14ac:dyDescent="0.25">
      <c r="A60" t="str">
        <f>VLOOKUP(B60, names!A$3:B$2401, 2,)</f>
        <v>Great Northern Insurance Co.</v>
      </c>
      <c r="B60" s="54" t="s">
        <v>125</v>
      </c>
      <c r="C60" s="42">
        <v>1008</v>
      </c>
      <c r="D60" s="55"/>
      <c r="E60" s="57"/>
    </row>
    <row r="61" spans="1:5" x14ac:dyDescent="0.25">
      <c r="A61" t="str">
        <f>VLOOKUP(B61, names!A$3:B$2401, 2,)</f>
        <v>Gulfstream Property And Casualty Insurance Co.</v>
      </c>
      <c r="B61" s="54" t="s">
        <v>64</v>
      </c>
      <c r="C61" s="42">
        <v>57249</v>
      </c>
      <c r="D61" s="55">
        <v>9</v>
      </c>
      <c r="E61" s="57">
        <f t="shared" si="0"/>
        <v>6361</v>
      </c>
    </row>
    <row r="62" spans="1:5" x14ac:dyDescent="0.25">
      <c r="A62" t="str">
        <f>VLOOKUP(B62, names!A$3:B$2401, 2,)</f>
        <v>Hartford Casualty Insurance Co.</v>
      </c>
      <c r="B62" s="54" t="s">
        <v>143</v>
      </c>
      <c r="C62" s="42">
        <v>233</v>
      </c>
      <c r="D62" s="55"/>
      <c r="E62" s="57"/>
    </row>
    <row r="63" spans="1:5" x14ac:dyDescent="0.25">
      <c r="A63" t="str">
        <f>VLOOKUP(B63, names!A$3:B$2401, 2,)</f>
        <v>Hartford Fire Insurance Co.</v>
      </c>
      <c r="B63" s="54" t="s">
        <v>163</v>
      </c>
      <c r="C63" s="42">
        <v>15</v>
      </c>
      <c r="D63" s="55">
        <v>1</v>
      </c>
      <c r="E63" s="57">
        <f t="shared" si="0"/>
        <v>15</v>
      </c>
    </row>
    <row r="64" spans="1:5" x14ac:dyDescent="0.25">
      <c r="A64" t="str">
        <f>VLOOKUP(B64, names!A$3:B$2401, 2,)</f>
        <v>Hartford Insurance Co. Of The Midwest</v>
      </c>
      <c r="B64" s="54" t="s">
        <v>86</v>
      </c>
      <c r="C64" s="42">
        <v>29481</v>
      </c>
      <c r="D64" s="55">
        <v>5</v>
      </c>
      <c r="E64" s="57">
        <f t="shared" si="0"/>
        <v>5896.2</v>
      </c>
    </row>
    <row r="65" spans="1:5" x14ac:dyDescent="0.25">
      <c r="A65" t="str">
        <f>VLOOKUP(B65, names!A$3:B$2401, 2,)</f>
        <v>Hartford Underwriters Insurance Co.</v>
      </c>
      <c r="B65" s="54" t="s">
        <v>157</v>
      </c>
      <c r="C65" s="42">
        <v>76</v>
      </c>
      <c r="D65" s="55"/>
      <c r="E65" s="57"/>
    </row>
    <row r="66" spans="1:5" x14ac:dyDescent="0.25">
      <c r="A66" t="str">
        <f>VLOOKUP(B66, names!A$3:B$2401, 2,)</f>
        <v>Heritage Property &amp; Casualty Insurance Co.</v>
      </c>
      <c r="B66" s="54" t="s">
        <v>36</v>
      </c>
      <c r="C66" s="42">
        <v>173399</v>
      </c>
      <c r="D66" s="55">
        <v>40</v>
      </c>
      <c r="E66" s="57">
        <f t="shared" si="0"/>
        <v>4334.9750000000004</v>
      </c>
    </row>
    <row r="67" spans="1:5" x14ac:dyDescent="0.25">
      <c r="A67" t="str">
        <f>VLOOKUP(B67, names!A$3:B$2401, 2,)</f>
        <v>Homeowners Choice Property &amp; Casualty Insurance Co.</v>
      </c>
      <c r="B67" s="54" t="s">
        <v>41</v>
      </c>
      <c r="C67" s="42">
        <v>147737</v>
      </c>
      <c r="D67" s="55">
        <v>24</v>
      </c>
      <c r="E67" s="57">
        <f t="shared" si="0"/>
        <v>6155.708333333333</v>
      </c>
    </row>
    <row r="68" spans="1:5" x14ac:dyDescent="0.25">
      <c r="A68" t="str">
        <f>VLOOKUP(B68, names!A$3:B$2401, 2,)</f>
        <v>Horace Mann Insurance Co.</v>
      </c>
      <c r="B68" s="54" t="s">
        <v>202</v>
      </c>
      <c r="C68" s="42">
        <v>259</v>
      </c>
      <c r="D68" s="55"/>
      <c r="E68" s="57"/>
    </row>
    <row r="69" spans="1:5" x14ac:dyDescent="0.25">
      <c r="A69" t="str">
        <f>VLOOKUP(B69, names!A$3:B$2401, 2,)</f>
        <v>IDS Property Casualty Insurance Co.</v>
      </c>
      <c r="B69" s="54" t="s">
        <v>118</v>
      </c>
      <c r="C69" s="42">
        <v>2208</v>
      </c>
      <c r="D69" s="55"/>
      <c r="E69" s="57"/>
    </row>
    <row r="70" spans="1:5" x14ac:dyDescent="0.25">
      <c r="A70" t="str">
        <f>VLOOKUP(B70, names!A$3:B$2401, 2,)</f>
        <v>Indemnity Insurance Co. Of North America</v>
      </c>
      <c r="B70" s="54" t="s">
        <v>145</v>
      </c>
      <c r="C70" s="42">
        <v>228</v>
      </c>
      <c r="D70" s="55"/>
      <c r="E70" s="57"/>
    </row>
    <row r="71" spans="1:5" x14ac:dyDescent="0.25">
      <c r="A71" t="str">
        <f>VLOOKUP(B71, names!A$3:B$2401, 2,)</f>
        <v>Liberty Mutual Fire Insurance Co.</v>
      </c>
      <c r="B71" s="54" t="s">
        <v>77</v>
      </c>
      <c r="C71" s="42">
        <v>38386</v>
      </c>
      <c r="D71" s="55">
        <v>5</v>
      </c>
      <c r="E71" s="57">
        <f t="shared" ref="E71:E115" si="1">C71/D71</f>
        <v>7677.2</v>
      </c>
    </row>
    <row r="72" spans="1:5" x14ac:dyDescent="0.25">
      <c r="A72" t="str">
        <f>VLOOKUP(B72, names!A$3:B$2401, 2,)</f>
        <v>Markel Insurance Co.</v>
      </c>
      <c r="B72" s="54" t="s">
        <v>164</v>
      </c>
      <c r="C72" s="42">
        <v>35</v>
      </c>
      <c r="D72" s="55"/>
      <c r="E72" s="57"/>
    </row>
    <row r="73" spans="1:5" x14ac:dyDescent="0.25">
      <c r="A73" t="str">
        <f>VLOOKUP(B73, names!A$3:B$2401, 2,)</f>
        <v>Merastar Insurance Co.</v>
      </c>
      <c r="B73" s="54" t="s">
        <v>127</v>
      </c>
      <c r="C73" s="42">
        <v>1709</v>
      </c>
      <c r="D73" s="55"/>
      <c r="E73" s="57"/>
    </row>
    <row r="74" spans="1:5" x14ac:dyDescent="0.25">
      <c r="A74" t="str">
        <f>VLOOKUP(B74, names!A$3:B$2401, 2,)</f>
        <v>Metropolitan Casualty Insurance Co.</v>
      </c>
      <c r="B74" s="54" t="s">
        <v>99</v>
      </c>
      <c r="C74" s="42">
        <v>9609</v>
      </c>
      <c r="D74" s="55">
        <v>1</v>
      </c>
      <c r="E74" s="57">
        <f t="shared" si="1"/>
        <v>9609</v>
      </c>
    </row>
    <row r="75" spans="1:5" x14ac:dyDescent="0.25">
      <c r="A75" t="str">
        <f>VLOOKUP(B75, names!A$3:B$2401, 2,)</f>
        <v>Modern USA Insurance Co.</v>
      </c>
      <c r="B75" s="54" t="s">
        <v>73</v>
      </c>
      <c r="C75" s="42">
        <v>41434</v>
      </c>
      <c r="D75" s="55">
        <v>9</v>
      </c>
      <c r="E75" s="57">
        <f t="shared" si="1"/>
        <v>4603.7777777777774</v>
      </c>
    </row>
    <row r="76" spans="1:5" x14ac:dyDescent="0.25">
      <c r="A76" t="str">
        <f>VLOOKUP(B76, names!A$3:B$2401, 2,)</f>
        <v>National Trust Insurance Co.</v>
      </c>
      <c r="B76" s="54" t="s">
        <v>159</v>
      </c>
      <c r="C76" s="42">
        <v>45</v>
      </c>
      <c r="D76" s="55"/>
      <c r="E76" s="57"/>
    </row>
    <row r="77" spans="1:5" x14ac:dyDescent="0.25">
      <c r="A77" t="str">
        <f>VLOOKUP(B77, names!A$3:B$2401, 2,)</f>
        <v>Nationwide Insurance Co. Of Florida</v>
      </c>
      <c r="B77" s="54" t="s">
        <v>80</v>
      </c>
      <c r="C77" s="42">
        <v>34360</v>
      </c>
      <c r="D77" s="55">
        <v>5</v>
      </c>
      <c r="E77" s="57">
        <f t="shared" si="1"/>
        <v>6872</v>
      </c>
    </row>
    <row r="78" spans="1:5" x14ac:dyDescent="0.25">
      <c r="A78" t="str">
        <f>VLOOKUP(B78, names!A$3:B$2401, 2,)</f>
        <v>New Hampshire Insurance Co.</v>
      </c>
      <c r="B78" s="54" t="s">
        <v>110</v>
      </c>
      <c r="C78" s="42">
        <v>4477</v>
      </c>
      <c r="D78" s="55">
        <v>1</v>
      </c>
      <c r="E78" s="57">
        <f t="shared" si="1"/>
        <v>4477</v>
      </c>
    </row>
    <row r="79" spans="1:5" x14ac:dyDescent="0.25">
      <c r="A79" t="str">
        <f>VLOOKUP(B79, names!A$3:B$2401, 2,)</f>
        <v>Old Dominion Insurance Co.</v>
      </c>
      <c r="B79" s="54" t="s">
        <v>122</v>
      </c>
      <c r="C79" s="42">
        <v>910</v>
      </c>
      <c r="D79" s="55"/>
      <c r="E79" s="57"/>
    </row>
    <row r="80" spans="1:5" x14ac:dyDescent="0.25">
      <c r="A80" t="str">
        <f>VLOOKUP(B80, names!A$3:B$2401, 2,)</f>
        <v>Olympus Insurance Co.</v>
      </c>
      <c r="B80" s="54" t="s">
        <v>52</v>
      </c>
      <c r="C80" s="42">
        <v>76276</v>
      </c>
      <c r="D80" s="55">
        <v>18</v>
      </c>
      <c r="E80" s="57">
        <f t="shared" si="1"/>
        <v>4237.5555555555557</v>
      </c>
    </row>
    <row r="81" spans="1:5" x14ac:dyDescent="0.25">
      <c r="A81" t="str">
        <f>VLOOKUP(B81, names!A$3:B$2401, 2,)</f>
        <v>Omega Insurance Co.</v>
      </c>
      <c r="B81" s="54" t="s">
        <v>72</v>
      </c>
      <c r="C81" s="42">
        <v>44494</v>
      </c>
      <c r="D81" s="55">
        <v>3</v>
      </c>
      <c r="E81" s="57">
        <f t="shared" si="1"/>
        <v>14831.333333333334</v>
      </c>
    </row>
    <row r="82" spans="1:5" x14ac:dyDescent="0.25">
      <c r="A82" t="str">
        <f>VLOOKUP(B82, names!A$3:B$2401, 2,)</f>
        <v>Pacific Indemnity Co.</v>
      </c>
      <c r="B82" s="54" t="s">
        <v>148</v>
      </c>
      <c r="C82" s="42">
        <v>181</v>
      </c>
      <c r="D82" s="55"/>
      <c r="E82" s="57"/>
    </row>
    <row r="83" spans="1:5" x14ac:dyDescent="0.25">
      <c r="A83" t="str">
        <f>VLOOKUP(B83, names!A$3:B$2401, 2,)</f>
        <v>People's Trust Insurance Co.</v>
      </c>
      <c r="B83" s="54" t="s">
        <v>44</v>
      </c>
      <c r="C83" s="42">
        <v>132790</v>
      </c>
      <c r="D83" s="55">
        <v>88</v>
      </c>
      <c r="E83" s="57">
        <f t="shared" si="1"/>
        <v>1508.9772727272727</v>
      </c>
    </row>
    <row r="84" spans="1:5" x14ac:dyDescent="0.25">
      <c r="A84" t="str">
        <f>VLOOKUP(B84, names!A$3:B$2401, 2,)</f>
        <v>Praetorian Insurance Co.</v>
      </c>
      <c r="B84" s="54" t="s">
        <v>96</v>
      </c>
      <c r="C84" s="42">
        <v>7196</v>
      </c>
      <c r="D84" s="55"/>
      <c r="E84" s="57"/>
    </row>
    <row r="85" spans="1:5" x14ac:dyDescent="0.25">
      <c r="A85" t="str">
        <f>VLOOKUP(B85, names!A$3:B$2401, 2,)</f>
        <v>Prepared Insurance Co.</v>
      </c>
      <c r="B85" s="54" t="s">
        <v>82</v>
      </c>
      <c r="C85" s="42">
        <v>22488</v>
      </c>
      <c r="D85" s="55">
        <v>8</v>
      </c>
      <c r="E85" s="57">
        <f t="shared" si="1"/>
        <v>2811</v>
      </c>
    </row>
    <row r="86" spans="1:5" x14ac:dyDescent="0.25">
      <c r="A86" t="str">
        <f>VLOOKUP(B86, names!A$3:B$2401, 2,)</f>
        <v>Privilege Underwriters Reciprocal Exchange</v>
      </c>
      <c r="B86" s="54" t="s">
        <v>103</v>
      </c>
      <c r="C86" s="42">
        <v>6005</v>
      </c>
      <c r="D86" s="55"/>
      <c r="E86" s="57"/>
    </row>
    <row r="87" spans="1:5" x14ac:dyDescent="0.25">
      <c r="A87" t="str">
        <f>VLOOKUP(B87, names!A$3:B$2401, 2,)</f>
        <v>Response Insurance Co.</v>
      </c>
      <c r="B87" s="54" t="s">
        <v>112</v>
      </c>
      <c r="C87" s="42">
        <v>1281</v>
      </c>
      <c r="D87" s="55"/>
      <c r="E87" s="57"/>
    </row>
    <row r="88" spans="1:5" x14ac:dyDescent="0.25">
      <c r="A88" t="str">
        <f>VLOOKUP(B88, names!A$3:B$2401, 2,)</f>
        <v>Safe Harbor Insurance Co.</v>
      </c>
      <c r="B88" s="54" t="s">
        <v>57</v>
      </c>
      <c r="C88" s="42">
        <v>64034</v>
      </c>
      <c r="D88" s="55">
        <v>9</v>
      </c>
      <c r="E88" s="57">
        <f t="shared" si="1"/>
        <v>7114.8888888888887</v>
      </c>
    </row>
    <row r="89" spans="1:5" x14ac:dyDescent="0.25">
      <c r="A89" t="e">
        <f>VLOOKUP(B89, names!A$3:B$2401, 2,)</f>
        <v>#N/A</v>
      </c>
      <c r="B89" s="54" t="s">
        <v>2924</v>
      </c>
      <c r="C89" s="42">
        <v>27877</v>
      </c>
      <c r="D89" s="55">
        <v>1</v>
      </c>
      <c r="E89" s="57">
        <f t="shared" si="1"/>
        <v>27877</v>
      </c>
    </row>
    <row r="90" spans="1:5" x14ac:dyDescent="0.25">
      <c r="A90">
        <f>VLOOKUP(B90, names!A$3:B$2401, 2,)</f>
        <v>0</v>
      </c>
      <c r="B90" s="54" t="s">
        <v>2920</v>
      </c>
      <c r="C90" s="42">
        <v>31019</v>
      </c>
      <c r="D90" s="55">
        <v>2</v>
      </c>
      <c r="E90" s="57">
        <f t="shared" si="1"/>
        <v>15509.5</v>
      </c>
    </row>
    <row r="91" spans="1:5" x14ac:dyDescent="0.25">
      <c r="A91" t="str">
        <f>VLOOKUP(B91, names!A$3:B$2401, 2,)</f>
        <v>Sawgrass Mutual Insurance Co.</v>
      </c>
      <c r="B91" s="54" t="s">
        <v>85</v>
      </c>
      <c r="C91" s="42">
        <v>26550</v>
      </c>
      <c r="D91" s="55">
        <v>9</v>
      </c>
      <c r="E91" s="57">
        <f t="shared" si="1"/>
        <v>2950</v>
      </c>
    </row>
    <row r="92" spans="1:5" x14ac:dyDescent="0.25">
      <c r="A92" t="str">
        <f>VLOOKUP(B92, names!A$3:B$2401, 2,)</f>
        <v>Security First Insurance Co.</v>
      </c>
      <c r="B92" s="54" t="s">
        <v>35</v>
      </c>
      <c r="C92" s="42">
        <v>192058</v>
      </c>
      <c r="D92" s="55">
        <v>53</v>
      </c>
      <c r="E92" s="57">
        <f t="shared" si="1"/>
        <v>3623.7358490566039</v>
      </c>
    </row>
    <row r="93" spans="1:5" x14ac:dyDescent="0.25">
      <c r="A93" t="str">
        <f>VLOOKUP(B93, names!A$3:B$2401, 2,)</f>
        <v>Southern Fidelity Insurance Co.</v>
      </c>
      <c r="B93" s="54" t="s">
        <v>58</v>
      </c>
      <c r="C93" s="42">
        <v>68922</v>
      </c>
      <c r="D93" s="55">
        <v>20</v>
      </c>
      <c r="E93" s="57">
        <f t="shared" si="1"/>
        <v>3446.1</v>
      </c>
    </row>
    <row r="94" spans="1:5" x14ac:dyDescent="0.25">
      <c r="A94" t="str">
        <f>VLOOKUP(B94, names!A$3:B$2401, 2,)</f>
        <v>Southern Fidelity Property &amp; Casualty</v>
      </c>
      <c r="B94" s="54" t="s">
        <v>62</v>
      </c>
      <c r="C94" s="42">
        <v>66373</v>
      </c>
      <c r="D94" s="55">
        <v>10</v>
      </c>
      <c r="E94" s="57">
        <f t="shared" si="1"/>
        <v>6637.3</v>
      </c>
    </row>
    <row r="95" spans="1:5" x14ac:dyDescent="0.25">
      <c r="A95" t="str">
        <f>VLOOKUP(B95, names!A$3:B$2401, 2,)</f>
        <v>Southern Oak Insurance Co.</v>
      </c>
      <c r="B95" s="54" t="s">
        <v>65</v>
      </c>
      <c r="C95" s="42">
        <v>61164</v>
      </c>
      <c r="D95" s="55">
        <v>6</v>
      </c>
      <c r="E95" s="57">
        <f t="shared" si="1"/>
        <v>10194</v>
      </c>
    </row>
    <row r="96" spans="1:5" x14ac:dyDescent="0.25">
      <c r="A96" t="str">
        <f>VLOOKUP(B96, names!A$3:B$2401, 2,)</f>
        <v>Southern-Owners Insurance Co.</v>
      </c>
      <c r="B96" s="54" t="s">
        <v>101</v>
      </c>
      <c r="C96" s="42">
        <v>8696</v>
      </c>
      <c r="D96" s="55">
        <v>1</v>
      </c>
      <c r="E96" s="57">
        <f t="shared" si="1"/>
        <v>8696</v>
      </c>
    </row>
    <row r="97" spans="1:5" x14ac:dyDescent="0.25">
      <c r="A97" t="str">
        <f>VLOOKUP(B97, names!A$3:B$2401, 2,)</f>
        <v>St. Johns Insurance Co.</v>
      </c>
      <c r="B97" s="54" t="s">
        <v>40</v>
      </c>
      <c r="C97" s="42">
        <v>173166</v>
      </c>
      <c r="D97" s="55">
        <v>21</v>
      </c>
      <c r="E97" s="57">
        <f t="shared" si="1"/>
        <v>8246</v>
      </c>
    </row>
    <row r="98" spans="1:5" x14ac:dyDescent="0.25">
      <c r="A98" t="str">
        <f>VLOOKUP(B98, names!A$3:B$2401, 2,)</f>
        <v>Stillwater Property And Casualty Insurance Co.</v>
      </c>
      <c r="B98" s="54" t="s">
        <v>100</v>
      </c>
      <c r="C98" s="42">
        <v>9727</v>
      </c>
      <c r="D98" s="55">
        <v>1</v>
      </c>
      <c r="E98" s="57">
        <f t="shared" si="1"/>
        <v>9727</v>
      </c>
    </row>
    <row r="99" spans="1:5" x14ac:dyDescent="0.25">
      <c r="A99" t="str">
        <f>VLOOKUP(B99, names!A$3:B$2401, 2,)</f>
        <v>Teachers Insurance Co.</v>
      </c>
      <c r="B99" s="54" t="s">
        <v>137</v>
      </c>
      <c r="C99" s="42">
        <v>2715</v>
      </c>
      <c r="D99" s="55">
        <v>1</v>
      </c>
      <c r="E99" s="57">
        <f t="shared" si="1"/>
        <v>2715</v>
      </c>
    </row>
    <row r="100" spans="1:5" x14ac:dyDescent="0.25">
      <c r="A100" t="str">
        <f>VLOOKUP(B100, names!A$3:B$2401, 2,)</f>
        <v xml:space="preserve">Tower Hill Preferred Insurance Co. </v>
      </c>
      <c r="B100" s="54" t="s">
        <v>54</v>
      </c>
      <c r="C100" s="42">
        <v>67530</v>
      </c>
      <c r="D100" s="55">
        <v>13</v>
      </c>
      <c r="E100" s="57">
        <f t="shared" si="1"/>
        <v>5194.6153846153848</v>
      </c>
    </row>
    <row r="101" spans="1:5" x14ac:dyDescent="0.25">
      <c r="A101" t="str">
        <f>VLOOKUP(B101, names!A$3:B$2401, 2,)</f>
        <v>Tower Hill Prime Insurance Co.</v>
      </c>
      <c r="B101" s="54" t="s">
        <v>43</v>
      </c>
      <c r="C101" s="42">
        <v>139242</v>
      </c>
      <c r="D101" s="55">
        <v>22</v>
      </c>
      <c r="E101" s="57">
        <f t="shared" si="1"/>
        <v>6329.181818181818</v>
      </c>
    </row>
    <row r="102" spans="1:5" x14ac:dyDescent="0.25">
      <c r="A102" t="str">
        <f>VLOOKUP(B102, names!A$3:B$2401, 2,)</f>
        <v>Tower Hill Select Insurance Co.</v>
      </c>
      <c r="B102" s="54" t="s">
        <v>63</v>
      </c>
      <c r="C102" s="42">
        <v>64368</v>
      </c>
      <c r="D102" s="55">
        <v>21</v>
      </c>
      <c r="E102" s="57">
        <f t="shared" si="1"/>
        <v>3065.1428571428573</v>
      </c>
    </row>
    <row r="103" spans="1:5" x14ac:dyDescent="0.25">
      <c r="A103" t="str">
        <f>VLOOKUP(B103, names!A$3:B$2401, 2,)</f>
        <v>Tower Hill Signature Insurance Co.</v>
      </c>
      <c r="B103" s="54" t="s">
        <v>51</v>
      </c>
      <c r="C103" s="42">
        <v>98566</v>
      </c>
      <c r="D103" s="55">
        <v>8</v>
      </c>
      <c r="E103" s="57">
        <f t="shared" si="1"/>
        <v>12320.75</v>
      </c>
    </row>
    <row r="104" spans="1:5" x14ac:dyDescent="0.25">
      <c r="A104" t="str">
        <f>VLOOKUP(B104, names!A$3:B$2401, 2,)</f>
        <v>Travelers Indemnity Co.</v>
      </c>
      <c r="B104" s="54" t="s">
        <v>152</v>
      </c>
      <c r="C104" s="42">
        <v>109</v>
      </c>
      <c r="D104" s="55"/>
      <c r="E104" s="57"/>
    </row>
    <row r="105" spans="1:5" x14ac:dyDescent="0.25">
      <c r="A105" t="str">
        <f>VLOOKUP(B105, names!A$3:B$2401, 2,)</f>
        <v>Travelers Indemnity Co. Of America</v>
      </c>
      <c r="B105" s="54" t="s">
        <v>123</v>
      </c>
      <c r="C105" s="42">
        <v>1557</v>
      </c>
      <c r="D105" s="55"/>
      <c r="E105" s="57"/>
    </row>
    <row r="106" spans="1:5" x14ac:dyDescent="0.25">
      <c r="A106" t="str">
        <f>VLOOKUP(B106, names!A$3:B$2401, 2,)</f>
        <v>Travelers Indemnity Co. Of Connecticut</v>
      </c>
      <c r="B106" s="54" t="s">
        <v>156</v>
      </c>
      <c r="C106" s="42">
        <v>84</v>
      </c>
      <c r="D106" s="55"/>
      <c r="E106" s="57"/>
    </row>
    <row r="107" spans="1:5" x14ac:dyDescent="0.25">
      <c r="A107" t="str">
        <f>VLOOKUP(B107, names!A$3:B$2401, 2,)</f>
        <v>Twin City Fire Insurance Co.</v>
      </c>
      <c r="B107" s="54" t="s">
        <v>184</v>
      </c>
      <c r="C107" s="42">
        <v>4</v>
      </c>
      <c r="D107" s="55"/>
      <c r="E107" s="57"/>
    </row>
    <row r="108" spans="1:5" x14ac:dyDescent="0.25">
      <c r="A108" t="str">
        <f>VLOOKUP(B108, names!A$3:B$2401, 2,)</f>
        <v>United Casualty Insurance Co. Of America</v>
      </c>
      <c r="B108" s="54" t="s">
        <v>95</v>
      </c>
      <c r="C108" s="42">
        <v>15757</v>
      </c>
      <c r="D108" s="55">
        <v>1</v>
      </c>
      <c r="E108" s="57">
        <f t="shared" si="1"/>
        <v>15757</v>
      </c>
    </row>
    <row r="109" spans="1:5" x14ac:dyDescent="0.25">
      <c r="A109" t="str">
        <f>VLOOKUP(B109, names!A$3:B$2401, 2,)</f>
        <v>United Fire And Casualty Co.</v>
      </c>
      <c r="B109" s="54" t="s">
        <v>130</v>
      </c>
      <c r="C109" s="42">
        <v>820</v>
      </c>
      <c r="D109" s="55"/>
      <c r="E109" s="57"/>
    </row>
    <row r="110" spans="1:5" x14ac:dyDescent="0.25">
      <c r="A110" t="str">
        <f>VLOOKUP(B110, names!A$3:B$2401, 2,)</f>
        <v>United Property &amp; Casualty Insurance Co.</v>
      </c>
      <c r="B110" s="54" t="s">
        <v>39</v>
      </c>
      <c r="C110" s="42">
        <v>156696</v>
      </c>
      <c r="D110" s="55">
        <v>45</v>
      </c>
      <c r="E110" s="57">
        <f t="shared" si="1"/>
        <v>3482.1333333333332</v>
      </c>
    </row>
    <row r="111" spans="1:5" x14ac:dyDescent="0.25">
      <c r="A111" t="str">
        <f>VLOOKUP(B111, names!A$3:B$2401, 2,)</f>
        <v>United Services Automobile Association</v>
      </c>
      <c r="B111" s="54" t="s">
        <v>45</v>
      </c>
      <c r="C111" s="42">
        <v>124834</v>
      </c>
      <c r="D111" s="55">
        <v>2</v>
      </c>
      <c r="E111" s="57">
        <f t="shared" si="1"/>
        <v>62417</v>
      </c>
    </row>
    <row r="112" spans="1:5" x14ac:dyDescent="0.25">
      <c r="A112" t="str">
        <f>VLOOKUP(B112, names!A$3:B$2401, 2,)</f>
        <v>Universal Insurance Co. Of North America</v>
      </c>
      <c r="B112" s="54" t="s">
        <v>70</v>
      </c>
      <c r="C112" s="42">
        <v>51618</v>
      </c>
      <c r="D112" s="55">
        <v>15</v>
      </c>
      <c r="E112" s="57">
        <f t="shared" si="1"/>
        <v>3441.2</v>
      </c>
    </row>
    <row r="113" spans="1:5" x14ac:dyDescent="0.25">
      <c r="A113" t="str">
        <f>VLOOKUP(B113, names!A$3:B$2401, 2,)</f>
        <v>Universal Property &amp; Casualty Insurance Co.</v>
      </c>
      <c r="B113" s="54" t="s">
        <v>34</v>
      </c>
      <c r="C113" s="42">
        <v>500503</v>
      </c>
      <c r="D113" s="55">
        <v>93</v>
      </c>
      <c r="E113" s="57">
        <f t="shared" si="1"/>
        <v>5381.7526881720432</v>
      </c>
    </row>
    <row r="114" spans="1:5" x14ac:dyDescent="0.25">
      <c r="A114" t="str">
        <f>VLOOKUP(B114, names!A$3:B$2401, 2,)</f>
        <v>USAA Casualty Insurance Co.</v>
      </c>
      <c r="B114" s="54" t="s">
        <v>67</v>
      </c>
      <c r="C114" s="42">
        <v>53942</v>
      </c>
      <c r="D114" s="55">
        <v>11</v>
      </c>
      <c r="E114" s="57">
        <f t="shared" si="1"/>
        <v>4903.818181818182</v>
      </c>
    </row>
    <row r="115" spans="1:5" x14ac:dyDescent="0.25">
      <c r="A115" t="str">
        <f>VLOOKUP(B115, names!A$3:B$2401, 2,)</f>
        <v>USAA General Indemnity Co.</v>
      </c>
      <c r="B115" s="54" t="s">
        <v>94</v>
      </c>
      <c r="C115" s="42">
        <v>10717</v>
      </c>
      <c r="D115" s="55">
        <v>3</v>
      </c>
      <c r="E115" s="57">
        <f t="shared" si="1"/>
        <v>3572.3333333333335</v>
      </c>
    </row>
    <row r="116" spans="1:5" x14ac:dyDescent="0.25">
      <c r="A116" t="str">
        <f>VLOOKUP(B116, names!A$3:B$2401, 2,)</f>
        <v>Vigilant Insurance Co.</v>
      </c>
      <c r="B116" s="54" t="s">
        <v>158</v>
      </c>
      <c r="C116" s="42">
        <v>79</v>
      </c>
      <c r="D116" s="55"/>
      <c r="E116" s="57"/>
    </row>
    <row r="117" spans="1:5" x14ac:dyDescent="0.25">
      <c r="A117" t="str">
        <f>VLOOKUP(B117, names!A$3:B$2401, 2,)</f>
        <v>Weston Insurance Co.</v>
      </c>
      <c r="B117" s="54" t="s">
        <v>87</v>
      </c>
      <c r="C117" s="42">
        <v>13816</v>
      </c>
      <c r="D117" s="55"/>
      <c r="E117" s="57"/>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122"/>
  <sheetViews>
    <sheetView workbookViewId="0">
      <selection activeCell="A2" sqref="A2"/>
    </sheetView>
  </sheetViews>
  <sheetFormatPr defaultRowHeight="15" x14ac:dyDescent="0.25"/>
  <cols>
    <col min="1" max="1" width="26.85546875" customWidth="1"/>
  </cols>
  <sheetData>
    <row r="1" spans="1:5" ht="51" x14ac:dyDescent="0.25">
      <c r="B1" s="39" t="s">
        <v>2911</v>
      </c>
      <c r="C1" s="40" t="s">
        <v>2912</v>
      </c>
      <c r="D1" s="40" t="s">
        <v>2913</v>
      </c>
      <c r="E1" s="40" t="s">
        <v>2914</v>
      </c>
    </row>
    <row r="2" spans="1:5" ht="36.75" x14ac:dyDescent="0.25">
      <c r="A2">
        <f>VLOOKUP(B2, names!A$3:B$2401, 2,)</f>
        <v>0</v>
      </c>
      <c r="B2" s="46" t="s">
        <v>2915</v>
      </c>
      <c r="C2" s="47">
        <v>2979</v>
      </c>
      <c r="D2" s="48"/>
      <c r="E2" s="49"/>
    </row>
    <row r="3" spans="1:5" ht="72.75" x14ac:dyDescent="0.25">
      <c r="A3" t="str">
        <f>VLOOKUP(B3, names!A$3:B$2401, 2,)</f>
        <v>Ace Insurance Co. Of The Midwest</v>
      </c>
      <c r="B3" s="46" t="s">
        <v>114</v>
      </c>
      <c r="C3" s="47">
        <v>2390</v>
      </c>
      <c r="D3" s="48"/>
      <c r="E3" s="50"/>
    </row>
    <row r="4" spans="1:5" ht="48.75" x14ac:dyDescent="0.25">
      <c r="A4" t="str">
        <f>VLOOKUP(B4, names!A$3:B$2401, 2,)</f>
        <v>Addison Insurance Co.</v>
      </c>
      <c r="B4" s="46" t="s">
        <v>136</v>
      </c>
      <c r="C4" s="47">
        <v>526</v>
      </c>
      <c r="D4" s="51">
        <v>1</v>
      </c>
      <c r="E4" s="50">
        <f>C4/D4</f>
        <v>526</v>
      </c>
    </row>
    <row r="5" spans="1:5" ht="60.75" x14ac:dyDescent="0.25">
      <c r="A5" t="str">
        <f>VLOOKUP(B5, names!A$3:B$2401, 2,)</f>
        <v>Aegis Security Insurance Co.</v>
      </c>
      <c r="B5" s="46" t="s">
        <v>129</v>
      </c>
      <c r="C5" s="47">
        <v>805</v>
      </c>
      <c r="D5" s="48"/>
      <c r="E5" s="50"/>
    </row>
    <row r="6" spans="1:5" ht="48.75" x14ac:dyDescent="0.25">
      <c r="A6" t="str">
        <f>VLOOKUP(B6, names!A$3:B$2401, 2,)</f>
        <v>AIG Property Casualty Co.</v>
      </c>
      <c r="B6" s="46" t="s">
        <v>97</v>
      </c>
      <c r="C6" s="47">
        <v>13610</v>
      </c>
      <c r="D6" s="48"/>
      <c r="E6" s="50"/>
    </row>
    <row r="7" spans="1:5" ht="72.75" x14ac:dyDescent="0.25">
      <c r="A7" t="str">
        <f>VLOOKUP(B7, names!A$3:B$2401, 2,)</f>
        <v>American Automobile Insurance Co.</v>
      </c>
      <c r="B7" s="46" t="s">
        <v>113</v>
      </c>
      <c r="C7" s="47">
        <v>2881</v>
      </c>
      <c r="D7" s="51">
        <v>1</v>
      </c>
      <c r="E7" s="50">
        <f t="shared" ref="E7:E67" si="0">C7/D7</f>
        <v>2881</v>
      </c>
    </row>
    <row r="8" spans="1:5" ht="84.75" x14ac:dyDescent="0.25">
      <c r="A8" t="str">
        <f>VLOOKUP(B8, names!A$3:B$2401, 2,)</f>
        <v>American Bankers Insurance Co. Of Florida</v>
      </c>
      <c r="B8" s="46" t="s">
        <v>42</v>
      </c>
      <c r="C8" s="47">
        <v>135716</v>
      </c>
      <c r="D8" s="51">
        <v>9</v>
      </c>
      <c r="E8" s="50">
        <f t="shared" si="0"/>
        <v>15079.555555555555</v>
      </c>
    </row>
    <row r="9" spans="1:5" ht="60.75" x14ac:dyDescent="0.25">
      <c r="A9" t="str">
        <f>VLOOKUP(B9, names!A$3:B$2401, 2,)</f>
        <v>American Home Assurance Co.</v>
      </c>
      <c r="B9" s="46" t="s">
        <v>128</v>
      </c>
      <c r="C9" s="47">
        <v>959</v>
      </c>
      <c r="D9" s="48"/>
      <c r="E9" s="50"/>
    </row>
    <row r="10" spans="1:5" ht="84.75" x14ac:dyDescent="0.25">
      <c r="A10" t="str">
        <f>VLOOKUP(B10, names!A$3:B$2401, 2,)</f>
        <v>American Integrity Insurance Co. Of Florida</v>
      </c>
      <c r="B10" s="46" t="s">
        <v>38</v>
      </c>
      <c r="C10" s="47">
        <v>189995</v>
      </c>
      <c r="D10" s="51">
        <v>47</v>
      </c>
      <c r="E10" s="50">
        <f t="shared" si="0"/>
        <v>4042.4468085106382</v>
      </c>
    </row>
    <row r="11" spans="1:5" ht="96.75" x14ac:dyDescent="0.25">
      <c r="A11" t="str">
        <f>VLOOKUP(B11, names!A$3:B$2401, 2,)</f>
        <v>American Modern Insurance Co. Of Florida</v>
      </c>
      <c r="B11" s="46" t="s">
        <v>66</v>
      </c>
      <c r="C11" s="47">
        <v>49697</v>
      </c>
      <c r="D11" s="51">
        <v>2</v>
      </c>
      <c r="E11" s="50">
        <f t="shared" si="0"/>
        <v>24848.5</v>
      </c>
    </row>
    <row r="12" spans="1:5" ht="96.75" x14ac:dyDescent="0.25">
      <c r="A12" t="str">
        <f>VLOOKUP(B12, names!A$3:B$2401, 2,)</f>
        <v>American Platinum Property And Casualty Insurance Co.</v>
      </c>
      <c r="B12" s="46" t="s">
        <v>132</v>
      </c>
      <c r="C12" s="47">
        <v>659</v>
      </c>
      <c r="D12" s="48"/>
      <c r="E12" s="50"/>
    </row>
    <row r="13" spans="1:5" ht="60.75" x14ac:dyDescent="0.25">
      <c r="A13" t="str">
        <f>VLOOKUP(B13, names!A$3:B$2401, 2,)</f>
        <v>American Reliable Insurance Co.</v>
      </c>
      <c r="B13" s="46" t="s">
        <v>102</v>
      </c>
      <c r="C13" s="47">
        <v>6888</v>
      </c>
      <c r="D13" s="48"/>
      <c r="E13" s="50"/>
    </row>
    <row r="14" spans="1:5" ht="60.75" x14ac:dyDescent="0.25">
      <c r="A14" t="str">
        <f>VLOOKUP(B14, names!A$3:B$2401, 2,)</f>
        <v>American Security Insurance Co.</v>
      </c>
      <c r="B14" s="46" t="s">
        <v>172</v>
      </c>
      <c r="C14" s="47">
        <v>14</v>
      </c>
      <c r="D14" s="48"/>
      <c r="E14" s="50"/>
    </row>
    <row r="15" spans="1:5" ht="72.75" x14ac:dyDescent="0.25">
      <c r="A15" t="str">
        <f>VLOOKUP(B15, names!A$3:B$2401, 2,)</f>
        <v>American Southern Home Insurance Co.</v>
      </c>
      <c r="B15" s="46" t="s">
        <v>105</v>
      </c>
      <c r="C15" s="47">
        <v>8377</v>
      </c>
      <c r="D15" s="51">
        <v>2</v>
      </c>
      <c r="E15" s="50">
        <f t="shared" si="0"/>
        <v>4188.5</v>
      </c>
    </row>
    <row r="16" spans="1:5" ht="48.75" x14ac:dyDescent="0.25">
      <c r="A16" t="str">
        <f>VLOOKUP(B16, names!A$3:B$2401, 2,)</f>
        <v>American Strategic Insurance Corp.</v>
      </c>
      <c r="B16" s="46" t="s">
        <v>61</v>
      </c>
      <c r="C16" s="47">
        <v>61642</v>
      </c>
      <c r="D16" s="51">
        <v>12</v>
      </c>
      <c r="E16" s="50">
        <f t="shared" si="0"/>
        <v>5136.833333333333</v>
      </c>
    </row>
    <row r="17" spans="1:5" ht="72.75" x14ac:dyDescent="0.25">
      <c r="A17" t="str">
        <f>VLOOKUP(B17, names!A$3:B$2401, 2,)</f>
        <v>American Traditions Insurance Co.</v>
      </c>
      <c r="B17" s="46" t="s">
        <v>68</v>
      </c>
      <c r="C17" s="47">
        <v>52407</v>
      </c>
      <c r="D17" s="51">
        <v>7</v>
      </c>
      <c r="E17" s="50">
        <f t="shared" si="0"/>
        <v>7486.7142857142853</v>
      </c>
    </row>
    <row r="18" spans="1:5" ht="60.75" x14ac:dyDescent="0.25">
      <c r="A18" t="str">
        <f>VLOOKUP(B18, names!A$3:B$2401, 2,)</f>
        <v>Amica Mutual Insurance Co.</v>
      </c>
      <c r="B18" s="46" t="s">
        <v>89</v>
      </c>
      <c r="C18" s="47">
        <v>21985</v>
      </c>
      <c r="D18" s="51">
        <v>4</v>
      </c>
      <c r="E18" s="50">
        <f t="shared" si="0"/>
        <v>5496.25</v>
      </c>
    </row>
    <row r="19" spans="1:5" ht="48.75" x14ac:dyDescent="0.25">
      <c r="A19" t="str">
        <f>VLOOKUP(B19, names!A$3:B$2401, 2,)</f>
        <v>Ark Royal Insurance Co.</v>
      </c>
      <c r="B19" s="46" t="s">
        <v>50</v>
      </c>
      <c r="C19" s="47">
        <v>93885</v>
      </c>
      <c r="D19" s="51">
        <v>5</v>
      </c>
      <c r="E19" s="50">
        <f t="shared" si="0"/>
        <v>18777</v>
      </c>
    </row>
    <row r="20" spans="1:5" ht="60.75" x14ac:dyDescent="0.25">
      <c r="A20" t="str">
        <f>VLOOKUP(B20, names!A$3:B$2401, 2,)</f>
        <v>Armed Forces Insurance Exchange</v>
      </c>
      <c r="B20" s="46" t="s">
        <v>111</v>
      </c>
      <c r="C20" s="47">
        <v>3912</v>
      </c>
      <c r="D20" s="51">
        <v>1</v>
      </c>
      <c r="E20" s="50">
        <f t="shared" si="0"/>
        <v>3912</v>
      </c>
    </row>
    <row r="21" spans="1:5" ht="36.75" x14ac:dyDescent="0.25">
      <c r="A21" t="str">
        <f>VLOOKUP(B21, names!A$3:B$2401, 2,)</f>
        <v>ASI Assurance Corp.</v>
      </c>
      <c r="B21" s="46" t="s">
        <v>56</v>
      </c>
      <c r="C21" s="47">
        <v>81186</v>
      </c>
      <c r="D21" s="51">
        <v>8</v>
      </c>
      <c r="E21" s="50">
        <f t="shared" si="0"/>
        <v>10148.25</v>
      </c>
    </row>
    <row r="22" spans="1:5" ht="60.75" x14ac:dyDescent="0.25">
      <c r="A22" t="str">
        <f>VLOOKUP(B22, names!A$3:B$2401, 2,)</f>
        <v>ASI Preferred Insurance Corp.</v>
      </c>
      <c r="B22" s="46" t="s">
        <v>47</v>
      </c>
      <c r="C22" s="47">
        <v>105312</v>
      </c>
      <c r="D22" s="51">
        <v>2</v>
      </c>
      <c r="E22" s="50">
        <f t="shared" si="0"/>
        <v>52656</v>
      </c>
    </row>
    <row r="23" spans="1:5" ht="72.75" x14ac:dyDescent="0.25">
      <c r="A23" t="str">
        <f>VLOOKUP(B23, names!A$3:B$2401, 2,)</f>
        <v>Associated Indemnity Corp.</v>
      </c>
      <c r="B23" s="46" t="s">
        <v>141</v>
      </c>
      <c r="C23" s="47">
        <v>274</v>
      </c>
      <c r="D23" s="48"/>
      <c r="E23" s="50"/>
    </row>
    <row r="24" spans="1:5" ht="84.75" x14ac:dyDescent="0.25">
      <c r="A24" t="str">
        <f>VLOOKUP(B24, names!A$3:B$2401, 2,)</f>
        <v>Auto Club Insurance Co. Of Florida</v>
      </c>
      <c r="B24" s="46" t="s">
        <v>60</v>
      </c>
      <c r="C24" s="47">
        <v>60716</v>
      </c>
      <c r="D24" s="51">
        <v>9</v>
      </c>
      <c r="E24" s="50">
        <f t="shared" si="0"/>
        <v>6746.2222222222226</v>
      </c>
    </row>
    <row r="25" spans="1:5" ht="60.75" x14ac:dyDescent="0.25">
      <c r="A25" t="str">
        <f>VLOOKUP(B25, names!A$3:B$2401, 2,)</f>
        <v>Auto-Owners Insurance Co.</v>
      </c>
      <c r="B25" s="46" t="s">
        <v>116</v>
      </c>
      <c r="C25" s="47">
        <v>2490</v>
      </c>
      <c r="D25" s="48"/>
      <c r="E25" s="50"/>
    </row>
    <row r="26" spans="1:5" ht="84.75" x14ac:dyDescent="0.25">
      <c r="A26" t="str">
        <f>VLOOKUP(B26, names!A$3:B$2401, 2,)</f>
        <v>Avatar Property &amp; Casualty Insurance Co.</v>
      </c>
      <c r="B26" s="46" t="s">
        <v>91</v>
      </c>
      <c r="C26" s="47">
        <v>10301</v>
      </c>
      <c r="D26" s="51">
        <v>2</v>
      </c>
      <c r="E26" s="50">
        <f t="shared" si="0"/>
        <v>5150.5</v>
      </c>
    </row>
    <row r="27" spans="1:5" ht="84.75" x14ac:dyDescent="0.25">
      <c r="A27" t="str">
        <f>VLOOKUP(B27, names!A$3:B$2401, 2,)</f>
        <v>Capitol Preferred Insurance Co.</v>
      </c>
      <c r="B27" s="46" t="s">
        <v>74</v>
      </c>
      <c r="C27" s="47">
        <v>41614</v>
      </c>
      <c r="D27" s="51">
        <v>7</v>
      </c>
      <c r="E27" s="50">
        <f t="shared" si="0"/>
        <v>5944.8571428571431</v>
      </c>
    </row>
    <row r="28" spans="1:5" ht="48.75" x14ac:dyDescent="0.25">
      <c r="A28" t="str">
        <f>VLOOKUP(B28, names!A$3:B$2401, 2,)</f>
        <v>Castle Key Indemnity Co.</v>
      </c>
      <c r="B28" s="46" t="s">
        <v>49</v>
      </c>
      <c r="C28" s="47">
        <v>107040</v>
      </c>
      <c r="D28" s="51">
        <v>9</v>
      </c>
      <c r="E28" s="50">
        <f t="shared" si="0"/>
        <v>11893.333333333334</v>
      </c>
    </row>
    <row r="29" spans="1:5" ht="48.75" x14ac:dyDescent="0.25">
      <c r="A29" t="str">
        <f>VLOOKUP(B29, names!A$3:B$2401, 2,)</f>
        <v>Castle Key Insurance Co.</v>
      </c>
      <c r="B29" s="46" t="s">
        <v>53</v>
      </c>
      <c r="C29" s="47">
        <v>93432</v>
      </c>
      <c r="D29" s="51">
        <v>28</v>
      </c>
      <c r="E29" s="50">
        <f t="shared" si="0"/>
        <v>3336.8571428571427</v>
      </c>
    </row>
    <row r="30" spans="1:5" ht="60.75" x14ac:dyDescent="0.25">
      <c r="A30" t="str">
        <f>VLOOKUP(B30, names!A$3:B$2401, 2,)</f>
        <v>Century-National Insurance Co.</v>
      </c>
      <c r="B30" s="46" t="s">
        <v>189</v>
      </c>
      <c r="C30" s="47">
        <v>4</v>
      </c>
      <c r="D30" s="48"/>
      <c r="E30" s="50"/>
    </row>
    <row r="31" spans="1:5" ht="60.75" x14ac:dyDescent="0.25">
      <c r="A31" t="str">
        <f>VLOOKUP(B31, names!A$3:B$2401, 2,)</f>
        <v>Charter Oak Fire Insurance Co.</v>
      </c>
      <c r="B31" s="46" t="s">
        <v>149</v>
      </c>
      <c r="C31" s="47">
        <v>117</v>
      </c>
      <c r="D31" s="48"/>
      <c r="E31" s="50"/>
    </row>
    <row r="32" spans="1:5" ht="60.75" x14ac:dyDescent="0.25">
      <c r="A32" t="str">
        <f>VLOOKUP(B32, names!A$3:B$2401, 2,)</f>
        <v>Cincinnati Insurance Co.</v>
      </c>
      <c r="B32" s="46" t="s">
        <v>124</v>
      </c>
      <c r="C32" s="47">
        <v>5454</v>
      </c>
      <c r="D32" s="48"/>
      <c r="E32" s="50"/>
    </row>
    <row r="33" spans="1:5" ht="72.75" x14ac:dyDescent="0.25">
      <c r="A33" t="str">
        <f>VLOOKUP(B33, names!A$3:B$2401, 2,)</f>
        <v>Citizens Property Insurance Corp.</v>
      </c>
      <c r="B33" s="46" t="s">
        <v>33</v>
      </c>
      <c r="C33" s="47">
        <v>897108</v>
      </c>
      <c r="D33" s="51">
        <v>503</v>
      </c>
      <c r="E33" s="50">
        <f t="shared" si="0"/>
        <v>1783.5149105367793</v>
      </c>
    </row>
    <row r="34" spans="1:5" ht="96.75" x14ac:dyDescent="0.25">
      <c r="A34" t="e">
        <f>VLOOKUP(B34, names!A$3:B$2401, 2,)</f>
        <v>#N/A</v>
      </c>
      <c r="B34" s="46" t="s">
        <v>2918</v>
      </c>
      <c r="C34" s="47">
        <v>6060</v>
      </c>
      <c r="D34" s="48"/>
      <c r="E34" s="50"/>
    </row>
    <row r="35" spans="1:5" ht="84.75" x14ac:dyDescent="0.25">
      <c r="A35" t="str">
        <f>VLOOKUP(B35, names!A$3:B$2401, 2,)</f>
        <v>Cypress Property &amp; Casualty Insurance Co.</v>
      </c>
      <c r="B35" s="46" t="s">
        <v>59</v>
      </c>
      <c r="C35" s="47">
        <v>70821</v>
      </c>
      <c r="D35" s="51">
        <v>9</v>
      </c>
      <c r="E35" s="50">
        <f t="shared" si="0"/>
        <v>7869</v>
      </c>
    </row>
    <row r="36" spans="1:5" ht="72.75" x14ac:dyDescent="0.25">
      <c r="A36" t="e">
        <f>VLOOKUP(B36, names!A$3:B$2401, 2,)</f>
        <v>#N/A</v>
      </c>
      <c r="B36" s="46" t="s">
        <v>388</v>
      </c>
      <c r="C36" s="47">
        <v>0</v>
      </c>
      <c r="D36" s="48"/>
      <c r="E36" s="50"/>
    </row>
    <row r="37" spans="1:5" ht="60.75" x14ac:dyDescent="0.25">
      <c r="A37" t="e">
        <f>VLOOKUP(B37, names!A$3:B$2401, 2,)</f>
        <v>#N/A</v>
      </c>
      <c r="B37" s="46" t="s">
        <v>389</v>
      </c>
      <c r="C37" s="47">
        <v>0</v>
      </c>
      <c r="D37" s="48"/>
      <c r="E37" s="50"/>
    </row>
    <row r="38" spans="1:5" ht="48.75" x14ac:dyDescent="0.25">
      <c r="A38" t="str">
        <f>VLOOKUP(B38, names!A$3:B$2401, 2,)</f>
        <v>Electric Insurance Co.</v>
      </c>
      <c r="B38" s="46" t="s">
        <v>121</v>
      </c>
      <c r="C38" s="47">
        <v>2027</v>
      </c>
      <c r="D38" s="48"/>
      <c r="E38" s="50"/>
    </row>
    <row r="39" spans="1:5" ht="84.75" x14ac:dyDescent="0.25">
      <c r="A39" t="str">
        <f>VLOOKUP(B39, names!A$3:B$2401, 2,)</f>
        <v>Employers Insurance Co. Of Wausau</v>
      </c>
      <c r="B39" s="46" t="s">
        <v>194</v>
      </c>
      <c r="C39" s="47">
        <v>0</v>
      </c>
      <c r="D39" s="48"/>
      <c r="E39" s="50"/>
    </row>
    <row r="40" spans="1:5" ht="72.75" x14ac:dyDescent="0.25">
      <c r="A40">
        <f>VLOOKUP(B40, names!A$3:B$2401, 2,)</f>
        <v>0</v>
      </c>
      <c r="B40" s="46" t="s">
        <v>382</v>
      </c>
      <c r="C40" s="47">
        <v>43</v>
      </c>
      <c r="D40" s="48"/>
      <c r="E40" s="50"/>
    </row>
    <row r="41" spans="1:5" ht="48.75" x14ac:dyDescent="0.25">
      <c r="A41" t="str">
        <f>VLOOKUP(B41, names!A$3:B$2401, 2,)</f>
        <v>FCCI Insurance Co.</v>
      </c>
      <c r="B41" s="46" t="s">
        <v>144</v>
      </c>
      <c r="C41" s="47">
        <v>192</v>
      </c>
      <c r="D41" s="48"/>
      <c r="E41" s="50"/>
    </row>
    <row r="42" spans="1:5" ht="48.75" x14ac:dyDescent="0.25">
      <c r="A42" t="str">
        <f>VLOOKUP(B42, names!A$3:B$2401, 2,)</f>
        <v>Federal Insurance Co.</v>
      </c>
      <c r="B42" s="46" t="s">
        <v>81</v>
      </c>
      <c r="C42" s="47">
        <v>31921</v>
      </c>
      <c r="D42" s="48"/>
      <c r="E42" s="50"/>
    </row>
    <row r="43" spans="1:5" ht="72.75" x14ac:dyDescent="0.25">
      <c r="A43" t="str">
        <f>VLOOKUP(B43, names!A$3:B$2401, 2,)</f>
        <v>Federated National Insurance Co.</v>
      </c>
      <c r="B43" s="46" t="s">
        <v>37</v>
      </c>
      <c r="C43" s="47">
        <v>152604</v>
      </c>
      <c r="D43" s="51">
        <v>22</v>
      </c>
      <c r="E43" s="50">
        <f t="shared" si="0"/>
        <v>6936.545454545455</v>
      </c>
    </row>
    <row r="44" spans="1:5" ht="48.75" x14ac:dyDescent="0.25">
      <c r="A44" t="str">
        <f>VLOOKUP(B44, names!A$3:B$2401, 2,)</f>
        <v>Fidelity Fire &amp; Casualty Co.</v>
      </c>
      <c r="B44" s="46" t="s">
        <v>200</v>
      </c>
      <c r="C44" s="47">
        <v>30314</v>
      </c>
      <c r="D44" s="51">
        <v>5</v>
      </c>
      <c r="E44" s="50">
        <f t="shared" si="0"/>
        <v>6062.8</v>
      </c>
    </row>
    <row r="45" spans="1:5" ht="60.75" x14ac:dyDescent="0.25">
      <c r="A45" t="str">
        <f>VLOOKUP(B45, names!A$3:B$2401, 2,)</f>
        <v>Fireman's Fund Insurance Co.</v>
      </c>
      <c r="B45" s="46" t="s">
        <v>104</v>
      </c>
      <c r="C45" s="47">
        <v>7327</v>
      </c>
      <c r="D45" s="48"/>
      <c r="E45" s="50"/>
    </row>
    <row r="46" spans="1:5" ht="96.75" x14ac:dyDescent="0.25">
      <c r="A46" t="str">
        <f>VLOOKUP(B46, names!A$3:B$2401, 2,)</f>
        <v>First American Property &amp; Casualty Insurance Co.</v>
      </c>
      <c r="B46" s="46" t="s">
        <v>98</v>
      </c>
      <c r="C46" s="47">
        <v>13012</v>
      </c>
      <c r="D46" s="48"/>
      <c r="E46" s="50"/>
    </row>
    <row r="47" spans="1:5" ht="72.75" x14ac:dyDescent="0.25">
      <c r="A47" t="str">
        <f>VLOOKUP(B47, names!A$3:B$2401, 2,)</f>
        <v>First Community Insurance Co.</v>
      </c>
      <c r="B47" s="46" t="s">
        <v>83</v>
      </c>
      <c r="C47" s="47">
        <v>37092</v>
      </c>
      <c r="D47" s="51">
        <v>7</v>
      </c>
      <c r="E47" s="50">
        <f t="shared" si="0"/>
        <v>5298.8571428571431</v>
      </c>
    </row>
    <row r="48" spans="1:5" ht="84.75" x14ac:dyDescent="0.25">
      <c r="A48" t="str">
        <f>VLOOKUP(B48, names!A$3:B$2401, 2,)</f>
        <v>First Floridian Auto And Home Insurance Co.</v>
      </c>
      <c r="B48" s="46" t="s">
        <v>93</v>
      </c>
      <c r="C48" s="47">
        <v>17674</v>
      </c>
      <c r="D48" s="51">
        <v>4</v>
      </c>
      <c r="E48" s="50">
        <f t="shared" si="0"/>
        <v>4418.5</v>
      </c>
    </row>
    <row r="49" spans="1:5" ht="72.75" x14ac:dyDescent="0.25">
      <c r="A49" t="str">
        <f>VLOOKUP(B49, names!A$3:B$2401, 2,)</f>
        <v>First Liberty Insurance Corp. (The)</v>
      </c>
      <c r="B49" s="46" t="s">
        <v>90</v>
      </c>
      <c r="C49" s="47">
        <v>20961</v>
      </c>
      <c r="D49" s="51">
        <v>4</v>
      </c>
      <c r="E49" s="50">
        <f t="shared" si="0"/>
        <v>5240.25</v>
      </c>
    </row>
    <row r="50" spans="1:5" ht="84.75" x14ac:dyDescent="0.25">
      <c r="A50" t="str">
        <f>VLOOKUP(B50, names!A$3:B$2401, 2,)</f>
        <v>First National Insurance Co. Of America</v>
      </c>
      <c r="B50" s="46" t="s">
        <v>138</v>
      </c>
      <c r="C50" s="47">
        <v>423</v>
      </c>
      <c r="D50" s="48"/>
      <c r="E50" s="50"/>
    </row>
    <row r="51" spans="1:5" ht="72.75" x14ac:dyDescent="0.25">
      <c r="A51" t="str">
        <f>VLOOKUP(B51, names!A$3:B$2401, 2,)</f>
        <v>First Protective Insurance Co.</v>
      </c>
      <c r="B51" s="46" t="s">
        <v>55</v>
      </c>
      <c r="C51" s="47">
        <v>37267</v>
      </c>
      <c r="D51" s="51">
        <v>10</v>
      </c>
      <c r="E51" s="50">
        <f t="shared" si="0"/>
        <v>3726.7</v>
      </c>
    </row>
    <row r="52" spans="1:5" ht="60.75" x14ac:dyDescent="0.25">
      <c r="A52" t="str">
        <f>VLOOKUP(B52, names!A$3:B$2401, 2,)</f>
        <v>Florida Family Insurance Co.</v>
      </c>
      <c r="B52" s="46" t="s">
        <v>48</v>
      </c>
      <c r="C52" s="47">
        <v>106005</v>
      </c>
      <c r="D52" s="51">
        <v>4</v>
      </c>
      <c r="E52" s="50">
        <f t="shared" si="0"/>
        <v>26501.25</v>
      </c>
    </row>
    <row r="53" spans="1:5" ht="84.75" x14ac:dyDescent="0.25">
      <c r="A53" t="str">
        <f>VLOOKUP(B53, names!A$3:B$2401, 2,)</f>
        <v>Florida Farm Bureau Casualty Insurance Co.</v>
      </c>
      <c r="B53" s="46" t="s">
        <v>75</v>
      </c>
      <c r="C53" s="47">
        <v>44410</v>
      </c>
      <c r="D53" s="51">
        <v>2</v>
      </c>
      <c r="E53" s="50">
        <f t="shared" si="0"/>
        <v>22205</v>
      </c>
    </row>
    <row r="54" spans="1:5" ht="84.75" x14ac:dyDescent="0.25">
      <c r="A54" t="str">
        <f>VLOOKUP(B54, names!A$3:B$2401, 2,)</f>
        <v>Florida Farm Bureau General Insurance Co.</v>
      </c>
      <c r="B54" s="46" t="s">
        <v>76</v>
      </c>
      <c r="C54" s="47">
        <v>42361</v>
      </c>
      <c r="D54" s="51">
        <v>2</v>
      </c>
      <c r="E54" s="50">
        <f t="shared" si="0"/>
        <v>21180.5</v>
      </c>
    </row>
    <row r="55" spans="1:5" ht="72.75" x14ac:dyDescent="0.25">
      <c r="A55" t="str">
        <f>VLOOKUP(B55, names!A$3:B$2401, 2,)</f>
        <v>Florida Peninsula Insurance Co.</v>
      </c>
      <c r="B55" s="46" t="s">
        <v>46</v>
      </c>
      <c r="C55" s="47">
        <v>135095</v>
      </c>
      <c r="D55" s="51">
        <v>65</v>
      </c>
      <c r="E55" s="50">
        <f t="shared" si="0"/>
        <v>2078.3846153846152</v>
      </c>
    </row>
    <row r="56" spans="1:5" ht="48.75" x14ac:dyDescent="0.25">
      <c r="A56" t="str">
        <f>VLOOKUP(B56, names!A$3:B$2401, 2,)</f>
        <v>Foremost Insurance Co.</v>
      </c>
      <c r="B56" s="46" t="s">
        <v>79</v>
      </c>
      <c r="C56" s="47">
        <v>31963</v>
      </c>
      <c r="D56" s="51">
        <v>4</v>
      </c>
      <c r="E56" s="50">
        <f t="shared" si="0"/>
        <v>7990.75</v>
      </c>
    </row>
    <row r="57" spans="1:5" ht="84.75" x14ac:dyDescent="0.25">
      <c r="A57" t="str">
        <f>VLOOKUP(B57, names!A$3:B$2401, 2,)</f>
        <v>Foremost Property And Casualty Insurance Co.</v>
      </c>
      <c r="B57" s="46" t="s">
        <v>92</v>
      </c>
      <c r="C57" s="47">
        <v>20878</v>
      </c>
      <c r="D57" s="51">
        <v>1</v>
      </c>
      <c r="E57" s="50">
        <f t="shared" si="0"/>
        <v>20878</v>
      </c>
    </row>
    <row r="58" spans="1:5" ht="72.75" x14ac:dyDescent="0.25">
      <c r="A58" t="str">
        <f>VLOOKUP(B58, names!A$3:B$2401, 2,)</f>
        <v>Great American Alliance Insurance Co.</v>
      </c>
      <c r="B58" s="46" t="s">
        <v>167</v>
      </c>
      <c r="C58" s="47">
        <v>17</v>
      </c>
      <c r="D58" s="48"/>
      <c r="E58" s="50"/>
    </row>
    <row r="59" spans="1:5" ht="60.75" x14ac:dyDescent="0.25">
      <c r="A59" t="str">
        <f>VLOOKUP(B59, names!A$3:B$2401, 2,)</f>
        <v>Great American Assurance Co.</v>
      </c>
      <c r="B59" s="46" t="s">
        <v>133</v>
      </c>
      <c r="C59" s="47">
        <v>505</v>
      </c>
      <c r="D59" s="48"/>
      <c r="E59" s="50"/>
    </row>
    <row r="60" spans="1:5" ht="60.75" x14ac:dyDescent="0.25">
      <c r="A60" t="str">
        <f>VLOOKUP(B60, names!A$3:B$2401, 2,)</f>
        <v>Great American Insurance Co.</v>
      </c>
      <c r="B60" s="46" t="s">
        <v>131</v>
      </c>
      <c r="C60" s="47">
        <v>680</v>
      </c>
      <c r="D60" s="51">
        <v>1</v>
      </c>
      <c r="E60" s="50">
        <f t="shared" si="0"/>
        <v>680</v>
      </c>
    </row>
    <row r="61" spans="1:5" ht="84.75" x14ac:dyDescent="0.25">
      <c r="A61" t="str">
        <f>VLOOKUP(B61, names!A$3:B$2401, 2,)</f>
        <v>Great American Insurance Co. Of New York</v>
      </c>
      <c r="B61" s="46" t="s">
        <v>140</v>
      </c>
      <c r="C61" s="47">
        <v>242</v>
      </c>
      <c r="D61" s="48"/>
      <c r="E61" s="50"/>
    </row>
    <row r="62" spans="1:5" ht="72.75" x14ac:dyDescent="0.25">
      <c r="A62" t="str">
        <f>VLOOKUP(B62, names!A$3:B$2401, 2,)</f>
        <v>Great Northern Insurance Co.</v>
      </c>
      <c r="B62" s="46" t="s">
        <v>125</v>
      </c>
      <c r="C62" s="47">
        <v>1028</v>
      </c>
      <c r="D62" s="48"/>
      <c r="E62" s="50"/>
    </row>
    <row r="63" spans="1:5" ht="96.75" x14ac:dyDescent="0.25">
      <c r="A63" t="str">
        <f>VLOOKUP(B63, names!A$3:B$2401, 2,)</f>
        <v>Gulfstream Property And Casualty Insurance Co.</v>
      </c>
      <c r="B63" s="46" t="s">
        <v>64</v>
      </c>
      <c r="C63" s="47">
        <v>56898</v>
      </c>
      <c r="D63" s="51">
        <v>12</v>
      </c>
      <c r="E63" s="50">
        <f t="shared" si="0"/>
        <v>4741.5</v>
      </c>
    </row>
    <row r="64" spans="1:5" ht="60.75" x14ac:dyDescent="0.25">
      <c r="A64" t="str">
        <f>VLOOKUP(B64, names!A$3:B$2401, 2,)</f>
        <v>Hanover Insurance Co. (The)</v>
      </c>
      <c r="B64" s="46" t="s">
        <v>147</v>
      </c>
      <c r="C64" s="47">
        <v>0</v>
      </c>
      <c r="D64" s="48"/>
      <c r="E64" s="50"/>
    </row>
    <row r="65" spans="1:5" ht="60.75" x14ac:dyDescent="0.25">
      <c r="A65" t="str">
        <f>VLOOKUP(B65, names!A$3:B$2401, 2,)</f>
        <v>Hartford Casualty Insurance Co.</v>
      </c>
      <c r="B65" s="46" t="s">
        <v>143</v>
      </c>
      <c r="C65" s="47">
        <v>240</v>
      </c>
      <c r="D65" s="48"/>
      <c r="E65" s="50"/>
    </row>
    <row r="66" spans="1:5" ht="60.75" x14ac:dyDescent="0.25">
      <c r="A66" t="str">
        <f>VLOOKUP(B66, names!A$3:B$2401, 2,)</f>
        <v>Hartford Fire Insurance Co.</v>
      </c>
      <c r="B66" s="46" t="s">
        <v>163</v>
      </c>
      <c r="C66" s="47">
        <v>15</v>
      </c>
      <c r="D66" s="48"/>
      <c r="E66" s="50"/>
    </row>
    <row r="67" spans="1:5" ht="72.75" x14ac:dyDescent="0.25">
      <c r="A67" t="str">
        <f>VLOOKUP(B67, names!A$3:B$2401, 2,)</f>
        <v>Hartford Insurance Co. Of The Midwest</v>
      </c>
      <c r="B67" s="46" t="s">
        <v>86</v>
      </c>
      <c r="C67" s="47">
        <v>30447</v>
      </c>
      <c r="D67" s="51">
        <v>5</v>
      </c>
      <c r="E67" s="50">
        <f t="shared" si="0"/>
        <v>6089.4</v>
      </c>
    </row>
    <row r="68" spans="1:5" ht="72.75" x14ac:dyDescent="0.25">
      <c r="A68" t="str">
        <f>VLOOKUP(B68, names!A$3:B$2401, 2,)</f>
        <v>Hartford Underwriters Insurance Co.</v>
      </c>
      <c r="B68" s="46" t="s">
        <v>157</v>
      </c>
      <c r="C68" s="47">
        <v>78</v>
      </c>
      <c r="D68" s="48"/>
      <c r="E68" s="50"/>
    </row>
    <row r="69" spans="1:5" ht="84.75" x14ac:dyDescent="0.25">
      <c r="A69" t="str">
        <f>VLOOKUP(B69, names!A$3:B$2401, 2,)</f>
        <v>Heritage Property &amp; Casualty Insurance Co.</v>
      </c>
      <c r="B69" s="46" t="s">
        <v>36</v>
      </c>
      <c r="C69" s="47">
        <v>171362</v>
      </c>
      <c r="D69" s="51">
        <v>21</v>
      </c>
      <c r="E69" s="50">
        <f t="shared" ref="E69:E122" si="1">C69/D69</f>
        <v>8160.0952380952385</v>
      </c>
    </row>
    <row r="70" spans="1:5" ht="120.75" x14ac:dyDescent="0.25">
      <c r="A70" t="str">
        <f>VLOOKUP(B70, names!A$3:B$2401, 2,)</f>
        <v>Homeowners Choice Property &amp; Casualty Insurance Co.</v>
      </c>
      <c r="B70" s="46" t="s">
        <v>41</v>
      </c>
      <c r="C70" s="47">
        <v>152337</v>
      </c>
      <c r="D70" s="51">
        <v>28</v>
      </c>
      <c r="E70" s="50">
        <f t="shared" si="1"/>
        <v>5440.6071428571431</v>
      </c>
    </row>
    <row r="71" spans="1:5" ht="60.75" x14ac:dyDescent="0.25">
      <c r="A71" t="str">
        <f>VLOOKUP(B71, names!A$3:B$2401, 2,)</f>
        <v>Horace Mann Insurance Co.</v>
      </c>
      <c r="B71" s="46" t="s">
        <v>202</v>
      </c>
      <c r="C71" s="47">
        <v>356</v>
      </c>
      <c r="D71" s="48"/>
      <c r="E71" s="50"/>
    </row>
    <row r="72" spans="1:5" ht="72.75" x14ac:dyDescent="0.25">
      <c r="A72" t="str">
        <f>VLOOKUP(B72, names!A$3:B$2401, 2,)</f>
        <v>IDS Property Casualty Insurance Co.</v>
      </c>
      <c r="B72" s="46" t="s">
        <v>118</v>
      </c>
      <c r="C72" s="47">
        <v>2247</v>
      </c>
      <c r="D72" s="51">
        <v>1</v>
      </c>
      <c r="E72" s="50">
        <f t="shared" si="1"/>
        <v>2247</v>
      </c>
    </row>
    <row r="73" spans="1:5" ht="84.75" x14ac:dyDescent="0.25">
      <c r="A73" t="str">
        <f>VLOOKUP(B73, names!A$3:B$2401, 2,)</f>
        <v>Indemnity Insurance Co. Of North America</v>
      </c>
      <c r="B73" s="46" t="s">
        <v>145</v>
      </c>
      <c r="C73" s="47">
        <v>240</v>
      </c>
      <c r="D73" s="48"/>
      <c r="E73" s="50"/>
    </row>
    <row r="74" spans="1:5" ht="72.75" x14ac:dyDescent="0.25">
      <c r="A74" t="str">
        <f>VLOOKUP(B74, names!A$3:B$2401, 2,)</f>
        <v>Liberty Mutual Fire Insurance Co.</v>
      </c>
      <c r="B74" s="46" t="s">
        <v>77</v>
      </c>
      <c r="C74" s="47">
        <v>39258</v>
      </c>
      <c r="D74" s="51">
        <v>8</v>
      </c>
      <c r="E74" s="50">
        <f t="shared" si="1"/>
        <v>4907.25</v>
      </c>
    </row>
    <row r="75" spans="1:5" ht="48.75" x14ac:dyDescent="0.25">
      <c r="A75" t="str">
        <f>VLOOKUP(B75, names!A$3:B$2401, 2,)</f>
        <v>Markel Insurance Co.</v>
      </c>
      <c r="B75" s="46" t="s">
        <v>164</v>
      </c>
      <c r="C75" s="47">
        <v>35</v>
      </c>
      <c r="D75" s="48"/>
      <c r="E75" s="50"/>
    </row>
    <row r="76" spans="1:5" ht="72.75" x14ac:dyDescent="0.25">
      <c r="A76" t="str">
        <f>VLOOKUP(B76, names!A$3:B$2401, 2,)</f>
        <v>Massachusetts Bay Insurance Co.</v>
      </c>
      <c r="B76" s="46" t="s">
        <v>166</v>
      </c>
      <c r="C76" s="47">
        <v>0</v>
      </c>
      <c r="D76" s="48"/>
      <c r="E76" s="50"/>
    </row>
    <row r="77" spans="1:5" ht="48.75" x14ac:dyDescent="0.25">
      <c r="A77" t="str">
        <f>VLOOKUP(B77, names!A$3:B$2401, 2,)</f>
        <v>Merastar Insurance Co.</v>
      </c>
      <c r="B77" s="46" t="s">
        <v>127</v>
      </c>
      <c r="C77" s="47">
        <v>1988</v>
      </c>
      <c r="D77" s="48"/>
      <c r="E77" s="50"/>
    </row>
    <row r="78" spans="1:5" ht="72.75" x14ac:dyDescent="0.25">
      <c r="A78" t="str">
        <f>VLOOKUP(B78, names!A$3:B$2401, 2,)</f>
        <v>Metropolitan Casualty Insurance Co.</v>
      </c>
      <c r="B78" s="46" t="s">
        <v>99</v>
      </c>
      <c r="C78" s="47">
        <v>9838</v>
      </c>
      <c r="D78" s="48"/>
      <c r="E78" s="50"/>
    </row>
    <row r="79" spans="1:5" ht="72.75" x14ac:dyDescent="0.25">
      <c r="A79" t="e">
        <f>VLOOKUP(B79, names!A$3:B$2401, 2,)</f>
        <v>#N/A</v>
      </c>
      <c r="B79" s="46" t="s">
        <v>391</v>
      </c>
      <c r="C79" s="47">
        <v>0</v>
      </c>
      <c r="D79" s="48"/>
      <c r="E79" s="50"/>
    </row>
    <row r="80" spans="1:5" ht="84.75" x14ac:dyDescent="0.25">
      <c r="A80" t="e">
        <f>VLOOKUP(B80, names!A$3:B$2401, 2,)</f>
        <v>#N/A</v>
      </c>
      <c r="B80" s="46" t="s">
        <v>392</v>
      </c>
      <c r="C80" s="47">
        <v>0</v>
      </c>
      <c r="D80" s="48"/>
      <c r="E80" s="50"/>
    </row>
    <row r="81" spans="1:5" ht="84.75" x14ac:dyDescent="0.25">
      <c r="A81" t="e">
        <f>VLOOKUP(B81, names!A$3:B$2401, 2,)</f>
        <v>#N/A</v>
      </c>
      <c r="B81" s="46" t="s">
        <v>393</v>
      </c>
      <c r="C81" s="47">
        <v>0</v>
      </c>
      <c r="D81" s="48"/>
      <c r="E81" s="50"/>
    </row>
    <row r="82" spans="1:5" ht="60.75" x14ac:dyDescent="0.25">
      <c r="A82" t="str">
        <f>VLOOKUP(B82, names!A$3:B$2401, 2,)</f>
        <v>Modern USA Insurance Co.</v>
      </c>
      <c r="B82" s="46" t="s">
        <v>73</v>
      </c>
      <c r="C82" s="47">
        <v>39877</v>
      </c>
      <c r="D82" s="51">
        <v>8</v>
      </c>
      <c r="E82" s="50">
        <f t="shared" si="1"/>
        <v>4984.625</v>
      </c>
    </row>
    <row r="83" spans="1:5" ht="60.75" x14ac:dyDescent="0.25">
      <c r="A83" t="str">
        <f>VLOOKUP(B83, names!A$3:B$2401, 2,)</f>
        <v>National Trust Insurance Co.</v>
      </c>
      <c r="B83" s="46" t="s">
        <v>159</v>
      </c>
      <c r="C83" s="47">
        <v>24</v>
      </c>
      <c r="D83" s="48"/>
      <c r="E83" s="50"/>
    </row>
    <row r="84" spans="1:5" ht="84.75" x14ac:dyDescent="0.25">
      <c r="A84" t="str">
        <f>VLOOKUP(B84, names!A$3:B$2401, 2,)</f>
        <v>Nationwide Insurance Co. Of Florida</v>
      </c>
      <c r="B84" s="46" t="s">
        <v>80</v>
      </c>
      <c r="C84" s="47">
        <v>35134</v>
      </c>
      <c r="D84" s="51">
        <v>8</v>
      </c>
      <c r="E84" s="50">
        <f t="shared" si="1"/>
        <v>4391.75</v>
      </c>
    </row>
    <row r="85" spans="1:5" ht="72.75" x14ac:dyDescent="0.25">
      <c r="A85" t="str">
        <f>VLOOKUP(B85, names!A$3:B$2401, 2,)</f>
        <v>New Hampshire Insurance Co.</v>
      </c>
      <c r="B85" s="46" t="s">
        <v>110</v>
      </c>
      <c r="C85" s="47">
        <v>4467</v>
      </c>
      <c r="D85" s="51">
        <v>1</v>
      </c>
      <c r="E85" s="50">
        <f t="shared" si="1"/>
        <v>4467</v>
      </c>
    </row>
    <row r="86" spans="1:5" ht="72.75" x14ac:dyDescent="0.25">
      <c r="A86" t="str">
        <f>VLOOKUP(B86, names!A$3:B$2401, 2,)</f>
        <v>Old Dominion Insurance Co.</v>
      </c>
      <c r="B86" s="46" t="s">
        <v>122</v>
      </c>
      <c r="C86" s="47">
        <v>934</v>
      </c>
      <c r="D86" s="51">
        <v>1</v>
      </c>
      <c r="E86" s="50">
        <f t="shared" si="1"/>
        <v>934</v>
      </c>
    </row>
    <row r="87" spans="1:5" ht="48.75" x14ac:dyDescent="0.25">
      <c r="A87" t="str">
        <f>VLOOKUP(B87, names!A$3:B$2401, 2,)</f>
        <v>Olympus Insurance Co.</v>
      </c>
      <c r="B87" s="46" t="s">
        <v>52</v>
      </c>
      <c r="C87" s="47">
        <v>74034</v>
      </c>
      <c r="D87" s="51">
        <v>27</v>
      </c>
      <c r="E87" s="50">
        <f t="shared" si="1"/>
        <v>2742</v>
      </c>
    </row>
    <row r="88" spans="1:5" ht="48.75" x14ac:dyDescent="0.25">
      <c r="A88" t="str">
        <f>VLOOKUP(B88, names!A$3:B$2401, 2,)</f>
        <v>Omega Insurance Co.</v>
      </c>
      <c r="B88" s="46" t="s">
        <v>72</v>
      </c>
      <c r="C88" s="47">
        <v>43711</v>
      </c>
      <c r="D88" s="51">
        <v>3</v>
      </c>
      <c r="E88" s="50">
        <f t="shared" si="1"/>
        <v>14570.333333333334</v>
      </c>
    </row>
    <row r="89" spans="1:5" ht="48.75" x14ac:dyDescent="0.25">
      <c r="A89" t="str">
        <f>VLOOKUP(B89, names!A$3:B$2401, 2,)</f>
        <v>Pacific Indemnity Co.</v>
      </c>
      <c r="B89" s="46" t="s">
        <v>148</v>
      </c>
      <c r="C89" s="47">
        <v>182</v>
      </c>
      <c r="D89" s="48"/>
      <c r="E89" s="50"/>
    </row>
    <row r="90" spans="1:5" ht="60.75" x14ac:dyDescent="0.25">
      <c r="A90" t="str">
        <f>VLOOKUP(B90, names!A$3:B$2401, 2,)</f>
        <v>People's Trust Insurance Co.</v>
      </c>
      <c r="B90" s="46" t="s">
        <v>44</v>
      </c>
      <c r="C90" s="47">
        <v>128295</v>
      </c>
      <c r="D90" s="51">
        <v>44</v>
      </c>
      <c r="E90" s="50">
        <f t="shared" si="1"/>
        <v>2915.7954545454545</v>
      </c>
    </row>
    <row r="91" spans="1:5" ht="60.75" x14ac:dyDescent="0.25">
      <c r="A91" t="str">
        <f>VLOOKUP(B91, names!A$3:B$2401, 2,)</f>
        <v>Praetorian Insurance Co.</v>
      </c>
      <c r="B91" s="46" t="s">
        <v>96</v>
      </c>
      <c r="C91" s="47">
        <v>3957</v>
      </c>
      <c r="D91" s="48"/>
      <c r="E91" s="50"/>
    </row>
    <row r="92" spans="1:5" ht="48.75" x14ac:dyDescent="0.25">
      <c r="A92" t="str">
        <f>VLOOKUP(B92, names!A$3:B$2401, 2,)</f>
        <v>Prepared Insurance Co.</v>
      </c>
      <c r="B92" s="46" t="s">
        <v>82</v>
      </c>
      <c r="C92" s="47">
        <v>21547</v>
      </c>
      <c r="D92" s="51">
        <v>4</v>
      </c>
      <c r="E92" s="50">
        <f t="shared" si="1"/>
        <v>5386.75</v>
      </c>
    </row>
    <row r="93" spans="1:5" ht="72.75" x14ac:dyDescent="0.25">
      <c r="A93" t="str">
        <f>VLOOKUP(B93, names!A$3:B$2401, 2,)</f>
        <v>Privilege Underwriters Reciprocal Exchange</v>
      </c>
      <c r="B93" s="46" t="s">
        <v>103</v>
      </c>
      <c r="C93" s="47">
        <v>5809</v>
      </c>
      <c r="D93" s="48"/>
      <c r="E93" s="50"/>
    </row>
    <row r="94" spans="1:5" ht="48.75" x14ac:dyDescent="0.25">
      <c r="A94" t="str">
        <f>VLOOKUP(B94, names!A$3:B$2401, 2,)</f>
        <v>Response Insurance Co.</v>
      </c>
      <c r="B94" s="46" t="s">
        <v>112</v>
      </c>
      <c r="C94" s="47">
        <v>212</v>
      </c>
      <c r="D94" s="48"/>
      <c r="E94" s="50"/>
    </row>
    <row r="95" spans="1:5" ht="60.75" x14ac:dyDescent="0.25">
      <c r="A95" t="str">
        <f>VLOOKUP(B95, names!A$3:B$2401, 2,)</f>
        <v>Safe Harbor Insurance Co.</v>
      </c>
      <c r="B95" s="46" t="s">
        <v>57</v>
      </c>
      <c r="C95" s="47">
        <v>62103</v>
      </c>
      <c r="D95" s="51">
        <v>11</v>
      </c>
      <c r="E95" s="50">
        <f t="shared" si="1"/>
        <v>5645.727272727273</v>
      </c>
    </row>
    <row r="96" spans="1:5" ht="60.75" x14ac:dyDescent="0.25">
      <c r="A96">
        <f>VLOOKUP(B96, names!A$3:B$2401, 2,)</f>
        <v>0</v>
      </c>
      <c r="B96" s="46" t="s">
        <v>2920</v>
      </c>
      <c r="C96" s="47">
        <v>31099</v>
      </c>
      <c r="D96" s="48"/>
      <c r="E96" s="50"/>
    </row>
    <row r="97" spans="1:5" ht="60.75" x14ac:dyDescent="0.25">
      <c r="A97" t="str">
        <f>VLOOKUP(B97, names!A$3:B$2401, 2,)</f>
        <v>Sawgrass Mutual Insurance Co.</v>
      </c>
      <c r="B97" s="46" t="s">
        <v>85</v>
      </c>
      <c r="C97" s="47">
        <v>26402</v>
      </c>
      <c r="D97" s="51">
        <v>13</v>
      </c>
      <c r="E97" s="50">
        <f t="shared" si="1"/>
        <v>2030.9230769230769</v>
      </c>
    </row>
    <row r="98" spans="1:5" ht="60.75" x14ac:dyDescent="0.25">
      <c r="A98" t="str">
        <f>VLOOKUP(B98, names!A$3:B$2401, 2,)</f>
        <v>Security First Insurance Co.</v>
      </c>
      <c r="B98" s="46" t="s">
        <v>35</v>
      </c>
      <c r="C98" s="47">
        <v>178697</v>
      </c>
      <c r="D98" s="51">
        <v>78</v>
      </c>
      <c r="E98" s="50">
        <f t="shared" si="1"/>
        <v>2290.9871794871797</v>
      </c>
    </row>
    <row r="99" spans="1:5" ht="60.75" x14ac:dyDescent="0.25">
      <c r="A99" t="str">
        <f>VLOOKUP(B99, names!A$3:B$2401, 2,)</f>
        <v>Southern Fidelity Insurance Co.</v>
      </c>
      <c r="B99" s="46" t="s">
        <v>58</v>
      </c>
      <c r="C99" s="47">
        <v>70146</v>
      </c>
      <c r="D99" s="51">
        <v>15</v>
      </c>
      <c r="E99" s="50">
        <f t="shared" si="1"/>
        <v>4676.3999999999996</v>
      </c>
    </row>
    <row r="100" spans="1:5" ht="72.75" x14ac:dyDescent="0.25">
      <c r="A100" t="str">
        <f>VLOOKUP(B100, names!A$3:B$2401, 2,)</f>
        <v>Southern Fidelity Property &amp; Casualty</v>
      </c>
      <c r="B100" s="46" t="s">
        <v>62</v>
      </c>
      <c r="C100" s="47">
        <v>71016</v>
      </c>
      <c r="D100" s="51">
        <v>16</v>
      </c>
      <c r="E100" s="50">
        <f t="shared" si="1"/>
        <v>4438.5</v>
      </c>
    </row>
    <row r="101" spans="1:5" ht="60.75" x14ac:dyDescent="0.25">
      <c r="A101" t="str">
        <f>VLOOKUP(B101, names!A$3:B$2401, 2,)</f>
        <v>Southern Oak Insurance Co.</v>
      </c>
      <c r="B101" s="46" t="s">
        <v>65</v>
      </c>
      <c r="C101" s="47">
        <v>61349</v>
      </c>
      <c r="D101" s="51">
        <v>14</v>
      </c>
      <c r="E101" s="50">
        <f t="shared" si="1"/>
        <v>4382.0714285714284</v>
      </c>
    </row>
    <row r="102" spans="1:5" ht="60.75" x14ac:dyDescent="0.25">
      <c r="A102" t="str">
        <f>VLOOKUP(B102, names!A$3:B$2401, 2,)</f>
        <v>Southern-Owners Insurance Co.</v>
      </c>
      <c r="B102" s="46" t="s">
        <v>101</v>
      </c>
      <c r="C102" s="47">
        <v>8628</v>
      </c>
      <c r="D102" s="51">
        <v>1</v>
      </c>
      <c r="E102" s="50">
        <f t="shared" si="1"/>
        <v>8628</v>
      </c>
    </row>
    <row r="103" spans="1:5" ht="60.75" x14ac:dyDescent="0.25">
      <c r="A103" t="str">
        <f>VLOOKUP(B103, names!A$3:B$2401, 2,)</f>
        <v>St. Johns Insurance Co.</v>
      </c>
      <c r="B103" s="46" t="s">
        <v>40</v>
      </c>
      <c r="C103" s="47">
        <v>171985</v>
      </c>
      <c r="D103" s="51">
        <v>30</v>
      </c>
      <c r="E103" s="50">
        <f t="shared" si="1"/>
        <v>5732.833333333333</v>
      </c>
    </row>
    <row r="104" spans="1:5" ht="96.75" x14ac:dyDescent="0.25">
      <c r="A104" t="str">
        <f>VLOOKUP(B104, names!A$3:B$2401, 2,)</f>
        <v>Stillwater Property And Casualty Insurance Co.</v>
      </c>
      <c r="B104" s="46" t="s">
        <v>100</v>
      </c>
      <c r="C104" s="47">
        <v>10044</v>
      </c>
      <c r="D104" s="51">
        <v>2</v>
      </c>
      <c r="E104" s="50">
        <f t="shared" si="1"/>
        <v>5022</v>
      </c>
    </row>
    <row r="105" spans="1:5" ht="48.75" x14ac:dyDescent="0.25">
      <c r="A105" t="str">
        <f>VLOOKUP(B105, names!A$3:B$2401, 2,)</f>
        <v>Teachers Insurance Co.</v>
      </c>
      <c r="B105" s="46" t="s">
        <v>137</v>
      </c>
      <c r="C105" s="47">
        <v>3829</v>
      </c>
      <c r="D105" s="48"/>
      <c r="E105" s="50"/>
    </row>
    <row r="106" spans="1:5" ht="72.75" x14ac:dyDescent="0.25">
      <c r="A106" t="str">
        <f>VLOOKUP(B106, names!A$3:B$2401, 2,)</f>
        <v>Tower Hill Prime Insurance Co.</v>
      </c>
      <c r="B106" s="46" t="s">
        <v>43</v>
      </c>
      <c r="C106" s="47">
        <v>137771</v>
      </c>
      <c r="D106" s="51">
        <v>32</v>
      </c>
      <c r="E106" s="50">
        <f t="shared" si="1"/>
        <v>4305.34375</v>
      </c>
    </row>
    <row r="107" spans="1:5" ht="72.75" x14ac:dyDescent="0.25">
      <c r="A107" t="str">
        <f>VLOOKUP(B107, names!A$3:B$2401, 2,)</f>
        <v>Tower Hill Select Insurance Co.</v>
      </c>
      <c r="B107" s="46" t="s">
        <v>63</v>
      </c>
      <c r="C107" s="47">
        <v>64847</v>
      </c>
      <c r="D107" s="51">
        <v>19</v>
      </c>
      <c r="E107" s="50">
        <f t="shared" si="1"/>
        <v>3413</v>
      </c>
    </row>
    <row r="108" spans="1:5" ht="84.75" x14ac:dyDescent="0.25">
      <c r="A108" t="str">
        <f>VLOOKUP(B108, names!A$3:B$2401, 2,)</f>
        <v>Tower Hill Signature Insurance Co.</v>
      </c>
      <c r="B108" s="46" t="s">
        <v>51</v>
      </c>
      <c r="C108" s="47">
        <v>99276</v>
      </c>
      <c r="D108" s="51">
        <v>20</v>
      </c>
      <c r="E108" s="50">
        <f t="shared" si="1"/>
        <v>4963.8</v>
      </c>
    </row>
    <row r="109" spans="1:5" ht="48.75" x14ac:dyDescent="0.25">
      <c r="A109" t="str">
        <f>VLOOKUP(B109, names!A$3:B$2401, 2,)</f>
        <v>Travelers Indemnity Co.</v>
      </c>
      <c r="B109" s="46" t="s">
        <v>152</v>
      </c>
      <c r="C109" s="47">
        <v>102</v>
      </c>
      <c r="D109" s="48"/>
      <c r="E109" s="50"/>
    </row>
    <row r="110" spans="1:5" ht="72.75" x14ac:dyDescent="0.25">
      <c r="A110" t="str">
        <f>VLOOKUP(B110, names!A$3:B$2401, 2,)</f>
        <v>Travelers Indemnity Co. Of America</v>
      </c>
      <c r="B110" s="46" t="s">
        <v>123</v>
      </c>
      <c r="C110" s="47">
        <v>1607</v>
      </c>
      <c r="D110" s="48"/>
      <c r="E110" s="50"/>
    </row>
    <row r="111" spans="1:5" ht="84.75" x14ac:dyDescent="0.25">
      <c r="A111" t="str">
        <f>VLOOKUP(B111, names!A$3:B$2401, 2,)</f>
        <v>Travelers Indemnity Co. Of Connecticut</v>
      </c>
      <c r="B111" s="46" t="s">
        <v>156</v>
      </c>
      <c r="C111" s="47">
        <v>84</v>
      </c>
      <c r="D111" s="48"/>
      <c r="E111" s="50"/>
    </row>
    <row r="112" spans="1:5" ht="60.75" x14ac:dyDescent="0.25">
      <c r="A112" t="str">
        <f>VLOOKUP(B112, names!A$3:B$2401, 2,)</f>
        <v>Twin City Fire Insurance Co.</v>
      </c>
      <c r="B112" s="46" t="s">
        <v>184</v>
      </c>
      <c r="C112" s="47">
        <v>4</v>
      </c>
      <c r="D112" s="48"/>
      <c r="E112" s="50"/>
    </row>
    <row r="113" spans="1:5" ht="84.75" x14ac:dyDescent="0.25">
      <c r="A113" t="str">
        <f>VLOOKUP(B113, names!A$3:B$2401, 2,)</f>
        <v>United Casualty Insurance Co. Of America</v>
      </c>
      <c r="B113" s="46" t="s">
        <v>95</v>
      </c>
      <c r="C113" s="47">
        <v>15864</v>
      </c>
      <c r="D113" s="48"/>
      <c r="E113" s="50"/>
    </row>
    <row r="114" spans="1:5" ht="48.75" x14ac:dyDescent="0.25">
      <c r="A114" t="str">
        <f>VLOOKUP(B114, names!A$3:B$2401, 2,)</f>
        <v>United Fire And Casualty Co.</v>
      </c>
      <c r="B114" s="46" t="s">
        <v>130</v>
      </c>
      <c r="C114" s="47">
        <v>842</v>
      </c>
      <c r="D114" s="48"/>
      <c r="E114" s="50"/>
    </row>
    <row r="115" spans="1:5" ht="84.75" x14ac:dyDescent="0.25">
      <c r="A115" t="str">
        <f>VLOOKUP(B115, names!A$3:B$2401, 2,)</f>
        <v>United Property &amp; Casualty Insurance Co.</v>
      </c>
      <c r="B115" s="46" t="s">
        <v>39</v>
      </c>
      <c r="C115" s="47">
        <v>159189</v>
      </c>
      <c r="D115" s="51">
        <v>37</v>
      </c>
      <c r="E115" s="50">
        <f t="shared" si="1"/>
        <v>4302.405405405405</v>
      </c>
    </row>
    <row r="116" spans="1:5" ht="72.75" x14ac:dyDescent="0.25">
      <c r="A116" t="str">
        <f>VLOOKUP(B116, names!A$3:B$2401, 2,)</f>
        <v>United Services Automobile Association</v>
      </c>
      <c r="B116" s="46" t="s">
        <v>45</v>
      </c>
      <c r="C116" s="47">
        <v>125524</v>
      </c>
      <c r="D116" s="51">
        <v>8</v>
      </c>
      <c r="E116" s="50">
        <f t="shared" si="1"/>
        <v>15690.5</v>
      </c>
    </row>
    <row r="117" spans="1:5" ht="84.75" x14ac:dyDescent="0.25">
      <c r="A117" t="str">
        <f>VLOOKUP(B117, names!A$3:B$2401, 2,)</f>
        <v>Universal Insurance Co. Of North America</v>
      </c>
      <c r="B117" s="46" t="s">
        <v>70</v>
      </c>
      <c r="C117" s="47">
        <v>53219</v>
      </c>
      <c r="D117" s="51">
        <v>13</v>
      </c>
      <c r="E117" s="50">
        <f t="shared" si="1"/>
        <v>4093.7692307692309</v>
      </c>
    </row>
    <row r="118" spans="1:5" ht="96.75" x14ac:dyDescent="0.25">
      <c r="A118" t="str">
        <f>VLOOKUP(B118, names!A$3:B$2401, 2,)</f>
        <v>Universal Property &amp; Casualty Insurance Co.</v>
      </c>
      <c r="B118" s="46" t="s">
        <v>34</v>
      </c>
      <c r="C118" s="47">
        <v>493810</v>
      </c>
      <c r="D118" s="51">
        <v>118</v>
      </c>
      <c r="E118" s="50">
        <f t="shared" si="1"/>
        <v>4184.8305084745762</v>
      </c>
    </row>
    <row r="119" spans="1:5" ht="60.75" x14ac:dyDescent="0.25">
      <c r="A119" t="str">
        <f>VLOOKUP(B119, names!A$3:B$2401, 2,)</f>
        <v>USAA Casualty Insurance Co.</v>
      </c>
      <c r="B119" s="46" t="s">
        <v>67</v>
      </c>
      <c r="C119" s="47">
        <v>53589</v>
      </c>
      <c r="D119" s="51">
        <v>7</v>
      </c>
      <c r="E119" s="50">
        <f t="shared" si="1"/>
        <v>7655.5714285714284</v>
      </c>
    </row>
    <row r="120" spans="1:5" ht="60.75" x14ac:dyDescent="0.25">
      <c r="A120" t="str">
        <f>VLOOKUP(B120, names!A$3:B$2401, 2,)</f>
        <v>USAA General Indemnity Co.</v>
      </c>
      <c r="B120" s="46" t="s">
        <v>94</v>
      </c>
      <c r="C120" s="47">
        <v>9202</v>
      </c>
      <c r="D120" s="48"/>
      <c r="E120" s="50"/>
    </row>
    <row r="121" spans="1:5" ht="48.75" x14ac:dyDescent="0.25">
      <c r="A121" t="str">
        <f>VLOOKUP(B121, names!A$3:B$2401, 2,)</f>
        <v>Vigilant Insurance Co.</v>
      </c>
      <c r="B121" s="46" t="s">
        <v>158</v>
      </c>
      <c r="C121" s="47">
        <v>80</v>
      </c>
      <c r="D121" s="48"/>
      <c r="E121" s="50"/>
    </row>
    <row r="122" spans="1:5" ht="48.75" x14ac:dyDescent="0.25">
      <c r="A122" t="str">
        <f>VLOOKUP(B122, names!A$3:B$2401, 2,)</f>
        <v>Weston Insurance Co.</v>
      </c>
      <c r="B122" s="46" t="s">
        <v>87</v>
      </c>
      <c r="C122" s="47">
        <v>14363</v>
      </c>
      <c r="D122" s="51">
        <v>1</v>
      </c>
      <c r="E122" s="50">
        <f t="shared" si="1"/>
        <v>14363</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120"/>
  <sheetViews>
    <sheetView workbookViewId="0">
      <selection activeCell="A2" sqref="A2"/>
    </sheetView>
  </sheetViews>
  <sheetFormatPr defaultRowHeight="15" x14ac:dyDescent="0.25"/>
  <sheetData>
    <row r="1" spans="1:5" ht="51" x14ac:dyDescent="0.25">
      <c r="B1" s="39" t="s">
        <v>2911</v>
      </c>
      <c r="C1" s="40" t="s">
        <v>2912</v>
      </c>
      <c r="D1" s="40" t="s">
        <v>2913</v>
      </c>
      <c r="E1" s="40" t="s">
        <v>2914</v>
      </c>
    </row>
    <row r="2" spans="1:5" x14ac:dyDescent="0.25">
      <c r="A2">
        <f>VLOOKUP(B2, names!A$3:B$2401, 2,)</f>
        <v>0</v>
      </c>
      <c r="B2" s="41" t="s">
        <v>2915</v>
      </c>
      <c r="C2" s="42">
        <v>3052</v>
      </c>
      <c r="D2" s="43"/>
      <c r="E2" s="44"/>
    </row>
    <row r="3" spans="1:5" x14ac:dyDescent="0.25">
      <c r="A3" t="str">
        <f>VLOOKUP(B3, names!A$3:B$2401, 2,)</f>
        <v>Ace Insurance Co. Of The Midwest</v>
      </c>
      <c r="B3" s="41" t="s">
        <v>114</v>
      </c>
      <c r="C3" s="42">
        <v>2351</v>
      </c>
      <c r="D3" s="43"/>
      <c r="E3" s="44"/>
    </row>
    <row r="4" spans="1:5" x14ac:dyDescent="0.25">
      <c r="A4" t="str">
        <f>VLOOKUP(B4, names!A$3:B$2401, 2,)</f>
        <v>Addison Insurance Co.</v>
      </c>
      <c r="B4" s="41" t="s">
        <v>136</v>
      </c>
      <c r="C4" s="42">
        <v>533</v>
      </c>
      <c r="D4" s="43"/>
      <c r="E4" s="44"/>
    </row>
    <row r="5" spans="1:5" x14ac:dyDescent="0.25">
      <c r="A5" t="str">
        <f>VLOOKUP(B5, names!A$3:B$2401, 2,)</f>
        <v>Aegis Security Insurance Co.</v>
      </c>
      <c r="B5" s="41" t="s">
        <v>129</v>
      </c>
      <c r="C5" s="42">
        <v>809</v>
      </c>
      <c r="D5" s="43"/>
      <c r="E5" s="44"/>
    </row>
    <row r="6" spans="1:5" x14ac:dyDescent="0.25">
      <c r="A6" t="str">
        <f>VLOOKUP(B6, names!A$3:B$2401, 2,)</f>
        <v>AIG Property Casualty Co.</v>
      </c>
      <c r="B6" s="41" t="s">
        <v>97</v>
      </c>
      <c r="C6" s="42">
        <v>13552</v>
      </c>
      <c r="D6" s="45">
        <v>1</v>
      </c>
      <c r="E6" s="44">
        <f>C6/D6</f>
        <v>13552</v>
      </c>
    </row>
    <row r="7" spans="1:5" x14ac:dyDescent="0.25">
      <c r="A7" t="str">
        <f>VLOOKUP(B7, names!A$3:B$2401, 2,)</f>
        <v>American Automobile Insurance Co.</v>
      </c>
      <c r="B7" s="41" t="s">
        <v>113</v>
      </c>
      <c r="C7" s="42">
        <v>2820</v>
      </c>
      <c r="D7" s="43"/>
      <c r="E7" s="44"/>
    </row>
    <row r="8" spans="1:5" x14ac:dyDescent="0.25">
      <c r="A8" t="str">
        <f>VLOOKUP(B8, names!A$3:B$2401, 2,)</f>
        <v>American Bankers Insurance Co. Of Florida</v>
      </c>
      <c r="B8" s="41" t="s">
        <v>42</v>
      </c>
      <c r="C8" s="42">
        <v>129118</v>
      </c>
      <c r="D8" s="45">
        <v>8</v>
      </c>
      <c r="E8" s="44">
        <f t="shared" ref="E8:E70" si="0">C8/D8</f>
        <v>16139.75</v>
      </c>
    </row>
    <row r="9" spans="1:5" x14ac:dyDescent="0.25">
      <c r="A9" t="str">
        <f>VLOOKUP(B9, names!A$3:B$2401, 2,)</f>
        <v>American Home Assurance Co.</v>
      </c>
      <c r="B9" s="41" t="s">
        <v>128</v>
      </c>
      <c r="C9" s="42">
        <v>980</v>
      </c>
      <c r="D9" s="43"/>
      <c r="E9" s="44"/>
    </row>
    <row r="10" spans="1:5" x14ac:dyDescent="0.25">
      <c r="A10" t="str">
        <f>VLOOKUP(B10, names!A$3:B$2401, 2,)</f>
        <v>American Integrity Insurance Co. Of Florida</v>
      </c>
      <c r="B10" s="41" t="s">
        <v>38</v>
      </c>
      <c r="C10" s="42">
        <v>182673</v>
      </c>
      <c r="D10" s="45">
        <v>49</v>
      </c>
      <c r="E10" s="44">
        <f t="shared" si="0"/>
        <v>3728.0204081632655</v>
      </c>
    </row>
    <row r="11" spans="1:5" x14ac:dyDescent="0.25">
      <c r="A11" t="str">
        <f>VLOOKUP(B11, names!A$3:B$2401, 2,)</f>
        <v>American Modern Insurance Co. Of Florida</v>
      </c>
      <c r="B11" s="41" t="s">
        <v>66</v>
      </c>
      <c r="C11" s="42">
        <v>48634</v>
      </c>
      <c r="D11" s="43"/>
      <c r="E11" s="44"/>
    </row>
    <row r="12" spans="1:5" x14ac:dyDescent="0.25">
      <c r="A12" t="str">
        <f>VLOOKUP(B12, names!A$3:B$2401, 2,)</f>
        <v>American Platinum Property And Casualty Insurance Co.</v>
      </c>
      <c r="B12" s="41" t="s">
        <v>132</v>
      </c>
      <c r="C12" s="42">
        <v>729</v>
      </c>
      <c r="D12" s="43"/>
      <c r="E12" s="44"/>
    </row>
    <row r="13" spans="1:5" x14ac:dyDescent="0.25">
      <c r="A13" t="str">
        <f>VLOOKUP(B13, names!A$3:B$2401, 2,)</f>
        <v>American Reliable Insurance Co.</v>
      </c>
      <c r="B13" s="41" t="s">
        <v>102</v>
      </c>
      <c r="C13" s="42">
        <v>6563</v>
      </c>
      <c r="D13" s="45">
        <v>2</v>
      </c>
      <c r="E13" s="44">
        <f t="shared" si="0"/>
        <v>3281.5</v>
      </c>
    </row>
    <row r="14" spans="1:5" x14ac:dyDescent="0.25">
      <c r="A14" t="str">
        <f>VLOOKUP(B14, names!A$3:B$2401, 2,)</f>
        <v>American Security Insurance Co.</v>
      </c>
      <c r="B14" s="41" t="s">
        <v>172</v>
      </c>
      <c r="C14" s="42">
        <v>14</v>
      </c>
      <c r="D14" s="43"/>
      <c r="E14" s="44"/>
    </row>
    <row r="15" spans="1:5" x14ac:dyDescent="0.25">
      <c r="A15" t="str">
        <f>VLOOKUP(B15, names!A$3:B$2401, 2,)</f>
        <v>American Southern Home Insurance Co.</v>
      </c>
      <c r="B15" s="41" t="s">
        <v>105</v>
      </c>
      <c r="C15" s="42">
        <v>9097</v>
      </c>
      <c r="D15" s="43"/>
      <c r="E15" s="44"/>
    </row>
    <row r="16" spans="1:5" x14ac:dyDescent="0.25">
      <c r="A16" t="str">
        <f>VLOOKUP(B16, names!A$3:B$2401, 2,)</f>
        <v>American Strategic Insurance Corp.</v>
      </c>
      <c r="B16" s="41" t="s">
        <v>61</v>
      </c>
      <c r="C16" s="42">
        <v>62032</v>
      </c>
      <c r="D16" s="45">
        <v>10</v>
      </c>
      <c r="E16" s="44">
        <f t="shared" si="0"/>
        <v>6203.2</v>
      </c>
    </row>
    <row r="17" spans="1:5" x14ac:dyDescent="0.25">
      <c r="A17" t="str">
        <f>VLOOKUP(B17, names!A$3:B$2401, 2,)</f>
        <v>American Traditions Insurance Co.</v>
      </c>
      <c r="B17" s="41" t="s">
        <v>68</v>
      </c>
      <c r="C17" s="42">
        <v>50725</v>
      </c>
      <c r="D17" s="45">
        <v>6</v>
      </c>
      <c r="E17" s="44">
        <f t="shared" si="0"/>
        <v>8454.1666666666661</v>
      </c>
    </row>
    <row r="18" spans="1:5" x14ac:dyDescent="0.25">
      <c r="A18" t="str">
        <f>VLOOKUP(B18, names!A$3:B$2401, 2,)</f>
        <v>Amica Mutual Insurance Co.</v>
      </c>
      <c r="B18" s="41" t="s">
        <v>89</v>
      </c>
      <c r="C18" s="42">
        <v>21990</v>
      </c>
      <c r="D18" s="45">
        <v>2</v>
      </c>
      <c r="E18" s="44">
        <f t="shared" si="0"/>
        <v>10995</v>
      </c>
    </row>
    <row r="19" spans="1:5" x14ac:dyDescent="0.25">
      <c r="A19" t="str">
        <f>VLOOKUP(B19, names!A$3:B$2401, 2,)</f>
        <v>Ark Royal Insurance Co.</v>
      </c>
      <c r="B19" s="41" t="s">
        <v>50</v>
      </c>
      <c r="C19" s="42">
        <v>91188</v>
      </c>
      <c r="D19" s="45">
        <v>7</v>
      </c>
      <c r="E19" s="44">
        <f t="shared" si="0"/>
        <v>13026.857142857143</v>
      </c>
    </row>
    <row r="20" spans="1:5" x14ac:dyDescent="0.25">
      <c r="A20" t="str">
        <f>VLOOKUP(B20, names!A$3:B$2401, 2,)</f>
        <v>Armed Forces Insurance Exchange</v>
      </c>
      <c r="B20" s="41" t="s">
        <v>111</v>
      </c>
      <c r="C20" s="42">
        <v>3989</v>
      </c>
      <c r="D20" s="45">
        <v>2</v>
      </c>
      <c r="E20" s="44">
        <f t="shared" si="0"/>
        <v>1994.5</v>
      </c>
    </row>
    <row r="21" spans="1:5" x14ac:dyDescent="0.25">
      <c r="A21" t="str">
        <f>VLOOKUP(B21, names!A$3:B$2401, 2,)</f>
        <v>ASI Assurance Corp.</v>
      </c>
      <c r="B21" s="41" t="s">
        <v>56</v>
      </c>
      <c r="C21" s="42">
        <v>84123</v>
      </c>
      <c r="D21" s="45">
        <v>4</v>
      </c>
      <c r="E21" s="44">
        <f t="shared" si="0"/>
        <v>21030.75</v>
      </c>
    </row>
    <row r="22" spans="1:5" x14ac:dyDescent="0.25">
      <c r="A22" t="str">
        <f>VLOOKUP(B22, names!A$3:B$2401, 2,)</f>
        <v>ASI Preferred Insurance Corp.</v>
      </c>
      <c r="B22" s="41" t="s">
        <v>47</v>
      </c>
      <c r="C22" s="42">
        <v>102139</v>
      </c>
      <c r="D22" s="45">
        <v>4</v>
      </c>
      <c r="E22" s="44">
        <f t="shared" si="0"/>
        <v>25534.75</v>
      </c>
    </row>
    <row r="23" spans="1:5" x14ac:dyDescent="0.25">
      <c r="A23" t="str">
        <f>VLOOKUP(B23, names!A$3:B$2401, 2,)</f>
        <v>Associated Indemnity Corp.</v>
      </c>
      <c r="B23" s="41" t="s">
        <v>141</v>
      </c>
      <c r="C23" s="42">
        <v>280</v>
      </c>
      <c r="D23" s="43"/>
      <c r="E23" s="44"/>
    </row>
    <row r="24" spans="1:5" x14ac:dyDescent="0.25">
      <c r="A24" t="str">
        <f>VLOOKUP(B24, names!A$3:B$2401, 2,)</f>
        <v>Auto Club Insurance Co. Of Florida</v>
      </c>
      <c r="B24" s="41" t="s">
        <v>60</v>
      </c>
      <c r="C24" s="42">
        <v>59423</v>
      </c>
      <c r="D24" s="45">
        <v>3</v>
      </c>
      <c r="E24" s="44">
        <f t="shared" si="0"/>
        <v>19807.666666666668</v>
      </c>
    </row>
    <row r="25" spans="1:5" x14ac:dyDescent="0.25">
      <c r="A25" t="str">
        <f>VLOOKUP(B25, names!A$3:B$2401, 2,)</f>
        <v>Auto-Owners Insurance Co.</v>
      </c>
      <c r="B25" s="41" t="s">
        <v>116</v>
      </c>
      <c r="C25" s="42">
        <v>2561</v>
      </c>
      <c r="D25" s="43"/>
      <c r="E25" s="44"/>
    </row>
    <row r="26" spans="1:5" x14ac:dyDescent="0.25">
      <c r="A26" t="str">
        <f>VLOOKUP(B26, names!A$3:B$2401, 2,)</f>
        <v>Avatar Property &amp; Casualty Insurance Co.</v>
      </c>
      <c r="B26" s="41" t="s">
        <v>91</v>
      </c>
      <c r="C26" s="42">
        <v>10391</v>
      </c>
      <c r="D26" s="43"/>
      <c r="E26" s="44"/>
    </row>
    <row r="27" spans="1:5" x14ac:dyDescent="0.25">
      <c r="A27" t="str">
        <f>VLOOKUP(B27, names!A$3:B$2401, 2,)</f>
        <v>Capitol Preferred Insurance Co.</v>
      </c>
      <c r="B27" s="41" t="s">
        <v>74</v>
      </c>
      <c r="C27" s="42">
        <v>41634</v>
      </c>
      <c r="D27" s="45">
        <v>13</v>
      </c>
      <c r="E27" s="44">
        <f t="shared" si="0"/>
        <v>3202.6153846153848</v>
      </c>
    </row>
    <row r="28" spans="1:5" x14ac:dyDescent="0.25">
      <c r="A28" t="str">
        <f>VLOOKUP(B28, names!A$3:B$2401, 2,)</f>
        <v>Castle Key Indemnity Co.</v>
      </c>
      <c r="B28" s="41" t="s">
        <v>49</v>
      </c>
      <c r="C28" s="42">
        <v>106897</v>
      </c>
      <c r="D28" s="45">
        <v>12</v>
      </c>
      <c r="E28" s="44">
        <f t="shared" si="0"/>
        <v>8908.0833333333339</v>
      </c>
    </row>
    <row r="29" spans="1:5" x14ac:dyDescent="0.25">
      <c r="A29" t="str">
        <f>VLOOKUP(B29, names!A$3:B$2401, 2,)</f>
        <v>Castle Key Insurance Co.</v>
      </c>
      <c r="B29" s="41" t="s">
        <v>53</v>
      </c>
      <c r="C29" s="42">
        <v>95823</v>
      </c>
      <c r="D29" s="45">
        <v>36</v>
      </c>
      <c r="E29" s="44">
        <f t="shared" si="0"/>
        <v>2661.75</v>
      </c>
    </row>
    <row r="30" spans="1:5" x14ac:dyDescent="0.25">
      <c r="A30" t="str">
        <f>VLOOKUP(B30, names!A$3:B$2401, 2,)</f>
        <v>Century-National Insurance Co.</v>
      </c>
      <c r="B30" s="41" t="s">
        <v>189</v>
      </c>
      <c r="C30" s="42">
        <v>4</v>
      </c>
      <c r="D30" s="43"/>
      <c r="E30" s="44"/>
    </row>
    <row r="31" spans="1:5" x14ac:dyDescent="0.25">
      <c r="A31" t="str">
        <f>VLOOKUP(B31, names!A$3:B$2401, 2,)</f>
        <v>Charter Oak Fire Insurance Co.</v>
      </c>
      <c r="B31" s="41" t="s">
        <v>149</v>
      </c>
      <c r="C31" s="42">
        <v>116</v>
      </c>
      <c r="D31" s="43"/>
      <c r="E31" s="44"/>
    </row>
    <row r="32" spans="1:5" x14ac:dyDescent="0.25">
      <c r="A32" t="str">
        <f>VLOOKUP(B32, names!A$3:B$2401, 2,)</f>
        <v>Cincinnati Insurance Co.</v>
      </c>
      <c r="B32" s="41" t="s">
        <v>124</v>
      </c>
      <c r="C32" s="42">
        <v>5948</v>
      </c>
      <c r="D32" s="45">
        <v>1</v>
      </c>
      <c r="E32" s="44">
        <f t="shared" si="0"/>
        <v>5948</v>
      </c>
    </row>
    <row r="33" spans="1:5" x14ac:dyDescent="0.25">
      <c r="A33" t="str">
        <f>VLOOKUP(B33, names!A$3:B$2401, 2,)</f>
        <v>Citizens Property Insurance Corp.</v>
      </c>
      <c r="B33" s="41" t="s">
        <v>33</v>
      </c>
      <c r="C33" s="42">
        <v>901690</v>
      </c>
      <c r="D33" s="45">
        <v>590</v>
      </c>
      <c r="E33" s="44">
        <f t="shared" si="0"/>
        <v>1528.2881355932204</v>
      </c>
    </row>
    <row r="34" spans="1:5" x14ac:dyDescent="0.25">
      <c r="A34" t="e">
        <f>VLOOKUP(B34, names!A$3:B$2401, 2,)</f>
        <v>#N/A</v>
      </c>
      <c r="B34" s="41" t="s">
        <v>2918</v>
      </c>
      <c r="C34" s="42">
        <v>6140</v>
      </c>
      <c r="D34" s="45">
        <v>1</v>
      </c>
      <c r="E34" s="44">
        <f t="shared" si="0"/>
        <v>6140</v>
      </c>
    </row>
    <row r="35" spans="1:5" x14ac:dyDescent="0.25">
      <c r="A35" t="str">
        <f>VLOOKUP(B35, names!A$3:B$2401, 2,)</f>
        <v>Cypress Property &amp; Casualty Insurance Co.</v>
      </c>
      <c r="B35" s="41" t="s">
        <v>59</v>
      </c>
      <c r="C35" s="42">
        <v>71798</v>
      </c>
      <c r="D35" s="45">
        <v>1</v>
      </c>
      <c r="E35" s="44">
        <f t="shared" si="0"/>
        <v>71798</v>
      </c>
    </row>
    <row r="36" spans="1:5" x14ac:dyDescent="0.25">
      <c r="A36" t="str">
        <f>VLOOKUP(B36, names!A$3:B$2401, 2,)</f>
        <v>Electric Insurance Co.</v>
      </c>
      <c r="B36" s="41" t="s">
        <v>121</v>
      </c>
      <c r="C36" s="42">
        <v>2036</v>
      </c>
      <c r="D36" s="45">
        <v>2</v>
      </c>
      <c r="E36" s="44">
        <f t="shared" si="0"/>
        <v>1018</v>
      </c>
    </row>
    <row r="37" spans="1:5" x14ac:dyDescent="0.25">
      <c r="A37" t="e">
        <f>VLOOKUP(B37, names!A$3:B$2401, 2,)</f>
        <v>#N/A</v>
      </c>
      <c r="B37" s="41" t="s">
        <v>2923</v>
      </c>
      <c r="C37" s="42">
        <v>16510</v>
      </c>
      <c r="D37" s="45">
        <v>1</v>
      </c>
      <c r="E37" s="44">
        <f t="shared" si="0"/>
        <v>16510</v>
      </c>
    </row>
    <row r="38" spans="1:5" x14ac:dyDescent="0.25">
      <c r="A38" t="str">
        <f>VLOOKUP(B38, names!A$3:B$2401, 2,)</f>
        <v>Employers Insurance Co. Of Wausau</v>
      </c>
      <c r="B38" s="41" t="s">
        <v>194</v>
      </c>
      <c r="C38" s="42">
        <v>0</v>
      </c>
      <c r="D38" s="43"/>
      <c r="E38" s="44"/>
    </row>
    <row r="39" spans="1:5" x14ac:dyDescent="0.25">
      <c r="A39">
        <f>VLOOKUP(B39, names!A$3:B$2401, 2,)</f>
        <v>0</v>
      </c>
      <c r="B39" s="41" t="s">
        <v>382</v>
      </c>
      <c r="C39" s="42">
        <v>68</v>
      </c>
      <c r="D39" s="43"/>
      <c r="E39" s="44"/>
    </row>
    <row r="40" spans="1:5" x14ac:dyDescent="0.25">
      <c r="A40" t="str">
        <f>VLOOKUP(B40, names!A$3:B$2401, 2,)</f>
        <v>FCCI Insurance Co.</v>
      </c>
      <c r="B40" s="41" t="s">
        <v>144</v>
      </c>
      <c r="C40" s="42">
        <v>188</v>
      </c>
      <c r="D40" s="43"/>
      <c r="E40" s="44"/>
    </row>
    <row r="41" spans="1:5" x14ac:dyDescent="0.25">
      <c r="A41" t="str">
        <f>VLOOKUP(B41, names!A$3:B$2401, 2,)</f>
        <v>Federal Insurance Co.</v>
      </c>
      <c r="B41" s="41" t="s">
        <v>81</v>
      </c>
      <c r="C41" s="42">
        <v>31690</v>
      </c>
      <c r="D41" s="45">
        <v>1</v>
      </c>
      <c r="E41" s="44">
        <f t="shared" si="0"/>
        <v>31690</v>
      </c>
    </row>
    <row r="42" spans="1:5" x14ac:dyDescent="0.25">
      <c r="A42" t="str">
        <f>VLOOKUP(B42, names!A$3:B$2401, 2,)</f>
        <v>Federated National Insurance Co.</v>
      </c>
      <c r="B42" s="41" t="s">
        <v>37</v>
      </c>
      <c r="C42" s="42">
        <v>134081</v>
      </c>
      <c r="D42" s="45">
        <v>11</v>
      </c>
      <c r="E42" s="44">
        <f t="shared" si="0"/>
        <v>12189.181818181818</v>
      </c>
    </row>
    <row r="43" spans="1:5" x14ac:dyDescent="0.25">
      <c r="A43" t="str">
        <f>VLOOKUP(B43, names!A$3:B$2401, 2,)</f>
        <v>Fidelity Fire &amp; Casualty Co.</v>
      </c>
      <c r="B43" s="41" t="s">
        <v>200</v>
      </c>
      <c r="C43" s="42">
        <v>30525</v>
      </c>
      <c r="D43" s="45">
        <v>6</v>
      </c>
      <c r="E43" s="44">
        <f t="shared" si="0"/>
        <v>5087.5</v>
      </c>
    </row>
    <row r="44" spans="1:5" x14ac:dyDescent="0.25">
      <c r="A44" t="str">
        <f>VLOOKUP(B44, names!A$3:B$2401, 2,)</f>
        <v>Fireman's Fund Insurance Co.</v>
      </c>
      <c r="B44" s="41" t="s">
        <v>104</v>
      </c>
      <c r="C44" s="42">
        <v>7509</v>
      </c>
      <c r="D44" s="43"/>
      <c r="E44" s="44"/>
    </row>
    <row r="45" spans="1:5" x14ac:dyDescent="0.25">
      <c r="A45" t="str">
        <f>VLOOKUP(B45, names!A$3:B$2401, 2,)</f>
        <v>First American Property &amp; Casualty Insurance Co.</v>
      </c>
      <c r="B45" s="41" t="s">
        <v>98</v>
      </c>
      <c r="C45" s="42">
        <v>12638</v>
      </c>
      <c r="D45" s="43"/>
      <c r="E45" s="44"/>
    </row>
    <row r="46" spans="1:5" x14ac:dyDescent="0.25">
      <c r="A46" t="str">
        <f>VLOOKUP(B46, names!A$3:B$2401, 2,)</f>
        <v>First Community Insurance Co.</v>
      </c>
      <c r="B46" s="41" t="s">
        <v>83</v>
      </c>
      <c r="C46" s="42">
        <v>39603</v>
      </c>
      <c r="D46" s="45">
        <v>3</v>
      </c>
      <c r="E46" s="44">
        <f t="shared" si="0"/>
        <v>13201</v>
      </c>
    </row>
    <row r="47" spans="1:5" x14ac:dyDescent="0.25">
      <c r="A47" t="str">
        <f>VLOOKUP(B47, names!A$3:B$2401, 2,)</f>
        <v>First Floridian Auto And Home Insurance Co.</v>
      </c>
      <c r="B47" s="41" t="s">
        <v>93</v>
      </c>
      <c r="C47" s="42">
        <v>18048</v>
      </c>
      <c r="D47" s="45">
        <v>3</v>
      </c>
      <c r="E47" s="44">
        <f t="shared" si="0"/>
        <v>6016</v>
      </c>
    </row>
    <row r="48" spans="1:5" x14ac:dyDescent="0.25">
      <c r="A48" t="str">
        <f>VLOOKUP(B48, names!A$3:B$2401, 2,)</f>
        <v>First Liberty Insurance Corp. (The)</v>
      </c>
      <c r="B48" s="41" t="s">
        <v>90</v>
      </c>
      <c r="C48" s="42">
        <v>21077</v>
      </c>
      <c r="D48" s="45">
        <v>1</v>
      </c>
      <c r="E48" s="44">
        <f t="shared" si="0"/>
        <v>21077</v>
      </c>
    </row>
    <row r="49" spans="1:5" x14ac:dyDescent="0.25">
      <c r="A49" t="str">
        <f>VLOOKUP(B49, names!A$3:B$2401, 2,)</f>
        <v>First National Insurance Co. Of America</v>
      </c>
      <c r="B49" s="41" t="s">
        <v>138</v>
      </c>
      <c r="C49" s="42">
        <v>433</v>
      </c>
      <c r="D49" s="43"/>
      <c r="E49" s="44"/>
    </row>
    <row r="50" spans="1:5" x14ac:dyDescent="0.25">
      <c r="A50" t="str">
        <f>VLOOKUP(B50, names!A$3:B$2401, 2,)</f>
        <v>First Protective Insurance Co.</v>
      </c>
      <c r="B50" s="41" t="s">
        <v>55</v>
      </c>
      <c r="C50" s="42">
        <v>37596</v>
      </c>
      <c r="D50" s="45">
        <v>13</v>
      </c>
      <c r="E50" s="44">
        <f t="shared" si="0"/>
        <v>2892</v>
      </c>
    </row>
    <row r="51" spans="1:5" x14ac:dyDescent="0.25">
      <c r="A51" t="str">
        <f>VLOOKUP(B51, names!A$3:B$2401, 2,)</f>
        <v>Florida Family Insurance Co.</v>
      </c>
      <c r="B51" s="41" t="s">
        <v>48</v>
      </c>
      <c r="C51" s="42">
        <v>105143</v>
      </c>
      <c r="D51" s="45">
        <v>8</v>
      </c>
      <c r="E51" s="44">
        <f t="shared" si="0"/>
        <v>13142.875</v>
      </c>
    </row>
    <row r="52" spans="1:5" x14ac:dyDescent="0.25">
      <c r="A52" t="str">
        <f>VLOOKUP(B52, names!A$3:B$2401, 2,)</f>
        <v>Florida Farm Bureau Casualty Insurance Co.</v>
      </c>
      <c r="B52" s="41" t="s">
        <v>75</v>
      </c>
      <c r="C52" s="42">
        <v>44849</v>
      </c>
      <c r="D52" s="45">
        <v>3</v>
      </c>
      <c r="E52" s="44">
        <f t="shared" si="0"/>
        <v>14949.666666666666</v>
      </c>
    </row>
    <row r="53" spans="1:5" x14ac:dyDescent="0.25">
      <c r="A53" t="str">
        <f>VLOOKUP(B53, names!A$3:B$2401, 2,)</f>
        <v>Florida Farm Bureau General Insurance Co.</v>
      </c>
      <c r="B53" s="41" t="s">
        <v>76</v>
      </c>
      <c r="C53" s="42">
        <v>42575</v>
      </c>
      <c r="D53" s="45">
        <v>1</v>
      </c>
      <c r="E53" s="44">
        <f t="shared" si="0"/>
        <v>42575</v>
      </c>
    </row>
    <row r="54" spans="1:5" x14ac:dyDescent="0.25">
      <c r="A54" t="str">
        <f>VLOOKUP(B54, names!A$3:B$2401, 2,)</f>
        <v>Florida Peninsula Insurance Co.</v>
      </c>
      <c r="B54" s="41" t="s">
        <v>46</v>
      </c>
      <c r="C54" s="42">
        <v>134660</v>
      </c>
      <c r="D54" s="45">
        <v>68</v>
      </c>
      <c r="E54" s="44">
        <f t="shared" si="0"/>
        <v>1980.2941176470588</v>
      </c>
    </row>
    <row r="55" spans="1:5" x14ac:dyDescent="0.25">
      <c r="A55" t="str">
        <f>VLOOKUP(B55, names!A$3:B$2401, 2,)</f>
        <v>Foremost Insurance Co.</v>
      </c>
      <c r="B55" s="41" t="s">
        <v>79</v>
      </c>
      <c r="C55" s="42">
        <v>32485</v>
      </c>
      <c r="D55" s="45">
        <v>6</v>
      </c>
      <c r="E55" s="44">
        <f t="shared" si="0"/>
        <v>5414.166666666667</v>
      </c>
    </row>
    <row r="56" spans="1:5" x14ac:dyDescent="0.25">
      <c r="A56" t="str">
        <f>VLOOKUP(B56, names!A$3:B$2401, 2,)</f>
        <v>Foremost Property And Casualty Insurance Co.</v>
      </c>
      <c r="B56" s="41" t="s">
        <v>92</v>
      </c>
      <c r="C56" s="42">
        <v>21457</v>
      </c>
      <c r="D56" s="43"/>
      <c r="E56" s="44"/>
    </row>
    <row r="57" spans="1:5" x14ac:dyDescent="0.25">
      <c r="A57" t="str">
        <f>VLOOKUP(B57, names!A$3:B$2401, 2,)</f>
        <v>Great American Alliance Insurance Co.</v>
      </c>
      <c r="B57" s="41" t="s">
        <v>167</v>
      </c>
      <c r="C57" s="42">
        <v>16</v>
      </c>
      <c r="D57" s="43"/>
      <c r="E57" s="44"/>
    </row>
    <row r="58" spans="1:5" x14ac:dyDescent="0.25">
      <c r="A58" t="str">
        <f>VLOOKUP(B58, names!A$3:B$2401, 2,)</f>
        <v>Great American Assurance Co.</v>
      </c>
      <c r="B58" s="41" t="s">
        <v>133</v>
      </c>
      <c r="C58" s="42">
        <v>499</v>
      </c>
      <c r="D58" s="43"/>
      <c r="E58" s="44"/>
    </row>
    <row r="59" spans="1:5" x14ac:dyDescent="0.25">
      <c r="A59" t="str">
        <f>VLOOKUP(B59, names!A$3:B$2401, 2,)</f>
        <v>Great American Insurance Co.</v>
      </c>
      <c r="B59" s="41" t="s">
        <v>131</v>
      </c>
      <c r="C59" s="42">
        <v>710</v>
      </c>
      <c r="D59" s="43"/>
      <c r="E59" s="44"/>
    </row>
    <row r="60" spans="1:5" x14ac:dyDescent="0.25">
      <c r="A60" t="str">
        <f>VLOOKUP(B60, names!A$3:B$2401, 2,)</f>
        <v>Great American Insurance Co. Of New York</v>
      </c>
      <c r="B60" s="41" t="s">
        <v>140</v>
      </c>
      <c r="C60" s="42">
        <v>232</v>
      </c>
      <c r="D60" s="43"/>
      <c r="E60" s="44"/>
    </row>
    <row r="61" spans="1:5" x14ac:dyDescent="0.25">
      <c r="A61" t="str">
        <f>VLOOKUP(B61, names!A$3:B$2401, 2,)</f>
        <v>Great Northern Insurance Co.</v>
      </c>
      <c r="B61" s="41" t="s">
        <v>125</v>
      </c>
      <c r="C61" s="42">
        <v>1045</v>
      </c>
      <c r="D61" s="43"/>
      <c r="E61" s="44"/>
    </row>
    <row r="62" spans="1:5" x14ac:dyDescent="0.25">
      <c r="A62" t="str">
        <f>VLOOKUP(B62, names!A$3:B$2401, 2,)</f>
        <v>Gulfstream Property And Casualty Insurance Co.</v>
      </c>
      <c r="B62" s="41" t="s">
        <v>64</v>
      </c>
      <c r="C62" s="42">
        <v>56449</v>
      </c>
      <c r="D62" s="45">
        <v>16</v>
      </c>
      <c r="E62" s="44">
        <f t="shared" si="0"/>
        <v>3528.0625</v>
      </c>
    </row>
    <row r="63" spans="1:5" x14ac:dyDescent="0.25">
      <c r="A63" t="str">
        <f>VLOOKUP(B63, names!A$3:B$2401, 2,)</f>
        <v>Hanover Insurance Co. (The)</v>
      </c>
      <c r="B63" s="41" t="s">
        <v>147</v>
      </c>
      <c r="C63" s="42">
        <v>85</v>
      </c>
      <c r="D63" s="43"/>
      <c r="E63" s="44"/>
    </row>
    <row r="64" spans="1:5" x14ac:dyDescent="0.25">
      <c r="A64" t="str">
        <f>VLOOKUP(B64, names!A$3:B$2401, 2,)</f>
        <v>Hartford Casualty Insurance Co.</v>
      </c>
      <c r="B64" s="41" t="s">
        <v>143</v>
      </c>
      <c r="C64" s="42">
        <v>248</v>
      </c>
      <c r="D64" s="43"/>
      <c r="E64" s="44"/>
    </row>
    <row r="65" spans="1:5" x14ac:dyDescent="0.25">
      <c r="A65" t="str">
        <f>VLOOKUP(B65, names!A$3:B$2401, 2,)</f>
        <v>Hartford Fire Insurance Co.</v>
      </c>
      <c r="B65" s="41" t="s">
        <v>163</v>
      </c>
      <c r="C65" s="42">
        <v>15</v>
      </c>
      <c r="D65" s="43"/>
      <c r="E65" s="44"/>
    </row>
    <row r="66" spans="1:5" x14ac:dyDescent="0.25">
      <c r="A66" t="str">
        <f>VLOOKUP(B66, names!A$3:B$2401, 2,)</f>
        <v>Hartford Insurance Co. Of The Midwest</v>
      </c>
      <c r="B66" s="41" t="s">
        <v>86</v>
      </c>
      <c r="C66" s="42">
        <v>31481</v>
      </c>
      <c r="D66" s="45">
        <v>15</v>
      </c>
      <c r="E66" s="44">
        <f t="shared" si="0"/>
        <v>2098.7333333333331</v>
      </c>
    </row>
    <row r="67" spans="1:5" x14ac:dyDescent="0.25">
      <c r="A67" t="str">
        <f>VLOOKUP(B67, names!A$3:B$2401, 2,)</f>
        <v>Hartford Underwriters Insurance Co.</v>
      </c>
      <c r="B67" s="41" t="s">
        <v>157</v>
      </c>
      <c r="C67" s="42">
        <v>79</v>
      </c>
      <c r="D67" s="43"/>
      <c r="E67" s="44"/>
    </row>
    <row r="68" spans="1:5" x14ac:dyDescent="0.25">
      <c r="A68" t="str">
        <f>VLOOKUP(B68, names!A$3:B$2401, 2,)</f>
        <v>Heritage Property &amp; Casualty Insurance Co.</v>
      </c>
      <c r="B68" s="41" t="s">
        <v>36</v>
      </c>
      <c r="C68" s="42">
        <v>140903</v>
      </c>
      <c r="D68" s="45">
        <v>24</v>
      </c>
      <c r="E68" s="44">
        <f t="shared" si="0"/>
        <v>5870.958333333333</v>
      </c>
    </row>
    <row r="69" spans="1:5" x14ac:dyDescent="0.25">
      <c r="A69" t="str">
        <f>VLOOKUP(B69, names!A$3:B$2401, 2,)</f>
        <v>Homeowners Choice Property &amp; Casualty Insurance Co.</v>
      </c>
      <c r="B69" s="41" t="s">
        <v>41</v>
      </c>
      <c r="C69" s="42">
        <v>158361</v>
      </c>
      <c r="D69" s="45">
        <v>39</v>
      </c>
      <c r="E69" s="44">
        <f t="shared" si="0"/>
        <v>4060.5384615384614</v>
      </c>
    </row>
    <row r="70" spans="1:5" x14ac:dyDescent="0.25">
      <c r="A70" t="str">
        <f>VLOOKUP(B70, names!A$3:B$2401, 2,)</f>
        <v>Horace Mann Insurance Co.</v>
      </c>
      <c r="B70" s="41" t="s">
        <v>202</v>
      </c>
      <c r="C70" s="42">
        <v>380</v>
      </c>
      <c r="D70" s="45">
        <v>1</v>
      </c>
      <c r="E70" s="44">
        <f t="shared" si="0"/>
        <v>380</v>
      </c>
    </row>
    <row r="71" spans="1:5" x14ac:dyDescent="0.25">
      <c r="A71" t="str">
        <f>VLOOKUP(B71, names!A$3:B$2401, 2,)</f>
        <v>IDS Property Casualty Insurance Co.</v>
      </c>
      <c r="B71" s="41" t="s">
        <v>118</v>
      </c>
      <c r="C71" s="42">
        <v>2293</v>
      </c>
      <c r="D71" s="43"/>
      <c r="E71" s="44"/>
    </row>
    <row r="72" spans="1:5" x14ac:dyDescent="0.25">
      <c r="A72" t="str">
        <f>VLOOKUP(B72, names!A$3:B$2401, 2,)</f>
        <v>Indemnity Insurance Co. Of North America</v>
      </c>
      <c r="B72" s="41" t="s">
        <v>145</v>
      </c>
      <c r="C72" s="42">
        <v>247</v>
      </c>
      <c r="D72" s="43"/>
      <c r="E72" s="44"/>
    </row>
    <row r="73" spans="1:5" x14ac:dyDescent="0.25">
      <c r="A73" t="str">
        <f>VLOOKUP(B73, names!A$3:B$2401, 2,)</f>
        <v>Liberty Mutual Fire Insurance Co.</v>
      </c>
      <c r="B73" s="41" t="s">
        <v>77</v>
      </c>
      <c r="C73" s="42">
        <v>40271</v>
      </c>
      <c r="D73" s="45">
        <v>8</v>
      </c>
      <c r="E73" s="44">
        <f t="shared" ref="E73:E120" si="1">C73/D73</f>
        <v>5033.875</v>
      </c>
    </row>
    <row r="74" spans="1:5" x14ac:dyDescent="0.25">
      <c r="A74" t="str">
        <f>VLOOKUP(B74, names!A$3:B$2401, 2,)</f>
        <v>Markel Insurance Co.</v>
      </c>
      <c r="B74" s="41" t="s">
        <v>164</v>
      </c>
      <c r="C74" s="42">
        <v>32</v>
      </c>
      <c r="D74" s="43"/>
      <c r="E74" s="44"/>
    </row>
    <row r="75" spans="1:5" x14ac:dyDescent="0.25">
      <c r="A75" t="str">
        <f>VLOOKUP(B75, names!A$3:B$2401, 2,)</f>
        <v>Massachusetts Bay Insurance Co.</v>
      </c>
      <c r="B75" s="41" t="s">
        <v>166</v>
      </c>
      <c r="C75" s="42">
        <v>15</v>
      </c>
      <c r="D75" s="43"/>
      <c r="E75" s="44"/>
    </row>
    <row r="76" spans="1:5" x14ac:dyDescent="0.25">
      <c r="A76" t="str">
        <f>VLOOKUP(B76, names!A$3:B$2401, 2,)</f>
        <v>Merastar Insurance Co.</v>
      </c>
      <c r="B76" s="41" t="s">
        <v>127</v>
      </c>
      <c r="C76" s="42">
        <v>1974</v>
      </c>
      <c r="D76" s="43"/>
      <c r="E76" s="44"/>
    </row>
    <row r="77" spans="1:5" x14ac:dyDescent="0.25">
      <c r="A77" t="str">
        <f>VLOOKUP(B77, names!A$3:B$2401, 2,)</f>
        <v>Metropolitan Casualty Insurance Co.</v>
      </c>
      <c r="B77" s="41" t="s">
        <v>99</v>
      </c>
      <c r="C77" s="42">
        <v>10049</v>
      </c>
      <c r="D77" s="45">
        <v>1</v>
      </c>
      <c r="E77" s="44">
        <f t="shared" si="1"/>
        <v>10049</v>
      </c>
    </row>
    <row r="78" spans="1:5" x14ac:dyDescent="0.25">
      <c r="A78" t="str">
        <f>VLOOKUP(B78, names!A$3:B$2401, 2,)</f>
        <v>Modern USA Insurance Co.</v>
      </c>
      <c r="B78" s="41" t="s">
        <v>73</v>
      </c>
      <c r="C78" s="42">
        <v>37750</v>
      </c>
      <c r="D78" s="45">
        <v>6</v>
      </c>
      <c r="E78" s="44">
        <f t="shared" si="1"/>
        <v>6291.666666666667</v>
      </c>
    </row>
    <row r="79" spans="1:5" x14ac:dyDescent="0.25">
      <c r="A79" t="str">
        <f>VLOOKUP(B79, names!A$3:B$2401, 2,)</f>
        <v>Nationwide Insurance Co. Of Florida</v>
      </c>
      <c r="B79" s="41" t="s">
        <v>80</v>
      </c>
      <c r="C79" s="42">
        <v>36095</v>
      </c>
      <c r="D79" s="45">
        <v>8</v>
      </c>
      <c r="E79" s="44">
        <f t="shared" si="1"/>
        <v>4511.875</v>
      </c>
    </row>
    <row r="80" spans="1:5" x14ac:dyDescent="0.25">
      <c r="A80" t="str">
        <f>VLOOKUP(B80, names!A$3:B$2401, 2,)</f>
        <v>New Hampshire Insurance Co.</v>
      </c>
      <c r="B80" s="41" t="s">
        <v>110</v>
      </c>
      <c r="C80" s="42">
        <v>4674</v>
      </c>
      <c r="D80" s="45">
        <v>1</v>
      </c>
      <c r="E80" s="44">
        <f t="shared" si="1"/>
        <v>4674</v>
      </c>
    </row>
    <row r="81" spans="1:5" x14ac:dyDescent="0.25">
      <c r="A81" t="str">
        <f>VLOOKUP(B81, names!A$3:B$2401, 2,)</f>
        <v>Old Dominion Insurance Co.</v>
      </c>
      <c r="B81" s="41" t="s">
        <v>122</v>
      </c>
      <c r="C81" s="42">
        <v>953</v>
      </c>
      <c r="D81" s="43"/>
      <c r="E81" s="44"/>
    </row>
    <row r="82" spans="1:5" x14ac:dyDescent="0.25">
      <c r="A82" t="str">
        <f>VLOOKUP(B82, names!A$3:B$2401, 2,)</f>
        <v>Olympus Insurance Co.</v>
      </c>
      <c r="B82" s="41" t="s">
        <v>52</v>
      </c>
      <c r="C82" s="42">
        <v>70800</v>
      </c>
      <c r="D82" s="45">
        <v>27</v>
      </c>
      <c r="E82" s="44">
        <f t="shared" si="1"/>
        <v>2622.2222222222222</v>
      </c>
    </row>
    <row r="83" spans="1:5" x14ac:dyDescent="0.25">
      <c r="A83" t="str">
        <f>VLOOKUP(B83, names!A$3:B$2401, 2,)</f>
        <v>Omega Insurance Co.</v>
      </c>
      <c r="B83" s="41" t="s">
        <v>72</v>
      </c>
      <c r="C83" s="42">
        <v>41643</v>
      </c>
      <c r="D83" s="45">
        <v>8</v>
      </c>
      <c r="E83" s="44">
        <f t="shared" si="1"/>
        <v>5205.375</v>
      </c>
    </row>
    <row r="84" spans="1:5" x14ac:dyDescent="0.25">
      <c r="A84" t="str">
        <f>VLOOKUP(B84, names!A$3:B$2401, 2,)</f>
        <v>Pacific Indemnity Co.</v>
      </c>
      <c r="B84" s="41" t="s">
        <v>148</v>
      </c>
      <c r="C84" s="42">
        <v>190</v>
      </c>
      <c r="D84" s="43"/>
      <c r="E84" s="44"/>
    </row>
    <row r="85" spans="1:5" x14ac:dyDescent="0.25">
      <c r="A85" t="str">
        <f>VLOOKUP(B85, names!A$3:B$2401, 2,)</f>
        <v>People's Trust Insurance Co.</v>
      </c>
      <c r="B85" s="41" t="s">
        <v>44</v>
      </c>
      <c r="C85" s="42">
        <v>119639</v>
      </c>
      <c r="D85" s="45">
        <v>32</v>
      </c>
      <c r="E85" s="44">
        <f t="shared" si="1"/>
        <v>3738.71875</v>
      </c>
    </row>
    <row r="86" spans="1:5" x14ac:dyDescent="0.25">
      <c r="A86" t="str">
        <f>VLOOKUP(B86, names!A$3:B$2401, 2,)</f>
        <v>Praetorian Insurance Co.</v>
      </c>
      <c r="B86" s="41" t="s">
        <v>96</v>
      </c>
      <c r="C86" s="42">
        <v>2866</v>
      </c>
      <c r="D86" s="43"/>
      <c r="E86" s="44"/>
    </row>
    <row r="87" spans="1:5" x14ac:dyDescent="0.25">
      <c r="A87" t="str">
        <f>VLOOKUP(B87, names!A$3:B$2401, 2,)</f>
        <v>Prepared Insurance Co.</v>
      </c>
      <c r="B87" s="41" t="s">
        <v>82</v>
      </c>
      <c r="C87" s="42">
        <v>20588</v>
      </c>
      <c r="D87" s="45">
        <v>4</v>
      </c>
      <c r="E87" s="44">
        <f t="shared" si="1"/>
        <v>5147</v>
      </c>
    </row>
    <row r="88" spans="1:5" x14ac:dyDescent="0.25">
      <c r="A88" t="str">
        <f>VLOOKUP(B88, names!A$3:B$2401, 2,)</f>
        <v>Privilege Underwriters Reciprocal Exchange</v>
      </c>
      <c r="B88" s="41" t="s">
        <v>103</v>
      </c>
      <c r="C88" s="42">
        <v>5543</v>
      </c>
      <c r="D88" s="43"/>
      <c r="E88" s="44"/>
    </row>
    <row r="89" spans="1:5" x14ac:dyDescent="0.25">
      <c r="A89" t="str">
        <f>VLOOKUP(B89, names!A$3:B$2401, 2,)</f>
        <v>Safe Harbor Insurance Co.</v>
      </c>
      <c r="B89" s="41" t="s">
        <v>57</v>
      </c>
      <c r="C89" s="42">
        <v>59133</v>
      </c>
      <c r="D89" s="45">
        <v>13</v>
      </c>
      <c r="E89" s="44">
        <f t="shared" si="1"/>
        <v>4548.6923076923076</v>
      </c>
    </row>
    <row r="90" spans="1:5" x14ac:dyDescent="0.25">
      <c r="A90" t="e">
        <f>VLOOKUP(B90, names!A$3:B$2401, 2,)</f>
        <v>#N/A</v>
      </c>
      <c r="B90" s="41" t="s">
        <v>2924</v>
      </c>
      <c r="C90" s="42">
        <v>31068</v>
      </c>
      <c r="D90" s="43"/>
      <c r="E90" s="44"/>
    </row>
    <row r="91" spans="1:5" x14ac:dyDescent="0.25">
      <c r="A91">
        <f>VLOOKUP(B91, names!A$3:B$2401, 2,)</f>
        <v>0</v>
      </c>
      <c r="B91" s="41" t="s">
        <v>2920</v>
      </c>
      <c r="C91" s="42">
        <v>30968</v>
      </c>
      <c r="D91" s="45">
        <v>3</v>
      </c>
      <c r="E91" s="44">
        <f t="shared" si="1"/>
        <v>10322.666666666666</v>
      </c>
    </row>
    <row r="92" spans="1:5" x14ac:dyDescent="0.25">
      <c r="A92" t="str">
        <f>VLOOKUP(B92, names!A$3:B$2401, 2,)</f>
        <v>Sawgrass Mutual Insurance Co.</v>
      </c>
      <c r="B92" s="41" t="s">
        <v>85</v>
      </c>
      <c r="C92" s="42">
        <v>25798</v>
      </c>
      <c r="D92" s="45">
        <v>14</v>
      </c>
      <c r="E92" s="44">
        <f t="shared" si="1"/>
        <v>1842.7142857142858</v>
      </c>
    </row>
    <row r="93" spans="1:5" x14ac:dyDescent="0.25">
      <c r="A93" t="str">
        <f>VLOOKUP(B93, names!A$3:B$2401, 2,)</f>
        <v>Security First Insurance Co.</v>
      </c>
      <c r="B93" s="41" t="s">
        <v>35</v>
      </c>
      <c r="C93" s="42">
        <v>176087</v>
      </c>
      <c r="D93" s="45">
        <v>87</v>
      </c>
      <c r="E93" s="44">
        <f t="shared" si="1"/>
        <v>2023.9885057471265</v>
      </c>
    </row>
    <row r="94" spans="1:5" x14ac:dyDescent="0.25">
      <c r="A94" t="str">
        <f>VLOOKUP(B94, names!A$3:B$2401, 2,)</f>
        <v>Southern Fidelity Insurance Co.</v>
      </c>
      <c r="B94" s="41" t="s">
        <v>58</v>
      </c>
      <c r="C94" s="42">
        <v>72059</v>
      </c>
      <c r="D94" s="45">
        <v>22</v>
      </c>
      <c r="E94" s="44">
        <f t="shared" si="1"/>
        <v>3275.409090909091</v>
      </c>
    </row>
    <row r="95" spans="1:5" x14ac:dyDescent="0.25">
      <c r="A95" t="str">
        <f>VLOOKUP(B95, names!A$3:B$2401, 2,)</f>
        <v>Southern Fidelity Property &amp; Casualty</v>
      </c>
      <c r="B95" s="41" t="s">
        <v>62</v>
      </c>
      <c r="C95" s="42">
        <v>75824</v>
      </c>
      <c r="D95" s="45">
        <v>11</v>
      </c>
      <c r="E95" s="44">
        <f t="shared" si="1"/>
        <v>6893.090909090909</v>
      </c>
    </row>
    <row r="96" spans="1:5" x14ac:dyDescent="0.25">
      <c r="A96" t="str">
        <f>VLOOKUP(B96, names!A$3:B$2401, 2,)</f>
        <v>Southern Oak Insurance Co.</v>
      </c>
      <c r="B96" s="41" t="s">
        <v>65</v>
      </c>
      <c r="C96" s="42">
        <v>62726</v>
      </c>
      <c r="D96" s="45">
        <v>14</v>
      </c>
      <c r="E96" s="44">
        <f t="shared" si="1"/>
        <v>4480.4285714285716</v>
      </c>
    </row>
    <row r="97" spans="1:5" x14ac:dyDescent="0.25">
      <c r="A97" t="str">
        <f>VLOOKUP(B97, names!A$3:B$2401, 2,)</f>
        <v>Southern-Owners Insurance Co.</v>
      </c>
      <c r="B97" s="41" t="s">
        <v>101</v>
      </c>
      <c r="C97" s="42">
        <v>8558</v>
      </c>
      <c r="D97" s="45">
        <v>2</v>
      </c>
      <c r="E97" s="44">
        <f t="shared" si="1"/>
        <v>4279</v>
      </c>
    </row>
    <row r="98" spans="1:5" x14ac:dyDescent="0.25">
      <c r="A98" t="str">
        <f>VLOOKUP(B98, names!A$3:B$2401, 2,)</f>
        <v>St. Johns Insurance Co.</v>
      </c>
      <c r="B98" s="41" t="s">
        <v>40</v>
      </c>
      <c r="C98" s="42">
        <v>170467</v>
      </c>
      <c r="D98" s="45">
        <v>42</v>
      </c>
      <c r="E98" s="44">
        <f t="shared" si="1"/>
        <v>4058.7380952380954</v>
      </c>
    </row>
    <row r="99" spans="1:5" x14ac:dyDescent="0.25">
      <c r="A99" t="e">
        <f>VLOOKUP(B99, names!A$3:B$2401, 2,)</f>
        <v>#N/A</v>
      </c>
      <c r="B99" s="41" t="s">
        <v>397</v>
      </c>
      <c r="C99" s="42">
        <v>0</v>
      </c>
      <c r="D99" s="45">
        <v>1</v>
      </c>
      <c r="E99" s="44">
        <f t="shared" si="1"/>
        <v>0</v>
      </c>
    </row>
    <row r="100" spans="1:5" x14ac:dyDescent="0.25">
      <c r="A100" t="str">
        <f>VLOOKUP(B100, names!A$3:B$2401, 2,)</f>
        <v>Stillwater Property And Casualty Insurance Co.</v>
      </c>
      <c r="B100" s="41" t="s">
        <v>100</v>
      </c>
      <c r="C100" s="42">
        <v>10418</v>
      </c>
      <c r="D100" s="43"/>
      <c r="E100" s="44"/>
    </row>
    <row r="101" spans="1:5" x14ac:dyDescent="0.25">
      <c r="A101" t="e">
        <f>VLOOKUP(B101, names!A$3:B$2401, 2,)</f>
        <v>#N/A</v>
      </c>
      <c r="B101" s="41" t="s">
        <v>395</v>
      </c>
      <c r="C101" s="42">
        <v>36321</v>
      </c>
      <c r="D101" s="45">
        <v>12</v>
      </c>
      <c r="E101" s="44">
        <f t="shared" si="1"/>
        <v>3026.75</v>
      </c>
    </row>
    <row r="102" spans="1:5" x14ac:dyDescent="0.25">
      <c r="A102" t="str">
        <f>VLOOKUP(B102, names!A$3:B$2401, 2,)</f>
        <v>Teachers Insurance Co.</v>
      </c>
      <c r="B102" s="41" t="s">
        <v>137</v>
      </c>
      <c r="C102" s="42">
        <v>4411</v>
      </c>
      <c r="D102" s="45">
        <v>1</v>
      </c>
      <c r="E102" s="44">
        <f t="shared" si="1"/>
        <v>4411</v>
      </c>
    </row>
    <row r="103" spans="1:5" x14ac:dyDescent="0.25">
      <c r="A103" t="str">
        <f>VLOOKUP(B103, names!A$3:B$2401, 2,)</f>
        <v xml:space="preserve">Tower Hill Preferred Insurance Co. </v>
      </c>
      <c r="B103" s="41" t="s">
        <v>54</v>
      </c>
      <c r="C103" s="42">
        <v>71246</v>
      </c>
      <c r="D103" s="45">
        <v>16</v>
      </c>
      <c r="E103" s="44">
        <f t="shared" si="1"/>
        <v>4452.875</v>
      </c>
    </row>
    <row r="104" spans="1:5" x14ac:dyDescent="0.25">
      <c r="A104" t="str">
        <f>VLOOKUP(B104, names!A$3:B$2401, 2,)</f>
        <v>Tower Hill Prime Insurance Co.</v>
      </c>
      <c r="B104" s="41" t="s">
        <v>43</v>
      </c>
      <c r="C104" s="42">
        <v>135202</v>
      </c>
      <c r="D104" s="45">
        <v>28</v>
      </c>
      <c r="E104" s="44">
        <f t="shared" si="1"/>
        <v>4828.6428571428569</v>
      </c>
    </row>
    <row r="105" spans="1:5" x14ac:dyDescent="0.25">
      <c r="A105" t="str">
        <f>VLOOKUP(B105, names!A$3:B$2401, 2,)</f>
        <v>Tower Hill Select Insurance Co.</v>
      </c>
      <c r="B105" s="41" t="s">
        <v>63</v>
      </c>
      <c r="C105" s="42">
        <v>62479</v>
      </c>
      <c r="D105" s="45">
        <v>23</v>
      </c>
      <c r="E105" s="44">
        <f t="shared" si="1"/>
        <v>2716.478260869565</v>
      </c>
    </row>
    <row r="106" spans="1:5" x14ac:dyDescent="0.25">
      <c r="A106" t="str">
        <f>VLOOKUP(B106, names!A$3:B$2401, 2,)</f>
        <v>Tower Hill Signature Insurance Co.</v>
      </c>
      <c r="B106" s="41" t="s">
        <v>51</v>
      </c>
      <c r="C106" s="42">
        <v>99946</v>
      </c>
      <c r="D106" s="45">
        <v>20</v>
      </c>
      <c r="E106" s="44">
        <f t="shared" si="1"/>
        <v>4997.3</v>
      </c>
    </row>
    <row r="107" spans="1:5" x14ac:dyDescent="0.25">
      <c r="A107" t="str">
        <f>VLOOKUP(B107, names!A$3:B$2401, 2,)</f>
        <v>Travelers Indemnity Co.</v>
      </c>
      <c r="B107" s="41" t="s">
        <v>152</v>
      </c>
      <c r="C107" s="42">
        <v>93</v>
      </c>
      <c r="D107" s="43"/>
      <c r="E107" s="44"/>
    </row>
    <row r="108" spans="1:5" x14ac:dyDescent="0.25">
      <c r="A108" t="str">
        <f>VLOOKUP(B108, names!A$3:B$2401, 2,)</f>
        <v>Travelers Indemnity Co. Of America</v>
      </c>
      <c r="B108" s="41" t="s">
        <v>123</v>
      </c>
      <c r="C108" s="42">
        <v>1645</v>
      </c>
      <c r="D108" s="43"/>
      <c r="E108" s="44"/>
    </row>
    <row r="109" spans="1:5" x14ac:dyDescent="0.25">
      <c r="A109" t="str">
        <f>VLOOKUP(B109, names!A$3:B$2401, 2,)</f>
        <v>Travelers Indemnity Co. Of Connecticut</v>
      </c>
      <c r="B109" s="41" t="s">
        <v>156</v>
      </c>
      <c r="C109" s="42">
        <v>89</v>
      </c>
      <c r="D109" s="43"/>
      <c r="E109" s="44"/>
    </row>
    <row r="110" spans="1:5" x14ac:dyDescent="0.25">
      <c r="A110" t="str">
        <f>VLOOKUP(B110, names!A$3:B$2401, 2,)</f>
        <v>Twin City Fire Insurance Co.</v>
      </c>
      <c r="B110" s="41" t="s">
        <v>184</v>
      </c>
      <c r="C110" s="42">
        <v>4</v>
      </c>
      <c r="D110" s="43"/>
      <c r="E110" s="44"/>
    </row>
    <row r="111" spans="1:5" x14ac:dyDescent="0.25">
      <c r="A111" t="str">
        <f>VLOOKUP(B111, names!A$3:B$2401, 2,)</f>
        <v>United Casualty Insurance Co. Of America</v>
      </c>
      <c r="B111" s="41" t="s">
        <v>95</v>
      </c>
      <c r="C111" s="42">
        <v>15749</v>
      </c>
      <c r="D111" s="45">
        <v>1</v>
      </c>
      <c r="E111" s="44">
        <f t="shared" si="1"/>
        <v>15749</v>
      </c>
    </row>
    <row r="112" spans="1:5" x14ac:dyDescent="0.25">
      <c r="A112" t="str">
        <f>VLOOKUP(B112, names!A$3:B$2401, 2,)</f>
        <v>United Fire And Casualty Co.</v>
      </c>
      <c r="B112" s="41" t="s">
        <v>130</v>
      </c>
      <c r="C112" s="42">
        <v>870</v>
      </c>
      <c r="D112" s="43"/>
      <c r="E112" s="44"/>
    </row>
    <row r="113" spans="1:5" x14ac:dyDescent="0.25">
      <c r="A113" t="str">
        <f>VLOOKUP(B113, names!A$3:B$2401, 2,)</f>
        <v>United Property &amp; Casualty Insurance Co.</v>
      </c>
      <c r="B113" s="41" t="s">
        <v>39</v>
      </c>
      <c r="C113" s="42">
        <v>160853</v>
      </c>
      <c r="D113" s="45">
        <v>29</v>
      </c>
      <c r="E113" s="44">
        <f t="shared" si="1"/>
        <v>5546.6551724137935</v>
      </c>
    </row>
    <row r="114" spans="1:5" x14ac:dyDescent="0.25">
      <c r="A114" t="str">
        <f>VLOOKUP(B114, names!A$3:B$2401, 2,)</f>
        <v>United Services Automobile Association</v>
      </c>
      <c r="B114" s="41" t="s">
        <v>45</v>
      </c>
      <c r="C114" s="42">
        <v>126802</v>
      </c>
      <c r="D114" s="45">
        <v>6</v>
      </c>
      <c r="E114" s="44">
        <f t="shared" si="1"/>
        <v>21133.666666666668</v>
      </c>
    </row>
    <row r="115" spans="1:5" x14ac:dyDescent="0.25">
      <c r="A115" t="str">
        <f>VLOOKUP(B115, names!A$3:B$2401, 2,)</f>
        <v>Universal Insurance Co. Of North America</v>
      </c>
      <c r="B115" s="41" t="s">
        <v>70</v>
      </c>
      <c r="C115" s="42">
        <v>55899</v>
      </c>
      <c r="D115" s="45">
        <v>13</v>
      </c>
      <c r="E115" s="44">
        <f t="shared" si="1"/>
        <v>4299.9230769230771</v>
      </c>
    </row>
    <row r="116" spans="1:5" x14ac:dyDescent="0.25">
      <c r="A116" t="str">
        <f>VLOOKUP(B116, names!A$3:B$2401, 2,)</f>
        <v>Universal Property &amp; Casualty Insurance Co.</v>
      </c>
      <c r="B116" s="41" t="s">
        <v>34</v>
      </c>
      <c r="C116" s="42">
        <v>491174</v>
      </c>
      <c r="D116" s="45">
        <v>127</v>
      </c>
      <c r="E116" s="44">
        <f t="shared" si="1"/>
        <v>3867.5118110236222</v>
      </c>
    </row>
    <row r="117" spans="1:5" x14ac:dyDescent="0.25">
      <c r="A117" t="str">
        <f>VLOOKUP(B117, names!A$3:B$2401, 2,)</f>
        <v>USAA Casualty Insurance Co.</v>
      </c>
      <c r="B117" s="41" t="s">
        <v>67</v>
      </c>
      <c r="C117" s="42">
        <v>53956</v>
      </c>
      <c r="D117" s="45">
        <v>9</v>
      </c>
      <c r="E117" s="44">
        <f t="shared" si="1"/>
        <v>5995.1111111111113</v>
      </c>
    </row>
    <row r="118" spans="1:5" x14ac:dyDescent="0.25">
      <c r="A118" t="str">
        <f>VLOOKUP(B118, names!A$3:B$2401, 2,)</f>
        <v>USAA General Indemnity Co.</v>
      </c>
      <c r="B118" s="41" t="s">
        <v>94</v>
      </c>
      <c r="C118" s="42">
        <v>8086</v>
      </c>
      <c r="D118" s="45">
        <v>1</v>
      </c>
      <c r="E118" s="44">
        <f t="shared" si="1"/>
        <v>8086</v>
      </c>
    </row>
    <row r="119" spans="1:5" x14ac:dyDescent="0.25">
      <c r="A119" t="str">
        <f>VLOOKUP(B119, names!A$3:B$2401, 2,)</f>
        <v>Vigilant Insurance Co.</v>
      </c>
      <c r="B119" s="41" t="s">
        <v>158</v>
      </c>
      <c r="C119" s="42">
        <v>84</v>
      </c>
      <c r="D119" s="43"/>
      <c r="E119" s="44"/>
    </row>
    <row r="120" spans="1:5" x14ac:dyDescent="0.25">
      <c r="A120" t="str">
        <f>VLOOKUP(B120, names!A$3:B$2401, 2,)</f>
        <v>Weston Insurance Co.</v>
      </c>
      <c r="B120" s="41" t="s">
        <v>87</v>
      </c>
      <c r="C120" s="42">
        <v>14909</v>
      </c>
      <c r="D120" s="45">
        <v>2</v>
      </c>
      <c r="E120" s="44">
        <f t="shared" si="1"/>
        <v>7454.5</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E117"/>
  <sheetViews>
    <sheetView workbookViewId="0">
      <selection activeCell="A2" sqref="A2"/>
    </sheetView>
  </sheetViews>
  <sheetFormatPr defaultRowHeight="15" x14ac:dyDescent="0.25"/>
  <cols>
    <col min="1" max="1" width="30.85546875" customWidth="1"/>
  </cols>
  <sheetData>
    <row r="1" spans="1:5" ht="63" x14ac:dyDescent="0.25">
      <c r="B1" s="31" t="s">
        <v>2911</v>
      </c>
      <c r="C1" s="32" t="s">
        <v>2912</v>
      </c>
      <c r="D1" s="33" t="s">
        <v>2913</v>
      </c>
      <c r="E1" s="34" t="s">
        <v>2914</v>
      </c>
    </row>
    <row r="2" spans="1:5" x14ac:dyDescent="0.25">
      <c r="A2">
        <f>VLOOKUP(B2, names!A$3:B$2401, 2,)</f>
        <v>0</v>
      </c>
      <c r="B2" s="35" t="s">
        <v>2915</v>
      </c>
      <c r="C2" s="36">
        <v>3696</v>
      </c>
      <c r="D2" s="37">
        <v>1</v>
      </c>
      <c r="E2" s="38">
        <f>C2/D2</f>
        <v>3696</v>
      </c>
    </row>
    <row r="3" spans="1:5" x14ac:dyDescent="0.25">
      <c r="A3" t="str">
        <f>VLOOKUP(B3, names!A$3:B$2401, 2,)</f>
        <v>Ace Insurance Co. Of The Midwest</v>
      </c>
      <c r="B3" s="35" t="s">
        <v>114</v>
      </c>
      <c r="C3" s="36">
        <v>2346</v>
      </c>
      <c r="D3" s="37">
        <v>0</v>
      </c>
      <c r="E3" s="38">
        <v>0</v>
      </c>
    </row>
    <row r="4" spans="1:5" x14ac:dyDescent="0.25">
      <c r="A4" t="str">
        <f>VLOOKUP(B4, names!A$3:B$2401, 2,)</f>
        <v>Addison Insurance Co.</v>
      </c>
      <c r="B4" s="35" t="s">
        <v>136</v>
      </c>
      <c r="C4" s="36">
        <v>540</v>
      </c>
      <c r="D4" s="37">
        <v>2</v>
      </c>
      <c r="E4" s="38">
        <f t="shared" ref="E4:E67" si="0">C4/D4</f>
        <v>270</v>
      </c>
    </row>
    <row r="5" spans="1:5" x14ac:dyDescent="0.25">
      <c r="A5" t="str">
        <f>VLOOKUP(B5, names!A$3:B$2401, 2,)</f>
        <v>Aegis Security Insurance Co.</v>
      </c>
      <c r="B5" s="35" t="s">
        <v>129</v>
      </c>
      <c r="C5" s="36">
        <v>859</v>
      </c>
      <c r="D5" s="37">
        <v>0</v>
      </c>
      <c r="E5" s="38">
        <v>0</v>
      </c>
    </row>
    <row r="6" spans="1:5" x14ac:dyDescent="0.25">
      <c r="A6" t="str">
        <f>VLOOKUP(B6, names!A$3:B$2401, 2,)</f>
        <v>AIG Property Casualty Co.</v>
      </c>
      <c r="B6" s="35" t="s">
        <v>97</v>
      </c>
      <c r="C6" s="36">
        <v>13521</v>
      </c>
      <c r="D6" s="37">
        <v>4</v>
      </c>
      <c r="E6" s="38">
        <f t="shared" si="0"/>
        <v>3380.25</v>
      </c>
    </row>
    <row r="7" spans="1:5" x14ac:dyDescent="0.25">
      <c r="A7" t="str">
        <f>VLOOKUP(B7, names!A$3:B$2401, 2,)</f>
        <v>American Automobile Insurance Co.</v>
      </c>
      <c r="B7" s="35" t="s">
        <v>113</v>
      </c>
      <c r="C7" s="36">
        <v>2716</v>
      </c>
      <c r="D7" s="37">
        <v>0</v>
      </c>
      <c r="E7" s="38">
        <v>0</v>
      </c>
    </row>
    <row r="8" spans="1:5" x14ac:dyDescent="0.25">
      <c r="A8" t="str">
        <f>VLOOKUP(B8, names!A$3:B$2401, 2,)</f>
        <v>American Bankers Insurance Co. Of Florida</v>
      </c>
      <c r="B8" s="35" t="s">
        <v>42</v>
      </c>
      <c r="C8" s="36">
        <v>124003</v>
      </c>
      <c r="D8" s="37">
        <v>34</v>
      </c>
      <c r="E8" s="38">
        <f t="shared" si="0"/>
        <v>3647.1470588235293</v>
      </c>
    </row>
    <row r="9" spans="1:5" x14ac:dyDescent="0.25">
      <c r="A9" t="str">
        <f>VLOOKUP(B9, names!A$3:B$2401, 2,)</f>
        <v>American Home Assurance Co.</v>
      </c>
      <c r="B9" s="35" t="s">
        <v>128</v>
      </c>
      <c r="C9" s="36">
        <v>1003</v>
      </c>
      <c r="D9" s="37">
        <v>2</v>
      </c>
      <c r="E9" s="38">
        <f t="shared" si="0"/>
        <v>501.5</v>
      </c>
    </row>
    <row r="10" spans="1:5" x14ac:dyDescent="0.25">
      <c r="A10" t="str">
        <f>VLOOKUP(B10, names!A$3:B$2401, 2,)</f>
        <v>American Integrity Insurance Co. Of Florida</v>
      </c>
      <c r="B10" s="35" t="s">
        <v>38</v>
      </c>
      <c r="C10" s="36">
        <v>179879</v>
      </c>
      <c r="D10" s="37">
        <v>198</v>
      </c>
      <c r="E10" s="38">
        <f t="shared" si="0"/>
        <v>908.47979797979804</v>
      </c>
    </row>
    <row r="11" spans="1:5" x14ac:dyDescent="0.25">
      <c r="A11" t="str">
        <f>VLOOKUP(B11, names!A$3:B$2401, 2,)</f>
        <v>American Modern Insurance Co. Of Florida</v>
      </c>
      <c r="B11" s="35" t="s">
        <v>2916</v>
      </c>
      <c r="C11" s="36">
        <v>47856</v>
      </c>
      <c r="D11" s="37">
        <v>7</v>
      </c>
      <c r="E11" s="38">
        <f t="shared" si="0"/>
        <v>6836.5714285714284</v>
      </c>
    </row>
    <row r="12" spans="1:5" x14ac:dyDescent="0.25">
      <c r="A12" t="str">
        <f>VLOOKUP(B12, names!A$3:B$2401, 2,)</f>
        <v>American Platinum Property And Casualty Insurance Co.</v>
      </c>
      <c r="B12" s="35" t="s">
        <v>132</v>
      </c>
      <c r="C12" s="36">
        <v>822</v>
      </c>
      <c r="D12" s="37">
        <v>1</v>
      </c>
      <c r="E12" s="38">
        <f t="shared" si="0"/>
        <v>822</v>
      </c>
    </row>
    <row r="13" spans="1:5" x14ac:dyDescent="0.25">
      <c r="A13" t="str">
        <f>VLOOKUP(B13, names!A$3:B$2401, 2,)</f>
        <v>American Reliable Insurance Co.</v>
      </c>
      <c r="B13" s="35" t="s">
        <v>102</v>
      </c>
      <c r="C13" s="36">
        <v>6212</v>
      </c>
      <c r="D13" s="37">
        <v>5</v>
      </c>
      <c r="E13" s="38">
        <f t="shared" si="0"/>
        <v>1242.4000000000001</v>
      </c>
    </row>
    <row r="14" spans="1:5" x14ac:dyDescent="0.25">
      <c r="A14" t="str">
        <f>VLOOKUP(B14, names!A$3:B$2401, 2,)</f>
        <v>American Security Insurance Co.</v>
      </c>
      <c r="B14" s="35" t="s">
        <v>172</v>
      </c>
      <c r="C14" s="36">
        <v>14</v>
      </c>
      <c r="D14" s="37">
        <v>4</v>
      </c>
      <c r="E14" s="38">
        <f t="shared" si="0"/>
        <v>3.5</v>
      </c>
    </row>
    <row r="15" spans="1:5" x14ac:dyDescent="0.25">
      <c r="A15" t="str">
        <f>VLOOKUP(B15, names!A$3:B$2401, 2,)</f>
        <v>American Southern Home Insurance Co.</v>
      </c>
      <c r="B15" s="35" t="s">
        <v>105</v>
      </c>
      <c r="C15" s="36">
        <v>9699</v>
      </c>
      <c r="D15" s="37">
        <v>10</v>
      </c>
      <c r="E15" s="38">
        <f t="shared" si="0"/>
        <v>969.9</v>
      </c>
    </row>
    <row r="16" spans="1:5" x14ac:dyDescent="0.25">
      <c r="A16" t="str">
        <f>VLOOKUP(B16, names!A$3:B$2401, 2,)</f>
        <v>American Strategic Insurance Corp.</v>
      </c>
      <c r="B16" s="35" t="s">
        <v>61</v>
      </c>
      <c r="C16" s="36">
        <v>62199</v>
      </c>
      <c r="D16" s="37">
        <v>41</v>
      </c>
      <c r="E16" s="38">
        <f t="shared" si="0"/>
        <v>1517.0487804878048</v>
      </c>
    </row>
    <row r="17" spans="1:5" x14ac:dyDescent="0.25">
      <c r="A17" t="str">
        <f>VLOOKUP(B17, names!A$3:B$2401, 2,)</f>
        <v>American Traditions Insurance Co.</v>
      </c>
      <c r="B17" s="35" t="s">
        <v>68</v>
      </c>
      <c r="C17" s="36">
        <v>49376</v>
      </c>
      <c r="D17" s="37">
        <v>68</v>
      </c>
      <c r="E17" s="38">
        <f t="shared" si="0"/>
        <v>726.11764705882354</v>
      </c>
    </row>
    <row r="18" spans="1:5" x14ac:dyDescent="0.25">
      <c r="A18" t="str">
        <f>VLOOKUP(B18, names!A$3:B$2401, 2,)</f>
        <v>Amica Mutual Insurance Co.</v>
      </c>
      <c r="B18" s="35" t="s">
        <v>89</v>
      </c>
      <c r="C18" s="36">
        <v>22009</v>
      </c>
      <c r="D18" s="37">
        <v>12</v>
      </c>
      <c r="E18" s="38">
        <f t="shared" si="0"/>
        <v>1834.0833333333333</v>
      </c>
    </row>
    <row r="19" spans="1:5" x14ac:dyDescent="0.25">
      <c r="A19" t="str">
        <f>VLOOKUP(B19, names!A$3:B$2401, 2,)</f>
        <v>Ark Royal Insurance Co.</v>
      </c>
      <c r="B19" s="35" t="s">
        <v>50</v>
      </c>
      <c r="C19" s="36">
        <v>88156</v>
      </c>
      <c r="D19" s="37">
        <v>32</v>
      </c>
      <c r="E19" s="38">
        <f t="shared" si="0"/>
        <v>2754.875</v>
      </c>
    </row>
    <row r="20" spans="1:5" x14ac:dyDescent="0.25">
      <c r="A20" t="str">
        <f>VLOOKUP(B20, names!A$3:B$2401, 2,)</f>
        <v>Armed Forces Insurance Exchange</v>
      </c>
      <c r="B20" s="35" t="s">
        <v>111</v>
      </c>
      <c r="C20" s="36">
        <v>4065</v>
      </c>
      <c r="D20" s="37">
        <v>2</v>
      </c>
      <c r="E20" s="38">
        <f t="shared" si="0"/>
        <v>2032.5</v>
      </c>
    </row>
    <row r="21" spans="1:5" x14ac:dyDescent="0.25">
      <c r="A21" t="str">
        <f>VLOOKUP(B21, names!A$3:B$2401, 2,)</f>
        <v>ASI Assurance Corp.</v>
      </c>
      <c r="B21" s="35" t="s">
        <v>56</v>
      </c>
      <c r="C21" s="36">
        <v>87205</v>
      </c>
      <c r="D21" s="37">
        <v>50</v>
      </c>
      <c r="E21" s="38">
        <f t="shared" si="0"/>
        <v>1744.1</v>
      </c>
    </row>
    <row r="22" spans="1:5" x14ac:dyDescent="0.25">
      <c r="A22" t="str">
        <f>VLOOKUP(B22, names!A$3:B$2401, 2,)</f>
        <v>ASI Preferred Insurance Corp.</v>
      </c>
      <c r="B22" s="35" t="s">
        <v>47</v>
      </c>
      <c r="C22" s="36">
        <v>99265</v>
      </c>
      <c r="D22" s="37">
        <v>24</v>
      </c>
      <c r="E22" s="38">
        <f t="shared" si="0"/>
        <v>4136.041666666667</v>
      </c>
    </row>
    <row r="23" spans="1:5" x14ac:dyDescent="0.25">
      <c r="A23" t="str">
        <f>VLOOKUP(B23, names!A$3:B$2401, 2,)</f>
        <v>Associated Indemnity Corp.</v>
      </c>
      <c r="B23" s="35" t="s">
        <v>141</v>
      </c>
      <c r="C23" s="36">
        <v>298</v>
      </c>
      <c r="D23" s="37">
        <v>0</v>
      </c>
      <c r="E23" s="38">
        <v>0</v>
      </c>
    </row>
    <row r="24" spans="1:5" x14ac:dyDescent="0.25">
      <c r="A24" t="str">
        <f>VLOOKUP(B24, names!A$3:B$2401, 2,)</f>
        <v>Auto Club Insurance Co. Of Florida</v>
      </c>
      <c r="B24" s="35" t="s">
        <v>60</v>
      </c>
      <c r="C24" s="36">
        <v>58120</v>
      </c>
      <c r="D24" s="37">
        <v>18</v>
      </c>
      <c r="E24" s="38">
        <f t="shared" si="0"/>
        <v>3228.8888888888887</v>
      </c>
    </row>
    <row r="25" spans="1:5" x14ac:dyDescent="0.25">
      <c r="A25" t="str">
        <f>VLOOKUP(B25, names!A$3:B$2401, 2,)</f>
        <v>Auto-Owners Insurance Co.</v>
      </c>
      <c r="B25" s="35" t="s">
        <v>116</v>
      </c>
      <c r="C25" s="36">
        <v>2644</v>
      </c>
      <c r="D25" s="37">
        <v>1</v>
      </c>
      <c r="E25" s="38">
        <f t="shared" si="0"/>
        <v>2644</v>
      </c>
    </row>
    <row r="26" spans="1:5" x14ac:dyDescent="0.25">
      <c r="A26" t="str">
        <f>VLOOKUP(B26, names!A$3:B$2401, 2,)</f>
        <v>Avatar Property &amp; Casualty Insurance Co.</v>
      </c>
      <c r="B26" s="35" t="s">
        <v>91</v>
      </c>
      <c r="C26" s="36">
        <v>7019</v>
      </c>
      <c r="D26" s="37">
        <v>19</v>
      </c>
      <c r="E26" s="38">
        <f t="shared" si="0"/>
        <v>369.42105263157896</v>
      </c>
    </row>
    <row r="27" spans="1:5" x14ac:dyDescent="0.25">
      <c r="A27" t="e">
        <f>VLOOKUP(B27, names!A$3:B$2401, 2,)</f>
        <v>#N/A</v>
      </c>
      <c r="B27" s="35" t="s">
        <v>2917</v>
      </c>
      <c r="C27" s="36">
        <v>41991</v>
      </c>
      <c r="D27" s="37">
        <v>70</v>
      </c>
      <c r="E27" s="38">
        <f t="shared" si="0"/>
        <v>599.87142857142862</v>
      </c>
    </row>
    <row r="28" spans="1:5" x14ac:dyDescent="0.25">
      <c r="A28" t="str">
        <f>VLOOKUP(B28, names!A$3:B$2401, 2,)</f>
        <v>Castle Key Indemnity Co.</v>
      </c>
      <c r="B28" s="35" t="s">
        <v>49</v>
      </c>
      <c r="C28" s="36">
        <v>107634</v>
      </c>
      <c r="D28" s="37">
        <v>76</v>
      </c>
      <c r="E28" s="38">
        <f t="shared" si="0"/>
        <v>1416.2368421052631</v>
      </c>
    </row>
    <row r="29" spans="1:5" x14ac:dyDescent="0.25">
      <c r="A29" t="str">
        <f>VLOOKUP(B29, names!A$3:B$2401, 2,)</f>
        <v>Castle Key Insurance Co.</v>
      </c>
      <c r="B29" s="35" t="s">
        <v>53</v>
      </c>
      <c r="C29" s="36">
        <v>98016</v>
      </c>
      <c r="D29" s="37">
        <v>199</v>
      </c>
      <c r="E29" s="38">
        <f t="shared" si="0"/>
        <v>492.5427135678392</v>
      </c>
    </row>
    <row r="30" spans="1:5" x14ac:dyDescent="0.25">
      <c r="A30" t="str">
        <f>VLOOKUP(B30, names!A$3:B$2401, 2,)</f>
        <v>Century-National Insurance Co.</v>
      </c>
      <c r="B30" s="35" t="s">
        <v>189</v>
      </c>
      <c r="C30" s="36">
        <v>4</v>
      </c>
      <c r="D30" s="37">
        <v>0</v>
      </c>
      <c r="E30" s="38">
        <v>0</v>
      </c>
    </row>
    <row r="31" spans="1:5" x14ac:dyDescent="0.25">
      <c r="A31" t="str">
        <f>VLOOKUP(B31, names!A$3:B$2401, 2,)</f>
        <v>Charter Oak Fire Insurance Co.</v>
      </c>
      <c r="B31" s="35" t="s">
        <v>149</v>
      </c>
      <c r="C31" s="36">
        <v>119</v>
      </c>
      <c r="D31" s="37">
        <v>0</v>
      </c>
      <c r="E31" s="38">
        <v>0</v>
      </c>
    </row>
    <row r="32" spans="1:5" x14ac:dyDescent="0.25">
      <c r="A32" t="str">
        <f>VLOOKUP(B32, names!A$3:B$2401, 2,)</f>
        <v>Cincinnati Insurance Co.</v>
      </c>
      <c r="B32" s="35" t="s">
        <v>124</v>
      </c>
      <c r="C32" s="36">
        <v>6124</v>
      </c>
      <c r="D32" s="37">
        <v>2</v>
      </c>
      <c r="E32" s="38">
        <f t="shared" si="0"/>
        <v>3062</v>
      </c>
    </row>
    <row r="33" spans="1:5" x14ac:dyDescent="0.25">
      <c r="A33" t="str">
        <f>VLOOKUP(B33, names!A$3:B$2401, 2,)</f>
        <v>Citizens Property Insurance Corp.</v>
      </c>
      <c r="B33" s="35" t="s">
        <v>33</v>
      </c>
      <c r="C33" s="36">
        <v>983629</v>
      </c>
      <c r="D33" s="37">
        <v>3245</v>
      </c>
      <c r="E33" s="38">
        <f>C33/D33</f>
        <v>303.12141756548539</v>
      </c>
    </row>
    <row r="34" spans="1:5" x14ac:dyDescent="0.25">
      <c r="A34" t="e">
        <f>VLOOKUP(B34, names!A$3:B$2401, 2,)</f>
        <v>#N/A</v>
      </c>
      <c r="B34" s="35" t="s">
        <v>2918</v>
      </c>
      <c r="C34" s="36">
        <v>6258</v>
      </c>
      <c r="D34" s="37">
        <v>4</v>
      </c>
      <c r="E34" s="38">
        <f t="shared" si="0"/>
        <v>1564.5</v>
      </c>
    </row>
    <row r="35" spans="1:5" x14ac:dyDescent="0.25">
      <c r="A35" t="str">
        <f>VLOOKUP(B35, names!A$3:B$2401, 2,)</f>
        <v>Cypress Property &amp; Casualty Insurance Co.</v>
      </c>
      <c r="B35" s="35" t="s">
        <v>59</v>
      </c>
      <c r="C35" s="36">
        <v>71997</v>
      </c>
      <c r="D35" s="37">
        <v>40</v>
      </c>
      <c r="E35" s="38">
        <f t="shared" si="0"/>
        <v>1799.925</v>
      </c>
    </row>
    <row r="36" spans="1:5" x14ac:dyDescent="0.25">
      <c r="A36" t="str">
        <f>VLOOKUP(B36, names!A$3:B$2401, 2,)</f>
        <v>Electric Insurance Co.</v>
      </c>
      <c r="B36" s="35" t="s">
        <v>121</v>
      </c>
      <c r="C36" s="36">
        <v>2056</v>
      </c>
      <c r="D36" s="37">
        <v>1</v>
      </c>
      <c r="E36" s="38">
        <f t="shared" si="0"/>
        <v>2056</v>
      </c>
    </row>
    <row r="37" spans="1:5" x14ac:dyDescent="0.25">
      <c r="A37">
        <f>VLOOKUP(B37, names!A$3:B$2401, 2,)</f>
        <v>0</v>
      </c>
      <c r="B37" s="35" t="s">
        <v>382</v>
      </c>
      <c r="C37" s="36">
        <v>69</v>
      </c>
      <c r="D37" s="37">
        <v>1</v>
      </c>
      <c r="E37" s="38">
        <f t="shared" si="0"/>
        <v>69</v>
      </c>
    </row>
    <row r="38" spans="1:5" x14ac:dyDescent="0.25">
      <c r="A38" t="str">
        <f>VLOOKUP(B38, names!A$3:B$2401, 2,)</f>
        <v>FCCI Insurance Co.</v>
      </c>
      <c r="B38" s="35" t="s">
        <v>144</v>
      </c>
      <c r="C38" s="36">
        <v>187</v>
      </c>
      <c r="D38" s="37">
        <v>0</v>
      </c>
      <c r="E38" s="38">
        <v>0</v>
      </c>
    </row>
    <row r="39" spans="1:5" x14ac:dyDescent="0.25">
      <c r="A39" t="str">
        <f>VLOOKUP(B39, names!A$3:B$2401, 2,)</f>
        <v>Federal Insurance Co.</v>
      </c>
      <c r="B39" s="35" t="s">
        <v>81</v>
      </c>
      <c r="C39" s="36">
        <v>31583</v>
      </c>
      <c r="D39" s="37">
        <v>4</v>
      </c>
      <c r="E39" s="38">
        <f t="shared" si="0"/>
        <v>7895.75</v>
      </c>
    </row>
    <row r="40" spans="1:5" x14ac:dyDescent="0.25">
      <c r="A40" t="str">
        <f>VLOOKUP(B40, names!A$3:B$2401, 2,)</f>
        <v>Federated National Insurance Co.</v>
      </c>
      <c r="B40" s="35" t="s">
        <v>37</v>
      </c>
      <c r="C40" s="36">
        <v>116401</v>
      </c>
      <c r="D40" s="37">
        <v>107</v>
      </c>
      <c r="E40" s="38">
        <f t="shared" si="0"/>
        <v>1087.8598130841121</v>
      </c>
    </row>
    <row r="41" spans="1:5" x14ac:dyDescent="0.25">
      <c r="A41" t="str">
        <f>VLOOKUP(B41, names!A$3:B$2401, 2,)</f>
        <v>Fidelity Fire &amp; Casualty Co.</v>
      </c>
      <c r="B41" s="35" t="s">
        <v>200</v>
      </c>
      <c r="C41" s="36">
        <v>30358</v>
      </c>
      <c r="D41" s="37">
        <v>38</v>
      </c>
      <c r="E41" s="38">
        <f t="shared" si="0"/>
        <v>798.89473684210532</v>
      </c>
    </row>
    <row r="42" spans="1:5" x14ac:dyDescent="0.25">
      <c r="A42" t="str">
        <f>VLOOKUP(B42, names!A$3:B$2401, 2,)</f>
        <v>Fireman's Fund Insurance Co.</v>
      </c>
      <c r="B42" s="35" t="s">
        <v>104</v>
      </c>
      <c r="C42" s="36">
        <v>7598</v>
      </c>
      <c r="D42" s="37">
        <v>4</v>
      </c>
      <c r="E42" s="38">
        <f t="shared" si="0"/>
        <v>1899.5</v>
      </c>
    </row>
    <row r="43" spans="1:5" x14ac:dyDescent="0.25">
      <c r="A43" t="str">
        <f>VLOOKUP(B43, names!A$3:B$2401, 2,)</f>
        <v>First American Property &amp; Casualty Insurance Co.</v>
      </c>
      <c r="B43" s="35" t="s">
        <v>98</v>
      </c>
      <c r="C43" s="36">
        <v>12171</v>
      </c>
      <c r="D43" s="37">
        <v>0</v>
      </c>
      <c r="E43" s="38">
        <v>0</v>
      </c>
    </row>
    <row r="44" spans="1:5" x14ac:dyDescent="0.25">
      <c r="A44" t="str">
        <f>VLOOKUP(B44, names!A$3:B$2401, 2,)</f>
        <v>First Community Insurance Co.</v>
      </c>
      <c r="B44" s="35" t="s">
        <v>83</v>
      </c>
      <c r="C44" s="36">
        <v>35234</v>
      </c>
      <c r="D44" s="37">
        <v>24</v>
      </c>
      <c r="E44" s="38">
        <f t="shared" si="0"/>
        <v>1468.0833333333333</v>
      </c>
    </row>
    <row r="45" spans="1:5" x14ac:dyDescent="0.25">
      <c r="A45" t="str">
        <f>VLOOKUP(B45, names!A$3:B$2401, 2,)</f>
        <v>First Floridian Auto And Home Insurance Co.</v>
      </c>
      <c r="B45" s="35" t="s">
        <v>93</v>
      </c>
      <c r="C45" s="36">
        <v>18390</v>
      </c>
      <c r="D45" s="37">
        <v>14</v>
      </c>
      <c r="E45" s="38">
        <f t="shared" si="0"/>
        <v>1313.5714285714287</v>
      </c>
    </row>
    <row r="46" spans="1:5" x14ac:dyDescent="0.25">
      <c r="A46" t="str">
        <f>VLOOKUP(B46, names!A$3:B$2401, 2,)</f>
        <v>First Liberty Insurance Corp. (The)</v>
      </c>
      <c r="B46" s="35" t="s">
        <v>90</v>
      </c>
      <c r="C46" s="36">
        <v>21240</v>
      </c>
      <c r="D46" s="37">
        <v>13</v>
      </c>
      <c r="E46" s="38">
        <f t="shared" si="0"/>
        <v>1633.8461538461538</v>
      </c>
    </row>
    <row r="47" spans="1:5" x14ac:dyDescent="0.25">
      <c r="A47" t="str">
        <f>VLOOKUP(B47, names!A$3:B$2401, 2,)</f>
        <v>First National Insurance Co. Of America</v>
      </c>
      <c r="B47" s="35" t="s">
        <v>138</v>
      </c>
      <c r="C47" s="36">
        <v>428</v>
      </c>
      <c r="D47" s="37">
        <v>0</v>
      </c>
      <c r="E47" s="38">
        <v>0</v>
      </c>
    </row>
    <row r="48" spans="1:5" x14ac:dyDescent="0.25">
      <c r="A48" t="str">
        <f>VLOOKUP(B48, names!A$3:B$2401, 2,)</f>
        <v>First Protective Insurance Co.</v>
      </c>
      <c r="B48" s="35" t="s">
        <v>55</v>
      </c>
      <c r="C48" s="36">
        <v>37632</v>
      </c>
      <c r="D48" s="37">
        <v>58</v>
      </c>
      <c r="E48" s="38">
        <f t="shared" si="0"/>
        <v>648.82758620689651</v>
      </c>
    </row>
    <row r="49" spans="1:5" x14ac:dyDescent="0.25">
      <c r="A49" t="str">
        <f>VLOOKUP(B49, names!A$3:B$2401, 2,)</f>
        <v>Florida Family Insurance Co.</v>
      </c>
      <c r="B49" s="35" t="s">
        <v>48</v>
      </c>
      <c r="C49" s="36">
        <v>104189</v>
      </c>
      <c r="D49" s="37">
        <v>28</v>
      </c>
      <c r="E49" s="38">
        <f t="shared" si="0"/>
        <v>3721.0357142857142</v>
      </c>
    </row>
    <row r="50" spans="1:5" x14ac:dyDescent="0.25">
      <c r="A50" t="str">
        <f>VLOOKUP(B50, names!A$3:B$2401, 2,)</f>
        <v>Florida Farm Bureau Casualty Insurance Co.</v>
      </c>
      <c r="B50" s="35" t="s">
        <v>75</v>
      </c>
      <c r="C50" s="36">
        <v>45330</v>
      </c>
      <c r="D50" s="37">
        <v>30</v>
      </c>
      <c r="E50" s="38">
        <f t="shared" si="0"/>
        <v>1511</v>
      </c>
    </row>
    <row r="51" spans="1:5" x14ac:dyDescent="0.25">
      <c r="A51" t="str">
        <f>VLOOKUP(B51, names!A$3:B$2401, 2,)</f>
        <v>Florida Farm Bureau General Insurance Co.</v>
      </c>
      <c r="B51" s="35" t="s">
        <v>76</v>
      </c>
      <c r="C51" s="36">
        <v>42790</v>
      </c>
      <c r="D51" s="37">
        <v>26</v>
      </c>
      <c r="E51" s="38">
        <f t="shared" si="0"/>
        <v>1645.7692307692307</v>
      </c>
    </row>
    <row r="52" spans="1:5" x14ac:dyDescent="0.25">
      <c r="A52" t="str">
        <f>VLOOKUP(B52, names!A$3:B$2401, 2,)</f>
        <v>Florida Peninsula Insurance Co.</v>
      </c>
      <c r="B52" s="35" t="s">
        <v>46</v>
      </c>
      <c r="C52" s="36">
        <v>138228</v>
      </c>
      <c r="D52" s="37">
        <v>463</v>
      </c>
      <c r="E52" s="38">
        <f t="shared" si="0"/>
        <v>298.54859611231103</v>
      </c>
    </row>
    <row r="53" spans="1:5" x14ac:dyDescent="0.25">
      <c r="A53" t="str">
        <f>VLOOKUP(B53, names!A$3:B$2401, 2,)</f>
        <v>Foremost Insurance Co.</v>
      </c>
      <c r="B53" s="35" t="s">
        <v>79</v>
      </c>
      <c r="C53" s="36">
        <v>33498</v>
      </c>
      <c r="D53" s="37">
        <v>28</v>
      </c>
      <c r="E53" s="38">
        <f t="shared" si="0"/>
        <v>1196.3571428571429</v>
      </c>
    </row>
    <row r="54" spans="1:5" x14ac:dyDescent="0.25">
      <c r="A54" t="str">
        <f>VLOOKUP(B54, names!A$3:B$2401, 2,)</f>
        <v>Foremost Property And Casualty Insurance Co.</v>
      </c>
      <c r="B54" s="35" t="s">
        <v>92</v>
      </c>
      <c r="C54" s="36">
        <v>21626</v>
      </c>
      <c r="D54" s="37">
        <v>10</v>
      </c>
      <c r="E54" s="38">
        <f t="shared" si="0"/>
        <v>2162.6</v>
      </c>
    </row>
    <row r="55" spans="1:5" x14ac:dyDescent="0.25">
      <c r="A55" t="str">
        <f>VLOOKUP(B55, names!A$3:B$2401, 2,)</f>
        <v>Great American Alliance Insurance Co.</v>
      </c>
      <c r="B55" s="35" t="s">
        <v>167</v>
      </c>
      <c r="C55" s="36">
        <v>14</v>
      </c>
      <c r="D55" s="37">
        <v>0</v>
      </c>
      <c r="E55" s="38">
        <v>0</v>
      </c>
    </row>
    <row r="56" spans="1:5" x14ac:dyDescent="0.25">
      <c r="A56" t="str">
        <f>VLOOKUP(B56, names!A$3:B$2401, 2,)</f>
        <v>Great American Assurance Co.</v>
      </c>
      <c r="B56" s="35" t="s">
        <v>133</v>
      </c>
      <c r="C56" s="36">
        <v>484</v>
      </c>
      <c r="D56" s="37">
        <v>0</v>
      </c>
      <c r="E56" s="38">
        <v>0</v>
      </c>
    </row>
    <row r="57" spans="1:5" x14ac:dyDescent="0.25">
      <c r="A57" t="str">
        <f>VLOOKUP(B57, names!A$3:B$2401, 2,)</f>
        <v>Great American Insurance Co.</v>
      </c>
      <c r="B57" s="35" t="s">
        <v>131</v>
      </c>
      <c r="C57" s="36">
        <v>709</v>
      </c>
      <c r="D57" s="37">
        <v>0</v>
      </c>
      <c r="E57" s="38">
        <v>0</v>
      </c>
    </row>
    <row r="58" spans="1:5" x14ac:dyDescent="0.25">
      <c r="A58" t="str">
        <f>VLOOKUP(B58, names!A$3:B$2401, 2,)</f>
        <v>Great American Insurance Co. Of New York</v>
      </c>
      <c r="B58" s="35" t="s">
        <v>140</v>
      </c>
      <c r="C58" s="36">
        <v>228</v>
      </c>
      <c r="D58" s="37">
        <v>0</v>
      </c>
      <c r="E58" s="38">
        <v>0</v>
      </c>
    </row>
    <row r="59" spans="1:5" x14ac:dyDescent="0.25">
      <c r="A59" t="str">
        <f>VLOOKUP(B59, names!A$3:B$2401, 2,)</f>
        <v>Great Northern Insurance Co.</v>
      </c>
      <c r="B59" s="35" t="s">
        <v>125</v>
      </c>
      <c r="C59" s="36">
        <v>1049</v>
      </c>
      <c r="D59" s="37">
        <v>0</v>
      </c>
      <c r="E59" s="38">
        <v>0</v>
      </c>
    </row>
    <row r="60" spans="1:5" x14ac:dyDescent="0.25">
      <c r="A60" t="str">
        <f>VLOOKUP(B60, names!A$3:B$2401, 2,)</f>
        <v>Gulfstream Property And Casualty Insurance Co.</v>
      </c>
      <c r="B60" s="35" t="s">
        <v>64</v>
      </c>
      <c r="C60" s="36">
        <v>55500</v>
      </c>
      <c r="D60" s="37">
        <v>48</v>
      </c>
      <c r="E60" s="38">
        <f t="shared" si="0"/>
        <v>1156.25</v>
      </c>
    </row>
    <row r="61" spans="1:5" x14ac:dyDescent="0.25">
      <c r="A61" t="str">
        <f>VLOOKUP(B61, names!A$3:B$2401, 2,)</f>
        <v>Hanover Insurance Co. (The)</v>
      </c>
      <c r="B61" s="35" t="s">
        <v>147</v>
      </c>
      <c r="C61" s="36">
        <v>85</v>
      </c>
      <c r="D61" s="37">
        <v>0</v>
      </c>
      <c r="E61" s="38">
        <v>0</v>
      </c>
    </row>
    <row r="62" spans="1:5" x14ac:dyDescent="0.25">
      <c r="A62" t="str">
        <f>VLOOKUP(B62, names!A$3:B$2401, 2,)</f>
        <v>Hartford Casualty Insurance Co.</v>
      </c>
      <c r="B62" s="35" t="s">
        <v>143</v>
      </c>
      <c r="C62" s="36">
        <v>255</v>
      </c>
      <c r="D62" s="37">
        <v>8</v>
      </c>
      <c r="E62" s="38">
        <f t="shared" si="0"/>
        <v>31.875</v>
      </c>
    </row>
    <row r="63" spans="1:5" x14ac:dyDescent="0.25">
      <c r="A63" t="str">
        <f>VLOOKUP(B63, names!A$3:B$2401, 2,)</f>
        <v>Hartford Fire Insurance Co.</v>
      </c>
      <c r="B63" s="35" t="s">
        <v>163</v>
      </c>
      <c r="C63" s="36">
        <v>16</v>
      </c>
      <c r="D63" s="37">
        <v>1</v>
      </c>
      <c r="E63" s="38">
        <f t="shared" si="0"/>
        <v>16</v>
      </c>
    </row>
    <row r="64" spans="1:5" x14ac:dyDescent="0.25">
      <c r="A64" t="str">
        <f>VLOOKUP(B64, names!A$3:B$2401, 2,)</f>
        <v>Hartford Insurance Co. Of The Midwest</v>
      </c>
      <c r="B64" s="35" t="s">
        <v>86</v>
      </c>
      <c r="C64" s="36">
        <v>32503</v>
      </c>
      <c r="D64" s="37">
        <v>37</v>
      </c>
      <c r="E64" s="38">
        <f t="shared" si="0"/>
        <v>878.45945945945948</v>
      </c>
    </row>
    <row r="65" spans="1:5" x14ac:dyDescent="0.25">
      <c r="A65" t="str">
        <f>VLOOKUP(B65, names!A$3:B$2401, 2,)</f>
        <v>Hartford Underwriters Insurance Co.</v>
      </c>
      <c r="B65" s="35" t="s">
        <v>157</v>
      </c>
      <c r="C65" s="36">
        <v>82</v>
      </c>
      <c r="D65" s="37">
        <v>1</v>
      </c>
      <c r="E65" s="38">
        <f t="shared" si="0"/>
        <v>82</v>
      </c>
    </row>
    <row r="66" spans="1:5" x14ac:dyDescent="0.25">
      <c r="A66" t="str">
        <f>VLOOKUP(B66, names!A$3:B$2401, 2,)</f>
        <v>Heritage Property &amp; Casualty Insurance Co.</v>
      </c>
      <c r="B66" s="35" t="s">
        <v>36</v>
      </c>
      <c r="C66" s="36">
        <v>133168</v>
      </c>
      <c r="D66" s="37">
        <v>60</v>
      </c>
      <c r="E66" s="38">
        <f t="shared" si="0"/>
        <v>2219.4666666666667</v>
      </c>
    </row>
    <row r="67" spans="1:5" x14ac:dyDescent="0.25">
      <c r="A67" t="e">
        <f>VLOOKUP(B67, names!A$3:B$2401, 2,)</f>
        <v>#N/A</v>
      </c>
      <c r="B67" s="35" t="s">
        <v>2919</v>
      </c>
      <c r="C67" s="36">
        <v>163385</v>
      </c>
      <c r="D67" s="37">
        <v>196</v>
      </c>
      <c r="E67" s="38">
        <f t="shared" si="0"/>
        <v>833.59693877551024</v>
      </c>
    </row>
    <row r="68" spans="1:5" x14ac:dyDescent="0.25">
      <c r="A68" t="str">
        <f>VLOOKUP(B68, names!A$3:B$2401, 2,)</f>
        <v>Horace Mann Insurance Co.</v>
      </c>
      <c r="B68" s="35" t="s">
        <v>202</v>
      </c>
      <c r="C68" s="36">
        <v>387</v>
      </c>
      <c r="D68" s="37">
        <v>0</v>
      </c>
      <c r="E68" s="38">
        <v>0</v>
      </c>
    </row>
    <row r="69" spans="1:5" x14ac:dyDescent="0.25">
      <c r="A69" t="str">
        <f>VLOOKUP(B69, names!A$3:B$2401, 2,)</f>
        <v>IDS Property Casualty Insurance Co.</v>
      </c>
      <c r="B69" s="35" t="s">
        <v>118</v>
      </c>
      <c r="C69" s="36">
        <v>2255</v>
      </c>
      <c r="D69" s="37">
        <v>6</v>
      </c>
      <c r="E69" s="38">
        <f t="shared" ref="E69:E117" si="1">C69/D69</f>
        <v>375.83333333333331</v>
      </c>
    </row>
    <row r="70" spans="1:5" x14ac:dyDescent="0.25">
      <c r="A70" t="str">
        <f>VLOOKUP(B70, names!A$3:B$2401, 2,)</f>
        <v>Indemnity Insurance Co. Of North America</v>
      </c>
      <c r="B70" s="35" t="s">
        <v>145</v>
      </c>
      <c r="C70" s="36">
        <v>252</v>
      </c>
      <c r="D70" s="37">
        <v>0</v>
      </c>
      <c r="E70" s="38">
        <v>0</v>
      </c>
    </row>
    <row r="71" spans="1:5" x14ac:dyDescent="0.25">
      <c r="A71" t="str">
        <f>VLOOKUP(B71, names!A$3:B$2401, 2,)</f>
        <v>Liberty Mutual Fire Insurance Co.</v>
      </c>
      <c r="B71" s="35" t="s">
        <v>77</v>
      </c>
      <c r="C71" s="36">
        <v>41376</v>
      </c>
      <c r="D71" s="37">
        <v>69</v>
      </c>
      <c r="E71" s="38">
        <f t="shared" si="1"/>
        <v>599.6521739130435</v>
      </c>
    </row>
    <row r="72" spans="1:5" x14ac:dyDescent="0.25">
      <c r="A72" t="str">
        <f>VLOOKUP(B72, names!A$3:B$2401, 2,)</f>
        <v>Markel Insurance Co.</v>
      </c>
      <c r="B72" s="35" t="s">
        <v>164</v>
      </c>
      <c r="C72" s="36">
        <v>31</v>
      </c>
      <c r="D72" s="37">
        <v>0</v>
      </c>
      <c r="E72" s="38">
        <v>0</v>
      </c>
    </row>
    <row r="73" spans="1:5" x14ac:dyDescent="0.25">
      <c r="A73" t="str">
        <f>VLOOKUP(B73, names!A$3:B$2401, 2,)</f>
        <v>Massachusetts Bay Insurance Co.</v>
      </c>
      <c r="B73" s="35" t="s">
        <v>166</v>
      </c>
      <c r="C73" s="36">
        <v>15</v>
      </c>
      <c r="D73" s="37">
        <v>0</v>
      </c>
      <c r="E73" s="38">
        <v>0</v>
      </c>
    </row>
    <row r="74" spans="1:5" x14ac:dyDescent="0.25">
      <c r="A74" t="str">
        <f>VLOOKUP(B74, names!A$3:B$2401, 2,)</f>
        <v>Merastar Insurance Co.</v>
      </c>
      <c r="B74" s="35" t="s">
        <v>127</v>
      </c>
      <c r="C74" s="36">
        <v>1208</v>
      </c>
      <c r="D74" s="37">
        <v>0</v>
      </c>
      <c r="E74" s="38">
        <v>0</v>
      </c>
    </row>
    <row r="75" spans="1:5" x14ac:dyDescent="0.25">
      <c r="A75" t="str">
        <f>VLOOKUP(B75, names!A$3:B$2401, 2,)</f>
        <v>Metropolitan Casualty Insurance Co.</v>
      </c>
      <c r="B75" s="35" t="s">
        <v>99</v>
      </c>
      <c r="C75" s="36">
        <v>10263</v>
      </c>
      <c r="D75" s="37">
        <v>10</v>
      </c>
      <c r="E75" s="38">
        <f t="shared" si="1"/>
        <v>1026.3</v>
      </c>
    </row>
    <row r="76" spans="1:5" x14ac:dyDescent="0.25">
      <c r="A76" t="str">
        <f>VLOOKUP(B76, names!A$3:B$2401, 2,)</f>
        <v>Modern USA Insurance Co.</v>
      </c>
      <c r="B76" s="35" t="s">
        <v>73</v>
      </c>
      <c r="C76" s="36">
        <v>36960</v>
      </c>
      <c r="D76" s="37">
        <v>25</v>
      </c>
      <c r="E76" s="38">
        <f t="shared" si="1"/>
        <v>1478.4</v>
      </c>
    </row>
    <row r="77" spans="1:5" x14ac:dyDescent="0.25">
      <c r="A77" t="str">
        <f>VLOOKUP(B77, names!A$3:B$2401, 2,)</f>
        <v>Nationwide Insurance Co. Of Florida</v>
      </c>
      <c r="B77" s="35" t="s">
        <v>80</v>
      </c>
      <c r="C77" s="36">
        <v>36931</v>
      </c>
      <c r="D77" s="37">
        <v>63</v>
      </c>
      <c r="E77" s="38">
        <f t="shared" si="1"/>
        <v>586.20634920634916</v>
      </c>
    </row>
    <row r="78" spans="1:5" x14ac:dyDescent="0.25">
      <c r="A78" t="str">
        <f>VLOOKUP(B78, names!A$3:B$2401, 2,)</f>
        <v>New Hampshire Insurance Co.</v>
      </c>
      <c r="B78" s="35" t="s">
        <v>110</v>
      </c>
      <c r="C78" s="36">
        <v>4893</v>
      </c>
      <c r="D78" s="37">
        <v>2</v>
      </c>
      <c r="E78" s="38">
        <f t="shared" si="1"/>
        <v>2446.5</v>
      </c>
    </row>
    <row r="79" spans="1:5" x14ac:dyDescent="0.25">
      <c r="A79" t="str">
        <f>VLOOKUP(B79, names!A$3:B$2401, 2,)</f>
        <v>Old Dominion Insurance Co.</v>
      </c>
      <c r="B79" s="35" t="s">
        <v>122</v>
      </c>
      <c r="C79" s="36">
        <v>977</v>
      </c>
      <c r="D79" s="37">
        <v>2</v>
      </c>
      <c r="E79" s="38">
        <f t="shared" si="1"/>
        <v>488.5</v>
      </c>
    </row>
    <row r="80" spans="1:5" x14ac:dyDescent="0.25">
      <c r="A80" t="str">
        <f>VLOOKUP(B80, names!A$3:B$2401, 2,)</f>
        <v>Olympus Insurance Co.</v>
      </c>
      <c r="B80" s="35" t="s">
        <v>52</v>
      </c>
      <c r="C80" s="36">
        <v>70207</v>
      </c>
      <c r="D80" s="37">
        <v>95</v>
      </c>
      <c r="E80" s="38">
        <f t="shared" si="1"/>
        <v>739.02105263157898</v>
      </c>
    </row>
    <row r="81" spans="1:5" x14ac:dyDescent="0.25">
      <c r="A81" t="str">
        <f>VLOOKUP(B81, names!A$3:B$2401, 2,)</f>
        <v>Omega Insurance Co.</v>
      </c>
      <c r="B81" s="35" t="s">
        <v>72</v>
      </c>
      <c r="C81" s="36">
        <v>39631</v>
      </c>
      <c r="D81" s="37">
        <v>34</v>
      </c>
      <c r="E81" s="38">
        <f t="shared" si="1"/>
        <v>1165.6176470588234</v>
      </c>
    </row>
    <row r="82" spans="1:5" x14ac:dyDescent="0.25">
      <c r="A82" t="str">
        <f>VLOOKUP(B82, names!A$3:B$2401, 2,)</f>
        <v>Pacific Indemnity Co.</v>
      </c>
      <c r="B82" s="35" t="s">
        <v>148</v>
      </c>
      <c r="C82" s="36">
        <v>197</v>
      </c>
      <c r="D82" s="37">
        <v>0</v>
      </c>
      <c r="E82" s="38">
        <v>0</v>
      </c>
    </row>
    <row r="83" spans="1:5" x14ac:dyDescent="0.25">
      <c r="A83" t="str">
        <f>VLOOKUP(B83, names!A$3:B$2401, 2,)</f>
        <v>People's Trust Insurance Co.</v>
      </c>
      <c r="B83" s="35" t="s">
        <v>44</v>
      </c>
      <c r="C83" s="36">
        <v>93882</v>
      </c>
      <c r="D83" s="37">
        <v>125</v>
      </c>
      <c r="E83" s="38">
        <f t="shared" si="1"/>
        <v>751.05600000000004</v>
      </c>
    </row>
    <row r="84" spans="1:5" x14ac:dyDescent="0.25">
      <c r="A84" t="str">
        <f>VLOOKUP(B84, names!A$3:B$2401, 2,)</f>
        <v>Praetorian Insurance Co.</v>
      </c>
      <c r="B84" s="35" t="s">
        <v>96</v>
      </c>
      <c r="C84" s="36">
        <v>1989</v>
      </c>
      <c r="D84" s="37">
        <v>0</v>
      </c>
      <c r="E84" s="38">
        <v>0</v>
      </c>
    </row>
    <row r="85" spans="1:5" x14ac:dyDescent="0.25">
      <c r="A85" t="str">
        <f>VLOOKUP(B85, names!A$3:B$2401, 2,)</f>
        <v>Prepared Insurance Co.</v>
      </c>
      <c r="B85" s="35" t="s">
        <v>82</v>
      </c>
      <c r="C85" s="36">
        <v>19754</v>
      </c>
      <c r="D85" s="37">
        <v>34</v>
      </c>
      <c r="E85" s="38">
        <f t="shared" si="1"/>
        <v>581</v>
      </c>
    </row>
    <row r="86" spans="1:5" x14ac:dyDescent="0.25">
      <c r="A86" t="str">
        <f>VLOOKUP(B86, names!A$3:B$2401, 2,)</f>
        <v>Privilege Underwriters Reciprocal Exchange</v>
      </c>
      <c r="B86" s="35" t="s">
        <v>103</v>
      </c>
      <c r="C86" s="36">
        <v>5292</v>
      </c>
      <c r="D86" s="37">
        <v>0</v>
      </c>
      <c r="E86" s="38">
        <v>0</v>
      </c>
    </row>
    <row r="87" spans="1:5" x14ac:dyDescent="0.25">
      <c r="A87" t="str">
        <f>VLOOKUP(B87, names!A$3:B$2401, 2,)</f>
        <v>Safe Harbor Insurance Co.</v>
      </c>
      <c r="B87" s="35" t="s">
        <v>57</v>
      </c>
      <c r="C87" s="36">
        <v>50233</v>
      </c>
      <c r="D87" s="37">
        <v>53</v>
      </c>
      <c r="E87" s="38">
        <f t="shared" si="1"/>
        <v>947.79245283018872</v>
      </c>
    </row>
    <row r="88" spans="1:5" x14ac:dyDescent="0.25">
      <c r="A88">
        <f>VLOOKUP(B88, names!A$3:B$2401, 2,)</f>
        <v>0</v>
      </c>
      <c r="B88" s="35" t="s">
        <v>2920</v>
      </c>
      <c r="C88" s="36">
        <v>30986</v>
      </c>
      <c r="D88" s="37">
        <v>20</v>
      </c>
      <c r="E88" s="38">
        <f t="shared" si="1"/>
        <v>1549.3</v>
      </c>
    </row>
    <row r="89" spans="1:5" x14ac:dyDescent="0.25">
      <c r="A89" t="str">
        <f>VLOOKUP(B89, names!A$3:B$2401, 2,)</f>
        <v>Sawgrass Mutual Insurance Co.</v>
      </c>
      <c r="B89" s="35" t="s">
        <v>85</v>
      </c>
      <c r="C89" s="36">
        <v>25307</v>
      </c>
      <c r="D89" s="37">
        <v>55</v>
      </c>
      <c r="E89" s="38">
        <f t="shared" si="1"/>
        <v>460.12727272727273</v>
      </c>
    </row>
    <row r="90" spans="1:5" x14ac:dyDescent="0.25">
      <c r="A90" t="str">
        <f>VLOOKUP(B90, names!A$3:B$2401, 2,)</f>
        <v>Security First Insurance Co.</v>
      </c>
      <c r="B90" s="35" t="s">
        <v>35</v>
      </c>
      <c r="C90" s="36">
        <v>176337</v>
      </c>
      <c r="D90" s="37">
        <v>418</v>
      </c>
      <c r="E90" s="38">
        <f t="shared" si="1"/>
        <v>421.85885167464113</v>
      </c>
    </row>
    <row r="91" spans="1:5" x14ac:dyDescent="0.25">
      <c r="A91" t="str">
        <f>VLOOKUP(B91, names!A$3:B$2401, 2,)</f>
        <v>Southern Fidelity Insurance Co.</v>
      </c>
      <c r="B91" s="35" t="s">
        <v>58</v>
      </c>
      <c r="C91" s="36">
        <v>69283</v>
      </c>
      <c r="D91" s="37">
        <v>122</v>
      </c>
      <c r="E91" s="38">
        <f t="shared" si="1"/>
        <v>567.89344262295083</v>
      </c>
    </row>
    <row r="92" spans="1:5" x14ac:dyDescent="0.25">
      <c r="A92" t="e">
        <f>VLOOKUP(B92, names!A$3:B$2401, 2,)</f>
        <v>#N/A</v>
      </c>
      <c r="B92" s="35" t="s">
        <v>2921</v>
      </c>
      <c r="C92" s="36">
        <v>74543</v>
      </c>
      <c r="D92" s="37">
        <v>55</v>
      </c>
      <c r="E92" s="38">
        <f t="shared" si="1"/>
        <v>1355.3272727272727</v>
      </c>
    </row>
    <row r="93" spans="1:5" x14ac:dyDescent="0.25">
      <c r="A93" t="str">
        <f>VLOOKUP(B93, names!A$3:B$2401, 2,)</f>
        <v>Southern Oak Insurance Co.</v>
      </c>
      <c r="B93" s="35" t="s">
        <v>65</v>
      </c>
      <c r="C93" s="36">
        <v>63172</v>
      </c>
      <c r="D93" s="37">
        <v>112</v>
      </c>
      <c r="E93" s="38">
        <f t="shared" si="1"/>
        <v>564.03571428571433</v>
      </c>
    </row>
    <row r="94" spans="1:5" x14ac:dyDescent="0.25">
      <c r="A94" t="str">
        <f>VLOOKUP(B94, names!A$3:B$2401, 2,)</f>
        <v>Southern-Owners Insurance Co.</v>
      </c>
      <c r="B94" s="35" t="s">
        <v>101</v>
      </c>
      <c r="C94" s="36">
        <v>8535</v>
      </c>
      <c r="D94" s="37">
        <v>5</v>
      </c>
      <c r="E94" s="38">
        <f t="shared" si="1"/>
        <v>1707</v>
      </c>
    </row>
    <row r="95" spans="1:5" x14ac:dyDescent="0.25">
      <c r="A95" t="e">
        <f>VLOOKUP(B95, names!A$3:B$2401, 2,)</f>
        <v>#N/A</v>
      </c>
      <c r="B95" s="35" t="s">
        <v>2922</v>
      </c>
      <c r="C95" s="36">
        <v>170840</v>
      </c>
      <c r="D95" s="37">
        <v>168</v>
      </c>
      <c r="E95" s="38">
        <f t="shared" si="1"/>
        <v>1016.9047619047619</v>
      </c>
    </row>
    <row r="96" spans="1:5" x14ac:dyDescent="0.25">
      <c r="A96" t="str">
        <f>VLOOKUP(B96, names!A$3:B$2401, 2,)</f>
        <v>State Farm Florida Insurance Co.</v>
      </c>
      <c r="B96" s="35" t="s">
        <v>398</v>
      </c>
      <c r="C96" s="36">
        <v>361493</v>
      </c>
      <c r="D96" s="37">
        <v>499</v>
      </c>
      <c r="E96" s="38">
        <f t="shared" si="1"/>
        <v>724.43486973947893</v>
      </c>
    </row>
    <row r="97" spans="1:5" x14ac:dyDescent="0.25">
      <c r="A97" t="str">
        <f>VLOOKUP(B97, names!A$3:B$2401, 2,)</f>
        <v>Stillwater Property And Casualty Insurance Co.</v>
      </c>
      <c r="B97" s="35" t="s">
        <v>100</v>
      </c>
      <c r="C97" s="36">
        <v>10843</v>
      </c>
      <c r="D97" s="37">
        <v>12</v>
      </c>
      <c r="E97" s="38">
        <f t="shared" si="1"/>
        <v>903.58333333333337</v>
      </c>
    </row>
    <row r="98" spans="1:5" x14ac:dyDescent="0.25">
      <c r="A98" t="e">
        <f>VLOOKUP(B98, names!A$3:B$2401, 2,)</f>
        <v>#N/A</v>
      </c>
      <c r="B98" s="35" t="s">
        <v>395</v>
      </c>
      <c r="C98" s="36">
        <v>37521</v>
      </c>
      <c r="D98" s="37">
        <v>66</v>
      </c>
      <c r="E98" s="38">
        <f t="shared" si="1"/>
        <v>568.5</v>
      </c>
    </row>
    <row r="99" spans="1:5" x14ac:dyDescent="0.25">
      <c r="A99" t="str">
        <f>VLOOKUP(B99, names!A$3:B$2401, 2,)</f>
        <v>Teachers Insurance Co.</v>
      </c>
      <c r="B99" s="35" t="s">
        <v>137</v>
      </c>
      <c r="C99" s="36">
        <v>4645</v>
      </c>
      <c r="D99" s="37">
        <v>1</v>
      </c>
      <c r="E99" s="38">
        <f t="shared" si="1"/>
        <v>4645</v>
      </c>
    </row>
    <row r="100" spans="1:5" x14ac:dyDescent="0.25">
      <c r="A100" t="str">
        <f>VLOOKUP(B100, names!A$3:B$2401, 2,)</f>
        <v xml:space="preserve">Tower Hill Preferred Insurance Co. </v>
      </c>
      <c r="B100" s="35" t="s">
        <v>1869</v>
      </c>
      <c r="C100" s="36">
        <v>72824</v>
      </c>
      <c r="D100" s="37">
        <v>145</v>
      </c>
      <c r="E100" s="38">
        <f t="shared" si="1"/>
        <v>502.23448275862069</v>
      </c>
    </row>
    <row r="101" spans="1:5" x14ac:dyDescent="0.25">
      <c r="A101" t="str">
        <f>VLOOKUP(B101, names!A$3:B$2401, 2,)</f>
        <v>Tower Hill Prime Insurance Co.</v>
      </c>
      <c r="B101" s="35" t="s">
        <v>43</v>
      </c>
      <c r="C101" s="36">
        <v>133369</v>
      </c>
      <c r="D101" s="37">
        <v>164</v>
      </c>
      <c r="E101" s="38">
        <f t="shared" si="1"/>
        <v>813.22560975609758</v>
      </c>
    </row>
    <row r="102" spans="1:5" x14ac:dyDescent="0.25">
      <c r="A102" t="str">
        <f>VLOOKUP(B102, names!A$3:B$2401, 2,)</f>
        <v>Tower Hill Select Insurance Co.</v>
      </c>
      <c r="B102" s="35" t="s">
        <v>63</v>
      </c>
      <c r="C102" s="36">
        <v>59484</v>
      </c>
      <c r="D102" s="37">
        <v>105</v>
      </c>
      <c r="E102" s="38">
        <f t="shared" si="1"/>
        <v>566.51428571428573</v>
      </c>
    </row>
    <row r="103" spans="1:5" x14ac:dyDescent="0.25">
      <c r="A103" t="str">
        <f>VLOOKUP(B103, names!A$3:B$2401, 2,)</f>
        <v>Tower Hill Signature Insurance Co.</v>
      </c>
      <c r="B103" s="35" t="s">
        <v>51</v>
      </c>
      <c r="C103" s="36">
        <v>100165</v>
      </c>
      <c r="D103" s="37">
        <v>148</v>
      </c>
      <c r="E103" s="38">
        <f t="shared" si="1"/>
        <v>676.79054054054052</v>
      </c>
    </row>
    <row r="104" spans="1:5" x14ac:dyDescent="0.25">
      <c r="A104" t="str">
        <f>VLOOKUP(B104, names!A$3:B$2401, 2,)</f>
        <v>Travelers Indemnity Co.</v>
      </c>
      <c r="B104" s="35" t="s">
        <v>152</v>
      </c>
      <c r="C104" s="36">
        <v>92</v>
      </c>
      <c r="D104" s="37">
        <v>0</v>
      </c>
      <c r="E104" s="38">
        <v>0</v>
      </c>
    </row>
    <row r="105" spans="1:5" x14ac:dyDescent="0.25">
      <c r="A105" t="str">
        <f>VLOOKUP(B105, names!A$3:B$2401, 2,)</f>
        <v>Travelers Indemnity Co. Of America</v>
      </c>
      <c r="B105" s="35" t="s">
        <v>123</v>
      </c>
      <c r="C105" s="36">
        <v>1674</v>
      </c>
      <c r="D105" s="37">
        <v>1</v>
      </c>
      <c r="E105" s="38">
        <f t="shared" si="1"/>
        <v>1674</v>
      </c>
    </row>
    <row r="106" spans="1:5" x14ac:dyDescent="0.25">
      <c r="A106" t="str">
        <f>VLOOKUP(B106, names!A$3:B$2401, 2,)</f>
        <v>Travelers Indemnity Co. Of Connecticut</v>
      </c>
      <c r="B106" s="35" t="s">
        <v>156</v>
      </c>
      <c r="C106" s="36">
        <v>89</v>
      </c>
      <c r="D106" s="37">
        <v>0</v>
      </c>
      <c r="E106" s="38">
        <v>0</v>
      </c>
    </row>
    <row r="107" spans="1:5" x14ac:dyDescent="0.25">
      <c r="A107" t="str">
        <f>VLOOKUP(B107, names!A$3:B$2401, 2,)</f>
        <v>Twin City Fire Insurance Co.</v>
      </c>
      <c r="B107" s="35" t="s">
        <v>184</v>
      </c>
      <c r="C107" s="36">
        <v>4</v>
      </c>
      <c r="D107" s="37">
        <v>0</v>
      </c>
      <c r="E107" s="38">
        <v>0</v>
      </c>
    </row>
    <row r="108" spans="1:5" x14ac:dyDescent="0.25">
      <c r="A108" t="str">
        <f>VLOOKUP(B108, names!A$3:B$2401, 2,)</f>
        <v>United Casualty Insurance Co. Of America</v>
      </c>
      <c r="B108" s="35" t="s">
        <v>95</v>
      </c>
      <c r="C108" s="36">
        <v>15946</v>
      </c>
      <c r="D108" s="37">
        <v>4</v>
      </c>
      <c r="E108" s="38">
        <f t="shared" si="1"/>
        <v>3986.5</v>
      </c>
    </row>
    <row r="109" spans="1:5" x14ac:dyDescent="0.25">
      <c r="A109" t="str">
        <f>VLOOKUP(B109, names!A$3:B$2401, 2,)</f>
        <v>United Fire And Casualty Co.</v>
      </c>
      <c r="B109" s="35" t="s">
        <v>130</v>
      </c>
      <c r="C109" s="36">
        <v>882</v>
      </c>
      <c r="D109" s="37">
        <v>0</v>
      </c>
      <c r="E109" s="38">
        <v>0</v>
      </c>
    </row>
    <row r="110" spans="1:5" x14ac:dyDescent="0.25">
      <c r="A110" t="str">
        <f>VLOOKUP(B110, names!A$3:B$2401, 2,)</f>
        <v>United Property &amp; Casualty Insurance Co.</v>
      </c>
      <c r="B110" s="35" t="s">
        <v>39</v>
      </c>
      <c r="C110" s="36">
        <v>163314</v>
      </c>
      <c r="D110" s="37">
        <v>140</v>
      </c>
      <c r="E110" s="38">
        <f t="shared" si="1"/>
        <v>1166.5285714285715</v>
      </c>
    </row>
    <row r="111" spans="1:5" x14ac:dyDescent="0.25">
      <c r="A111" t="str">
        <f>VLOOKUP(B111, names!A$3:B$2401, 2,)</f>
        <v>United Services Automobile Association</v>
      </c>
      <c r="B111" s="35" t="s">
        <v>45</v>
      </c>
      <c r="C111" s="36">
        <v>128511</v>
      </c>
      <c r="D111" s="37">
        <v>24</v>
      </c>
      <c r="E111" s="38">
        <f t="shared" si="1"/>
        <v>5354.625</v>
      </c>
    </row>
    <row r="112" spans="1:5" x14ac:dyDescent="0.25">
      <c r="A112" t="str">
        <f>VLOOKUP(B112, names!A$3:B$2401, 2,)</f>
        <v>Universal Insurance Co. Of North America</v>
      </c>
      <c r="B112" s="35" t="s">
        <v>70</v>
      </c>
      <c r="C112" s="36">
        <v>58300</v>
      </c>
      <c r="D112" s="37">
        <v>50</v>
      </c>
      <c r="E112" s="38">
        <f t="shared" si="1"/>
        <v>1166</v>
      </c>
    </row>
    <row r="113" spans="1:5" x14ac:dyDescent="0.25">
      <c r="A113" t="str">
        <f>VLOOKUP(B113, names!A$3:B$2401, 2,)</f>
        <v>Universal Property &amp; Casualty Insurance Co.</v>
      </c>
      <c r="B113" s="35" t="s">
        <v>34</v>
      </c>
      <c r="C113" s="36">
        <v>499040</v>
      </c>
      <c r="D113" s="37">
        <v>730</v>
      </c>
      <c r="E113" s="38">
        <f t="shared" si="1"/>
        <v>683.61643835616439</v>
      </c>
    </row>
    <row r="114" spans="1:5" x14ac:dyDescent="0.25">
      <c r="A114" t="str">
        <f>VLOOKUP(B114, names!A$3:B$2401, 2,)</f>
        <v>USAA Casualty Insurance Co.</v>
      </c>
      <c r="B114" s="35" t="s">
        <v>67</v>
      </c>
      <c r="C114" s="36">
        <v>54776</v>
      </c>
      <c r="D114" s="37">
        <v>47</v>
      </c>
      <c r="E114" s="38">
        <f t="shared" si="1"/>
        <v>1165.4468085106382</v>
      </c>
    </row>
    <row r="115" spans="1:5" x14ac:dyDescent="0.25">
      <c r="A115" t="str">
        <f>VLOOKUP(B115, names!A$3:B$2401, 2,)</f>
        <v>USAA General Indemnity Co.</v>
      </c>
      <c r="B115" s="35" t="s">
        <v>94</v>
      </c>
      <c r="C115" s="36">
        <v>7483</v>
      </c>
      <c r="D115" s="37">
        <v>4</v>
      </c>
      <c r="E115" s="38">
        <f t="shared" si="1"/>
        <v>1870.75</v>
      </c>
    </row>
    <row r="116" spans="1:5" x14ac:dyDescent="0.25">
      <c r="A116" t="str">
        <f>VLOOKUP(B116, names!A$3:B$2401, 2,)</f>
        <v>Vigilant Insurance Co.</v>
      </c>
      <c r="B116" s="35" t="s">
        <v>158</v>
      </c>
      <c r="C116" s="36">
        <v>85</v>
      </c>
      <c r="D116" s="37">
        <v>0</v>
      </c>
      <c r="E116" s="38">
        <v>0</v>
      </c>
    </row>
    <row r="117" spans="1:5" x14ac:dyDescent="0.25">
      <c r="A117" t="str">
        <f>VLOOKUP(B117, names!A$3:B$2401, 2,)</f>
        <v>Weston Insurance Co.</v>
      </c>
      <c r="B117" s="35" t="s">
        <v>87</v>
      </c>
      <c r="C117" s="36">
        <v>15822</v>
      </c>
      <c r="D117" s="37">
        <v>3</v>
      </c>
      <c r="E117" s="38">
        <f t="shared" si="1"/>
        <v>5274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67F82-AC6A-4C1D-AE26-A6E48B2BBFA2}">
  <dimension ref="A1:O185"/>
  <sheetViews>
    <sheetView workbookViewId="0">
      <selection activeCell="D2" sqref="D2"/>
    </sheetView>
  </sheetViews>
  <sheetFormatPr defaultRowHeight="15" x14ac:dyDescent="0.25"/>
  <cols>
    <col min="1" max="1" width="32.28515625" style="117" customWidth="1"/>
    <col min="2" max="2" width="30.85546875" style="117" customWidth="1"/>
    <col min="3" max="3" width="28.42578125" style="117" customWidth="1"/>
    <col min="4" max="4" width="20.5703125" style="117" customWidth="1"/>
    <col min="5" max="14" width="9.140625" style="117"/>
    <col min="15" max="15" width="38.5703125" style="117" customWidth="1"/>
    <col min="16" max="16384" width="9.140625" style="117"/>
  </cols>
  <sheetData>
    <row r="1" spans="1:15" x14ac:dyDescent="0.25">
      <c r="A1" s="117" t="s">
        <v>208</v>
      </c>
      <c r="B1" s="117" t="s">
        <v>3471</v>
      </c>
      <c r="C1" s="117" t="s">
        <v>3472</v>
      </c>
      <c r="D1" s="117" t="s">
        <v>3561</v>
      </c>
      <c r="N1" s="117" t="s">
        <v>3472</v>
      </c>
      <c r="O1" s="117" t="s">
        <v>3471</v>
      </c>
    </row>
    <row r="2" spans="1:15" x14ac:dyDescent="0.25">
      <c r="A2" s="117" t="str">
        <f>VLOOKUP(B2, names!A$3:B$2401, 2,)</f>
        <v>Affiliated FM Insurance Co.</v>
      </c>
      <c r="B2" s="117" t="s">
        <v>2872</v>
      </c>
      <c r="C2" s="117" t="s">
        <v>2530</v>
      </c>
      <c r="N2" s="117" t="s">
        <v>2530</v>
      </c>
      <c r="O2" s="117" t="s">
        <v>2872</v>
      </c>
    </row>
    <row r="3" spans="1:15" x14ac:dyDescent="0.25">
      <c r="A3" s="117" t="str">
        <f>VLOOKUP(B3, names!A$3:B$2401, 2,)</f>
        <v>American Bankers Insurance Co. Of Florida</v>
      </c>
      <c r="B3" s="117" t="s">
        <v>3473</v>
      </c>
      <c r="C3" s="117" t="s">
        <v>2779</v>
      </c>
      <c r="N3" s="117" t="s">
        <v>2779</v>
      </c>
      <c r="O3" s="117" t="s">
        <v>3473</v>
      </c>
    </row>
    <row r="4" spans="1:15" x14ac:dyDescent="0.25">
      <c r="A4" s="117" t="str">
        <f>VLOOKUP(B4, names!A$3:B$2401, 2,)</f>
        <v>American Reliable Insurance Co.</v>
      </c>
      <c r="B4" s="117" t="s">
        <v>2883</v>
      </c>
      <c r="C4" s="117" t="s">
        <v>2779</v>
      </c>
      <c r="N4" s="117" t="s">
        <v>2779</v>
      </c>
      <c r="O4" s="117" t="s">
        <v>2883</v>
      </c>
    </row>
    <row r="5" spans="1:15" x14ac:dyDescent="0.25">
      <c r="A5" s="117" t="str">
        <f>VLOOKUP(B5, names!A$3:B$2401, 2,)</f>
        <v>Auto-Owners Insurance Co.</v>
      </c>
      <c r="B5" s="117" t="s">
        <v>2893</v>
      </c>
      <c r="C5" s="117" t="s">
        <v>2764</v>
      </c>
      <c r="N5" s="117" t="s">
        <v>2764</v>
      </c>
      <c r="O5" s="117" t="s">
        <v>2893</v>
      </c>
    </row>
    <row r="6" spans="1:15" x14ac:dyDescent="0.25">
      <c r="A6" s="117" t="str">
        <f>VLOOKUP(B6, names!A$3:B$2401, 2,)</f>
        <v>Cincinnati Insurance Co.</v>
      </c>
      <c r="B6" s="117" t="s">
        <v>3474</v>
      </c>
      <c r="C6" s="117" t="s">
        <v>2530</v>
      </c>
      <c r="N6" s="117" t="s">
        <v>2530</v>
      </c>
      <c r="O6" s="117" t="s">
        <v>3474</v>
      </c>
    </row>
    <row r="7" spans="1:15" x14ac:dyDescent="0.25">
      <c r="A7" s="117" t="str">
        <f>VLOOKUP(B7, names!A$3:B$2401, 2,)</f>
        <v>Church Mutual Insurance Co.</v>
      </c>
      <c r="B7" s="117" t="s">
        <v>3104</v>
      </c>
      <c r="C7" s="117" t="s">
        <v>2779</v>
      </c>
      <c r="N7" s="117" t="s">
        <v>2779</v>
      </c>
      <c r="O7" s="117" t="s">
        <v>3104</v>
      </c>
    </row>
    <row r="8" spans="1:15" x14ac:dyDescent="0.25">
      <c r="A8" s="117" t="str">
        <f>VLOOKUP(B8, names!A$3:B$2401, 2,)</f>
        <v>Fidelity And Deposit Co. Of Maryland</v>
      </c>
      <c r="B8" s="117" t="s">
        <v>3137</v>
      </c>
      <c r="C8" s="117" t="s">
        <v>2530</v>
      </c>
      <c r="N8" s="117" t="s">
        <v>2530</v>
      </c>
      <c r="O8" s="117" t="s">
        <v>3137</v>
      </c>
    </row>
    <row r="9" spans="1:15" x14ac:dyDescent="0.25">
      <c r="A9" s="117" t="str">
        <f>VLOOKUP(B9, names!A$3:B$2401, 2,)</f>
        <v>Allianz Global Risks Us Insurance Co.</v>
      </c>
      <c r="B9" s="117" t="s">
        <v>3131</v>
      </c>
      <c r="C9" s="117" t="s">
        <v>2530</v>
      </c>
      <c r="N9" s="117" t="s">
        <v>2530</v>
      </c>
      <c r="O9" s="117" t="s">
        <v>3131</v>
      </c>
    </row>
    <row r="10" spans="1:15" x14ac:dyDescent="0.25">
      <c r="A10" s="117" t="str">
        <f>VLOOKUP(B10, names!A$3:B$2401, 2,)</f>
        <v>Federated National Insurance Co.</v>
      </c>
      <c r="B10" s="117" t="s">
        <v>2760</v>
      </c>
      <c r="C10" s="117" t="s">
        <v>2757</v>
      </c>
      <c r="N10" s="117" t="s">
        <v>2757</v>
      </c>
      <c r="O10" s="117" t="s">
        <v>2760</v>
      </c>
    </row>
    <row r="11" spans="1:15" x14ac:dyDescent="0.25">
      <c r="A11" s="117" t="str">
        <f>VLOOKUP(B11, names!A$3:B$2401, 2,)</f>
        <v>National Trust Insurance Co.</v>
      </c>
      <c r="B11" s="117" t="s">
        <v>2901</v>
      </c>
      <c r="C11" s="117" t="s">
        <v>2779</v>
      </c>
      <c r="N11" s="117" t="s">
        <v>2779</v>
      </c>
      <c r="O11" s="117" t="s">
        <v>2901</v>
      </c>
    </row>
    <row r="12" spans="1:15" x14ac:dyDescent="0.25">
      <c r="A12" s="117" t="str">
        <f>VLOOKUP(B12, names!A$3:B$2401, 2,)</f>
        <v>XL Specialty Insurance Co.</v>
      </c>
      <c r="B12" s="117" t="s">
        <v>3141</v>
      </c>
      <c r="C12" s="117" t="s">
        <v>2779</v>
      </c>
      <c r="N12" s="117" t="s">
        <v>2779</v>
      </c>
      <c r="O12" s="117" t="s">
        <v>3141</v>
      </c>
    </row>
    <row r="13" spans="1:15" x14ac:dyDescent="0.25">
      <c r="A13" s="117" t="str">
        <f>VLOOKUP(B13, names!A$3:B$2401, 2,)</f>
        <v>Mitsui Sumitomo Insurance USA</v>
      </c>
      <c r="B13" s="117" t="s">
        <v>3133</v>
      </c>
      <c r="C13" s="117" t="s">
        <v>2530</v>
      </c>
      <c r="N13" s="117" t="s">
        <v>2530</v>
      </c>
      <c r="O13" s="117" t="s">
        <v>3133</v>
      </c>
    </row>
    <row r="14" spans="1:15" x14ac:dyDescent="0.25">
      <c r="A14" s="117" t="str">
        <f>VLOOKUP(B14, names!A$3:B$2401, 2,)</f>
        <v>Teachers Insurance Co.</v>
      </c>
      <c r="B14" s="117" t="s">
        <v>2849</v>
      </c>
      <c r="C14" s="117" t="s">
        <v>2779</v>
      </c>
      <c r="N14" s="117" t="s">
        <v>2779</v>
      </c>
      <c r="O14" s="117" t="s">
        <v>2849</v>
      </c>
    </row>
    <row r="15" spans="1:15" x14ac:dyDescent="0.25">
      <c r="A15" s="117" t="str">
        <f>VLOOKUP(B15, names!A$3:B$2401, 2,)</f>
        <v>United Fire And Casualty Co.</v>
      </c>
      <c r="B15" s="117" t="s">
        <v>2855</v>
      </c>
      <c r="C15" s="117" t="s">
        <v>2779</v>
      </c>
      <c r="N15" s="117" t="s">
        <v>2779</v>
      </c>
      <c r="O15" s="117" t="s">
        <v>2855</v>
      </c>
    </row>
    <row r="16" spans="1:15" x14ac:dyDescent="0.25">
      <c r="A16" s="117" t="str">
        <f>VLOOKUP(B16, names!A$3:B$2401, 2,)</f>
        <v>United Services Automobile Association</v>
      </c>
      <c r="B16" s="117" t="s">
        <v>221</v>
      </c>
      <c r="C16" s="117" t="s">
        <v>2764</v>
      </c>
      <c r="N16" s="117" t="s">
        <v>2764</v>
      </c>
      <c r="O16" s="117" t="s">
        <v>221</v>
      </c>
    </row>
    <row r="17" spans="1:15" x14ac:dyDescent="0.25">
      <c r="A17" s="117" t="str">
        <f>VLOOKUP(B17, names!A$3:B$2401, 2,)</f>
        <v>American Southern Home Insurance Co.</v>
      </c>
      <c r="B17" s="117" t="s">
        <v>2835</v>
      </c>
      <c r="C17" s="117" t="s">
        <v>2530</v>
      </c>
      <c r="N17" s="117" t="s">
        <v>2530</v>
      </c>
      <c r="O17" s="117" t="s">
        <v>2835</v>
      </c>
    </row>
    <row r="18" spans="1:15" x14ac:dyDescent="0.25">
      <c r="A18" s="117" t="str">
        <f>VLOOKUP(B18, names!A$3:B$2401, 2,)</f>
        <v>American Colonial Insurance Co.</v>
      </c>
      <c r="B18" s="117" t="s">
        <v>2894</v>
      </c>
      <c r="C18" s="117" t="s">
        <v>2757</v>
      </c>
      <c r="N18" s="117" t="s">
        <v>2757</v>
      </c>
      <c r="O18" s="117" t="s">
        <v>2894</v>
      </c>
    </row>
    <row r="19" spans="1:15" x14ac:dyDescent="0.25">
      <c r="A19" s="117" t="str">
        <f>VLOOKUP(B19, names!A$3:B$2401, 2,)</f>
        <v>Indemnity Insurance Co. Of North America</v>
      </c>
      <c r="B19" s="117" t="s">
        <v>2885</v>
      </c>
      <c r="C19" s="117" t="s">
        <v>2764</v>
      </c>
      <c r="N19" s="117" t="s">
        <v>2764</v>
      </c>
      <c r="O19" s="117" t="s">
        <v>2885</v>
      </c>
    </row>
    <row r="20" spans="1:15" x14ac:dyDescent="0.25">
      <c r="A20" s="117">
        <f>VLOOKUP(B20, names!A$3:B$2401, 2,)</f>
        <v>0</v>
      </c>
      <c r="B20" s="117" t="s">
        <v>2882</v>
      </c>
      <c r="C20" s="117" t="s">
        <v>2779</v>
      </c>
      <c r="N20" s="117" t="s">
        <v>2779</v>
      </c>
      <c r="O20" s="117" t="s">
        <v>2882</v>
      </c>
    </row>
    <row r="21" spans="1:15" x14ac:dyDescent="0.25">
      <c r="A21" s="117" t="str">
        <f>VLOOKUP(B21, names!A$3:B$2401, 2,)</f>
        <v>Foremost Property And Casualty Insurance Co.</v>
      </c>
      <c r="B21" s="117" t="s">
        <v>3475</v>
      </c>
      <c r="C21" s="117" t="s">
        <v>2779</v>
      </c>
      <c r="N21" s="117" t="s">
        <v>2779</v>
      </c>
      <c r="O21" s="117" t="s">
        <v>3475</v>
      </c>
    </row>
    <row r="22" spans="1:15" x14ac:dyDescent="0.25">
      <c r="A22" s="117" t="str">
        <f>VLOOKUP(B22, names!A$3:B$2401, 2,)</f>
        <v>Sussex Insurance Co.</v>
      </c>
      <c r="B22" s="117" t="s">
        <v>2836</v>
      </c>
      <c r="C22" s="117" t="s">
        <v>2757</v>
      </c>
      <c r="N22" s="117" t="s">
        <v>2757</v>
      </c>
      <c r="O22" s="117" t="s">
        <v>2836</v>
      </c>
    </row>
    <row r="23" spans="1:15" x14ac:dyDescent="0.25">
      <c r="A23" s="117" t="str">
        <f>VLOOKUP(B23, names!A$3:B$2401, 2,)</f>
        <v>Great American Assurance Co.</v>
      </c>
      <c r="B23" s="117" t="s">
        <v>2890</v>
      </c>
      <c r="C23" s="117" t="s">
        <v>2530</v>
      </c>
      <c r="N23" s="117" t="s">
        <v>2530</v>
      </c>
      <c r="O23" s="117" t="s">
        <v>2890</v>
      </c>
    </row>
    <row r="24" spans="1:15" x14ac:dyDescent="0.25">
      <c r="A24" s="117" t="str">
        <f>VLOOKUP(B24, names!A$3:B$2401, 2,)</f>
        <v>St. Paul Protective Insurance Co.</v>
      </c>
      <c r="B24" s="117" t="s">
        <v>3134</v>
      </c>
      <c r="C24" s="117" t="s">
        <v>2764</v>
      </c>
      <c r="N24" s="117" t="s">
        <v>2764</v>
      </c>
      <c r="O24" s="117" t="s">
        <v>3134</v>
      </c>
    </row>
    <row r="25" spans="1:15" x14ac:dyDescent="0.25">
      <c r="A25" s="117" t="str">
        <f>VLOOKUP(B25, names!A$3:B$2401, 2,)</f>
        <v>Selective Insurance Co. Of The Southeast</v>
      </c>
      <c r="B25" s="117" t="s">
        <v>3119</v>
      </c>
      <c r="C25" s="117" t="s">
        <v>2779</v>
      </c>
      <c r="N25" s="117" t="s">
        <v>2779</v>
      </c>
      <c r="O25" s="117" t="s">
        <v>3119</v>
      </c>
    </row>
    <row r="26" spans="1:15" x14ac:dyDescent="0.25">
      <c r="A26" s="117" t="str">
        <f>VLOOKUP(B26, names!A$3:B$2401, 2,)</f>
        <v>American Home Assurance Co.</v>
      </c>
      <c r="B26" s="117" t="s">
        <v>2830</v>
      </c>
      <c r="C26" s="117" t="s">
        <v>2779</v>
      </c>
      <c r="N26" s="117" t="s">
        <v>2779</v>
      </c>
      <c r="O26" s="117" t="s">
        <v>2830</v>
      </c>
    </row>
    <row r="27" spans="1:15" x14ac:dyDescent="0.25">
      <c r="A27" s="117" t="str">
        <f>VLOOKUP(B27, names!A$3:B$2401, 2,)</f>
        <v>American Security Insurance Co.</v>
      </c>
      <c r="B27" s="117" t="s">
        <v>2877</v>
      </c>
      <c r="C27" s="117" t="s">
        <v>2779</v>
      </c>
      <c r="N27" s="117" t="s">
        <v>2779</v>
      </c>
      <c r="O27" s="117" t="s">
        <v>2877</v>
      </c>
    </row>
    <row r="28" spans="1:15" x14ac:dyDescent="0.25">
      <c r="A28" s="117" t="str">
        <f>VLOOKUP(B28, names!A$3:B$2401, 2,)</f>
        <v>Federal Insurance Co.</v>
      </c>
      <c r="B28" s="117" t="s">
        <v>2771</v>
      </c>
      <c r="C28" s="117" t="s">
        <v>2764</v>
      </c>
      <c r="N28" s="117" t="s">
        <v>2764</v>
      </c>
      <c r="O28" s="117" t="s">
        <v>2771</v>
      </c>
    </row>
    <row r="29" spans="1:15" x14ac:dyDescent="0.25">
      <c r="A29" s="117" t="str">
        <f>VLOOKUP(B29, names!A$3:B$2401, 2,)</f>
        <v>Great Northern Insurance Co.</v>
      </c>
      <c r="B29" s="117" t="s">
        <v>2842</v>
      </c>
      <c r="C29" s="117" t="s">
        <v>2764</v>
      </c>
      <c r="N29" s="117" t="s">
        <v>2764</v>
      </c>
      <c r="O29" s="117" t="s">
        <v>2842</v>
      </c>
    </row>
    <row r="30" spans="1:15" x14ac:dyDescent="0.25">
      <c r="A30" s="117" t="str">
        <f>VLOOKUP(B30, names!A$3:B$2401, 2,)</f>
        <v>Vigilant Insurance Co.</v>
      </c>
      <c r="B30" s="117" t="s">
        <v>2863</v>
      </c>
      <c r="C30" s="117" t="s">
        <v>2764</v>
      </c>
      <c r="N30" s="117" t="s">
        <v>2764</v>
      </c>
      <c r="O30" s="117" t="s">
        <v>2863</v>
      </c>
    </row>
    <row r="31" spans="1:15" x14ac:dyDescent="0.25">
      <c r="A31" s="117" t="str">
        <f>VLOOKUP(B31, names!A$3:B$2401, 2,)</f>
        <v>XL Reinsurance America</v>
      </c>
      <c r="B31" s="117" t="s">
        <v>3140</v>
      </c>
      <c r="C31" s="117" t="s">
        <v>2779</v>
      </c>
      <c r="N31" s="117" t="s">
        <v>2779</v>
      </c>
      <c r="O31" s="117" t="s">
        <v>3140</v>
      </c>
    </row>
    <row r="32" spans="1:15" x14ac:dyDescent="0.25">
      <c r="A32" s="117" t="str">
        <f>VLOOKUP(B32, names!A$3:B$2401, 2,)</f>
        <v>Continental Insurance Co.</v>
      </c>
      <c r="B32" s="117" t="s">
        <v>3128</v>
      </c>
      <c r="C32" s="117" t="s">
        <v>2779</v>
      </c>
      <c r="N32" s="117" t="s">
        <v>2779</v>
      </c>
      <c r="O32" s="117" t="s">
        <v>3128</v>
      </c>
    </row>
    <row r="33" spans="1:15" x14ac:dyDescent="0.25">
      <c r="A33" s="117" t="str">
        <f>VLOOKUP(B33, names!A$3:B$2401, 2,)</f>
        <v>American Casualty Co. Of Reading, Pennsylvania</v>
      </c>
      <c r="B33" s="117" t="s">
        <v>3118</v>
      </c>
      <c r="C33" s="117" t="s">
        <v>2779</v>
      </c>
      <c r="N33" s="117" t="s">
        <v>2779</v>
      </c>
      <c r="O33" s="117" t="s">
        <v>3118</v>
      </c>
    </row>
    <row r="34" spans="1:15" x14ac:dyDescent="0.25">
      <c r="A34" s="117" t="str">
        <f>VLOOKUP(B34, names!A$3:B$2401, 2,)</f>
        <v>Continental Casualty Co.</v>
      </c>
      <c r="B34" s="117" t="s">
        <v>3476</v>
      </c>
      <c r="C34" s="117" t="s">
        <v>2779</v>
      </c>
      <c r="N34" s="117" t="s">
        <v>2779</v>
      </c>
      <c r="O34" s="117" t="s">
        <v>3476</v>
      </c>
    </row>
    <row r="35" spans="1:15" x14ac:dyDescent="0.25">
      <c r="A35" s="117" t="str">
        <f>VLOOKUP(B35, names!A$3:B$2401, 2,)</f>
        <v>National Fire Insurance Co. Of Hartford</v>
      </c>
      <c r="B35" s="117" t="s">
        <v>3122</v>
      </c>
      <c r="C35" s="117" t="s">
        <v>2779</v>
      </c>
      <c r="N35" s="117" t="s">
        <v>2779</v>
      </c>
      <c r="O35" s="117" t="s">
        <v>3122</v>
      </c>
    </row>
    <row r="36" spans="1:15" x14ac:dyDescent="0.25">
      <c r="A36" s="117" t="str">
        <f>VLOOKUP(B36, names!A$3:B$2401, 2,)</f>
        <v>Transportation Insurance Co.</v>
      </c>
      <c r="B36" s="117" t="s">
        <v>3123</v>
      </c>
      <c r="C36" s="117" t="s">
        <v>2779</v>
      </c>
      <c r="N36" s="117" t="s">
        <v>2779</v>
      </c>
      <c r="O36" s="117" t="s">
        <v>3123</v>
      </c>
    </row>
    <row r="37" spans="1:15" x14ac:dyDescent="0.25">
      <c r="A37" s="117" t="str">
        <f>VLOOKUP(B37, names!A$3:B$2401, 2,)</f>
        <v>Valley Forge Insurance Co.</v>
      </c>
      <c r="B37" s="117" t="s">
        <v>3129</v>
      </c>
      <c r="C37" s="117" t="s">
        <v>2779</v>
      </c>
      <c r="N37" s="117" t="s">
        <v>2779</v>
      </c>
      <c r="O37" s="117" t="s">
        <v>3129</v>
      </c>
    </row>
    <row r="38" spans="1:15" x14ac:dyDescent="0.25">
      <c r="A38" s="117" t="str">
        <f>VLOOKUP(B38, names!A$3:B$2401, 2,)</f>
        <v>United States Fire Insurance Co.</v>
      </c>
      <c r="B38" s="117" t="s">
        <v>3111</v>
      </c>
      <c r="C38" s="117" t="s">
        <v>2779</v>
      </c>
      <c r="N38" s="117" t="s">
        <v>2779</v>
      </c>
      <c r="O38" s="117" t="s">
        <v>3111</v>
      </c>
    </row>
    <row r="39" spans="1:15" x14ac:dyDescent="0.25">
      <c r="A39" s="117" t="str">
        <f>VLOOKUP(B39, names!A$3:B$2401, 2,)</f>
        <v>Electric Insurance Co.</v>
      </c>
      <c r="B39" s="117" t="s">
        <v>2841</v>
      </c>
      <c r="C39" s="117" t="s">
        <v>2779</v>
      </c>
      <c r="N39" s="117" t="s">
        <v>2779</v>
      </c>
      <c r="O39" s="117" t="s">
        <v>2841</v>
      </c>
    </row>
    <row r="40" spans="1:15" x14ac:dyDescent="0.25">
      <c r="A40" s="117" t="str">
        <f>VLOOKUP(B40, names!A$3:B$2401, 2,)</f>
        <v>Employers Insurance Co. Of Wausau</v>
      </c>
      <c r="B40" s="117" t="s">
        <v>3132</v>
      </c>
      <c r="C40" s="117" t="s">
        <v>2779</v>
      </c>
      <c r="N40" s="117" t="s">
        <v>2779</v>
      </c>
      <c r="O40" s="117" t="s">
        <v>3132</v>
      </c>
    </row>
    <row r="41" spans="1:15" x14ac:dyDescent="0.25">
      <c r="A41" s="117" t="str">
        <f>VLOOKUP(B41, names!A$3:B$2401, 2,)</f>
        <v>Amica Mutual Insurance Co.</v>
      </c>
      <c r="B41" s="117" t="s">
        <v>2811</v>
      </c>
      <c r="C41" s="117" t="s">
        <v>2530</v>
      </c>
      <c r="N41" s="117" t="s">
        <v>2530</v>
      </c>
      <c r="O41" s="117" t="s">
        <v>2811</v>
      </c>
    </row>
    <row r="42" spans="1:15" x14ac:dyDescent="0.25">
      <c r="A42" s="117" t="str">
        <f>VLOOKUP(B42, names!A$3:B$2401, 2,)</f>
        <v>American Automobile Insurance Co.</v>
      </c>
      <c r="B42" s="117" t="s">
        <v>2823</v>
      </c>
      <c r="C42" s="117" t="s">
        <v>2530</v>
      </c>
      <c r="N42" s="117" t="s">
        <v>2530</v>
      </c>
      <c r="O42" s="117" t="s">
        <v>2823</v>
      </c>
    </row>
    <row r="43" spans="1:15" x14ac:dyDescent="0.25">
      <c r="A43" s="117" t="str">
        <f>VLOOKUP(B43, names!A$3:B$2401, 2,)</f>
        <v>American Insurance Co. (The)</v>
      </c>
      <c r="B43" s="117" t="s">
        <v>3135</v>
      </c>
      <c r="C43" s="117" t="s">
        <v>2530</v>
      </c>
      <c r="N43" s="117" t="s">
        <v>2530</v>
      </c>
      <c r="O43" s="117" t="s">
        <v>3135</v>
      </c>
    </row>
    <row r="44" spans="1:15" x14ac:dyDescent="0.25">
      <c r="A44" s="117" t="str">
        <f>VLOOKUP(B44, names!A$3:B$2401, 2,)</f>
        <v>Associated Indemnity Corp.</v>
      </c>
      <c r="B44" s="117" t="s">
        <v>2864</v>
      </c>
      <c r="C44" s="117" t="s">
        <v>2530</v>
      </c>
      <c r="N44" s="117" t="s">
        <v>2530</v>
      </c>
      <c r="O44" s="117" t="s">
        <v>2864</v>
      </c>
    </row>
    <row r="45" spans="1:15" x14ac:dyDescent="0.25">
      <c r="A45" s="117" t="str">
        <f>VLOOKUP(B45, names!A$3:B$2401, 2,)</f>
        <v>Fireman's Fund Insurance Co.</v>
      </c>
      <c r="B45" s="117" t="s">
        <v>2816</v>
      </c>
      <c r="C45" s="117" t="s">
        <v>2530</v>
      </c>
      <c r="N45" s="117" t="s">
        <v>2530</v>
      </c>
      <c r="O45" s="117" t="s">
        <v>2816</v>
      </c>
    </row>
    <row r="46" spans="1:15" x14ac:dyDescent="0.25">
      <c r="A46" s="117" t="str">
        <f>VLOOKUP(B46, names!A$3:B$2401, 2,)</f>
        <v>National Surety Corp.</v>
      </c>
      <c r="B46" s="117" t="s">
        <v>3142</v>
      </c>
      <c r="C46" s="117" t="s">
        <v>2530</v>
      </c>
      <c r="N46" s="117" t="s">
        <v>2530</v>
      </c>
      <c r="O46" s="117" t="s">
        <v>3142</v>
      </c>
    </row>
    <row r="47" spans="1:15" x14ac:dyDescent="0.25">
      <c r="A47" s="117" t="str">
        <f>VLOOKUP(B47, names!A$3:B$2401, 2,)</f>
        <v>Foremost Insurance Co.</v>
      </c>
      <c r="B47" s="117" t="s">
        <v>3477</v>
      </c>
      <c r="C47" s="117" t="s">
        <v>2779</v>
      </c>
      <c r="N47" s="117" t="s">
        <v>2779</v>
      </c>
      <c r="O47" s="117" t="s">
        <v>3477</v>
      </c>
    </row>
    <row r="48" spans="1:15" x14ac:dyDescent="0.25">
      <c r="A48" s="117" t="str">
        <f>VLOOKUP(B48, names!A$3:B$2401, 2,)</f>
        <v>Great American Insurance Co. Of New York</v>
      </c>
      <c r="B48" s="117" t="s">
        <v>2891</v>
      </c>
      <c r="C48" s="117" t="s">
        <v>2530</v>
      </c>
      <c r="N48" s="117" t="s">
        <v>2530</v>
      </c>
      <c r="O48" s="117" t="s">
        <v>2891</v>
      </c>
    </row>
    <row r="49" spans="1:15" x14ac:dyDescent="0.25">
      <c r="A49" s="117" t="str">
        <f>VLOOKUP(B49, names!A$3:B$2401, 2,)</f>
        <v>Great American Insurance Co.</v>
      </c>
      <c r="B49" s="117" t="s">
        <v>2892</v>
      </c>
      <c r="C49" s="117" t="s">
        <v>2530</v>
      </c>
      <c r="N49" s="117" t="s">
        <v>2530</v>
      </c>
      <c r="O49" s="117" t="s">
        <v>2892</v>
      </c>
    </row>
    <row r="50" spans="1:15" x14ac:dyDescent="0.25">
      <c r="A50" s="117" t="str">
        <f>VLOOKUP(B50, names!A$3:B$2401, 2,)</f>
        <v>Hanover Insurance Co. (The)</v>
      </c>
      <c r="B50" s="117" t="s">
        <v>3106</v>
      </c>
      <c r="C50" s="117" t="s">
        <v>2779</v>
      </c>
      <c r="N50" s="117" t="s">
        <v>2779</v>
      </c>
      <c r="O50" s="117" t="s">
        <v>3106</v>
      </c>
    </row>
    <row r="51" spans="1:15" x14ac:dyDescent="0.25">
      <c r="A51" s="117" t="str">
        <f>VLOOKUP(B51, names!A$3:B$2401, 2,)</f>
        <v>Massachusetts Bay Insurance Co.</v>
      </c>
      <c r="B51" s="117" t="s">
        <v>2899</v>
      </c>
      <c r="C51" s="117" t="s">
        <v>2779</v>
      </c>
      <c r="N51" s="117" t="s">
        <v>2779</v>
      </c>
      <c r="O51" s="117" t="s">
        <v>2899</v>
      </c>
    </row>
    <row r="52" spans="1:15" x14ac:dyDescent="0.25">
      <c r="A52" s="117" t="str">
        <f>VLOOKUP(B52, names!A$3:B$2401, 2,)</f>
        <v>Hartford Casualty Insurance Co.</v>
      </c>
      <c r="B52" s="117" t="s">
        <v>2867</v>
      </c>
      <c r="C52" s="117" t="s">
        <v>2530</v>
      </c>
      <c r="N52" s="117" t="s">
        <v>2530</v>
      </c>
      <c r="O52" s="117" t="s">
        <v>2867</v>
      </c>
    </row>
    <row r="53" spans="1:15" x14ac:dyDescent="0.25">
      <c r="A53" s="117" t="str">
        <f>VLOOKUP(B53, names!A$3:B$2401, 2,)</f>
        <v>Hartford Fire Insurance Co.</v>
      </c>
      <c r="B53" s="117" t="s">
        <v>2878</v>
      </c>
      <c r="C53" s="117" t="s">
        <v>2530</v>
      </c>
      <c r="N53" s="117" t="s">
        <v>2530</v>
      </c>
      <c r="O53" s="117" t="s">
        <v>2878</v>
      </c>
    </row>
    <row r="54" spans="1:15" x14ac:dyDescent="0.25">
      <c r="A54" s="117" t="str">
        <f>VLOOKUP(B54, names!A$3:B$2401, 2,)</f>
        <v>Hartford Underwriters Insurance Co.</v>
      </c>
      <c r="B54" s="117" t="s">
        <v>2869</v>
      </c>
      <c r="C54" s="117" t="s">
        <v>2530</v>
      </c>
      <c r="N54" s="117" t="s">
        <v>2530</v>
      </c>
      <c r="O54" s="117" t="s">
        <v>2869</v>
      </c>
    </row>
    <row r="55" spans="1:15" x14ac:dyDescent="0.25">
      <c r="A55" s="117" t="str">
        <f>VLOOKUP(B55, names!A$3:B$2401, 2,)</f>
        <v>Twin City Fire Insurance Co.</v>
      </c>
      <c r="B55" s="117" t="s">
        <v>2881</v>
      </c>
      <c r="C55" s="117" t="s">
        <v>2530</v>
      </c>
      <c r="N55" s="117" t="s">
        <v>2530</v>
      </c>
      <c r="O55" s="117" t="s">
        <v>2881</v>
      </c>
    </row>
    <row r="56" spans="1:15" x14ac:dyDescent="0.25">
      <c r="A56" s="117" t="str">
        <f>VLOOKUP(B56, names!A$3:B$2401, 2,)</f>
        <v>Ace American Insurance Co.</v>
      </c>
      <c r="B56" s="117" t="s">
        <v>3120</v>
      </c>
      <c r="C56" s="117" t="s">
        <v>2764</v>
      </c>
      <c r="N56" s="117" t="s">
        <v>2764</v>
      </c>
      <c r="O56" s="117" t="s">
        <v>3120</v>
      </c>
    </row>
    <row r="57" spans="1:15" x14ac:dyDescent="0.25">
      <c r="A57" s="117">
        <f>VLOOKUP(B57, names!A$3:B$2401, 2,)</f>
        <v>0</v>
      </c>
      <c r="B57" s="117" t="s">
        <v>2861</v>
      </c>
      <c r="C57" s="117" t="s">
        <v>2530</v>
      </c>
      <c r="N57" s="117" t="s">
        <v>2530</v>
      </c>
      <c r="O57" s="117" t="s">
        <v>2861</v>
      </c>
    </row>
    <row r="58" spans="1:15" x14ac:dyDescent="0.25">
      <c r="A58" s="117" t="str">
        <f>VLOOKUP(B58, names!A$3:B$2401, 2,)</f>
        <v>Liberty Mutual Fire Insurance Co.</v>
      </c>
      <c r="B58" s="117" t="s">
        <v>2798</v>
      </c>
      <c r="C58" s="117" t="s">
        <v>2779</v>
      </c>
      <c r="N58" s="117" t="s">
        <v>2779</v>
      </c>
      <c r="O58" s="117" t="s">
        <v>2798</v>
      </c>
    </row>
    <row r="59" spans="1:15" x14ac:dyDescent="0.25">
      <c r="A59" s="117" t="str">
        <f>VLOOKUP(B59, names!A$3:B$2401, 2,)</f>
        <v>American Economy Insurance Co.</v>
      </c>
      <c r="B59" s="117" t="s">
        <v>3127</v>
      </c>
      <c r="C59" s="117" t="s">
        <v>2779</v>
      </c>
      <c r="N59" s="117" t="s">
        <v>2779</v>
      </c>
      <c r="O59" s="117" t="s">
        <v>3127</v>
      </c>
    </row>
    <row r="60" spans="1:15" x14ac:dyDescent="0.25">
      <c r="A60" s="117" t="str">
        <f>VLOOKUP(B60, names!A$3:B$2401, 2,)</f>
        <v>AIG Property Casualty Co.</v>
      </c>
      <c r="B60" s="117" t="s">
        <v>2778</v>
      </c>
      <c r="C60" s="117" t="s">
        <v>2779</v>
      </c>
      <c r="N60" s="117" t="s">
        <v>2779</v>
      </c>
      <c r="O60" s="117" t="s">
        <v>2778</v>
      </c>
    </row>
    <row r="61" spans="1:15" x14ac:dyDescent="0.25">
      <c r="A61" s="117">
        <f>VLOOKUP(B61, names!A$3:B$2401, 2,)</f>
        <v>0</v>
      </c>
      <c r="B61" s="117" t="s">
        <v>2797</v>
      </c>
      <c r="C61" s="117" t="s">
        <v>2779</v>
      </c>
      <c r="N61" s="117" t="s">
        <v>2779</v>
      </c>
      <c r="O61" s="117" t="s">
        <v>2797</v>
      </c>
    </row>
    <row r="62" spans="1:15" x14ac:dyDescent="0.25">
      <c r="A62" s="117" t="str">
        <f>VLOOKUP(B62, names!A$3:B$2401, 2,)</f>
        <v>New Hampshire Insurance Co.</v>
      </c>
      <c r="B62" s="117" t="s">
        <v>2844</v>
      </c>
      <c r="C62" s="117" t="s">
        <v>2779</v>
      </c>
      <c r="N62" s="117" t="s">
        <v>2779</v>
      </c>
      <c r="O62" s="117" t="s">
        <v>2844</v>
      </c>
    </row>
    <row r="63" spans="1:15" x14ac:dyDescent="0.25">
      <c r="A63" s="117" t="str">
        <f>VLOOKUP(B63, names!A$3:B$2401, 2,)</f>
        <v>Ohio Security Insurance Co.</v>
      </c>
      <c r="B63" s="117" t="s">
        <v>3125</v>
      </c>
      <c r="C63" s="117" t="s">
        <v>2779</v>
      </c>
      <c r="N63" s="117" t="s">
        <v>2779</v>
      </c>
      <c r="O63" s="117" t="s">
        <v>3125</v>
      </c>
    </row>
    <row r="64" spans="1:15" x14ac:dyDescent="0.25">
      <c r="A64" s="117" t="str">
        <f>VLOOKUP(B64, names!A$3:B$2401, 2,)</f>
        <v>Pacific Indemnity Co.</v>
      </c>
      <c r="B64" s="117" t="s">
        <v>2854</v>
      </c>
      <c r="C64" s="117" t="s">
        <v>2764</v>
      </c>
      <c r="N64" s="117" t="s">
        <v>2764</v>
      </c>
      <c r="O64" s="117" t="s">
        <v>2854</v>
      </c>
    </row>
    <row r="65" spans="1:15" x14ac:dyDescent="0.25">
      <c r="A65" s="117" t="str">
        <f>VLOOKUP(B65, names!A$3:B$2401, 2,)</f>
        <v>Guideone Specialty Mutual Insurance Co.</v>
      </c>
      <c r="B65" s="117" t="s">
        <v>3108</v>
      </c>
      <c r="C65" s="117" t="s">
        <v>2527</v>
      </c>
      <c r="N65" s="117" t="s">
        <v>2527</v>
      </c>
      <c r="O65" s="117" t="s">
        <v>3108</v>
      </c>
    </row>
    <row r="66" spans="1:15" x14ac:dyDescent="0.25">
      <c r="A66" s="117" t="str">
        <f>VLOOKUP(B66, names!A$3:B$2401, 2,)</f>
        <v>Guideone Mutual Insurance Co.</v>
      </c>
      <c r="B66" s="117" t="s">
        <v>3107</v>
      </c>
      <c r="C66" s="117" t="s">
        <v>2527</v>
      </c>
      <c r="N66" s="117" t="s">
        <v>2527</v>
      </c>
      <c r="O66" s="117" t="s">
        <v>3107</v>
      </c>
    </row>
    <row r="67" spans="1:15" x14ac:dyDescent="0.25">
      <c r="A67" s="117" t="str">
        <f>VLOOKUP(B67, names!A$3:B$2401, 2,)</f>
        <v>XL Insurance America</v>
      </c>
      <c r="B67" s="117" t="s">
        <v>3139</v>
      </c>
      <c r="C67" s="117" t="s">
        <v>2779</v>
      </c>
      <c r="N67" s="117" t="s">
        <v>2779</v>
      </c>
      <c r="O67" s="117" t="s">
        <v>3139</v>
      </c>
    </row>
    <row r="68" spans="1:15" x14ac:dyDescent="0.25">
      <c r="A68" s="117">
        <f>VLOOKUP(B68, names!A$3:B$2401, 2,)</f>
        <v>0</v>
      </c>
      <c r="B68" s="117" t="s">
        <v>3478</v>
      </c>
      <c r="C68" s="117" t="s">
        <v>2764</v>
      </c>
      <c r="N68" s="117" t="s">
        <v>2764</v>
      </c>
      <c r="O68" s="117" t="s">
        <v>3478</v>
      </c>
    </row>
    <row r="69" spans="1:15" x14ac:dyDescent="0.25">
      <c r="A69" s="117" t="str">
        <f>VLOOKUP(B69, names!A$3:B$2401, 2,)</f>
        <v>First National Insurance Co. Of America</v>
      </c>
      <c r="B69" s="117" t="s">
        <v>3479</v>
      </c>
      <c r="C69" s="117" t="s">
        <v>2779</v>
      </c>
      <c r="N69" s="117" t="s">
        <v>2779</v>
      </c>
      <c r="O69" s="117" t="s">
        <v>3479</v>
      </c>
    </row>
    <row r="70" spans="1:15" x14ac:dyDescent="0.25">
      <c r="A70" s="117" t="str">
        <f>VLOOKUP(B70, names!A$3:B$2401, 2,)</f>
        <v>General Insurance Co. Of America</v>
      </c>
      <c r="B70" s="117" t="s">
        <v>3116</v>
      </c>
      <c r="C70" s="117" t="s">
        <v>2779</v>
      </c>
      <c r="N70" s="117" t="s">
        <v>2779</v>
      </c>
      <c r="O70" s="117" t="s">
        <v>3116</v>
      </c>
    </row>
    <row r="71" spans="1:15" x14ac:dyDescent="0.25">
      <c r="A71" s="117" t="str">
        <f>VLOOKUP(B71, names!A$3:B$2401, 2,)</f>
        <v>Charter Oak Fire Insurance Co.</v>
      </c>
      <c r="B71" s="117" t="s">
        <v>3480</v>
      </c>
      <c r="C71" s="117" t="s">
        <v>2764</v>
      </c>
      <c r="N71" s="117" t="s">
        <v>2764</v>
      </c>
      <c r="O71" s="117" t="s">
        <v>3480</v>
      </c>
    </row>
    <row r="72" spans="1:15" x14ac:dyDescent="0.25">
      <c r="A72" s="117" t="str">
        <f>VLOOKUP(B72, names!A$3:B$2401, 2,)</f>
        <v>Travelers Indemnity Co. Of Connecticut</v>
      </c>
      <c r="B72" s="117" t="s">
        <v>3481</v>
      </c>
      <c r="C72" s="117" t="s">
        <v>2764</v>
      </c>
      <c r="N72" s="117" t="s">
        <v>2764</v>
      </c>
      <c r="O72" s="117" t="s">
        <v>3481</v>
      </c>
    </row>
    <row r="73" spans="1:15" x14ac:dyDescent="0.25">
      <c r="A73" s="117" t="str">
        <f>VLOOKUP(B73, names!A$3:B$2401, 2,)</f>
        <v>Phoenix Insurance Co.</v>
      </c>
      <c r="B73" s="117" t="s">
        <v>3110</v>
      </c>
      <c r="C73" s="117" t="s">
        <v>2764</v>
      </c>
      <c r="N73" s="117" t="s">
        <v>2764</v>
      </c>
      <c r="O73" s="117" t="s">
        <v>3110</v>
      </c>
    </row>
    <row r="74" spans="1:15" x14ac:dyDescent="0.25">
      <c r="A74" s="117" t="str">
        <f>VLOOKUP(B74, names!A$3:B$2401, 2,)</f>
        <v>Travelers Indemnity Co.</v>
      </c>
      <c r="B74" s="117" t="s">
        <v>3482</v>
      </c>
      <c r="C74" s="117" t="s">
        <v>2764</v>
      </c>
      <c r="N74" s="117" t="s">
        <v>2764</v>
      </c>
      <c r="O74" s="117" t="s">
        <v>3482</v>
      </c>
    </row>
    <row r="75" spans="1:15" x14ac:dyDescent="0.25">
      <c r="A75" s="117" t="str">
        <f>VLOOKUP(B75, names!A$3:B$2401, 2,)</f>
        <v>Zurich American Insurance Co.</v>
      </c>
      <c r="B75" s="117" t="s">
        <v>3130</v>
      </c>
      <c r="C75" s="117" t="s">
        <v>2530</v>
      </c>
      <c r="N75" s="117" t="s">
        <v>2530</v>
      </c>
      <c r="O75" s="117" t="s">
        <v>3130</v>
      </c>
    </row>
    <row r="76" spans="1:15" x14ac:dyDescent="0.25">
      <c r="A76" s="117" t="str">
        <f>VLOOKUP(B76, names!A$3:B$2401, 2,)</f>
        <v>First American Property &amp; Casualty Insurance Co.</v>
      </c>
      <c r="B76" s="117" t="s">
        <v>3483</v>
      </c>
      <c r="C76" s="117" t="s">
        <v>2779</v>
      </c>
      <c r="N76" s="117" t="s">
        <v>2779</v>
      </c>
      <c r="O76" s="117" t="s">
        <v>3483</v>
      </c>
    </row>
    <row r="77" spans="1:15" x14ac:dyDescent="0.25">
      <c r="A77" s="117" t="str">
        <f>VLOOKUP(B77, names!A$3:B$2401, 2,)</f>
        <v>Hartford Insurance Co. Of The Midwest</v>
      </c>
      <c r="B77" s="117" t="s">
        <v>3484</v>
      </c>
      <c r="C77" s="117" t="s">
        <v>2530</v>
      </c>
      <c r="N77" s="117" t="s">
        <v>2530</v>
      </c>
      <c r="O77" s="117" t="s">
        <v>3484</v>
      </c>
    </row>
    <row r="78" spans="1:15" x14ac:dyDescent="0.25">
      <c r="A78" s="117" t="str">
        <f>VLOOKUP(B78, names!A$3:B$2401, 2,)</f>
        <v>Praetorian Insurance Co.</v>
      </c>
      <c r="B78" s="117" t="s">
        <v>2853</v>
      </c>
      <c r="C78" s="117" t="s">
        <v>2779</v>
      </c>
      <c r="N78" s="117" t="s">
        <v>2779</v>
      </c>
      <c r="O78" s="117" t="s">
        <v>2853</v>
      </c>
    </row>
    <row r="79" spans="1:15" x14ac:dyDescent="0.25">
      <c r="A79" s="117" t="str">
        <f>VLOOKUP(B79, names!A$3:B$2401, 2,)</f>
        <v>Markel Insurance Co.</v>
      </c>
      <c r="B79" s="117" t="s">
        <v>2900</v>
      </c>
      <c r="C79" s="117" t="s">
        <v>2779</v>
      </c>
      <c r="N79" s="117" t="s">
        <v>2779</v>
      </c>
      <c r="O79" s="117" t="s">
        <v>2900</v>
      </c>
    </row>
    <row r="80" spans="1:15" x14ac:dyDescent="0.25">
      <c r="A80" s="117">
        <f>VLOOKUP(B80, names!A$3:B$2401, 2,)</f>
        <v>0</v>
      </c>
      <c r="B80" s="117" t="s">
        <v>2838</v>
      </c>
      <c r="C80" s="117" t="s">
        <v>2764</v>
      </c>
      <c r="N80" s="117" t="s">
        <v>2764</v>
      </c>
      <c r="O80" s="117" t="s">
        <v>2838</v>
      </c>
    </row>
    <row r="81" spans="1:15" x14ac:dyDescent="0.25">
      <c r="A81" s="117" t="str">
        <f>VLOOKUP(B81, names!A$3:B$2401, 2,)</f>
        <v>Omega Insurance Co.</v>
      </c>
      <c r="B81" s="117" t="s">
        <v>2795</v>
      </c>
      <c r="C81" s="117" t="s">
        <v>2757</v>
      </c>
      <c r="N81" s="117" t="s">
        <v>2757</v>
      </c>
      <c r="O81" s="117" t="s">
        <v>2795</v>
      </c>
    </row>
    <row r="82" spans="1:15" x14ac:dyDescent="0.25">
      <c r="A82" s="117">
        <f>VLOOKUP(B82, names!A$3:B$2401, 2,)</f>
        <v>0</v>
      </c>
      <c r="B82" s="117" t="s">
        <v>2902</v>
      </c>
      <c r="C82" s="117" t="s">
        <v>2757</v>
      </c>
      <c r="N82" s="117" t="s">
        <v>2757</v>
      </c>
      <c r="O82" s="117" t="s">
        <v>2902</v>
      </c>
    </row>
    <row r="83" spans="1:15" x14ac:dyDescent="0.25">
      <c r="A83" s="117" t="str">
        <f>VLOOKUP(B83, names!A$3:B$2401, 2,)</f>
        <v>QBE Insurance Corp.</v>
      </c>
      <c r="B83" s="117" t="s">
        <v>3485</v>
      </c>
      <c r="C83" s="117" t="s">
        <v>2779</v>
      </c>
      <c r="N83" s="117" t="s">
        <v>2779</v>
      </c>
      <c r="O83" s="117" t="s">
        <v>3485</v>
      </c>
    </row>
    <row r="84" spans="1:15" x14ac:dyDescent="0.25">
      <c r="A84" s="117" t="str">
        <f>VLOOKUP(B84, names!A$3:B$2401, 2,)</f>
        <v>Old Dominion Insurance Co.</v>
      </c>
      <c r="B84" s="117" t="s">
        <v>2858</v>
      </c>
      <c r="C84" s="117" t="s">
        <v>2779</v>
      </c>
      <c r="N84" s="117" t="s">
        <v>2779</v>
      </c>
      <c r="O84" s="117" t="s">
        <v>2858</v>
      </c>
    </row>
    <row r="85" spans="1:15" x14ac:dyDescent="0.25">
      <c r="A85" s="117">
        <f>VLOOKUP(B85, names!A$3:B$2401, 2,)</f>
        <v>0</v>
      </c>
      <c r="B85" s="117" t="s">
        <v>2839</v>
      </c>
      <c r="C85" s="117" t="s">
        <v>2779</v>
      </c>
      <c r="N85" s="117" t="s">
        <v>2779</v>
      </c>
      <c r="O85" s="117" t="s">
        <v>2839</v>
      </c>
    </row>
    <row r="86" spans="1:15" x14ac:dyDescent="0.25">
      <c r="A86" s="117" t="str">
        <f>VLOOKUP(B86, names!A$3:B$2401, 2,)</f>
        <v>Century-National Insurance Co.</v>
      </c>
      <c r="B86" s="117" t="s">
        <v>2903</v>
      </c>
      <c r="C86" s="117" t="s">
        <v>2527</v>
      </c>
      <c r="N86" s="117" t="s">
        <v>2527</v>
      </c>
      <c r="O86" s="117" t="s">
        <v>2903</v>
      </c>
    </row>
    <row r="87" spans="1:15" x14ac:dyDescent="0.25">
      <c r="A87" s="117" t="str">
        <f>VLOOKUP(B87, names!A$3:B$2401, 2,)</f>
        <v>Arch Insurance Co.</v>
      </c>
      <c r="B87" s="117" t="s">
        <v>3114</v>
      </c>
      <c r="C87" s="117" t="s">
        <v>2530</v>
      </c>
      <c r="N87" s="117" t="s">
        <v>2530</v>
      </c>
      <c r="O87" s="117" t="s">
        <v>3114</v>
      </c>
    </row>
    <row r="88" spans="1:15" x14ac:dyDescent="0.25">
      <c r="A88" s="117" t="str">
        <f>VLOOKUP(B88, names!A$3:B$2401, 2,)</f>
        <v>Addison Insurance Co.</v>
      </c>
      <c r="B88" s="117" t="s">
        <v>2859</v>
      </c>
      <c r="C88" s="117" t="s">
        <v>2779</v>
      </c>
      <c r="N88" s="117" t="s">
        <v>2779</v>
      </c>
      <c r="O88" s="117" t="s">
        <v>2859</v>
      </c>
    </row>
    <row r="89" spans="1:15" x14ac:dyDescent="0.25">
      <c r="A89" s="117" t="str">
        <f>VLOOKUP(B89, names!A$3:B$2401, 2,)</f>
        <v>Armed Forces Insurance Exchange</v>
      </c>
      <c r="B89" s="117" t="s">
        <v>280</v>
      </c>
      <c r="C89" s="117" t="s">
        <v>2784</v>
      </c>
      <c r="N89" s="117" t="s">
        <v>2784</v>
      </c>
      <c r="O89" s="117" t="s">
        <v>280</v>
      </c>
    </row>
    <row r="90" spans="1:15" x14ac:dyDescent="0.25">
      <c r="A90" s="117" t="str">
        <f>VLOOKUP(B90, names!A$3:B$2401, 2,)</f>
        <v>Metropolitan Casualty Insurance Co.</v>
      </c>
      <c r="B90" s="117" t="s">
        <v>2825</v>
      </c>
      <c r="C90" s="117" t="s">
        <v>2779</v>
      </c>
      <c r="N90" s="117" t="s">
        <v>2779</v>
      </c>
      <c r="O90" s="117" t="s">
        <v>2825</v>
      </c>
    </row>
    <row r="91" spans="1:15" x14ac:dyDescent="0.25">
      <c r="A91" s="117">
        <f>VLOOKUP(B91, names!A$3:B$2401, 2,)</f>
        <v>0</v>
      </c>
      <c r="B91" s="117" t="s">
        <v>2833</v>
      </c>
      <c r="C91" s="117" t="s">
        <v>2530</v>
      </c>
      <c r="N91" s="117" t="s">
        <v>2530</v>
      </c>
      <c r="O91" s="117" t="s">
        <v>2833</v>
      </c>
    </row>
    <row r="92" spans="1:15" x14ac:dyDescent="0.25">
      <c r="A92" s="117" t="str">
        <f>VLOOKUP(B92, names!A$3:B$2401, 2,)</f>
        <v>Horace Mann Insurance Co.</v>
      </c>
      <c r="B92" s="117" t="s">
        <v>2873</v>
      </c>
      <c r="C92" s="117" t="s">
        <v>2779</v>
      </c>
      <c r="N92" s="117" t="s">
        <v>2779</v>
      </c>
      <c r="O92" s="117" t="s">
        <v>2873</v>
      </c>
    </row>
    <row r="93" spans="1:15" x14ac:dyDescent="0.25">
      <c r="A93" s="117">
        <f>VLOOKUP(B93, names!A$3:B$2401, 2,)</f>
        <v>0</v>
      </c>
      <c r="B93" s="117" t="s">
        <v>2848</v>
      </c>
      <c r="C93" s="117" t="s">
        <v>2764</v>
      </c>
      <c r="N93" s="117" t="s">
        <v>2764</v>
      </c>
      <c r="O93" s="117" t="s">
        <v>2848</v>
      </c>
    </row>
    <row r="94" spans="1:15" x14ac:dyDescent="0.25">
      <c r="A94" s="117" t="str">
        <f>VLOOKUP(B94, names!A$3:B$2401, 2,)</f>
        <v>Great American Alliance Insurance Co.</v>
      </c>
      <c r="B94" s="117" t="s">
        <v>2889</v>
      </c>
      <c r="C94" s="117" t="s">
        <v>2530</v>
      </c>
      <c r="N94" s="117" t="s">
        <v>2530</v>
      </c>
      <c r="O94" s="117" t="s">
        <v>2889</v>
      </c>
    </row>
    <row r="95" spans="1:15" x14ac:dyDescent="0.25">
      <c r="A95" s="117">
        <f>VLOOKUP(B95, names!A$3:B$2401, 2,)</f>
        <v>0</v>
      </c>
      <c r="B95" s="117" t="s">
        <v>2851</v>
      </c>
      <c r="C95" s="117" t="s">
        <v>2779</v>
      </c>
      <c r="N95" s="117" t="s">
        <v>2779</v>
      </c>
      <c r="O95" s="117" t="s">
        <v>2851</v>
      </c>
    </row>
    <row r="96" spans="1:15" x14ac:dyDescent="0.25">
      <c r="A96" s="117" t="str">
        <f>VLOOKUP(B96, names!A$3:B$2401, 2,)</f>
        <v>IDS Property Casualty Insurance Co.</v>
      </c>
      <c r="B96" s="117" t="s">
        <v>2846</v>
      </c>
      <c r="C96" s="117" t="s">
        <v>2779</v>
      </c>
      <c r="N96" s="117" t="s">
        <v>2779</v>
      </c>
      <c r="O96" s="117" t="s">
        <v>2846</v>
      </c>
    </row>
    <row r="97" spans="1:15" x14ac:dyDescent="0.25">
      <c r="A97" s="117" t="str">
        <f>VLOOKUP(B97, names!A$3:B$2401, 2,)</f>
        <v>Florida Farm Bureau Casualty Insurance Co.</v>
      </c>
      <c r="B97" s="117" t="s">
        <v>3486</v>
      </c>
      <c r="C97" s="117" t="s">
        <v>2779</v>
      </c>
      <c r="N97" s="117" t="s">
        <v>2779</v>
      </c>
      <c r="O97" s="117" t="s">
        <v>3486</v>
      </c>
    </row>
    <row r="98" spans="1:15" x14ac:dyDescent="0.25">
      <c r="A98" s="117" t="str">
        <f>VLOOKUP(B98, names!A$3:B$2401, 2,)</f>
        <v>Merastar Insurance Co.</v>
      </c>
      <c r="B98" s="117" t="s">
        <v>2865</v>
      </c>
      <c r="C98" s="117" t="s">
        <v>2527</v>
      </c>
      <c r="N98" s="117" t="s">
        <v>2527</v>
      </c>
      <c r="O98" s="117" t="s">
        <v>2865</v>
      </c>
    </row>
    <row r="99" spans="1:15" x14ac:dyDescent="0.25">
      <c r="A99" s="117">
        <f>VLOOKUP(B99, names!A$3:B$2401, 2,)</f>
        <v>0</v>
      </c>
      <c r="B99" s="117" t="s">
        <v>3487</v>
      </c>
      <c r="C99" s="117" t="s">
        <v>2757</v>
      </c>
      <c r="N99" s="117" t="s">
        <v>2757</v>
      </c>
      <c r="O99" s="117" t="s">
        <v>3487</v>
      </c>
    </row>
    <row r="100" spans="1:15" x14ac:dyDescent="0.25">
      <c r="A100" s="117" t="str">
        <f>VLOOKUP(B100, names!A$3:B$2401, 2,)</f>
        <v>Aegis Security Insurance Co.</v>
      </c>
      <c r="B100" s="117" t="s">
        <v>2860</v>
      </c>
      <c r="C100" s="117" t="s">
        <v>2779</v>
      </c>
      <c r="N100" s="117" t="s">
        <v>2779</v>
      </c>
      <c r="O100" s="117" t="s">
        <v>2860</v>
      </c>
    </row>
    <row r="101" spans="1:15" x14ac:dyDescent="0.25">
      <c r="A101" s="117" t="str">
        <f>VLOOKUP(B101, names!A$3:B$2401, 2,)</f>
        <v>Fair American Insurance And Reinsurance Co.</v>
      </c>
      <c r="B101" s="117" t="s">
        <v>3136</v>
      </c>
      <c r="C101" s="117" t="s">
        <v>2530</v>
      </c>
      <c r="N101" s="117" t="s">
        <v>2530</v>
      </c>
      <c r="O101" s="117" t="s">
        <v>3136</v>
      </c>
    </row>
    <row r="102" spans="1:15" x14ac:dyDescent="0.25">
      <c r="A102" s="117">
        <f>VLOOKUP(B102, names!A$3:B$2401, 2,)</f>
        <v>0</v>
      </c>
      <c r="B102" s="117" t="s">
        <v>2880</v>
      </c>
      <c r="C102" s="117" t="s">
        <v>2530</v>
      </c>
      <c r="N102" s="117" t="s">
        <v>2530</v>
      </c>
      <c r="O102" s="117" t="s">
        <v>2880</v>
      </c>
    </row>
    <row r="103" spans="1:15" x14ac:dyDescent="0.25">
      <c r="A103" s="117" t="str">
        <f>VLOOKUP(B103, names!A$3:B$2401, 2,)</f>
        <v>Service Insurance Co.</v>
      </c>
      <c r="B103" s="117" t="s">
        <v>3105</v>
      </c>
      <c r="C103" s="117" t="s">
        <v>2527</v>
      </c>
      <c r="N103" s="117" t="s">
        <v>2527</v>
      </c>
      <c r="O103" s="117" t="s">
        <v>3105</v>
      </c>
    </row>
    <row r="104" spans="1:15" x14ac:dyDescent="0.25">
      <c r="A104" s="117" t="str">
        <f>VLOOKUP(B104, names!A$3:B$2401, 2,)</f>
        <v>Travelers Indemnity Co. Of America</v>
      </c>
      <c r="B104" s="117" t="s">
        <v>3488</v>
      </c>
      <c r="C104" s="117" t="s">
        <v>2764</v>
      </c>
      <c r="N104" s="117" t="s">
        <v>2764</v>
      </c>
      <c r="O104" s="117" t="s">
        <v>3488</v>
      </c>
    </row>
    <row r="105" spans="1:15" x14ac:dyDescent="0.25">
      <c r="A105" s="117" t="str">
        <f>VLOOKUP(B105, names!A$3:B$2401, 2,)</f>
        <v>USAA Casualty Insurance Co.</v>
      </c>
      <c r="B105" s="117" t="s">
        <v>2774</v>
      </c>
      <c r="C105" s="117" t="s">
        <v>2764</v>
      </c>
      <c r="N105" s="117" t="s">
        <v>2764</v>
      </c>
      <c r="O105" s="117" t="s">
        <v>2774</v>
      </c>
    </row>
    <row r="106" spans="1:15" x14ac:dyDescent="0.25">
      <c r="A106" s="117" t="str">
        <f>VLOOKUP(B106, names!A$3:B$2401, 2,)</f>
        <v>Factory Mutual Insurance Co.</v>
      </c>
      <c r="B106" s="117" t="s">
        <v>3112</v>
      </c>
      <c r="C106" s="117" t="s">
        <v>2530</v>
      </c>
      <c r="N106" s="117" t="s">
        <v>2530</v>
      </c>
      <c r="O106" s="117" t="s">
        <v>3112</v>
      </c>
    </row>
    <row r="107" spans="1:15" x14ac:dyDescent="0.25">
      <c r="A107" s="117" t="str">
        <f>VLOOKUP(B107, names!A$3:B$2401, 2,)</f>
        <v>Mitsui Sumitomo Insurance Co. Of America</v>
      </c>
      <c r="B107" s="117" t="s">
        <v>3124</v>
      </c>
      <c r="C107" s="117" t="s">
        <v>2530</v>
      </c>
      <c r="N107" s="117" t="s">
        <v>2530</v>
      </c>
      <c r="O107" s="117" t="s">
        <v>3124</v>
      </c>
    </row>
    <row r="108" spans="1:15" x14ac:dyDescent="0.25">
      <c r="A108" s="117" t="str">
        <f>VLOOKUP(B108, names!A$3:B$2401, 2,)</f>
        <v>Travelers Property Casualty Co. Of America</v>
      </c>
      <c r="B108" s="117" t="s">
        <v>3109</v>
      </c>
      <c r="C108" s="117" t="s">
        <v>2764</v>
      </c>
      <c r="N108" s="117" t="s">
        <v>2764</v>
      </c>
      <c r="O108" s="117" t="s">
        <v>3109</v>
      </c>
    </row>
    <row r="109" spans="1:15" x14ac:dyDescent="0.25">
      <c r="A109" s="117" t="str">
        <f>VLOOKUP(B109, names!A$3:B$2401, 2,)</f>
        <v>Stillwater Property And Casualty Insurance Co.</v>
      </c>
      <c r="B109" s="117" t="s">
        <v>3489</v>
      </c>
      <c r="C109" s="117" t="s">
        <v>2527</v>
      </c>
      <c r="N109" s="117" t="s">
        <v>2527</v>
      </c>
      <c r="O109" s="117" t="s">
        <v>3489</v>
      </c>
    </row>
    <row r="110" spans="1:15" x14ac:dyDescent="0.25">
      <c r="A110" s="117" t="str">
        <f>VLOOKUP(B110, names!A$3:B$2401, 2,)</f>
        <v>Ace Insurance Co. Of The Midwest</v>
      </c>
      <c r="B110" s="117" t="s">
        <v>2828</v>
      </c>
      <c r="C110" s="117" t="s">
        <v>2764</v>
      </c>
      <c r="N110" s="117" t="s">
        <v>2764</v>
      </c>
      <c r="O110" s="117" t="s">
        <v>2828</v>
      </c>
    </row>
    <row r="111" spans="1:15" x14ac:dyDescent="0.25">
      <c r="A111" s="117" t="str">
        <f>VLOOKUP(B111, names!A$3:B$2401, 2,)</f>
        <v>USAA General Indemnity Co.</v>
      </c>
      <c r="B111" s="117" t="s">
        <v>2840</v>
      </c>
      <c r="C111" s="117" t="s">
        <v>2764</v>
      </c>
      <c r="N111" s="117" t="s">
        <v>2764</v>
      </c>
      <c r="O111" s="117" t="s">
        <v>2840</v>
      </c>
    </row>
    <row r="112" spans="1:15" x14ac:dyDescent="0.25">
      <c r="A112" s="117" t="str">
        <f>VLOOKUP(B112, names!A$3:B$2401, 2,)</f>
        <v>ASI Assurance Corp.</v>
      </c>
      <c r="B112" s="117" t="s">
        <v>2804</v>
      </c>
      <c r="C112" s="117" t="s">
        <v>2779</v>
      </c>
      <c r="N112" s="117" t="s">
        <v>2779</v>
      </c>
      <c r="O112" s="117" t="s">
        <v>2804</v>
      </c>
    </row>
    <row r="113" spans="1:15" x14ac:dyDescent="0.25">
      <c r="A113" s="117" t="str">
        <f>VLOOKUP(B113, names!A$3:B$2401, 2,)</f>
        <v>Gulfstream Property And Casualty Insurance Co.</v>
      </c>
      <c r="B113" s="117" t="s">
        <v>3490</v>
      </c>
      <c r="C113" s="117" t="s">
        <v>2757</v>
      </c>
      <c r="N113" s="117" t="s">
        <v>2757</v>
      </c>
      <c r="O113" s="117" t="s">
        <v>3490</v>
      </c>
    </row>
    <row r="114" spans="1:15" x14ac:dyDescent="0.25">
      <c r="A114" s="117" t="str">
        <f>VLOOKUP(B114, names!A$3:B$2401, 2,)</f>
        <v xml:space="preserve">Tower Hill Preferred Insurance Co. </v>
      </c>
      <c r="B114" s="117" t="s">
        <v>2776</v>
      </c>
      <c r="C114" s="117" t="s">
        <v>2757</v>
      </c>
      <c r="N114" s="117" t="s">
        <v>2757</v>
      </c>
      <c r="O114" s="117" t="s">
        <v>2776</v>
      </c>
    </row>
    <row r="115" spans="1:15" x14ac:dyDescent="0.25">
      <c r="A115" s="117" t="str">
        <f>VLOOKUP(B115, names!A$3:B$2401, 2,)</f>
        <v>Castle Key Insurance Co.</v>
      </c>
      <c r="B115" s="117" t="s">
        <v>2782</v>
      </c>
      <c r="C115" s="117" t="s">
        <v>2474</v>
      </c>
      <c r="N115" s="117" t="s">
        <v>2474</v>
      </c>
      <c r="O115" s="117" t="s">
        <v>2782</v>
      </c>
    </row>
    <row r="116" spans="1:15" x14ac:dyDescent="0.25">
      <c r="A116" s="117" t="str">
        <f>VLOOKUP(B116, names!A$3:B$2401, 2,)</f>
        <v>Cincinnati Indemnity Co.</v>
      </c>
      <c r="B116" s="117" t="s">
        <v>3491</v>
      </c>
      <c r="C116" s="117" t="s">
        <v>2530</v>
      </c>
      <c r="N116" s="117" t="s">
        <v>2530</v>
      </c>
      <c r="O116" s="117" t="s">
        <v>3491</v>
      </c>
    </row>
    <row r="117" spans="1:15" x14ac:dyDescent="0.25">
      <c r="A117" s="117" t="str">
        <f>VLOOKUP(B117, names!A$3:B$2401, 2,)</f>
        <v>Florida Specialty Insurance Co.</v>
      </c>
      <c r="B117" s="117" t="s">
        <v>3492</v>
      </c>
      <c r="C117" s="117" t="s">
        <v>2757</v>
      </c>
      <c r="N117" s="117" t="s">
        <v>2757</v>
      </c>
      <c r="O117" s="117" t="s">
        <v>3492</v>
      </c>
    </row>
    <row r="118" spans="1:15" x14ac:dyDescent="0.25">
      <c r="A118" s="117" t="str">
        <f>VLOOKUP(B118, names!A$3:B$2401, 2,)</f>
        <v>State National Insurance Co.</v>
      </c>
      <c r="B118" s="117" t="s">
        <v>3113</v>
      </c>
      <c r="C118" s="117" t="s">
        <v>2779</v>
      </c>
      <c r="N118" s="117" t="s">
        <v>2779</v>
      </c>
      <c r="O118" s="117" t="s">
        <v>3113</v>
      </c>
    </row>
    <row r="119" spans="1:15" x14ac:dyDescent="0.25">
      <c r="A119" s="117" t="str">
        <f>VLOOKUP(B119, names!A$3:B$2401, 2,)</f>
        <v>First Liberty Insurance Corp. (The)</v>
      </c>
      <c r="B119" s="117" t="s">
        <v>3493</v>
      </c>
      <c r="C119" s="117" t="s">
        <v>2779</v>
      </c>
      <c r="N119" s="117" t="s">
        <v>2779</v>
      </c>
      <c r="O119" s="117" t="s">
        <v>3493</v>
      </c>
    </row>
    <row r="120" spans="1:15" x14ac:dyDescent="0.25">
      <c r="A120" s="117" t="str">
        <f>VLOOKUP(B120, names!A$3:B$2401, 2,)</f>
        <v>Hanover American Insurance Co. (The)</v>
      </c>
      <c r="B120" s="117" t="s">
        <v>3121</v>
      </c>
      <c r="C120" s="117" t="s">
        <v>2779</v>
      </c>
      <c r="N120" s="117" t="s">
        <v>2779</v>
      </c>
      <c r="O120" s="117" t="s">
        <v>3121</v>
      </c>
    </row>
    <row r="121" spans="1:15" x14ac:dyDescent="0.25">
      <c r="A121" s="117">
        <f>VLOOKUP(B121, names!A$3:B$2401, 2,)</f>
        <v>0</v>
      </c>
      <c r="B121" s="117" t="s">
        <v>2896</v>
      </c>
      <c r="C121" s="117" t="s">
        <v>2779</v>
      </c>
      <c r="N121" s="117" t="s">
        <v>2779</v>
      </c>
      <c r="O121" s="117" t="s">
        <v>2896</v>
      </c>
    </row>
    <row r="122" spans="1:15" x14ac:dyDescent="0.25">
      <c r="A122" s="117" t="str">
        <f>VLOOKUP(B122, names!A$3:B$2401, 2,)</f>
        <v>Greenwich Insurance Co.</v>
      </c>
      <c r="B122" s="117" t="s">
        <v>3138</v>
      </c>
      <c r="C122" s="117" t="s">
        <v>2779</v>
      </c>
      <c r="N122" s="117" t="s">
        <v>2779</v>
      </c>
      <c r="O122" s="117" t="s">
        <v>3138</v>
      </c>
    </row>
    <row r="123" spans="1:15" x14ac:dyDescent="0.25">
      <c r="A123" s="117" t="str">
        <f>VLOOKUP(B123, names!A$3:B$2401, 2,)</f>
        <v>FCCI Insurance Co.</v>
      </c>
      <c r="B123" s="117" t="s">
        <v>2895</v>
      </c>
      <c r="C123" s="117" t="s">
        <v>2779</v>
      </c>
      <c r="N123" s="117" t="s">
        <v>2779</v>
      </c>
      <c r="O123" s="117" t="s">
        <v>2895</v>
      </c>
    </row>
    <row r="124" spans="1:15" x14ac:dyDescent="0.25">
      <c r="A124" s="117" t="str">
        <f>VLOOKUP(B124, names!A$3:B$2401, 2,)</f>
        <v>Florida Farm Bureau General Insurance Co.</v>
      </c>
      <c r="B124" s="117" t="s">
        <v>3494</v>
      </c>
      <c r="C124" s="117" t="s">
        <v>2779</v>
      </c>
      <c r="N124" s="117" t="s">
        <v>2779</v>
      </c>
      <c r="O124" s="117" t="s">
        <v>3494</v>
      </c>
    </row>
    <row r="125" spans="1:15" x14ac:dyDescent="0.25">
      <c r="A125" s="117" t="str">
        <f>VLOOKUP(B125, names!A$3:B$2401, 2,)</f>
        <v>Security First Insurance Co.</v>
      </c>
      <c r="B125" s="117" t="s">
        <v>2769</v>
      </c>
      <c r="C125" s="117" t="s">
        <v>2757</v>
      </c>
      <c r="N125" s="117" t="s">
        <v>2757</v>
      </c>
      <c r="O125" s="117" t="s">
        <v>2769</v>
      </c>
    </row>
    <row r="126" spans="1:15" x14ac:dyDescent="0.25">
      <c r="A126" s="117" t="str">
        <f>VLOOKUP(B126, names!A$3:B$2401, 2,)</f>
        <v>ASI Home Insurance Corp.</v>
      </c>
      <c r="B126" s="117" t="s">
        <v>2845</v>
      </c>
      <c r="C126" s="117" t="s">
        <v>2779</v>
      </c>
      <c r="N126" s="117" t="s">
        <v>2779</v>
      </c>
      <c r="O126" s="117" t="s">
        <v>2845</v>
      </c>
    </row>
    <row r="127" spans="1:15" x14ac:dyDescent="0.25">
      <c r="A127" s="117" t="str">
        <f>VLOOKUP(B127, names!A$3:B$2401, 2,)</f>
        <v>First Community Insurance Co.</v>
      </c>
      <c r="B127" s="117" t="s">
        <v>2802</v>
      </c>
      <c r="C127" s="117" t="s">
        <v>2501</v>
      </c>
      <c r="N127" s="117" t="s">
        <v>2501</v>
      </c>
      <c r="O127" s="117" t="s">
        <v>2802</v>
      </c>
    </row>
    <row r="128" spans="1:15" x14ac:dyDescent="0.25">
      <c r="A128" s="117" t="str">
        <f>VLOOKUP(B128, names!A$3:B$2401, 2,)</f>
        <v>American Alternative Insurance Corp.</v>
      </c>
      <c r="B128" s="117" t="s">
        <v>3117</v>
      </c>
      <c r="C128" s="117" t="s">
        <v>2530</v>
      </c>
      <c r="N128" s="117" t="s">
        <v>2530</v>
      </c>
      <c r="O128" s="117" t="s">
        <v>3117</v>
      </c>
    </row>
    <row r="129" spans="1:15" x14ac:dyDescent="0.25">
      <c r="A129" s="117" t="str">
        <f>VLOOKUP(B129, names!A$3:B$2401, 2,)</f>
        <v>Southern-Owners Insurance Co.</v>
      </c>
      <c r="B129" s="117" t="s">
        <v>2834</v>
      </c>
      <c r="C129" s="117" t="s">
        <v>2764</v>
      </c>
      <c r="N129" s="117" t="s">
        <v>2764</v>
      </c>
      <c r="O129" s="117" t="s">
        <v>2834</v>
      </c>
    </row>
    <row r="130" spans="1:15" x14ac:dyDescent="0.25">
      <c r="A130" s="117">
        <f>VLOOKUP(B130, names!A$3:B$2401, 2,)</f>
        <v>0</v>
      </c>
      <c r="B130" s="117" t="s">
        <v>2801</v>
      </c>
      <c r="C130" s="117" t="s">
        <v>2779</v>
      </c>
      <c r="N130" s="117" t="s">
        <v>2779</v>
      </c>
      <c r="O130" s="117" t="s">
        <v>2801</v>
      </c>
    </row>
    <row r="131" spans="1:15" x14ac:dyDescent="0.25">
      <c r="A131" s="117" t="str">
        <f>VLOOKUP(B131, names!A$3:B$2401, 2,)</f>
        <v>Citizens Property Insurance Corp.</v>
      </c>
      <c r="B131" s="117" t="s">
        <v>2756</v>
      </c>
      <c r="C131" s="117" t="s">
        <v>2757</v>
      </c>
      <c r="N131" s="117" t="s">
        <v>2757</v>
      </c>
      <c r="O131" s="117" t="s">
        <v>2756</v>
      </c>
    </row>
    <row r="132" spans="1:15" x14ac:dyDescent="0.25">
      <c r="A132" s="117" t="str">
        <f>VLOOKUP(B132, names!A$3:B$2401, 2,)</f>
        <v>First Floridian Auto And Home Insurance Co.</v>
      </c>
      <c r="B132" s="117" t="s">
        <v>3495</v>
      </c>
      <c r="C132" s="117" t="s">
        <v>2527</v>
      </c>
      <c r="N132" s="117" t="s">
        <v>2527</v>
      </c>
      <c r="O132" s="117" t="s">
        <v>3495</v>
      </c>
    </row>
    <row r="133" spans="1:15" x14ac:dyDescent="0.25">
      <c r="A133" s="117" t="str">
        <f>VLOOKUP(B133, names!A$3:B$2401, 2,)</f>
        <v>Response Insurance Co.</v>
      </c>
      <c r="B133" s="117" t="s">
        <v>2866</v>
      </c>
      <c r="C133" s="117" t="s">
        <v>2527</v>
      </c>
      <c r="N133" s="117" t="s">
        <v>2527</v>
      </c>
      <c r="O133" s="117" t="s">
        <v>2866</v>
      </c>
    </row>
    <row r="134" spans="1:15" x14ac:dyDescent="0.25">
      <c r="A134" s="117" t="str">
        <f>VLOOKUP(B134, names!A$3:B$2401, 2,)</f>
        <v>Florida Family Insurance Co.</v>
      </c>
      <c r="B134" s="117" t="s">
        <v>2785</v>
      </c>
      <c r="C134" s="117" t="s">
        <v>2527</v>
      </c>
      <c r="N134" s="117" t="s">
        <v>2527</v>
      </c>
      <c r="O134" s="117" t="s">
        <v>2785</v>
      </c>
    </row>
    <row r="135" spans="1:15" x14ac:dyDescent="0.25">
      <c r="A135" s="117" t="str">
        <f>VLOOKUP(B135, names!A$3:B$2401, 2,)</f>
        <v>Universal Property &amp; Casualty Insurance Co.</v>
      </c>
      <c r="B135" s="117" t="s">
        <v>3496</v>
      </c>
      <c r="C135" s="117" t="s">
        <v>2757</v>
      </c>
      <c r="N135" s="117" t="s">
        <v>2757</v>
      </c>
      <c r="O135" s="117" t="s">
        <v>3496</v>
      </c>
    </row>
    <row r="136" spans="1:15" x14ac:dyDescent="0.25">
      <c r="A136" s="117" t="str">
        <f>VLOOKUP(B136, names!A$3:B$2401, 2,)</f>
        <v>Castle Key Indemnity Co.</v>
      </c>
      <c r="B136" s="117" t="s">
        <v>2788</v>
      </c>
      <c r="C136" s="117" t="s">
        <v>2474</v>
      </c>
      <c r="N136" s="117" t="s">
        <v>2474</v>
      </c>
      <c r="O136" s="117" t="s">
        <v>2788</v>
      </c>
    </row>
    <row r="137" spans="1:15" x14ac:dyDescent="0.25">
      <c r="A137" s="117" t="str">
        <f>VLOOKUP(B137, names!A$3:B$2401, 2,)</f>
        <v>American Strategic Insurance Corp.</v>
      </c>
      <c r="B137" s="117" t="s">
        <v>2796</v>
      </c>
      <c r="C137" s="117" t="s">
        <v>2779</v>
      </c>
      <c r="N137" s="117" t="s">
        <v>2779</v>
      </c>
      <c r="O137" s="117" t="s">
        <v>2796</v>
      </c>
    </row>
    <row r="138" spans="1:15" x14ac:dyDescent="0.25">
      <c r="A138" s="117" t="str">
        <f>VLOOKUP(B138, names!A$3:B$2401, 2,)</f>
        <v>First Protective Insurance Co.</v>
      </c>
      <c r="B138" s="117" t="s">
        <v>2770</v>
      </c>
      <c r="C138" s="117" t="s">
        <v>2757</v>
      </c>
      <c r="N138" s="117" t="s">
        <v>2757</v>
      </c>
      <c r="O138" s="117" t="s">
        <v>2770</v>
      </c>
    </row>
    <row r="139" spans="1:15" x14ac:dyDescent="0.25">
      <c r="A139" s="117" t="str">
        <f>VLOOKUP(B139, names!A$3:B$2401, 2,)</f>
        <v>Capitol Preferred Insurance Co.</v>
      </c>
      <c r="B139" s="117" t="s">
        <v>3497</v>
      </c>
      <c r="C139" s="117" t="s">
        <v>2757</v>
      </c>
      <c r="N139" s="117" t="s">
        <v>2757</v>
      </c>
      <c r="O139" s="117" t="s">
        <v>3497</v>
      </c>
    </row>
    <row r="140" spans="1:15" x14ac:dyDescent="0.25">
      <c r="A140" s="117" t="str">
        <f>VLOOKUP(B140, names!A$3:B$2401, 2,)</f>
        <v>State Farm Florida Insurance Co.</v>
      </c>
      <c r="B140" s="117" t="s">
        <v>2759</v>
      </c>
      <c r="C140" s="117" t="s">
        <v>2784</v>
      </c>
      <c r="N140" s="117" t="s">
        <v>2784</v>
      </c>
      <c r="O140" s="117" t="s">
        <v>2759</v>
      </c>
    </row>
    <row r="141" spans="1:15" x14ac:dyDescent="0.25">
      <c r="A141" s="117" t="str">
        <f>VLOOKUP(B141, names!A$3:B$2401, 2,)</f>
        <v>Nationwide Insurance Co. Of Florida</v>
      </c>
      <c r="B141" s="117" t="s">
        <v>2809</v>
      </c>
      <c r="C141" s="117" t="s">
        <v>2530</v>
      </c>
      <c r="N141" s="117" t="s">
        <v>2530</v>
      </c>
      <c r="O141" s="117" t="s">
        <v>2809</v>
      </c>
    </row>
    <row r="142" spans="1:15" x14ac:dyDescent="0.25">
      <c r="A142" s="117" t="str">
        <f>VLOOKUP(B142, names!A$3:B$2401, 2,)</f>
        <v>Cypress Property &amp; Casualty Insurance Co.</v>
      </c>
      <c r="B142" s="117" t="s">
        <v>3498</v>
      </c>
      <c r="C142" s="117" t="s">
        <v>2757</v>
      </c>
      <c r="N142" s="117" t="s">
        <v>2757</v>
      </c>
      <c r="O142" s="117" t="s">
        <v>3498</v>
      </c>
    </row>
    <row r="143" spans="1:15" x14ac:dyDescent="0.25">
      <c r="A143" s="117" t="str">
        <f>VLOOKUP(B143, names!A$3:B$2401, 2,)</f>
        <v>United Property &amp; Casualty Insurance Co.</v>
      </c>
      <c r="B143" s="117" t="s">
        <v>3499</v>
      </c>
      <c r="C143" s="117" t="s">
        <v>2757</v>
      </c>
      <c r="N143" s="117" t="s">
        <v>2757</v>
      </c>
      <c r="O143" s="117" t="s">
        <v>3499</v>
      </c>
    </row>
    <row r="144" spans="1:15" x14ac:dyDescent="0.25">
      <c r="A144" s="117" t="str">
        <f>VLOOKUP(B144, names!A$3:B$2401, 2,)</f>
        <v>Tower Hill Prime Insurance Co.</v>
      </c>
      <c r="B144" s="117" t="s">
        <v>2768</v>
      </c>
      <c r="C144" s="117" t="s">
        <v>2527</v>
      </c>
      <c r="N144" s="117" t="s">
        <v>2527</v>
      </c>
      <c r="O144" s="117" t="s">
        <v>2768</v>
      </c>
    </row>
    <row r="145" spans="1:15" x14ac:dyDescent="0.25">
      <c r="A145" s="117">
        <f>VLOOKUP(B145, names!A$3:B$2401, 2,)</f>
        <v>0</v>
      </c>
      <c r="B145" s="117" t="s">
        <v>2879</v>
      </c>
      <c r="C145" s="117" t="s">
        <v>2530</v>
      </c>
      <c r="N145" s="117" t="s">
        <v>2530</v>
      </c>
      <c r="O145" s="117" t="s">
        <v>2879</v>
      </c>
    </row>
    <row r="146" spans="1:15" x14ac:dyDescent="0.25">
      <c r="A146" s="117">
        <f>VLOOKUP(B146, names!A$3:B$2401, 2,)</f>
        <v>0</v>
      </c>
      <c r="B146" s="117" t="s">
        <v>2862</v>
      </c>
      <c r="C146" s="117" t="s">
        <v>2530</v>
      </c>
      <c r="N146" s="117" t="s">
        <v>2530</v>
      </c>
      <c r="O146" s="117" t="s">
        <v>2862</v>
      </c>
    </row>
    <row r="147" spans="1:15" x14ac:dyDescent="0.25">
      <c r="A147" s="117">
        <f>VLOOKUP(B147, names!A$3:B$2401, 2,)</f>
        <v>0</v>
      </c>
      <c r="B147" s="117" t="s">
        <v>2824</v>
      </c>
      <c r="C147" s="117" t="s">
        <v>2779</v>
      </c>
      <c r="N147" s="117" t="s">
        <v>2779</v>
      </c>
      <c r="O147" s="117" t="s">
        <v>2824</v>
      </c>
    </row>
    <row r="148" spans="1:15" x14ac:dyDescent="0.25">
      <c r="A148" s="117" t="str">
        <f>VLOOKUP(B148, names!A$3:B$2401, 2,)</f>
        <v>American Agri-Business Insurance Co.</v>
      </c>
      <c r="B148" s="117" t="s">
        <v>3126</v>
      </c>
      <c r="C148" s="117" t="s">
        <v>2530</v>
      </c>
      <c r="N148" s="117" t="s">
        <v>2530</v>
      </c>
      <c r="O148" s="117" t="s">
        <v>3126</v>
      </c>
    </row>
    <row r="149" spans="1:15" x14ac:dyDescent="0.25">
      <c r="A149" s="117">
        <f>VLOOKUP(B149, names!A$3:B$2401, 2,)</f>
        <v>0</v>
      </c>
      <c r="B149" s="117" t="s">
        <v>2831</v>
      </c>
      <c r="C149" s="117" t="s">
        <v>2779</v>
      </c>
      <c r="N149" s="117" t="s">
        <v>2779</v>
      </c>
      <c r="O149" s="117" t="s">
        <v>2831</v>
      </c>
    </row>
    <row r="150" spans="1:15" x14ac:dyDescent="0.25">
      <c r="A150" s="117" t="str">
        <f>VLOOKUP(B150, names!A$3:B$2401, 2,)</f>
        <v>St. Johns Insurance Co.</v>
      </c>
      <c r="B150" s="117" t="s">
        <v>2766</v>
      </c>
      <c r="C150" s="117" t="s">
        <v>2757</v>
      </c>
      <c r="N150" s="117" t="s">
        <v>2757</v>
      </c>
      <c r="O150" s="117" t="s">
        <v>2766</v>
      </c>
    </row>
    <row r="151" spans="1:15" x14ac:dyDescent="0.25">
      <c r="A151" s="117" t="str">
        <f>VLOOKUP(B151, names!A$3:B$2401, 2,)</f>
        <v>Universal Insurance Co. Of North America</v>
      </c>
      <c r="B151" s="117" t="s">
        <v>3500</v>
      </c>
      <c r="C151" s="117" t="s">
        <v>2757</v>
      </c>
      <c r="N151" s="117" t="s">
        <v>2757</v>
      </c>
      <c r="O151" s="117" t="s">
        <v>3500</v>
      </c>
    </row>
    <row r="152" spans="1:15" x14ac:dyDescent="0.25">
      <c r="A152" s="117" t="str">
        <f>VLOOKUP(B152, names!A$3:B$2401, 2,)</f>
        <v>Tower Hill Select Insurance Co.</v>
      </c>
      <c r="B152" s="117" t="s">
        <v>2777</v>
      </c>
      <c r="C152" s="117" t="s">
        <v>2757</v>
      </c>
      <c r="N152" s="117" t="s">
        <v>2757</v>
      </c>
      <c r="O152" s="117" t="s">
        <v>2777</v>
      </c>
    </row>
    <row r="153" spans="1:15" x14ac:dyDescent="0.25">
      <c r="A153" s="117" t="str">
        <f>VLOOKUP(B153, names!A$3:B$2401, 2,)</f>
        <v>Southern Oak Insurance Co.</v>
      </c>
      <c r="B153" s="117" t="s">
        <v>2789</v>
      </c>
      <c r="C153" s="117" t="s">
        <v>2757</v>
      </c>
      <c r="N153" s="117" t="s">
        <v>2757</v>
      </c>
      <c r="O153" s="117" t="s">
        <v>2789</v>
      </c>
    </row>
    <row r="154" spans="1:15" x14ac:dyDescent="0.25">
      <c r="A154" s="117" t="str">
        <f>VLOOKUP(B154, names!A$3:B$2401, 2,)</f>
        <v>Southern Fidelity Insurance Co.</v>
      </c>
      <c r="B154" s="117" t="s">
        <v>3501</v>
      </c>
      <c r="C154" s="117" t="s">
        <v>2757</v>
      </c>
      <c r="N154" s="117" t="s">
        <v>2757</v>
      </c>
      <c r="O154" s="117" t="s">
        <v>3501</v>
      </c>
    </row>
    <row r="155" spans="1:15" x14ac:dyDescent="0.25">
      <c r="A155" s="117" t="str">
        <f>VLOOKUP(B155, names!A$3:B$2401, 2,)</f>
        <v>American Modern Insurance Co. Of Florida</v>
      </c>
      <c r="B155" s="117" t="s">
        <v>3502</v>
      </c>
      <c r="C155" s="117" t="s">
        <v>2530</v>
      </c>
      <c r="N155" s="117" t="s">
        <v>2530</v>
      </c>
      <c r="O155" s="117" t="s">
        <v>3502</v>
      </c>
    </row>
    <row r="156" spans="1:15" x14ac:dyDescent="0.25">
      <c r="A156" s="117">
        <f>VLOOKUP(B156, names!A$3:B$2401, 2,)</f>
        <v>0</v>
      </c>
      <c r="B156" s="117" t="s">
        <v>2857</v>
      </c>
      <c r="C156" s="117" t="s">
        <v>2527</v>
      </c>
      <c r="N156" s="117" t="s">
        <v>2527</v>
      </c>
      <c r="O156" s="117" t="s">
        <v>2857</v>
      </c>
    </row>
    <row r="157" spans="1:15" x14ac:dyDescent="0.25">
      <c r="A157" s="117" t="str">
        <f>VLOOKUP(B157, names!A$3:B$2401, 2,)</f>
        <v>American Traditions Insurance Co.</v>
      </c>
      <c r="B157" s="117" t="s">
        <v>2807</v>
      </c>
      <c r="C157" s="117" t="s">
        <v>2757</v>
      </c>
      <c r="N157" s="117" t="s">
        <v>2757</v>
      </c>
      <c r="O157" s="117" t="s">
        <v>2807</v>
      </c>
    </row>
    <row r="158" spans="1:15" x14ac:dyDescent="0.25">
      <c r="A158" s="117" t="str">
        <f>VLOOKUP(B158, names!A$3:B$2401, 2,)</f>
        <v>Edison Insurance Co.</v>
      </c>
      <c r="B158" s="117" t="s">
        <v>2868</v>
      </c>
      <c r="C158" s="117" t="s">
        <v>2757</v>
      </c>
      <c r="N158" s="117" t="s">
        <v>2757</v>
      </c>
      <c r="O158" s="117" t="s">
        <v>2868</v>
      </c>
    </row>
    <row r="159" spans="1:15" x14ac:dyDescent="0.25">
      <c r="A159" s="117" t="str">
        <f>VLOOKUP(B159, names!A$3:B$2401, 2,)</f>
        <v>Auto Club Insurance Co. Of Florida</v>
      </c>
      <c r="B159" s="117" t="s">
        <v>2783</v>
      </c>
      <c r="C159" s="117" t="s">
        <v>2784</v>
      </c>
      <c r="N159" s="117" t="s">
        <v>2784</v>
      </c>
      <c r="O159" s="117" t="s">
        <v>2783</v>
      </c>
    </row>
    <row r="160" spans="1:15" x14ac:dyDescent="0.25">
      <c r="A160" s="117" t="str">
        <f>VLOOKUP(B160, names!A$3:B$2401, 2,)</f>
        <v>Florida Peninsula Insurance Co.</v>
      </c>
      <c r="B160" s="117" t="s">
        <v>2762</v>
      </c>
      <c r="C160" s="117" t="s">
        <v>2757</v>
      </c>
      <c r="N160" s="117" t="s">
        <v>2757</v>
      </c>
      <c r="O160" s="117" t="s">
        <v>2762</v>
      </c>
    </row>
    <row r="161" spans="1:15" x14ac:dyDescent="0.25">
      <c r="A161" s="117" t="str">
        <f>VLOOKUP(B161, names!A$3:B$2401, 2,)</f>
        <v>Centauri Specialty Insurance Co.</v>
      </c>
      <c r="B161" s="117" t="s">
        <v>2875</v>
      </c>
      <c r="C161" s="117" t="s">
        <v>2757</v>
      </c>
      <c r="N161" s="117" t="s">
        <v>2757</v>
      </c>
      <c r="O161" s="117" t="s">
        <v>2875</v>
      </c>
    </row>
    <row r="162" spans="1:15" x14ac:dyDescent="0.25">
      <c r="A162" s="117" t="str">
        <f>VLOOKUP(B162, names!A$3:B$2401, 2,)</f>
        <v>Safe Harbor Insurance Co.</v>
      </c>
      <c r="B162" s="117" t="s">
        <v>2803</v>
      </c>
      <c r="C162" s="117" t="s">
        <v>2757</v>
      </c>
      <c r="N162" s="117" t="s">
        <v>2757</v>
      </c>
      <c r="O162" s="117" t="s">
        <v>2803</v>
      </c>
    </row>
    <row r="163" spans="1:15" x14ac:dyDescent="0.25">
      <c r="A163" s="117">
        <f>VLOOKUP(B163, names!A$3:B$2401, 2,)</f>
        <v>0</v>
      </c>
      <c r="B163" s="117" t="s">
        <v>2876</v>
      </c>
      <c r="C163" s="117" t="s">
        <v>2779</v>
      </c>
      <c r="N163" s="117" t="s">
        <v>2779</v>
      </c>
      <c r="O163" s="117" t="s">
        <v>2876</v>
      </c>
    </row>
    <row r="164" spans="1:15" x14ac:dyDescent="0.25">
      <c r="A164" s="117" t="str">
        <f>VLOOKUP(B164, names!A$3:B$2401, 2,)</f>
        <v>Tower Hill Signature Insurance Co.</v>
      </c>
      <c r="B164" s="117" t="s">
        <v>3503</v>
      </c>
      <c r="C164" s="117" t="s">
        <v>2757</v>
      </c>
      <c r="N164" s="117" t="s">
        <v>2757</v>
      </c>
      <c r="O164" s="117" t="s">
        <v>3503</v>
      </c>
    </row>
    <row r="165" spans="1:15" x14ac:dyDescent="0.25">
      <c r="A165" s="117" t="str">
        <f>VLOOKUP(B165, names!A$3:B$2401, 2,)</f>
        <v>American Integrity Insurance Co. Of Florida</v>
      </c>
      <c r="B165" s="117" t="s">
        <v>3504</v>
      </c>
      <c r="C165" s="117" t="s">
        <v>2757</v>
      </c>
      <c r="N165" s="117" t="s">
        <v>2757</v>
      </c>
      <c r="O165" s="117" t="s">
        <v>3504</v>
      </c>
    </row>
    <row r="166" spans="1:15" x14ac:dyDescent="0.25">
      <c r="A166" s="117" t="str">
        <f>VLOOKUP(B166, names!A$3:B$2401, 2,)</f>
        <v>Privilege Underwriters Reciprocal Exchange</v>
      </c>
      <c r="B166" s="117" t="s">
        <v>273</v>
      </c>
      <c r="C166" s="117" t="s">
        <v>2527</v>
      </c>
      <c r="N166" s="117" t="s">
        <v>2527</v>
      </c>
      <c r="O166" s="117" t="s">
        <v>273</v>
      </c>
    </row>
    <row r="167" spans="1:15" x14ac:dyDescent="0.25">
      <c r="A167" s="117" t="str">
        <f>VLOOKUP(B167, names!A$3:B$2401, 2,)</f>
        <v>Modern USA Insurance Co.</v>
      </c>
      <c r="B167" s="117" t="s">
        <v>2812</v>
      </c>
      <c r="C167" s="117" t="s">
        <v>2757</v>
      </c>
      <c r="N167" s="117" t="s">
        <v>2757</v>
      </c>
      <c r="O167" s="117" t="s">
        <v>2812</v>
      </c>
    </row>
    <row r="168" spans="1:15" x14ac:dyDescent="0.25">
      <c r="A168" s="117" t="str">
        <f>VLOOKUP(B168, names!A$3:B$2401, 2,)</f>
        <v>Olympus Insurance Co.</v>
      </c>
      <c r="B168" s="117" t="s">
        <v>2780</v>
      </c>
      <c r="C168" s="117" t="s">
        <v>2757</v>
      </c>
      <c r="N168" s="117" t="s">
        <v>2757</v>
      </c>
      <c r="O168" s="117" t="s">
        <v>2780</v>
      </c>
    </row>
    <row r="169" spans="1:15" x14ac:dyDescent="0.25">
      <c r="A169" s="117">
        <f>VLOOKUP(B169, names!A$3:B$2401, 2,)</f>
        <v>0</v>
      </c>
      <c r="B169" s="117" t="s">
        <v>3505</v>
      </c>
      <c r="C169" s="117" t="s">
        <v>2779</v>
      </c>
      <c r="N169" s="117" t="s">
        <v>2779</v>
      </c>
      <c r="O169" s="117" t="s">
        <v>3505</v>
      </c>
    </row>
    <row r="170" spans="1:15" x14ac:dyDescent="0.25">
      <c r="A170" s="117" t="str">
        <f>VLOOKUP(B170, names!A$3:B$2401, 2,)</f>
        <v>Progressive Property Insurance Co.</v>
      </c>
      <c r="B170" s="117" t="s">
        <v>3560</v>
      </c>
      <c r="C170" s="117" t="s">
        <v>2757</v>
      </c>
      <c r="N170" s="117" t="s">
        <v>2757</v>
      </c>
      <c r="O170" s="117" t="s">
        <v>3560</v>
      </c>
    </row>
    <row r="171" spans="1:15" x14ac:dyDescent="0.25">
      <c r="A171" s="117" t="str">
        <f>VLOOKUP(B171, names!A$3:B$2401, 2,)</f>
        <v>Avatar Property &amp; Casualty Insurance Co.</v>
      </c>
      <c r="B171" s="117" t="s">
        <v>3506</v>
      </c>
      <c r="C171" s="117" t="s">
        <v>2757</v>
      </c>
      <c r="N171" s="117" t="s">
        <v>2757</v>
      </c>
      <c r="O171" s="117" t="s">
        <v>3506</v>
      </c>
    </row>
    <row r="172" spans="1:15" x14ac:dyDescent="0.25">
      <c r="A172" s="117" t="str">
        <f>VLOOKUP(B172, names!A$3:B$2401, 2,)</f>
        <v>Homeowners Choice Property &amp; Casualty Insurance Co.</v>
      </c>
      <c r="B172" s="117" t="s">
        <v>3507</v>
      </c>
      <c r="C172" s="117" t="s">
        <v>2757</v>
      </c>
      <c r="N172" s="117" t="s">
        <v>2757</v>
      </c>
      <c r="O172" s="117" t="s">
        <v>3507</v>
      </c>
    </row>
    <row r="173" spans="1:15" x14ac:dyDescent="0.25">
      <c r="A173" s="117" t="str">
        <f>VLOOKUP(B173, names!A$3:B$2401, 2,)</f>
        <v>ASI Preferred Insurance Corp.</v>
      </c>
      <c r="B173" s="117" t="s">
        <v>2781</v>
      </c>
      <c r="C173" s="117" t="s">
        <v>2779</v>
      </c>
      <c r="N173" s="117" t="s">
        <v>2779</v>
      </c>
      <c r="O173" s="117" t="s">
        <v>2781</v>
      </c>
    </row>
    <row r="174" spans="1:15" x14ac:dyDescent="0.25">
      <c r="A174" s="117" t="str">
        <f>VLOOKUP(B174, names!A$3:B$2401, 2,)</f>
        <v>People's Trust Insurance Co.</v>
      </c>
      <c r="B174" s="117" t="s">
        <v>2767</v>
      </c>
      <c r="C174" s="117" t="s">
        <v>2757</v>
      </c>
      <c r="N174" s="117" t="s">
        <v>2757</v>
      </c>
      <c r="O174" s="117" t="s">
        <v>2767</v>
      </c>
    </row>
    <row r="175" spans="1:15" x14ac:dyDescent="0.25">
      <c r="A175" s="117" t="str">
        <f>VLOOKUP(B175, names!A$3:B$2401, 2,)</f>
        <v>American Platinum Property And Casualty Insurance Co.</v>
      </c>
      <c r="B175" s="117" t="s">
        <v>3508</v>
      </c>
      <c r="C175" s="117" t="s">
        <v>2757</v>
      </c>
      <c r="N175" s="117" t="s">
        <v>2757</v>
      </c>
      <c r="O175" s="117" t="s">
        <v>3508</v>
      </c>
    </row>
    <row r="176" spans="1:15" x14ac:dyDescent="0.25">
      <c r="A176" s="117">
        <f>VLOOKUP(B176, names!A$3:B$2401, 2,)</f>
        <v>0</v>
      </c>
      <c r="B176" s="117" t="s">
        <v>2850</v>
      </c>
      <c r="C176" s="117" t="s">
        <v>2527</v>
      </c>
      <c r="N176" s="117" t="s">
        <v>2527</v>
      </c>
      <c r="O176" s="117" t="s">
        <v>2850</v>
      </c>
    </row>
    <row r="177" spans="1:15" x14ac:dyDescent="0.25">
      <c r="A177" s="117" t="str">
        <f>VLOOKUP(B177, names!A$3:B$2401, 2,)</f>
        <v>Sawgrass Mutual Insurance Co.</v>
      </c>
      <c r="B177" s="117" t="s">
        <v>2808</v>
      </c>
      <c r="C177" s="117" t="s">
        <v>2757</v>
      </c>
      <c r="N177" s="117" t="s">
        <v>2757</v>
      </c>
      <c r="O177" s="117" t="s">
        <v>2808</v>
      </c>
    </row>
    <row r="178" spans="1:15" x14ac:dyDescent="0.25">
      <c r="A178" s="117" t="str">
        <f>VLOOKUP(B178, names!A$3:B$2401, 2,)</f>
        <v>Prepared Insurance Co.</v>
      </c>
      <c r="B178" s="117" t="s">
        <v>2806</v>
      </c>
      <c r="C178" s="117" t="s">
        <v>2757</v>
      </c>
      <c r="N178" s="117" t="s">
        <v>2757</v>
      </c>
      <c r="O178" s="117" t="s">
        <v>2806</v>
      </c>
    </row>
    <row r="179" spans="1:15" x14ac:dyDescent="0.25">
      <c r="A179" s="117" t="str">
        <f>VLOOKUP(B179, names!A$3:B$2401, 2,)</f>
        <v>Weston Insurance Co.</v>
      </c>
      <c r="B179" s="117" t="s">
        <v>2888</v>
      </c>
      <c r="C179" s="117" t="s">
        <v>2483</v>
      </c>
      <c r="N179" s="117" t="s">
        <v>2483</v>
      </c>
      <c r="O179" s="117" t="s">
        <v>2888</v>
      </c>
    </row>
    <row r="180" spans="1:15" x14ac:dyDescent="0.25">
      <c r="A180" s="117" t="str">
        <f>VLOOKUP(B180, names!A$3:B$2401, 2,)</f>
        <v>Southern Fidelity Property &amp; Casualty</v>
      </c>
      <c r="B180" s="117" t="s">
        <v>3509</v>
      </c>
      <c r="C180" s="117" t="s">
        <v>2757</v>
      </c>
      <c r="N180" s="117" t="s">
        <v>2757</v>
      </c>
      <c r="O180" s="117" t="s">
        <v>3509</v>
      </c>
    </row>
    <row r="181" spans="1:15" x14ac:dyDescent="0.25">
      <c r="A181" s="117" t="str">
        <f>VLOOKUP(B181, names!A$3:B$2401, 2,)</f>
        <v>Heritage Property &amp; Casualty Insurance Co.</v>
      </c>
      <c r="B181" s="117" t="s">
        <v>3510</v>
      </c>
      <c r="C181" s="117" t="s">
        <v>2757</v>
      </c>
      <c r="N181" s="117" t="s">
        <v>2757</v>
      </c>
      <c r="O181" s="117" t="s">
        <v>3510</v>
      </c>
    </row>
    <row r="182" spans="1:15" x14ac:dyDescent="0.25">
      <c r="A182" s="117" t="str">
        <f>VLOOKUP(B182, names!A$3:B$2401, 2,)</f>
        <v>Safepoint Insurance Co.</v>
      </c>
      <c r="B182" s="117" t="s">
        <v>2819</v>
      </c>
      <c r="C182" s="117" t="s">
        <v>2483</v>
      </c>
      <c r="N182" s="117" t="s">
        <v>2483</v>
      </c>
      <c r="O182" s="117" t="s">
        <v>2819</v>
      </c>
    </row>
    <row r="183" spans="1:15" x14ac:dyDescent="0.25">
      <c r="A183" s="117" t="str">
        <f>VLOOKUP(B183, names!A$3:B$2401, 2,)</f>
        <v>Elements Property Insurance Co.</v>
      </c>
      <c r="B183" s="117" t="s">
        <v>2826</v>
      </c>
      <c r="C183" s="117" t="s">
        <v>2757</v>
      </c>
      <c r="N183" s="117" t="s">
        <v>2757</v>
      </c>
      <c r="O183" s="117" t="s">
        <v>2826</v>
      </c>
    </row>
    <row r="184" spans="1:15" x14ac:dyDescent="0.25">
      <c r="A184" s="117" t="str">
        <f>VLOOKUP(B184, names!A$3:B$2401, 2,)</f>
        <v>Homesite Insurance Co.</v>
      </c>
      <c r="B184" s="117" t="s">
        <v>2871</v>
      </c>
      <c r="C184" s="117" t="s">
        <v>2779</v>
      </c>
      <c r="N184" s="117" t="s">
        <v>2779</v>
      </c>
      <c r="O184" s="117" t="s">
        <v>2871</v>
      </c>
    </row>
    <row r="185" spans="1:15" x14ac:dyDescent="0.25">
      <c r="A185" s="117" t="str">
        <f>VLOOKUP(B185, names!A$3:B$2401, 2,)</f>
        <v>Mount Beacon Insurance Co.</v>
      </c>
      <c r="B185" s="117" t="s">
        <v>2887</v>
      </c>
      <c r="C185" s="117" t="s">
        <v>2757</v>
      </c>
      <c r="N185" s="117" t="s">
        <v>2757</v>
      </c>
      <c r="O185" s="117" t="s">
        <v>2887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88"/>
  <sheetViews>
    <sheetView workbookViewId="0">
      <selection activeCell="C21" sqref="C21"/>
    </sheetView>
  </sheetViews>
  <sheetFormatPr defaultRowHeight="15" x14ac:dyDescent="0.25"/>
  <sheetData>
    <row r="1" spans="1:13" x14ac:dyDescent="0.25">
      <c r="A1" s="59" t="s">
        <v>2658</v>
      </c>
      <c r="B1" s="59"/>
      <c r="C1" s="59"/>
      <c r="D1" s="59"/>
      <c r="E1" s="59"/>
      <c r="F1" s="59" t="s">
        <v>2925</v>
      </c>
      <c r="G1" s="59"/>
      <c r="H1" s="59"/>
      <c r="I1" s="59"/>
      <c r="J1" s="59"/>
      <c r="K1" s="59" t="s">
        <v>2755</v>
      </c>
      <c r="L1" s="59"/>
      <c r="M1" s="59"/>
    </row>
    <row r="4" spans="1:13" x14ac:dyDescent="0.25">
      <c r="A4" s="59" t="s">
        <v>207</v>
      </c>
      <c r="B4" s="59" t="s">
        <v>2926</v>
      </c>
      <c r="C4" s="59" t="s">
        <v>2927</v>
      </c>
      <c r="D4" s="59"/>
      <c r="E4" s="59"/>
      <c r="F4" s="59" t="s">
        <v>207</v>
      </c>
      <c r="G4" s="59" t="s">
        <v>2928</v>
      </c>
      <c r="H4" s="59" t="s">
        <v>2927</v>
      </c>
      <c r="I4" s="59"/>
      <c r="J4" s="59"/>
      <c r="K4" s="59" t="s">
        <v>207</v>
      </c>
      <c r="L4" s="59" t="s">
        <v>2928</v>
      </c>
      <c r="M4" s="59" t="s">
        <v>2927</v>
      </c>
    </row>
    <row r="5" spans="1:13" x14ac:dyDescent="0.25">
      <c r="A5" s="60" t="s">
        <v>2530</v>
      </c>
      <c r="B5" s="60" t="s">
        <v>2530</v>
      </c>
      <c r="C5" s="59">
        <v>1</v>
      </c>
      <c r="D5" s="59"/>
      <c r="E5" s="59"/>
      <c r="F5" s="59" t="s">
        <v>2764</v>
      </c>
      <c r="G5" s="59" t="s">
        <v>2764</v>
      </c>
      <c r="H5" s="59">
        <v>1</v>
      </c>
      <c r="I5" s="59"/>
      <c r="J5" s="60"/>
      <c r="K5" s="59" t="s">
        <v>2929</v>
      </c>
      <c r="L5" s="59" t="s">
        <v>2929</v>
      </c>
      <c r="M5" s="59">
        <v>1</v>
      </c>
    </row>
    <row r="6" spans="1:13" x14ac:dyDescent="0.25">
      <c r="A6" s="60" t="s">
        <v>2779</v>
      </c>
      <c r="B6" s="60" t="s">
        <v>2779</v>
      </c>
      <c r="C6" s="59">
        <v>2</v>
      </c>
      <c r="D6" s="59"/>
      <c r="E6" s="59"/>
      <c r="F6" s="59" t="s">
        <v>2772</v>
      </c>
      <c r="G6" s="59" t="s">
        <v>2772</v>
      </c>
      <c r="H6" s="59">
        <v>2</v>
      </c>
      <c r="I6" s="59"/>
      <c r="J6" s="60"/>
      <c r="K6" s="59" t="s">
        <v>2930</v>
      </c>
      <c r="L6" s="59" t="s">
        <v>2929</v>
      </c>
      <c r="M6" s="59">
        <v>1</v>
      </c>
    </row>
    <row r="7" spans="1:13" x14ac:dyDescent="0.25">
      <c r="A7" s="60" t="s">
        <v>2527</v>
      </c>
      <c r="B7" s="60" t="s">
        <v>2527</v>
      </c>
      <c r="C7" s="59">
        <v>3</v>
      </c>
      <c r="D7" s="59"/>
      <c r="E7" s="59"/>
      <c r="F7" s="59" t="s">
        <v>2886</v>
      </c>
      <c r="G7" s="59" t="s">
        <v>2772</v>
      </c>
      <c r="H7" s="59">
        <v>2</v>
      </c>
      <c r="I7" s="59"/>
      <c r="J7" s="60"/>
      <c r="K7" s="59" t="s">
        <v>2931</v>
      </c>
      <c r="L7" s="59" t="s">
        <v>2931</v>
      </c>
      <c r="M7" s="59">
        <v>2</v>
      </c>
    </row>
    <row r="8" spans="1:13" x14ac:dyDescent="0.25">
      <c r="A8" s="60" t="s">
        <v>2501</v>
      </c>
      <c r="B8" s="60" t="s">
        <v>2501</v>
      </c>
      <c r="C8" s="59">
        <v>4</v>
      </c>
      <c r="D8" s="59"/>
      <c r="E8" s="59"/>
      <c r="F8" s="59" t="s">
        <v>2843</v>
      </c>
      <c r="G8" s="59" t="s">
        <v>2772</v>
      </c>
      <c r="H8" s="59">
        <v>2</v>
      </c>
      <c r="I8" s="59"/>
      <c r="J8" s="60"/>
      <c r="K8" s="59" t="s">
        <v>2779</v>
      </c>
      <c r="L8" s="59" t="s">
        <v>2779</v>
      </c>
      <c r="M8" s="59">
        <v>3</v>
      </c>
    </row>
    <row r="9" spans="1:13" x14ac:dyDescent="0.25">
      <c r="A9" s="60" t="s">
        <v>2483</v>
      </c>
      <c r="B9" s="60" t="s">
        <v>2483</v>
      </c>
      <c r="C9" s="59">
        <v>5</v>
      </c>
      <c r="D9" s="59"/>
      <c r="E9" s="59"/>
      <c r="F9" s="59" t="s">
        <v>2932</v>
      </c>
      <c r="G9" s="59" t="s">
        <v>2772</v>
      </c>
      <c r="H9" s="59">
        <v>2</v>
      </c>
      <c r="I9" s="59"/>
      <c r="J9" s="60"/>
      <c r="K9" s="59" t="s">
        <v>2933</v>
      </c>
      <c r="L9" s="59" t="s">
        <v>2933</v>
      </c>
      <c r="M9" s="59">
        <v>4</v>
      </c>
    </row>
    <row r="10" spans="1:13" x14ac:dyDescent="0.25">
      <c r="A10" s="60" t="s">
        <v>2474</v>
      </c>
      <c r="B10" s="60" t="s">
        <v>2474</v>
      </c>
      <c r="C10" s="59">
        <v>6</v>
      </c>
      <c r="D10" s="59"/>
      <c r="E10" s="59"/>
      <c r="F10" s="59" t="s">
        <v>2530</v>
      </c>
      <c r="G10" s="59" t="s">
        <v>2530</v>
      </c>
      <c r="H10" s="59">
        <v>3</v>
      </c>
      <c r="I10" s="59"/>
      <c r="J10" s="60"/>
      <c r="K10" s="59" t="s">
        <v>2934</v>
      </c>
      <c r="L10" s="59" t="s">
        <v>2934</v>
      </c>
      <c r="M10" s="59">
        <v>5</v>
      </c>
    </row>
    <row r="11" spans="1:13" x14ac:dyDescent="0.25">
      <c r="A11" s="60" t="s">
        <v>2471</v>
      </c>
      <c r="B11" s="60" t="s">
        <v>2471</v>
      </c>
      <c r="C11" s="59">
        <v>7</v>
      </c>
      <c r="D11" s="59"/>
      <c r="E11" s="59"/>
      <c r="F11" s="59" t="s">
        <v>2935</v>
      </c>
      <c r="G11" s="59" t="s">
        <v>2935</v>
      </c>
      <c r="H11" s="59">
        <v>4</v>
      </c>
      <c r="I11" s="59"/>
      <c r="J11" s="60"/>
      <c r="K11" s="59" t="s">
        <v>2936</v>
      </c>
      <c r="L11" s="59" t="s">
        <v>2936</v>
      </c>
      <c r="M11" s="59">
        <v>6</v>
      </c>
    </row>
    <row r="12" spans="1:13" x14ac:dyDescent="0.25">
      <c r="A12" s="60" t="s">
        <v>2468</v>
      </c>
      <c r="B12" s="60" t="s">
        <v>2468</v>
      </c>
      <c r="C12" s="59">
        <v>8</v>
      </c>
      <c r="D12" s="59"/>
      <c r="E12" s="59"/>
      <c r="F12" s="59" t="s">
        <v>2937</v>
      </c>
      <c r="G12" s="59" t="s">
        <v>2935</v>
      </c>
      <c r="H12" s="59">
        <v>4</v>
      </c>
      <c r="I12" s="59"/>
      <c r="J12" s="60"/>
      <c r="K12" s="59" t="s">
        <v>2757</v>
      </c>
      <c r="L12" s="59" t="s">
        <v>2757</v>
      </c>
      <c r="M12" s="59">
        <v>7</v>
      </c>
    </row>
    <row r="13" spans="1:13" x14ac:dyDescent="0.25">
      <c r="A13" s="60" t="s">
        <v>2498</v>
      </c>
      <c r="B13" s="60" t="s">
        <v>2498</v>
      </c>
      <c r="C13" s="59">
        <v>9</v>
      </c>
      <c r="D13" s="59"/>
      <c r="E13" s="59"/>
      <c r="F13" s="59" t="s">
        <v>2938</v>
      </c>
      <c r="G13" s="59" t="s">
        <v>2935</v>
      </c>
      <c r="H13" s="59">
        <v>4</v>
      </c>
      <c r="I13" s="59"/>
      <c r="J13" s="60"/>
      <c r="K13" s="59"/>
      <c r="L13" s="59"/>
      <c r="M13" s="59"/>
    </row>
    <row r="14" spans="1:13" x14ac:dyDescent="0.25">
      <c r="A14" s="60" t="s">
        <v>2488</v>
      </c>
      <c r="B14" s="60" t="s">
        <v>2488</v>
      </c>
      <c r="C14" s="59">
        <v>10</v>
      </c>
      <c r="D14" s="59"/>
      <c r="E14" s="59"/>
      <c r="F14" s="59" t="s">
        <v>2939</v>
      </c>
      <c r="G14" s="59" t="s">
        <v>2935</v>
      </c>
      <c r="H14" s="59">
        <v>4</v>
      </c>
      <c r="I14" s="59"/>
      <c r="J14" s="60"/>
      <c r="K14" s="59"/>
      <c r="L14" s="59"/>
      <c r="M14" s="59"/>
    </row>
    <row r="15" spans="1:13" x14ac:dyDescent="0.25">
      <c r="A15" s="60" t="s">
        <v>2518</v>
      </c>
      <c r="B15" s="60" t="s">
        <v>2518</v>
      </c>
      <c r="C15" s="59">
        <v>11</v>
      </c>
      <c r="D15" s="59"/>
      <c r="E15" s="59"/>
      <c r="F15" s="59" t="s">
        <v>2779</v>
      </c>
      <c r="G15" s="59" t="s">
        <v>2779</v>
      </c>
      <c r="H15" s="59">
        <v>5</v>
      </c>
      <c r="I15" s="59"/>
      <c r="J15" s="60"/>
      <c r="K15" s="59"/>
      <c r="L15" s="59"/>
      <c r="M15" s="59"/>
    </row>
    <row r="16" spans="1:13" x14ac:dyDescent="0.25">
      <c r="A16" s="60" t="s">
        <v>2592</v>
      </c>
      <c r="B16" s="60" t="s">
        <v>2592</v>
      </c>
      <c r="C16" s="59">
        <v>12</v>
      </c>
      <c r="D16" s="59"/>
      <c r="E16" s="59"/>
      <c r="F16" s="59" t="s">
        <v>2814</v>
      </c>
      <c r="G16" s="59" t="s">
        <v>2814</v>
      </c>
      <c r="H16" s="59">
        <v>6</v>
      </c>
      <c r="I16" s="59"/>
      <c r="J16" s="60"/>
      <c r="K16" s="59"/>
      <c r="L16" s="59"/>
      <c r="M16" s="59"/>
    </row>
    <row r="17" spans="1:10" x14ac:dyDescent="0.25">
      <c r="A17" s="60" t="s">
        <v>3025</v>
      </c>
      <c r="B17" s="60" t="s">
        <v>3025</v>
      </c>
      <c r="C17">
        <v>13</v>
      </c>
      <c r="D17" s="59"/>
      <c r="E17" s="59"/>
      <c r="F17" s="59" t="s">
        <v>2940</v>
      </c>
      <c r="G17" s="59" t="s">
        <v>2814</v>
      </c>
      <c r="H17" s="59">
        <v>6</v>
      </c>
      <c r="I17" s="59"/>
      <c r="J17" s="60"/>
    </row>
    <row r="18" spans="1:10" x14ac:dyDescent="0.25">
      <c r="A18" s="60" t="s">
        <v>2999</v>
      </c>
      <c r="B18" s="60" t="s">
        <v>2999</v>
      </c>
      <c r="C18">
        <v>14</v>
      </c>
      <c r="D18" s="59"/>
      <c r="E18" s="59"/>
      <c r="F18" s="59" t="s">
        <v>2941</v>
      </c>
      <c r="G18" s="59" t="s">
        <v>2941</v>
      </c>
      <c r="H18" s="59">
        <v>6</v>
      </c>
      <c r="I18" s="59"/>
      <c r="J18" s="59"/>
    </row>
    <row r="19" spans="1:10" x14ac:dyDescent="0.25">
      <c r="A19" s="60" t="s">
        <v>3071</v>
      </c>
      <c r="B19" s="60" t="s">
        <v>3071</v>
      </c>
      <c r="C19" s="59">
        <v>15</v>
      </c>
      <c r="D19" s="59"/>
      <c r="E19" s="59"/>
      <c r="F19" s="59" t="s">
        <v>2942</v>
      </c>
      <c r="G19" s="59" t="s">
        <v>2814</v>
      </c>
      <c r="H19" s="59">
        <v>6</v>
      </c>
      <c r="I19" s="59"/>
      <c r="J19" s="59"/>
    </row>
    <row r="20" spans="1:10" x14ac:dyDescent="0.25">
      <c r="A20" s="60" t="s">
        <v>2535</v>
      </c>
      <c r="B20" s="59" t="s">
        <v>2757</v>
      </c>
      <c r="C20" s="59">
        <v>16</v>
      </c>
      <c r="D20" s="59"/>
      <c r="E20" s="59"/>
      <c r="F20" s="59" t="s">
        <v>2527</v>
      </c>
      <c r="G20" s="59" t="s">
        <v>2527</v>
      </c>
      <c r="H20" s="59">
        <v>7</v>
      </c>
      <c r="I20" s="59"/>
      <c r="J20" s="59"/>
    </row>
    <row r="21" spans="1:10" x14ac:dyDescent="0.25">
      <c r="A21" s="60" t="s">
        <v>2757</v>
      </c>
      <c r="B21" s="59" t="s">
        <v>2757</v>
      </c>
      <c r="C21" s="59">
        <v>16</v>
      </c>
      <c r="D21" s="59"/>
      <c r="E21" s="59"/>
      <c r="F21" s="59" t="s">
        <v>2943</v>
      </c>
      <c r="G21" s="59" t="s">
        <v>2943</v>
      </c>
      <c r="H21" s="59">
        <v>8</v>
      </c>
      <c r="I21" s="59"/>
      <c r="J21" s="59"/>
    </row>
    <row r="22" spans="1:10" x14ac:dyDescent="0.25">
      <c r="A22" s="59"/>
      <c r="B22" s="59"/>
      <c r="C22" s="59"/>
      <c r="D22" s="59"/>
      <c r="E22" s="59"/>
      <c r="F22" s="59" t="s">
        <v>2944</v>
      </c>
      <c r="G22" s="59" t="s">
        <v>2943</v>
      </c>
      <c r="H22" s="59">
        <v>8</v>
      </c>
      <c r="I22" s="59"/>
      <c r="J22" s="59"/>
    </row>
    <row r="23" spans="1:10" x14ac:dyDescent="0.25">
      <c r="A23" s="59"/>
      <c r="B23" s="59"/>
      <c r="C23" s="59"/>
      <c r="D23" s="59"/>
      <c r="E23" s="59"/>
      <c r="F23" s="59" t="s">
        <v>2945</v>
      </c>
      <c r="G23" s="59" t="s">
        <v>2943</v>
      </c>
      <c r="H23" s="59">
        <v>8</v>
      </c>
      <c r="I23" s="59"/>
      <c r="J23" s="59"/>
    </row>
    <row r="24" spans="1:10" x14ac:dyDescent="0.25">
      <c r="D24" s="59"/>
      <c r="E24" s="59"/>
      <c r="F24" s="59" t="s">
        <v>2946</v>
      </c>
      <c r="G24" s="59" t="s">
        <v>2943</v>
      </c>
      <c r="H24" s="59">
        <v>8</v>
      </c>
      <c r="I24" s="59"/>
      <c r="J24" s="59"/>
    </row>
    <row r="25" spans="1:10" x14ac:dyDescent="0.25">
      <c r="D25" s="59"/>
      <c r="E25" s="59"/>
      <c r="F25" s="59" t="s">
        <v>2784</v>
      </c>
      <c r="G25" s="59" t="s">
        <v>2784</v>
      </c>
      <c r="H25" s="59">
        <v>9</v>
      </c>
      <c r="I25" s="59"/>
      <c r="J25" s="59"/>
    </row>
    <row r="26" spans="1:10" x14ac:dyDescent="0.25">
      <c r="A26" s="59"/>
      <c r="B26" s="59"/>
      <c r="C26" s="59"/>
      <c r="D26" s="59"/>
      <c r="E26" s="59"/>
      <c r="F26" s="59" t="s">
        <v>2947</v>
      </c>
      <c r="G26" s="59" t="s">
        <v>2947</v>
      </c>
      <c r="H26" s="59">
        <v>10</v>
      </c>
      <c r="I26" s="59"/>
      <c r="J26" s="59"/>
    </row>
    <row r="27" spans="1:10" x14ac:dyDescent="0.25">
      <c r="A27" s="59"/>
      <c r="B27" s="59"/>
      <c r="C27" s="59"/>
      <c r="D27" s="59"/>
      <c r="E27" s="59"/>
      <c r="F27" s="59" t="s">
        <v>2948</v>
      </c>
      <c r="G27" s="59" t="s">
        <v>2947</v>
      </c>
      <c r="H27" s="59">
        <v>10</v>
      </c>
      <c r="I27" s="59"/>
      <c r="J27" s="59"/>
    </row>
    <row r="28" spans="1:10" x14ac:dyDescent="0.25">
      <c r="A28" s="59"/>
      <c r="B28" s="59"/>
      <c r="C28" s="59"/>
      <c r="D28" s="59"/>
      <c r="E28" s="59"/>
      <c r="F28" s="59" t="s">
        <v>2949</v>
      </c>
      <c r="G28" s="59" t="s">
        <v>2947</v>
      </c>
      <c r="H28" s="59">
        <v>10</v>
      </c>
      <c r="I28" s="59"/>
      <c r="J28" s="59"/>
    </row>
    <row r="29" spans="1:10" x14ac:dyDescent="0.25">
      <c r="A29" s="59"/>
      <c r="B29" s="59"/>
      <c r="C29" s="59"/>
      <c r="D29" s="59"/>
      <c r="E29" s="59"/>
      <c r="F29" s="59" t="s">
        <v>2950</v>
      </c>
      <c r="G29" s="59" t="s">
        <v>2947</v>
      </c>
      <c r="H29" s="59">
        <v>10</v>
      </c>
      <c r="I29" s="59"/>
      <c r="J29" s="59"/>
    </row>
    <row r="30" spans="1:10" x14ac:dyDescent="0.25">
      <c r="A30" s="59"/>
      <c r="B30" s="59"/>
      <c r="C30" s="59"/>
      <c r="D30" s="59"/>
      <c r="E30" s="59"/>
      <c r="F30" s="59" t="s">
        <v>2501</v>
      </c>
      <c r="G30" s="59" t="s">
        <v>2501</v>
      </c>
      <c r="H30" s="59">
        <v>11</v>
      </c>
      <c r="I30" s="59"/>
      <c r="J30" s="59"/>
    </row>
    <row r="31" spans="1:10" x14ac:dyDescent="0.25">
      <c r="A31" s="59"/>
      <c r="B31" s="59"/>
      <c r="C31" s="59"/>
      <c r="D31" s="59"/>
      <c r="E31" s="59"/>
      <c r="F31" s="59" t="s">
        <v>2951</v>
      </c>
      <c r="G31" s="59" t="s">
        <v>2951</v>
      </c>
      <c r="H31" s="59">
        <v>12</v>
      </c>
      <c r="I31" s="59"/>
      <c r="J31" s="59"/>
    </row>
    <row r="32" spans="1:10" x14ac:dyDescent="0.25">
      <c r="A32" s="59"/>
      <c r="B32" s="59"/>
      <c r="C32" s="59"/>
      <c r="D32" s="59"/>
      <c r="E32" s="59"/>
      <c r="F32" s="59" t="s">
        <v>2952</v>
      </c>
      <c r="G32" s="59" t="s">
        <v>2951</v>
      </c>
      <c r="H32" s="59">
        <v>12</v>
      </c>
      <c r="I32" s="59"/>
      <c r="J32" s="59"/>
    </row>
    <row r="33" spans="6:8" x14ac:dyDescent="0.25">
      <c r="F33" s="59" t="s">
        <v>2953</v>
      </c>
      <c r="G33" s="59" t="s">
        <v>2951</v>
      </c>
      <c r="H33" s="59">
        <v>12</v>
      </c>
    </row>
    <row r="34" spans="6:8" x14ac:dyDescent="0.25">
      <c r="F34" s="59" t="s">
        <v>2954</v>
      </c>
      <c r="G34" s="59" t="s">
        <v>2951</v>
      </c>
      <c r="H34" s="59">
        <v>12</v>
      </c>
    </row>
    <row r="35" spans="6:8" x14ac:dyDescent="0.25">
      <c r="F35" s="59" t="s">
        <v>2483</v>
      </c>
      <c r="G35" s="59" t="s">
        <v>2483</v>
      </c>
      <c r="H35" s="59">
        <v>13</v>
      </c>
    </row>
    <row r="36" spans="6:8" x14ac:dyDescent="0.25">
      <c r="F36" s="59" t="s">
        <v>2955</v>
      </c>
      <c r="G36" s="59" t="s">
        <v>2955</v>
      </c>
      <c r="H36" s="59">
        <v>14</v>
      </c>
    </row>
    <row r="37" spans="6:8" x14ac:dyDescent="0.25">
      <c r="F37" s="59" t="s">
        <v>2956</v>
      </c>
      <c r="G37" s="59" t="s">
        <v>2955</v>
      </c>
      <c r="H37" s="59">
        <v>14</v>
      </c>
    </row>
    <row r="38" spans="6:8" x14ac:dyDescent="0.25">
      <c r="F38" s="59" t="s">
        <v>2957</v>
      </c>
      <c r="G38" s="59" t="s">
        <v>2957</v>
      </c>
      <c r="H38" s="59">
        <v>14</v>
      </c>
    </row>
    <row r="39" spans="6:8" x14ac:dyDescent="0.25">
      <c r="F39" s="59" t="s">
        <v>2958</v>
      </c>
      <c r="G39" s="59" t="s">
        <v>2955</v>
      </c>
      <c r="H39" s="59">
        <v>14</v>
      </c>
    </row>
    <row r="40" spans="6:8" x14ac:dyDescent="0.25">
      <c r="F40" s="59" t="s">
        <v>2474</v>
      </c>
      <c r="G40" s="59" t="s">
        <v>2474</v>
      </c>
      <c r="H40" s="59">
        <v>15</v>
      </c>
    </row>
    <row r="41" spans="6:8" x14ac:dyDescent="0.25">
      <c r="F41" s="59" t="s">
        <v>2959</v>
      </c>
      <c r="G41" s="59" t="s">
        <v>2959</v>
      </c>
      <c r="H41" s="59">
        <v>16</v>
      </c>
    </row>
    <row r="42" spans="6:8" x14ac:dyDescent="0.25">
      <c r="F42" s="59" t="s">
        <v>2960</v>
      </c>
      <c r="G42" s="59" t="s">
        <v>2959</v>
      </c>
      <c r="H42" s="59">
        <v>16</v>
      </c>
    </row>
    <row r="43" spans="6:8" x14ac:dyDescent="0.25">
      <c r="F43" s="59" t="s">
        <v>2961</v>
      </c>
      <c r="G43" s="59" t="s">
        <v>2959</v>
      </c>
      <c r="H43" s="59">
        <v>16</v>
      </c>
    </row>
    <row r="44" spans="6:8" x14ac:dyDescent="0.25">
      <c r="F44" s="59" t="s">
        <v>2962</v>
      </c>
      <c r="G44" s="59" t="s">
        <v>2959</v>
      </c>
      <c r="H44" s="59">
        <v>16</v>
      </c>
    </row>
    <row r="45" spans="6:8" x14ac:dyDescent="0.25">
      <c r="F45" s="59" t="s">
        <v>2963</v>
      </c>
      <c r="G45" s="59" t="s">
        <v>2963</v>
      </c>
      <c r="H45" s="59">
        <v>17</v>
      </c>
    </row>
    <row r="46" spans="6:8" x14ac:dyDescent="0.25">
      <c r="F46" s="59" t="s">
        <v>2964</v>
      </c>
      <c r="G46" s="59" t="s">
        <v>2964</v>
      </c>
      <c r="H46" s="59">
        <v>18</v>
      </c>
    </row>
    <row r="47" spans="6:8" x14ac:dyDescent="0.25">
      <c r="F47" s="59" t="s">
        <v>2965</v>
      </c>
      <c r="G47" s="59" t="s">
        <v>2964</v>
      </c>
      <c r="H47" s="59">
        <v>18</v>
      </c>
    </row>
    <row r="48" spans="6:8" x14ac:dyDescent="0.25">
      <c r="F48" s="59" t="s">
        <v>2966</v>
      </c>
      <c r="G48" s="59" t="s">
        <v>2964</v>
      </c>
      <c r="H48" s="59">
        <v>18</v>
      </c>
    </row>
    <row r="49" spans="6:8" x14ac:dyDescent="0.25">
      <c r="F49" s="59" t="s">
        <v>2967</v>
      </c>
      <c r="G49" s="59" t="s">
        <v>2964</v>
      </c>
      <c r="H49" s="59">
        <v>18</v>
      </c>
    </row>
    <row r="50" spans="6:8" x14ac:dyDescent="0.25">
      <c r="F50" s="59" t="s">
        <v>2471</v>
      </c>
      <c r="G50" s="59" t="s">
        <v>2471</v>
      </c>
      <c r="H50" s="59">
        <v>19</v>
      </c>
    </row>
    <row r="51" spans="6:8" x14ac:dyDescent="0.25">
      <c r="F51" s="59" t="s">
        <v>2968</v>
      </c>
      <c r="G51" s="59" t="s">
        <v>2968</v>
      </c>
      <c r="H51" s="59">
        <v>20</v>
      </c>
    </row>
    <row r="52" spans="6:8" x14ac:dyDescent="0.25">
      <c r="F52" s="59" t="s">
        <v>2969</v>
      </c>
      <c r="G52" s="59" t="s">
        <v>2968</v>
      </c>
      <c r="H52" s="59">
        <v>20</v>
      </c>
    </row>
    <row r="53" spans="6:8" x14ac:dyDescent="0.25">
      <c r="F53" s="59" t="s">
        <v>2970</v>
      </c>
      <c r="G53" s="59" t="s">
        <v>2968</v>
      </c>
      <c r="H53" s="59">
        <v>20</v>
      </c>
    </row>
    <row r="54" spans="6:8" x14ac:dyDescent="0.25">
      <c r="F54" s="59" t="s">
        <v>2971</v>
      </c>
      <c r="G54" s="59" t="s">
        <v>2968</v>
      </c>
      <c r="H54" s="59">
        <v>20</v>
      </c>
    </row>
    <row r="55" spans="6:8" x14ac:dyDescent="0.25">
      <c r="F55" s="59" t="s">
        <v>2468</v>
      </c>
      <c r="G55" s="59" t="s">
        <v>2468</v>
      </c>
      <c r="H55" s="59">
        <v>21</v>
      </c>
    </row>
    <row r="56" spans="6:8" x14ac:dyDescent="0.25">
      <c r="F56" s="59" t="s">
        <v>2972</v>
      </c>
      <c r="G56" s="59" t="s">
        <v>2972</v>
      </c>
      <c r="H56" s="59">
        <v>22</v>
      </c>
    </row>
    <row r="57" spans="6:8" x14ac:dyDescent="0.25">
      <c r="F57" s="59" t="s">
        <v>2973</v>
      </c>
      <c r="G57" s="59" t="s">
        <v>2972</v>
      </c>
      <c r="H57" s="59">
        <v>22</v>
      </c>
    </row>
    <row r="58" spans="6:8" x14ac:dyDescent="0.25">
      <c r="F58" s="59" t="s">
        <v>2974</v>
      </c>
      <c r="G58" s="59" t="s">
        <v>2974</v>
      </c>
      <c r="H58" s="59">
        <v>22</v>
      </c>
    </row>
    <row r="59" spans="6:8" x14ac:dyDescent="0.25">
      <c r="F59" s="59" t="s">
        <v>2975</v>
      </c>
      <c r="G59" s="59" t="s">
        <v>2972</v>
      </c>
      <c r="H59" s="59">
        <v>22</v>
      </c>
    </row>
    <row r="60" spans="6:8" x14ac:dyDescent="0.25">
      <c r="F60" s="59" t="s">
        <v>2498</v>
      </c>
      <c r="G60" s="59" t="s">
        <v>2498</v>
      </c>
      <c r="H60" s="59">
        <v>23</v>
      </c>
    </row>
    <row r="61" spans="6:8" x14ac:dyDescent="0.25">
      <c r="F61" s="59" t="s">
        <v>2976</v>
      </c>
      <c r="G61" s="59" t="s">
        <v>2976</v>
      </c>
      <c r="H61" s="59">
        <v>24</v>
      </c>
    </row>
    <row r="62" spans="6:8" x14ac:dyDescent="0.25">
      <c r="F62" s="59" t="s">
        <v>2977</v>
      </c>
      <c r="G62" s="59" t="s">
        <v>2976</v>
      </c>
      <c r="H62" s="59">
        <v>24</v>
      </c>
    </row>
    <row r="63" spans="6:8" x14ac:dyDescent="0.25">
      <c r="F63" s="59" t="s">
        <v>2978</v>
      </c>
      <c r="G63" s="59" t="s">
        <v>2976</v>
      </c>
      <c r="H63" s="59">
        <v>24</v>
      </c>
    </row>
    <row r="64" spans="6:8" x14ac:dyDescent="0.25">
      <c r="F64" s="59" t="s">
        <v>2979</v>
      </c>
      <c r="G64" s="59" t="s">
        <v>2976</v>
      </c>
      <c r="H64" s="59">
        <v>24</v>
      </c>
    </row>
    <row r="65" spans="6:8" x14ac:dyDescent="0.25">
      <c r="F65" s="59" t="s">
        <v>2980</v>
      </c>
      <c r="G65" s="59" t="s">
        <v>2980</v>
      </c>
      <c r="H65" s="59">
        <v>25</v>
      </c>
    </row>
    <row r="66" spans="6:8" x14ac:dyDescent="0.25">
      <c r="F66" s="59" t="s">
        <v>2981</v>
      </c>
      <c r="G66" s="59" t="s">
        <v>2981</v>
      </c>
      <c r="H66" s="59">
        <v>26</v>
      </c>
    </row>
    <row r="67" spans="6:8" x14ac:dyDescent="0.25">
      <c r="F67" s="59" t="s">
        <v>2982</v>
      </c>
      <c r="G67" s="59" t="s">
        <v>2981</v>
      </c>
      <c r="H67" s="59">
        <v>26</v>
      </c>
    </row>
    <row r="68" spans="6:8" x14ac:dyDescent="0.25">
      <c r="F68" s="59" t="s">
        <v>2983</v>
      </c>
      <c r="G68" s="59" t="s">
        <v>2981</v>
      </c>
      <c r="H68" s="59">
        <v>26</v>
      </c>
    </row>
    <row r="69" spans="6:8" x14ac:dyDescent="0.25">
      <c r="F69" s="59" t="s">
        <v>2984</v>
      </c>
      <c r="G69" s="59" t="s">
        <v>2981</v>
      </c>
      <c r="H69" s="59">
        <v>26</v>
      </c>
    </row>
    <row r="70" spans="6:8" x14ac:dyDescent="0.25">
      <c r="F70" s="59" t="s">
        <v>2488</v>
      </c>
      <c r="G70" s="59" t="s">
        <v>2488</v>
      </c>
      <c r="H70" s="59">
        <v>27</v>
      </c>
    </row>
    <row r="71" spans="6:8" x14ac:dyDescent="0.25">
      <c r="F71" s="59" t="s">
        <v>2985</v>
      </c>
      <c r="G71" s="59" t="s">
        <v>2985</v>
      </c>
      <c r="H71" s="59">
        <v>28</v>
      </c>
    </row>
    <row r="72" spans="6:8" x14ac:dyDescent="0.25">
      <c r="F72" s="59" t="s">
        <v>2986</v>
      </c>
      <c r="G72" s="59" t="s">
        <v>2985</v>
      </c>
      <c r="H72" s="59">
        <v>28</v>
      </c>
    </row>
    <row r="73" spans="6:8" x14ac:dyDescent="0.25">
      <c r="F73" s="59" t="s">
        <v>2987</v>
      </c>
      <c r="G73" s="59" t="s">
        <v>2985</v>
      </c>
      <c r="H73" s="59">
        <v>28</v>
      </c>
    </row>
    <row r="74" spans="6:8" x14ac:dyDescent="0.25">
      <c r="F74" s="59" t="s">
        <v>2988</v>
      </c>
      <c r="G74" s="59" t="s">
        <v>2985</v>
      </c>
      <c r="H74" s="59">
        <v>28</v>
      </c>
    </row>
    <row r="75" spans="6:8" x14ac:dyDescent="0.25">
      <c r="F75" s="59" t="s">
        <v>2518</v>
      </c>
      <c r="G75" s="59" t="s">
        <v>2518</v>
      </c>
      <c r="H75" s="59">
        <v>29</v>
      </c>
    </row>
    <row r="76" spans="6:8" x14ac:dyDescent="0.25">
      <c r="F76" s="59" t="s">
        <v>2989</v>
      </c>
      <c r="G76" s="59" t="s">
        <v>2989</v>
      </c>
      <c r="H76" s="59">
        <v>30</v>
      </c>
    </row>
    <row r="77" spans="6:8" x14ac:dyDescent="0.25">
      <c r="F77" s="59" t="s">
        <v>2990</v>
      </c>
      <c r="G77" s="59" t="s">
        <v>2989</v>
      </c>
      <c r="H77" s="59">
        <v>30</v>
      </c>
    </row>
    <row r="78" spans="6:8" x14ac:dyDescent="0.25">
      <c r="F78" s="59" t="s">
        <v>2991</v>
      </c>
      <c r="G78" s="59" t="s">
        <v>2991</v>
      </c>
      <c r="H78" s="59">
        <v>30</v>
      </c>
    </row>
    <row r="79" spans="6:8" x14ac:dyDescent="0.25">
      <c r="F79" s="59" t="s">
        <v>2992</v>
      </c>
      <c r="G79" s="59" t="s">
        <v>2989</v>
      </c>
      <c r="H79" s="59">
        <v>30</v>
      </c>
    </row>
    <row r="80" spans="6:8" x14ac:dyDescent="0.25">
      <c r="F80" s="59" t="s">
        <v>2592</v>
      </c>
      <c r="G80" s="59" t="s">
        <v>2592</v>
      </c>
      <c r="H80" s="59">
        <v>31</v>
      </c>
    </row>
    <row r="81" spans="6:8" x14ac:dyDescent="0.25">
      <c r="F81" s="59" t="s">
        <v>2993</v>
      </c>
      <c r="G81" s="59" t="s">
        <v>2993</v>
      </c>
      <c r="H81" s="59">
        <v>32</v>
      </c>
    </row>
    <row r="82" spans="6:8" x14ac:dyDescent="0.25">
      <c r="F82" s="59" t="s">
        <v>2994</v>
      </c>
      <c r="G82" s="59" t="s">
        <v>2993</v>
      </c>
      <c r="H82" s="59">
        <v>32</v>
      </c>
    </row>
    <row r="83" spans="6:8" x14ac:dyDescent="0.25">
      <c r="F83" s="59" t="s">
        <v>2995</v>
      </c>
      <c r="G83" s="59" t="s">
        <v>2993</v>
      </c>
      <c r="H83" s="59">
        <v>32</v>
      </c>
    </row>
    <row r="84" spans="6:8" x14ac:dyDescent="0.25">
      <c r="F84" s="59" t="s">
        <v>2996</v>
      </c>
      <c r="G84" s="59" t="s">
        <v>2993</v>
      </c>
      <c r="H84" s="59">
        <v>32</v>
      </c>
    </row>
    <row r="85" spans="6:8" x14ac:dyDescent="0.25">
      <c r="F85" s="59" t="s">
        <v>2757</v>
      </c>
      <c r="G85" s="59" t="s">
        <v>2757</v>
      </c>
      <c r="H85" s="59">
        <v>33</v>
      </c>
    </row>
    <row r="86" spans="6:8" x14ac:dyDescent="0.25">
      <c r="F86" t="s">
        <v>2999</v>
      </c>
      <c r="G86" t="s">
        <v>2757</v>
      </c>
      <c r="H86">
        <v>33</v>
      </c>
    </row>
    <row r="87" spans="6:8" x14ac:dyDescent="0.25">
      <c r="F87" t="s">
        <v>3000</v>
      </c>
      <c r="G87" t="s">
        <v>2757</v>
      </c>
      <c r="H87">
        <v>33</v>
      </c>
    </row>
    <row r="88" spans="6:8" x14ac:dyDescent="0.25">
      <c r="F88" t="s">
        <v>2933</v>
      </c>
      <c r="G88" t="s">
        <v>2757</v>
      </c>
      <c r="H88">
        <v>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3A4E3-6D79-4120-A09A-196C068EB7DD}">
  <dimension ref="A1:G125"/>
  <sheetViews>
    <sheetView workbookViewId="0">
      <selection activeCell="A3" sqref="A3"/>
    </sheetView>
  </sheetViews>
  <sheetFormatPr defaultRowHeight="15" x14ac:dyDescent="0.25"/>
  <cols>
    <col min="1" max="1" width="48" customWidth="1"/>
    <col min="2" max="2" width="50.5703125" customWidth="1"/>
    <col min="3" max="3" width="9.5703125" bestFit="1" customWidth="1"/>
    <col min="4" max="4" width="35" bestFit="1" customWidth="1"/>
    <col min="5" max="5" width="9.28515625" bestFit="1" customWidth="1"/>
    <col min="6" max="6" width="9.140625" style="117"/>
  </cols>
  <sheetData>
    <row r="1" spans="1:7" ht="16.5" thickTop="1" thickBot="1" x14ac:dyDescent="0.3">
      <c r="A1" t="s">
        <v>208</v>
      </c>
      <c r="B1" s="141" t="s">
        <v>2911</v>
      </c>
      <c r="C1" s="142" t="s">
        <v>3389</v>
      </c>
      <c r="D1" s="142" t="s">
        <v>3390</v>
      </c>
      <c r="E1" s="143" t="s">
        <v>2928</v>
      </c>
      <c r="F1" s="103" t="s">
        <v>3651</v>
      </c>
      <c r="G1" t="s">
        <v>3650</v>
      </c>
    </row>
    <row r="2" spans="1:7" ht="15.75" thickBot="1" x14ac:dyDescent="0.3">
      <c r="A2">
        <f>VLOOKUP(B2, names!A$3:B$2401, 2,FALSE)</f>
        <v>0</v>
      </c>
      <c r="B2" s="144" t="s">
        <v>416</v>
      </c>
      <c r="C2" s="145">
        <v>20010</v>
      </c>
      <c r="D2" s="145" t="s">
        <v>3643</v>
      </c>
      <c r="E2" s="146" t="s">
        <v>2664</v>
      </c>
      <c r="F2" s="104" t="str">
        <f>TRIM(SUBSTITUTE(E2, "FSR - ", ""))</f>
        <v>A</v>
      </c>
      <c r="G2">
        <f>IFERROR(VLOOKUP(B2,'Demotech old'!$B1:D2000, 2, FALSE), "HEY!!!!!!!!!!!!!!!!!!!!!!!!!!!!!!!!!!!!")</f>
        <v>20010</v>
      </c>
    </row>
    <row r="3" spans="1:7" ht="15.75" thickBot="1" x14ac:dyDescent="0.3">
      <c r="A3" s="117">
        <f>VLOOKUP(B3, names!A$3:B$2401, 2,FALSE)</f>
        <v>0</v>
      </c>
      <c r="B3" s="147" t="s">
        <v>2666</v>
      </c>
      <c r="C3" s="148">
        <v>11710</v>
      </c>
      <c r="D3" s="148" t="s">
        <v>2663</v>
      </c>
      <c r="E3" s="146" t="s">
        <v>2664</v>
      </c>
      <c r="F3" s="104" t="str">
        <f t="shared" ref="F3:F66" si="0">TRIM(SUBSTITUTE(E3, "FSR - ", ""))</f>
        <v>A</v>
      </c>
      <c r="G3" s="117">
        <f>IFERROR(VLOOKUP(B3,'Demotech old'!$B2:D2001, 2, FALSE), "HEY!!!!!!!!!!!!!!!!!!!!!!!!!!!!!!!!!!!!")</f>
        <v>11710</v>
      </c>
    </row>
    <row r="4" spans="1:7" ht="15.75" thickBot="1" x14ac:dyDescent="0.3">
      <c r="A4" s="117">
        <f>VLOOKUP(B4, names!A$3:B$2401, 2,FALSE)</f>
        <v>0</v>
      </c>
      <c r="B4" s="144" t="s">
        <v>500</v>
      </c>
      <c r="C4" s="145">
        <v>29688</v>
      </c>
      <c r="D4" s="145" t="s">
        <v>2668</v>
      </c>
      <c r="E4" s="146" t="s">
        <v>2665</v>
      </c>
      <c r="F4" s="104" t="str">
        <f t="shared" si="0"/>
        <v>A"</v>
      </c>
      <c r="G4" s="117">
        <f>IFERROR(VLOOKUP(B4,'Demotech old'!$B3:D2002, 2, FALSE), "HEY!!!!!!!!!!!!!!!!!!!!!!!!!!!!!!!!!!!!")</f>
        <v>29688</v>
      </c>
    </row>
    <row r="5" spans="1:7" ht="15.75" thickBot="1" x14ac:dyDescent="0.3">
      <c r="A5" s="117">
        <f>VLOOKUP(B5, names!A$3:B$2401, 2,FALSE)</f>
        <v>0</v>
      </c>
      <c r="B5" s="147" t="s">
        <v>503</v>
      </c>
      <c r="C5" s="148">
        <v>19240</v>
      </c>
      <c r="D5" s="148" t="s">
        <v>2668</v>
      </c>
      <c r="E5" s="146" t="s">
        <v>2665</v>
      </c>
      <c r="F5" s="104" t="str">
        <f t="shared" si="0"/>
        <v>A"</v>
      </c>
      <c r="G5" s="117">
        <f>IFERROR(VLOOKUP(B5,'Demotech old'!$B4:D2003, 2, FALSE), "HEY!!!!!!!!!!!!!!!!!!!!!!!!!!!!!!!!!!!!")</f>
        <v>19240</v>
      </c>
    </row>
    <row r="6" spans="1:7" ht="15.75" thickBot="1" x14ac:dyDescent="0.3">
      <c r="A6" s="117">
        <f>VLOOKUP(B6, names!A$3:B$2401, 2,FALSE)</f>
        <v>0</v>
      </c>
      <c r="B6" s="144" t="s">
        <v>504</v>
      </c>
      <c r="C6" s="145">
        <v>19232</v>
      </c>
      <c r="D6" s="145" t="s">
        <v>2668</v>
      </c>
      <c r="E6" s="146" t="s">
        <v>2665</v>
      </c>
      <c r="F6" s="104" t="str">
        <f t="shared" si="0"/>
        <v>A"</v>
      </c>
      <c r="G6" s="117">
        <f>IFERROR(VLOOKUP(B6,'Demotech old'!$B5:D2004, 2, FALSE), "HEY!!!!!!!!!!!!!!!!!!!!!!!!!!!!!!!!!!!!")</f>
        <v>19232</v>
      </c>
    </row>
    <row r="7" spans="1:7" ht="30.75" thickBot="1" x14ac:dyDescent="0.3">
      <c r="A7" s="117">
        <f>VLOOKUP(B7, names!A$3:B$2401, 2,FALSE)</f>
        <v>0</v>
      </c>
      <c r="B7" s="147" t="s">
        <v>2669</v>
      </c>
      <c r="C7" s="148">
        <v>17230</v>
      </c>
      <c r="D7" s="148" t="s">
        <v>2668</v>
      </c>
      <c r="E7" s="146" t="s">
        <v>2665</v>
      </c>
      <c r="F7" s="104" t="str">
        <f t="shared" si="0"/>
        <v>A"</v>
      </c>
      <c r="G7" s="117">
        <f>IFERROR(VLOOKUP(B7,'Demotech old'!$B6:D2005, 2, FALSE), "HEY!!!!!!!!!!!!!!!!!!!!!!!!!!!!!!!!!!!!")</f>
        <v>17230</v>
      </c>
    </row>
    <row r="8" spans="1:7" ht="30.75" thickBot="1" x14ac:dyDescent="0.3">
      <c r="A8" s="117">
        <f>VLOOKUP(B8, names!A$3:B$2401, 2,FALSE)</f>
        <v>0</v>
      </c>
      <c r="B8" s="144" t="s">
        <v>508</v>
      </c>
      <c r="C8" s="145">
        <v>37907</v>
      </c>
      <c r="D8" s="145" t="s">
        <v>2668</v>
      </c>
      <c r="E8" s="146" t="s">
        <v>2665</v>
      </c>
      <c r="F8" s="104" t="str">
        <f t="shared" si="0"/>
        <v>A"</v>
      </c>
      <c r="G8" s="117">
        <f>IFERROR(VLOOKUP(B8,'Demotech old'!$B7:D2006, 2, FALSE), "HEY!!!!!!!!!!!!!!!!!!!!!!!!!!!!!!!!!!!!")</f>
        <v>37907</v>
      </c>
    </row>
    <row r="9" spans="1:7" ht="15.75" thickBot="1" x14ac:dyDescent="0.3">
      <c r="A9" s="117" t="str">
        <f>VLOOKUP(B9, names!A$3:B$2401, 2,FALSE)</f>
        <v>American Coastal Insurance Co.</v>
      </c>
      <c r="B9" s="147" t="s">
        <v>108</v>
      </c>
      <c r="C9" s="148">
        <v>12968</v>
      </c>
      <c r="D9" s="148" t="s">
        <v>2663</v>
      </c>
      <c r="E9" s="146" t="s">
        <v>2670</v>
      </c>
      <c r="F9" s="104" t="str">
        <f t="shared" si="0"/>
        <v>A'</v>
      </c>
      <c r="G9" s="117">
        <f>IFERROR(VLOOKUP(B9,'Demotech old'!$B8:D2007, 2, FALSE), "HEY!!!!!!!!!!!!!!!!!!!!!!!!!!!!!!!!!!!!")</f>
        <v>12968</v>
      </c>
    </row>
    <row r="10" spans="1:7" ht="30.75" thickBot="1" x14ac:dyDescent="0.3">
      <c r="A10" s="117" t="str">
        <f>VLOOKUP(B10, names!A$3:B$2401, 2,FALSE)</f>
        <v>American Integrity Insurance Co. Of Florida</v>
      </c>
      <c r="B10" s="144" t="s">
        <v>2673</v>
      </c>
      <c r="C10" s="145">
        <v>12841</v>
      </c>
      <c r="D10" s="145" t="s">
        <v>2663</v>
      </c>
      <c r="E10" s="146" t="s">
        <v>2664</v>
      </c>
      <c r="F10" s="104" t="str">
        <f t="shared" si="0"/>
        <v>A</v>
      </c>
      <c r="G10" s="117">
        <f>IFERROR(VLOOKUP(B10,'Demotech old'!$B9:D2008, 2, FALSE), "HEY!!!!!!!!!!!!!!!!!!!!!!!!!!!!!!!!!!!!")</f>
        <v>12841</v>
      </c>
    </row>
    <row r="11" spans="1:7" ht="15.75" thickBot="1" x14ac:dyDescent="0.3">
      <c r="A11" s="117">
        <f>VLOOKUP(B11, names!A$3:B$2401, 2,FALSE)</f>
        <v>0</v>
      </c>
      <c r="B11" s="147" t="s">
        <v>591</v>
      </c>
      <c r="C11" s="148">
        <v>12190</v>
      </c>
      <c r="D11" s="148" t="s">
        <v>2663</v>
      </c>
      <c r="E11" s="146" t="s">
        <v>2664</v>
      </c>
      <c r="F11" s="104" t="str">
        <f t="shared" si="0"/>
        <v>A</v>
      </c>
      <c r="G11" s="117" t="str">
        <f>IFERROR(VLOOKUP(B11,'Demotech old'!$B10:D2009, 2, FALSE), "HEY!!!!!!!!!!!!!!!!!!!!!!!!!!!!!!!!!!!!")</f>
        <v>HEY!!!!!!!!!!!!!!!!!!!!!!!!!!!!!!!!!!!!</v>
      </c>
    </row>
    <row r="12" spans="1:7" ht="30.75" thickBot="1" x14ac:dyDescent="0.3">
      <c r="A12" s="117" t="str">
        <f>VLOOKUP(B12, names!A$3:B$2401, 2,FALSE)</f>
        <v>American Platinum Property And Casualty Insurance Co.</v>
      </c>
      <c r="B12" s="144" t="s">
        <v>132</v>
      </c>
      <c r="C12" s="145">
        <v>13563</v>
      </c>
      <c r="D12" s="145" t="s">
        <v>2674</v>
      </c>
      <c r="E12" s="146" t="s">
        <v>2664</v>
      </c>
      <c r="F12" s="104" t="str">
        <f t="shared" si="0"/>
        <v>A</v>
      </c>
      <c r="G12" s="117">
        <f>IFERROR(VLOOKUP(B12,'Demotech old'!$B11:D2010, 2, FALSE), "HEY!!!!!!!!!!!!!!!!!!!!!!!!!!!!!!!!!!!!")</f>
        <v>13563</v>
      </c>
    </row>
    <row r="13" spans="1:7" ht="15.75" thickBot="1" x14ac:dyDescent="0.3">
      <c r="A13" s="117" t="str">
        <f>VLOOKUP(B13, names!A$3:B$2401, 2,FALSE)</f>
        <v>American Property Insurance Co.</v>
      </c>
      <c r="B13" s="147" t="s">
        <v>596</v>
      </c>
      <c r="C13" s="148">
        <v>21806</v>
      </c>
      <c r="D13" s="148" t="s">
        <v>2663</v>
      </c>
      <c r="E13" s="146" t="s">
        <v>2664</v>
      </c>
      <c r="F13" s="104" t="str">
        <f t="shared" si="0"/>
        <v>A</v>
      </c>
      <c r="G13" s="117">
        <f>IFERROR(VLOOKUP(B13,'Demotech old'!$B12:D2011, 2, FALSE), "HEY!!!!!!!!!!!!!!!!!!!!!!!!!!!!!!!!!!!!")</f>
        <v>21806</v>
      </c>
    </row>
    <row r="14" spans="1:7" ht="15.75" thickBot="1" x14ac:dyDescent="0.3">
      <c r="A14" s="117">
        <f>VLOOKUP(B14, names!A$3:B$2401, 2,FALSE)</f>
        <v>0</v>
      </c>
      <c r="B14" s="144" t="s">
        <v>2675</v>
      </c>
      <c r="C14" s="145">
        <v>42897</v>
      </c>
      <c r="D14" s="145" t="s">
        <v>2676</v>
      </c>
      <c r="E14" s="146" t="s">
        <v>2664</v>
      </c>
      <c r="F14" s="104" t="str">
        <f t="shared" si="0"/>
        <v>A</v>
      </c>
      <c r="G14" s="117" t="str">
        <f>IFERROR(VLOOKUP(B14,'Demotech old'!$B13:D2012, 2, FALSE), "HEY!!!!!!!!!!!!!!!!!!!!!!!!!!!!!!!!!!!!")</f>
        <v>HEY!!!!!!!!!!!!!!!!!!!!!!!!!!!!!!!!!!!!</v>
      </c>
    </row>
    <row r="15" spans="1:7" ht="15.75" thickBot="1" x14ac:dyDescent="0.3">
      <c r="A15" s="117" t="str">
        <f>VLOOKUP(B15, names!A$3:B$2401, 2,FALSE)</f>
        <v>American Strategic Insurance Corp.</v>
      </c>
      <c r="B15" s="147" t="s">
        <v>2677</v>
      </c>
      <c r="C15" s="148">
        <v>10872</v>
      </c>
      <c r="D15" s="148" t="s">
        <v>3536</v>
      </c>
      <c r="E15" s="146" t="s">
        <v>2665</v>
      </c>
      <c r="F15" s="104" t="str">
        <f t="shared" si="0"/>
        <v>A"</v>
      </c>
      <c r="G15" s="117">
        <f>IFERROR(VLOOKUP(B15,'Demotech old'!$B14:D2013, 2, FALSE), "HEY!!!!!!!!!!!!!!!!!!!!!!!!!!!!!!!!!!!!")</f>
        <v>10872</v>
      </c>
    </row>
    <row r="16" spans="1:7" ht="15.75" thickBot="1" x14ac:dyDescent="0.3">
      <c r="A16" s="117" t="str">
        <f>VLOOKUP(B16, names!A$3:B$2401, 2,FALSE)</f>
        <v>American Traditions Insurance Co.</v>
      </c>
      <c r="B16" s="144" t="s">
        <v>68</v>
      </c>
      <c r="C16" s="145">
        <v>12359</v>
      </c>
      <c r="D16" s="145" t="s">
        <v>2678</v>
      </c>
      <c r="E16" s="146" t="s">
        <v>2664</v>
      </c>
      <c r="F16" s="104" t="str">
        <f t="shared" si="0"/>
        <v>A</v>
      </c>
      <c r="G16" s="117">
        <f>IFERROR(VLOOKUP(B16,'Demotech old'!$B15:D2014, 2, FALSE), "HEY!!!!!!!!!!!!!!!!!!!!!!!!!!!!!!!!!!!!")</f>
        <v>12359</v>
      </c>
    </row>
    <row r="17" spans="1:7" ht="15.75" thickBot="1" x14ac:dyDescent="0.3">
      <c r="A17" s="117">
        <f>VLOOKUP(B17, names!A$3:B$2401, 2,FALSE)</f>
        <v>0</v>
      </c>
      <c r="B17" s="147" t="s">
        <v>2679</v>
      </c>
      <c r="C17" s="148">
        <v>27898</v>
      </c>
      <c r="D17" s="148" t="s">
        <v>2663</v>
      </c>
      <c r="E17" s="146" t="s">
        <v>2664</v>
      </c>
      <c r="F17" s="104" t="str">
        <f t="shared" si="0"/>
        <v>A</v>
      </c>
      <c r="G17" s="117" t="str">
        <f>IFERROR(VLOOKUP(B17,'Demotech old'!$B16:D2015, 2, FALSE), "HEY!!!!!!!!!!!!!!!!!!!!!!!!!!!!!!!!!!!!")</f>
        <v>HEY!!!!!!!!!!!!!!!!!!!!!!!!!!!!!!!!!!!!</v>
      </c>
    </row>
    <row r="18" spans="1:7" ht="15.75" thickBot="1" x14ac:dyDescent="0.3">
      <c r="A18" s="117">
        <f>VLOOKUP(B18, names!A$3:B$2401, 2,FALSE)</f>
        <v>0</v>
      </c>
      <c r="B18" s="144" t="s">
        <v>629</v>
      </c>
      <c r="C18" s="145">
        <v>10665</v>
      </c>
      <c r="D18" s="145" t="s">
        <v>3691</v>
      </c>
      <c r="E18" s="146" t="s">
        <v>2664</v>
      </c>
      <c r="F18" s="104" t="str">
        <f t="shared" si="0"/>
        <v>A</v>
      </c>
      <c r="G18" s="117">
        <f>IFERROR(VLOOKUP(B18,'Demotech old'!$B17:D2016, 2, FALSE), "HEY!!!!!!!!!!!!!!!!!!!!!!!!!!!!!!!!!!!!")</f>
        <v>10665</v>
      </c>
    </row>
    <row r="19" spans="1:7" ht="30.75" thickBot="1" x14ac:dyDescent="0.3">
      <c r="A19" s="117" t="str">
        <f>VLOOKUP(B19, names!A$3:B$2401, 2,FALSE)</f>
        <v>Anchor Property And Casualty Insurance Co.</v>
      </c>
      <c r="B19" s="147" t="s">
        <v>88</v>
      </c>
      <c r="C19" s="148">
        <v>15617</v>
      </c>
      <c r="D19" s="148" t="s">
        <v>2663</v>
      </c>
      <c r="E19" s="146" t="s">
        <v>2664</v>
      </c>
      <c r="F19" s="104" t="str">
        <f t="shared" si="0"/>
        <v>A</v>
      </c>
      <c r="G19" s="117">
        <f>IFERROR(VLOOKUP(B19,'Demotech old'!$B18:D2017, 2, FALSE), "HEY!!!!!!!!!!!!!!!!!!!!!!!!!!!!!!!!!!!!")</f>
        <v>15617</v>
      </c>
    </row>
    <row r="20" spans="1:7" ht="15.75" thickBot="1" x14ac:dyDescent="0.3">
      <c r="A20" s="117">
        <f>VLOOKUP(B20, names!A$3:B$2401, 2,FALSE)</f>
        <v>0</v>
      </c>
      <c r="B20" s="144" t="s">
        <v>2680</v>
      </c>
      <c r="C20" s="145">
        <v>11598</v>
      </c>
      <c r="D20" s="145" t="s">
        <v>2663</v>
      </c>
      <c r="E20" s="146" t="s">
        <v>2670</v>
      </c>
      <c r="F20" s="104" t="str">
        <f t="shared" si="0"/>
        <v>A'</v>
      </c>
      <c r="G20" s="117" t="str">
        <f>IFERROR(VLOOKUP(B20,'Demotech old'!$B19:D2018, 2, FALSE), "HEY!!!!!!!!!!!!!!!!!!!!!!!!!!!!!!!!!!!!")</f>
        <v>HEY!!!!!!!!!!!!!!!!!!!!!!!!!!!!!!!!!!!!</v>
      </c>
    </row>
    <row r="21" spans="1:7" ht="15.75" thickBot="1" x14ac:dyDescent="0.3">
      <c r="A21" s="117" t="str">
        <f>VLOOKUP(B21, names!A$3:B$2401, 2,FALSE)</f>
        <v>ASI Assurance Corp.</v>
      </c>
      <c r="B21" s="147" t="s">
        <v>2681</v>
      </c>
      <c r="C21" s="148">
        <v>12196</v>
      </c>
      <c r="D21" s="148" t="s">
        <v>3536</v>
      </c>
      <c r="E21" s="146" t="s">
        <v>2665</v>
      </c>
      <c r="F21" s="104" t="str">
        <f t="shared" si="0"/>
        <v>A"</v>
      </c>
      <c r="G21" s="117">
        <f>IFERROR(VLOOKUP(B21,'Demotech old'!$B20:D2019, 2, FALSE), "HEY!!!!!!!!!!!!!!!!!!!!!!!!!!!!!!!!!!!!")</f>
        <v>12196</v>
      </c>
    </row>
    <row r="22" spans="1:7" ht="15.75" thickBot="1" x14ac:dyDescent="0.3">
      <c r="A22" s="117" t="str">
        <f>VLOOKUP(B22, names!A$3:B$2401, 2,FALSE)</f>
        <v>ASI Home Insurance Corp.</v>
      </c>
      <c r="B22" s="144" t="s">
        <v>2682</v>
      </c>
      <c r="C22" s="145">
        <v>11072</v>
      </c>
      <c r="D22" s="145" t="s">
        <v>3536</v>
      </c>
      <c r="E22" s="146" t="s">
        <v>2665</v>
      </c>
      <c r="F22" s="104" t="str">
        <f t="shared" si="0"/>
        <v>A"</v>
      </c>
      <c r="G22" s="117">
        <f>IFERROR(VLOOKUP(B22,'Demotech old'!$B21:D2020, 2, FALSE), "HEY!!!!!!!!!!!!!!!!!!!!!!!!!!!!!!!!!!!!")</f>
        <v>11072</v>
      </c>
    </row>
    <row r="23" spans="1:7" ht="15.75" thickBot="1" x14ac:dyDescent="0.3">
      <c r="A23" s="117" t="str">
        <f>VLOOKUP(B23, names!A$3:B$2401, 2,FALSE)</f>
        <v>ASI Preferred Insurance Corp.</v>
      </c>
      <c r="B23" s="147" t="s">
        <v>2683</v>
      </c>
      <c r="C23" s="148">
        <v>13142</v>
      </c>
      <c r="D23" s="148" t="s">
        <v>3536</v>
      </c>
      <c r="E23" s="146" t="s">
        <v>2665</v>
      </c>
      <c r="F23" s="104" t="str">
        <f t="shared" si="0"/>
        <v>A"</v>
      </c>
      <c r="G23" s="117">
        <f>IFERROR(VLOOKUP(B23,'Demotech old'!$B22:D2021, 2, FALSE), "HEY!!!!!!!!!!!!!!!!!!!!!!!!!!!!!!!!!!!!")</f>
        <v>13142</v>
      </c>
    </row>
    <row r="24" spans="1:7" ht="15.75" thickBot="1" x14ac:dyDescent="0.3">
      <c r="A24" s="117" t="str">
        <f>VLOOKUP(B24, names!A$3:B$2401, 2,FALSE)</f>
        <v>Auto Club Insurance Co. Of Florida</v>
      </c>
      <c r="B24" s="144" t="s">
        <v>60</v>
      </c>
      <c r="C24" s="145">
        <v>12813</v>
      </c>
      <c r="D24" s="145" t="s">
        <v>2684</v>
      </c>
      <c r="E24" s="146" t="s">
        <v>2664</v>
      </c>
      <c r="F24" s="104" t="str">
        <f t="shared" si="0"/>
        <v>A</v>
      </c>
      <c r="G24" s="117">
        <f>IFERROR(VLOOKUP(B24,'Demotech old'!$B23:D2022, 2, FALSE), "HEY!!!!!!!!!!!!!!!!!!!!!!!!!!!!!!!!!!!!")</f>
        <v>12813</v>
      </c>
    </row>
    <row r="25" spans="1:7" ht="15.75" thickBot="1" x14ac:dyDescent="0.3">
      <c r="A25" s="117" t="str">
        <f>VLOOKUP(B25, names!A$3:B$2401, 2,FALSE)</f>
        <v>Avatar Property &amp; Casualty Insurance Co.</v>
      </c>
      <c r="B25" s="147" t="s">
        <v>91</v>
      </c>
      <c r="C25" s="148">
        <v>13139</v>
      </c>
      <c r="D25" s="148" t="s">
        <v>2663</v>
      </c>
      <c r="E25" s="146" t="s">
        <v>2664</v>
      </c>
      <c r="F25" s="104" t="str">
        <f t="shared" si="0"/>
        <v>A</v>
      </c>
      <c r="G25" s="117">
        <f>IFERROR(VLOOKUP(B25,'Demotech old'!$B24:D2023, 2, FALSE), "HEY!!!!!!!!!!!!!!!!!!!!!!!!!!!!!!!!!!!!")</f>
        <v>13139</v>
      </c>
    </row>
    <row r="26" spans="1:7" ht="15.75" thickBot="1" x14ac:dyDescent="0.3">
      <c r="A26" s="117">
        <f>VLOOKUP(B26, names!A$3:B$2401, 2,FALSE)</f>
        <v>0</v>
      </c>
      <c r="B26" s="144" t="s">
        <v>3538</v>
      </c>
      <c r="C26" s="145">
        <v>22390</v>
      </c>
      <c r="D26" s="145" t="s">
        <v>2663</v>
      </c>
      <c r="E26" s="146" t="s">
        <v>2664</v>
      </c>
      <c r="F26" s="104" t="str">
        <f t="shared" si="0"/>
        <v>A</v>
      </c>
      <c r="G26" s="117">
        <f>IFERROR(VLOOKUP(B26,'Demotech old'!$B25:D2024, 2, FALSE), "HEY!!!!!!!!!!!!!!!!!!!!!!!!!!!!!!!!!!!!")</f>
        <v>22390</v>
      </c>
    </row>
    <row r="27" spans="1:7" ht="15.75" thickBot="1" x14ac:dyDescent="0.3">
      <c r="A27" s="117">
        <f>VLOOKUP(B27, names!A$3:B$2401, 2,FALSE)</f>
        <v>0</v>
      </c>
      <c r="B27" s="147" t="s">
        <v>736</v>
      </c>
      <c r="C27" s="148">
        <v>33162</v>
      </c>
      <c r="D27" s="148" t="s">
        <v>2685</v>
      </c>
      <c r="E27" s="146" t="s">
        <v>2664</v>
      </c>
      <c r="F27" s="104" t="str">
        <f t="shared" si="0"/>
        <v>A</v>
      </c>
      <c r="G27" s="117" t="str">
        <f>IFERROR(VLOOKUP(B27,'Demotech old'!$B26:D2025, 2, FALSE), "HEY!!!!!!!!!!!!!!!!!!!!!!!!!!!!!!!!!!!!")</f>
        <v>HEY!!!!!!!!!!!!!!!!!!!!!!!!!!!!!!!!!!!!</v>
      </c>
    </row>
    <row r="28" spans="1:7" ht="15.75" thickBot="1" x14ac:dyDescent="0.3">
      <c r="A28" s="117">
        <f>VLOOKUP(B28, names!A$3:B$2401, 2,FALSE)</f>
        <v>0</v>
      </c>
      <c r="B28" s="144" t="s">
        <v>741</v>
      </c>
      <c r="C28" s="145">
        <v>29513</v>
      </c>
      <c r="D28" s="145" t="s">
        <v>2686</v>
      </c>
      <c r="E28" s="146" t="s">
        <v>2664</v>
      </c>
      <c r="F28" s="104" t="str">
        <f t="shared" si="0"/>
        <v>A</v>
      </c>
      <c r="G28" s="117" t="str">
        <f>IFERROR(VLOOKUP(B28,'Demotech old'!$B27:D2026, 2, FALSE), "HEY!!!!!!!!!!!!!!!!!!!!!!!!!!!!!!!!!!!!")</f>
        <v>HEY!!!!!!!!!!!!!!!!!!!!!!!!!!!!!!!!!!!!</v>
      </c>
    </row>
    <row r="29" spans="1:7" ht="15.75" thickBot="1" x14ac:dyDescent="0.3">
      <c r="A29" s="117" t="str">
        <f>VLOOKUP(B29, names!A$3:B$2401, 2,FALSE)</f>
        <v>Capitol Preferred Insurance Co.</v>
      </c>
      <c r="B29" s="147" t="s">
        <v>2687</v>
      </c>
      <c r="C29" s="148">
        <v>10908</v>
      </c>
      <c r="D29" s="148" t="s">
        <v>2663</v>
      </c>
      <c r="E29" s="146" t="s">
        <v>2664</v>
      </c>
      <c r="F29" s="104" t="str">
        <f t="shared" si="0"/>
        <v>A</v>
      </c>
      <c r="G29" s="117">
        <f>IFERROR(VLOOKUP(B29,'Demotech old'!$B28:D2027, 2, FALSE), "HEY!!!!!!!!!!!!!!!!!!!!!!!!!!!!!!!!!!!!")</f>
        <v>10908</v>
      </c>
    </row>
    <row r="30" spans="1:7" ht="15.75" thickBot="1" x14ac:dyDescent="0.3">
      <c r="A30" s="117">
        <f>VLOOKUP(B30, names!A$3:B$2401, 2,FALSE)</f>
        <v>0</v>
      </c>
      <c r="B30" s="144" t="s">
        <v>2688</v>
      </c>
      <c r="C30" s="145">
        <v>11825</v>
      </c>
      <c r="D30" s="145" t="s">
        <v>2663</v>
      </c>
      <c r="E30" s="146" t="s">
        <v>2664</v>
      </c>
      <c r="F30" s="104" t="str">
        <f t="shared" si="0"/>
        <v>A</v>
      </c>
      <c r="G30" s="117" t="str">
        <f>IFERROR(VLOOKUP(B30,'Demotech old'!$B29:D2028, 2, FALSE), "HEY!!!!!!!!!!!!!!!!!!!!!!!!!!!!!!!!!!!!")</f>
        <v>HEY!!!!!!!!!!!!!!!!!!!!!!!!!!!!!!!!!!!!</v>
      </c>
    </row>
    <row r="31" spans="1:7" ht="15.75" thickBot="1" x14ac:dyDescent="0.3">
      <c r="A31" s="117" t="str">
        <f>VLOOKUP(B31, names!A$3:B$2401, 2,FALSE)</f>
        <v>Castle Key Indemnity Co.</v>
      </c>
      <c r="B31" s="147" t="s">
        <v>49</v>
      </c>
      <c r="C31" s="148">
        <v>10835</v>
      </c>
      <c r="D31" s="148" t="s">
        <v>2668</v>
      </c>
      <c r="E31" s="146" t="s">
        <v>2670</v>
      </c>
      <c r="F31" s="104" t="str">
        <f t="shared" si="0"/>
        <v>A'</v>
      </c>
      <c r="G31" s="117">
        <f>IFERROR(VLOOKUP(B31,'Demotech old'!$B30:D2029, 2, FALSE), "HEY!!!!!!!!!!!!!!!!!!!!!!!!!!!!!!!!!!!!")</f>
        <v>10835</v>
      </c>
    </row>
    <row r="32" spans="1:7" ht="15.75" thickBot="1" x14ac:dyDescent="0.3">
      <c r="A32" s="117" t="str">
        <f>VLOOKUP(B32, names!A$3:B$2401, 2,FALSE)</f>
        <v>Castle Key Insurance Co.</v>
      </c>
      <c r="B32" s="144" t="s">
        <v>53</v>
      </c>
      <c r="C32" s="145">
        <v>30511</v>
      </c>
      <c r="D32" s="145" t="s">
        <v>2668</v>
      </c>
      <c r="E32" s="146" t="s">
        <v>2670</v>
      </c>
      <c r="F32" s="104" t="str">
        <f t="shared" si="0"/>
        <v>A'</v>
      </c>
      <c r="G32" s="117">
        <f>IFERROR(VLOOKUP(B32,'Demotech old'!$B31:D2030, 2, FALSE), "HEY!!!!!!!!!!!!!!!!!!!!!!!!!!!!!!!!!!!!")</f>
        <v>30511</v>
      </c>
    </row>
    <row r="33" spans="1:7" ht="15.75" thickBot="1" x14ac:dyDescent="0.3">
      <c r="A33" s="117" t="str">
        <f>VLOOKUP(B33, names!A$3:B$2401, 2,FALSE)</f>
        <v>Centauri Specialty Insurance Co.</v>
      </c>
      <c r="B33" s="147" t="s">
        <v>119</v>
      </c>
      <c r="C33" s="148">
        <v>12573</v>
      </c>
      <c r="D33" s="148" t="s">
        <v>3539</v>
      </c>
      <c r="E33" s="146" t="s">
        <v>2664</v>
      </c>
      <c r="F33" s="104" t="str">
        <f t="shared" si="0"/>
        <v>A</v>
      </c>
      <c r="G33" s="117">
        <f>IFERROR(VLOOKUP(B33,'Demotech old'!$B32:D2031, 2, FALSE), "HEY!!!!!!!!!!!!!!!!!!!!!!!!!!!!!!!!!!!!")</f>
        <v>12573</v>
      </c>
    </row>
    <row r="34" spans="1:7" ht="15.75" thickBot="1" x14ac:dyDescent="0.3">
      <c r="A34" s="117">
        <f>VLOOKUP(B34, names!A$3:B$2401, 2,FALSE)</f>
        <v>0</v>
      </c>
      <c r="B34" s="144" t="s">
        <v>2689</v>
      </c>
      <c r="C34" s="145">
        <v>11976</v>
      </c>
      <c r="D34" s="145" t="s">
        <v>2663</v>
      </c>
      <c r="E34" s="146" t="s">
        <v>2664</v>
      </c>
      <c r="F34" s="104" t="str">
        <f t="shared" si="0"/>
        <v>A</v>
      </c>
      <c r="G34" s="117" t="str">
        <f>IFERROR(VLOOKUP(B34,'Demotech old'!$B33:D2032, 2, FALSE), "HEY!!!!!!!!!!!!!!!!!!!!!!!!!!!!!!!!!!!!")</f>
        <v>HEY!!!!!!!!!!!!!!!!!!!!!!!!!!!!!!!!!!!!</v>
      </c>
    </row>
    <row r="35" spans="1:7" ht="15.75" thickBot="1" x14ac:dyDescent="0.3">
      <c r="A35" s="117">
        <f>VLOOKUP(B35, names!A$3:B$2401, 2,FALSE)</f>
        <v>0</v>
      </c>
      <c r="B35" s="147" t="s">
        <v>3540</v>
      </c>
      <c r="C35" s="148">
        <v>36951</v>
      </c>
      <c r="D35" s="148" t="s">
        <v>3691</v>
      </c>
      <c r="E35" s="146" t="s">
        <v>2664</v>
      </c>
      <c r="F35" s="104" t="str">
        <f t="shared" si="0"/>
        <v>A</v>
      </c>
      <c r="G35" s="117">
        <f>IFERROR(VLOOKUP(B35,'Demotech old'!$B34:D2033, 2, FALSE), "HEY!!!!!!!!!!!!!!!!!!!!!!!!!!!!!!!!!!!!")</f>
        <v>36951</v>
      </c>
    </row>
    <row r="36" spans="1:7" ht="15.75" thickBot="1" x14ac:dyDescent="0.3">
      <c r="A36" s="117">
        <f>VLOOKUP(B36, names!A$3:B$2401, 2,FALSE)</f>
        <v>0</v>
      </c>
      <c r="B36" s="144" t="s">
        <v>2690</v>
      </c>
      <c r="C36" s="145">
        <v>14388</v>
      </c>
      <c r="D36" s="145" t="s">
        <v>2663</v>
      </c>
      <c r="E36" s="146" t="s">
        <v>2664</v>
      </c>
      <c r="F36" s="104" t="str">
        <f t="shared" si="0"/>
        <v>A</v>
      </c>
      <c r="G36" s="117" t="str">
        <f>IFERROR(VLOOKUP(B36,'Demotech old'!$B35:D2034, 2, FALSE), "HEY!!!!!!!!!!!!!!!!!!!!!!!!!!!!!!!!!!!!")</f>
        <v>HEY!!!!!!!!!!!!!!!!!!!!!!!!!!!!!!!!!!!!</v>
      </c>
    </row>
    <row r="37" spans="1:7" ht="15.75" thickBot="1" x14ac:dyDescent="0.3">
      <c r="A37" s="117">
        <f>VLOOKUP(B37, names!A$3:B$2401, 2,FALSE)</f>
        <v>0</v>
      </c>
      <c r="B37" s="147" t="s">
        <v>2693</v>
      </c>
      <c r="C37" s="148">
        <v>29734</v>
      </c>
      <c r="D37" s="148" t="s">
        <v>2671</v>
      </c>
      <c r="E37" s="146" t="s">
        <v>2664</v>
      </c>
      <c r="F37" s="104" t="str">
        <f t="shared" si="0"/>
        <v>A</v>
      </c>
      <c r="G37" s="117" t="str">
        <f>IFERROR(VLOOKUP(B37,'Demotech old'!$B36:D2035, 2, FALSE), "HEY!!!!!!!!!!!!!!!!!!!!!!!!!!!!!!!!!!!!")</f>
        <v>HEY!!!!!!!!!!!!!!!!!!!!!!!!!!!!!!!!!!!!</v>
      </c>
    </row>
    <row r="38" spans="1:7" ht="15.75" thickBot="1" x14ac:dyDescent="0.3">
      <c r="A38" s="117">
        <f>VLOOKUP(B38, names!A$3:B$2401, 2,FALSE)</f>
        <v>0</v>
      </c>
      <c r="B38" s="144" t="s">
        <v>2694</v>
      </c>
      <c r="C38" s="145">
        <v>10075</v>
      </c>
      <c r="D38" s="145" t="s">
        <v>2663</v>
      </c>
      <c r="E38" s="146" t="s">
        <v>2664</v>
      </c>
      <c r="F38" s="104" t="str">
        <f t="shared" si="0"/>
        <v>A</v>
      </c>
      <c r="G38" s="117" t="str">
        <f>IFERROR(VLOOKUP(B38,'Demotech old'!$B37:D2036, 2, FALSE), "HEY!!!!!!!!!!!!!!!!!!!!!!!!!!!!!!!!!!!!")</f>
        <v>HEY!!!!!!!!!!!!!!!!!!!!!!!!!!!!!!!!!!!!</v>
      </c>
    </row>
    <row r="39" spans="1:7" ht="15.75" thickBot="1" x14ac:dyDescent="0.3">
      <c r="A39" s="117">
        <f>VLOOKUP(B39, names!A$3:B$2401, 2,FALSE)</f>
        <v>0</v>
      </c>
      <c r="B39" s="147" t="s">
        <v>921</v>
      </c>
      <c r="C39" s="148">
        <v>10783</v>
      </c>
      <c r="D39" s="148" t="s">
        <v>2663</v>
      </c>
      <c r="E39" s="146" t="s">
        <v>2664</v>
      </c>
      <c r="F39" s="104" t="str">
        <f t="shared" si="0"/>
        <v>A</v>
      </c>
      <c r="G39" s="117" t="str">
        <f>IFERROR(VLOOKUP(B39,'Demotech old'!$B38:D2037, 2, FALSE), "HEY!!!!!!!!!!!!!!!!!!!!!!!!!!!!!!!!!!!!")</f>
        <v>HEY!!!!!!!!!!!!!!!!!!!!!!!!!!!!!!!!!!!!</v>
      </c>
    </row>
    <row r="40" spans="1:7" ht="30.75" thickBot="1" x14ac:dyDescent="0.3">
      <c r="A40" s="117" t="str">
        <f>VLOOKUP(B40, names!A$3:B$2401, 2,FALSE)</f>
        <v>Cypress Property &amp; Casualty Insurance Co.</v>
      </c>
      <c r="B40" s="144" t="s">
        <v>59</v>
      </c>
      <c r="C40" s="145">
        <v>10953</v>
      </c>
      <c r="D40" s="145" t="s">
        <v>2695</v>
      </c>
      <c r="E40" s="146" t="s">
        <v>2664</v>
      </c>
      <c r="F40" s="104" t="str">
        <f t="shared" si="0"/>
        <v>A</v>
      </c>
      <c r="G40" s="117">
        <f>IFERROR(VLOOKUP(B40,'Demotech old'!$B39:D2038, 2, FALSE), "HEY!!!!!!!!!!!!!!!!!!!!!!!!!!!!!!!!!!!!")</f>
        <v>10953</v>
      </c>
    </row>
    <row r="41" spans="1:7" ht="15.75" thickBot="1" x14ac:dyDescent="0.3">
      <c r="A41" s="117">
        <f>VLOOKUP(B41, names!A$3:B$2401, 2,FALSE)</f>
        <v>0</v>
      </c>
      <c r="B41" s="147" t="s">
        <v>3541</v>
      </c>
      <c r="C41" s="148">
        <v>15893</v>
      </c>
      <c r="D41" s="148" t="s">
        <v>2663</v>
      </c>
      <c r="E41" s="146" t="s">
        <v>2664</v>
      </c>
      <c r="F41" s="104" t="str">
        <f t="shared" si="0"/>
        <v>A</v>
      </c>
      <c r="G41" s="117">
        <f>IFERROR(VLOOKUP(B41,'Demotech old'!$B40:D2039, 2, FALSE), "HEY!!!!!!!!!!!!!!!!!!!!!!!!!!!!!!!!!!!!")</f>
        <v>15893</v>
      </c>
    </row>
    <row r="42" spans="1:7" ht="15.75" thickBot="1" x14ac:dyDescent="0.3">
      <c r="A42" s="117" t="str">
        <f>VLOOKUP(B42, names!A$3:B$2401, 2,FALSE)</f>
        <v>Edison Insurance Co.</v>
      </c>
      <c r="B42" s="144" t="s">
        <v>115</v>
      </c>
      <c r="C42" s="145">
        <v>12482</v>
      </c>
      <c r="D42" s="145" t="s">
        <v>2696</v>
      </c>
      <c r="E42" s="146" t="s">
        <v>2664</v>
      </c>
      <c r="F42" s="104" t="str">
        <f t="shared" si="0"/>
        <v>A</v>
      </c>
      <c r="G42" s="117">
        <f>IFERROR(VLOOKUP(B42,'Demotech old'!$B41:D2040, 2, FALSE), "HEY!!!!!!!!!!!!!!!!!!!!!!!!!!!!!!!!!!!!")</f>
        <v>12482</v>
      </c>
    </row>
    <row r="43" spans="1:7" ht="15.75" thickBot="1" x14ac:dyDescent="0.3">
      <c r="A43" s="117">
        <f>VLOOKUP(B43, names!A$3:B$2401, 2,FALSE)</f>
        <v>0</v>
      </c>
      <c r="B43" s="147" t="s">
        <v>983</v>
      </c>
      <c r="C43" s="148">
        <v>25402</v>
      </c>
      <c r="D43" s="148" t="s">
        <v>2700</v>
      </c>
      <c r="E43" s="146" t="s">
        <v>2664</v>
      </c>
      <c r="F43" s="104" t="str">
        <f t="shared" si="0"/>
        <v>A</v>
      </c>
      <c r="G43" s="117">
        <f>IFERROR(VLOOKUP(B43,'Demotech old'!$B42:D2041, 2, FALSE), "HEY!!!!!!!!!!!!!!!!!!!!!!!!!!!!!!!!!!!!")</f>
        <v>25402</v>
      </c>
    </row>
    <row r="44" spans="1:7" ht="15.75" thickBot="1" x14ac:dyDescent="0.3">
      <c r="A44" s="117">
        <f>VLOOKUP(B44, names!A$3:B$2401, 2,FALSE)</f>
        <v>0</v>
      </c>
      <c r="B44" s="144" t="s">
        <v>992</v>
      </c>
      <c r="C44" s="145">
        <v>10346</v>
      </c>
      <c r="D44" s="145" t="s">
        <v>2700</v>
      </c>
      <c r="E44" s="146" t="s">
        <v>2664</v>
      </c>
      <c r="F44" s="104" t="str">
        <f t="shared" si="0"/>
        <v>A</v>
      </c>
      <c r="G44" s="117" t="str">
        <f>IFERROR(VLOOKUP(B44,'Demotech old'!$B43:D2042, 2, FALSE), "HEY!!!!!!!!!!!!!!!!!!!!!!!!!!!!!!!!!!!!")</f>
        <v>HEY!!!!!!!!!!!!!!!!!!!!!!!!!!!!!!!!!!!!</v>
      </c>
    </row>
    <row r="45" spans="1:7" ht="15.75" thickBot="1" x14ac:dyDescent="0.3">
      <c r="A45" s="117">
        <f>VLOOKUP(B45, names!A$3:B$2401, 2,FALSE)</f>
        <v>0</v>
      </c>
      <c r="B45" s="147" t="s">
        <v>2701</v>
      </c>
      <c r="C45" s="148">
        <v>15130</v>
      </c>
      <c r="D45" s="148" t="s">
        <v>2668</v>
      </c>
      <c r="E45" s="146" t="s">
        <v>2665</v>
      </c>
      <c r="F45" s="104" t="str">
        <f t="shared" si="0"/>
        <v>A"</v>
      </c>
      <c r="G45" s="117" t="str">
        <f>IFERROR(VLOOKUP(B45,'Demotech old'!$B44:D2043, 2, FALSE), "HEY!!!!!!!!!!!!!!!!!!!!!!!!!!!!!!!!!!!!")</f>
        <v>HEY!!!!!!!!!!!!!!!!!!!!!!!!!!!!!!!!!!!!</v>
      </c>
    </row>
    <row r="46" spans="1:7" ht="15.75" thickBot="1" x14ac:dyDescent="0.3">
      <c r="A46" s="117">
        <f>VLOOKUP(B46, names!A$3:B$2401, 2,FALSE)</f>
        <v>0</v>
      </c>
      <c r="B46" s="144" t="s">
        <v>1003</v>
      </c>
      <c r="C46" s="145">
        <v>25712</v>
      </c>
      <c r="D46" s="145" t="s">
        <v>2668</v>
      </c>
      <c r="E46" s="146" t="s">
        <v>2665</v>
      </c>
      <c r="F46" s="104" t="str">
        <f t="shared" si="0"/>
        <v>A"</v>
      </c>
      <c r="G46" s="117" t="str">
        <f>IFERROR(VLOOKUP(B46,'Demotech old'!$B45:D2044, 2, FALSE), "HEY!!!!!!!!!!!!!!!!!!!!!!!!!!!!!!!!!!!!")</f>
        <v>HEY!!!!!!!!!!!!!!!!!!!!!!!!!!!!!!!!!!!!</v>
      </c>
    </row>
    <row r="47" spans="1:7" ht="30.75" thickBot="1" x14ac:dyDescent="0.3">
      <c r="A47" s="117">
        <f>VLOOKUP(B47, names!A$3:B$2401, 2,FALSE)</f>
        <v>0</v>
      </c>
      <c r="B47" s="147" t="s">
        <v>2703</v>
      </c>
      <c r="C47" s="148">
        <v>30210</v>
      </c>
      <c r="D47" s="148" t="s">
        <v>2668</v>
      </c>
      <c r="E47" s="146" t="s">
        <v>2665</v>
      </c>
      <c r="F47" s="104" t="str">
        <f t="shared" si="0"/>
        <v>A"</v>
      </c>
      <c r="G47" s="117" t="str">
        <f>IFERROR(VLOOKUP(B47,'Demotech old'!$B46:D2045, 2, FALSE), "HEY!!!!!!!!!!!!!!!!!!!!!!!!!!!!!!!!!!!!")</f>
        <v>HEY!!!!!!!!!!!!!!!!!!!!!!!!!!!!!!!!!!!!</v>
      </c>
    </row>
    <row r="48" spans="1:7" ht="15.75" thickBot="1" x14ac:dyDescent="0.3">
      <c r="A48" s="117" t="str">
        <f>VLOOKUP(B48, names!A$3:B$2401, 2,FALSE)</f>
        <v>Federated National Insurance Co.</v>
      </c>
      <c r="B48" s="144" t="s">
        <v>37</v>
      </c>
      <c r="C48" s="145">
        <v>10790</v>
      </c>
      <c r="D48" s="145" t="s">
        <v>2663</v>
      </c>
      <c r="E48" s="146" t="s">
        <v>2664</v>
      </c>
      <c r="F48" s="104" t="str">
        <f t="shared" si="0"/>
        <v>A</v>
      </c>
      <c r="G48" s="117">
        <f>IFERROR(VLOOKUP(B48,'Demotech old'!$B47:D2046, 2, FALSE), "HEY!!!!!!!!!!!!!!!!!!!!!!!!!!!!!!!!!!!!")</f>
        <v>10790</v>
      </c>
    </row>
    <row r="49" spans="1:7" ht="15.75" thickBot="1" x14ac:dyDescent="0.3">
      <c r="A49" s="117">
        <f>VLOOKUP(B49, names!A$3:B$2401, 2,FALSE)</f>
        <v>0</v>
      </c>
      <c r="B49" s="147" t="s">
        <v>1079</v>
      </c>
      <c r="C49" s="148">
        <v>29980</v>
      </c>
      <c r="D49" s="148" t="s">
        <v>2668</v>
      </c>
      <c r="E49" s="146" t="s">
        <v>2670</v>
      </c>
      <c r="F49" s="104" t="str">
        <f t="shared" si="0"/>
        <v>A'</v>
      </c>
      <c r="G49" s="117" t="str">
        <f>IFERROR(VLOOKUP(B49,'Demotech old'!$B48:D2047, 2, FALSE), "HEY!!!!!!!!!!!!!!!!!!!!!!!!!!!!!!!!!!!!")</f>
        <v>HEY!!!!!!!!!!!!!!!!!!!!!!!!!!!!!!!!!!!!</v>
      </c>
    </row>
    <row r="50" spans="1:7" ht="15.75" thickBot="1" x14ac:dyDescent="0.3">
      <c r="A50" s="117" t="str">
        <f>VLOOKUP(B50, names!A$3:B$2401, 2,FALSE)</f>
        <v>First Community Insurance Co.</v>
      </c>
      <c r="B50" s="144" t="s">
        <v>83</v>
      </c>
      <c r="C50" s="145">
        <v>13990</v>
      </c>
      <c r="D50" s="145" t="s">
        <v>2685</v>
      </c>
      <c r="E50" s="146" t="s">
        <v>2664</v>
      </c>
      <c r="F50" s="104" t="str">
        <f t="shared" si="0"/>
        <v>A</v>
      </c>
      <c r="G50" s="117">
        <f>IFERROR(VLOOKUP(B50,'Demotech old'!$B49:D2048, 2, FALSE), "HEY!!!!!!!!!!!!!!!!!!!!!!!!!!!!!!!!!!!!")</f>
        <v>13990</v>
      </c>
    </row>
    <row r="51" spans="1:7" ht="15.75" thickBot="1" x14ac:dyDescent="0.3">
      <c r="A51" s="117" t="str">
        <f>VLOOKUP(B51, names!A$3:B$2401, 2,FALSE)</f>
        <v>First Protective Insurance Co.</v>
      </c>
      <c r="B51" s="147" t="s">
        <v>55</v>
      </c>
      <c r="C51" s="148">
        <v>10897</v>
      </c>
      <c r="D51" s="148" t="s">
        <v>2707</v>
      </c>
      <c r="E51" s="146" t="s">
        <v>2664</v>
      </c>
      <c r="F51" s="104" t="str">
        <f t="shared" si="0"/>
        <v>A</v>
      </c>
      <c r="G51" s="117">
        <f>IFERROR(VLOOKUP(B51,'Demotech old'!$B50:D2049, 2, FALSE), "HEY!!!!!!!!!!!!!!!!!!!!!!!!!!!!!!!!!!!!")</f>
        <v>10897</v>
      </c>
    </row>
    <row r="52" spans="1:7" ht="15.75" thickBot="1" x14ac:dyDescent="0.3">
      <c r="A52" s="117" t="str">
        <f>VLOOKUP(B52, names!A$3:B$2401, 2,FALSE)</f>
        <v>Florida Family Insurance Co.</v>
      </c>
      <c r="B52" s="144" t="s">
        <v>48</v>
      </c>
      <c r="C52" s="145">
        <v>10688</v>
      </c>
      <c r="D52" s="145" t="s">
        <v>2708</v>
      </c>
      <c r="E52" s="146" t="s">
        <v>2670</v>
      </c>
      <c r="F52" s="104" t="str">
        <f t="shared" si="0"/>
        <v>A'</v>
      </c>
      <c r="G52" s="117">
        <f>IFERROR(VLOOKUP(B52,'Demotech old'!$B51:D2050, 2, FALSE), "HEY!!!!!!!!!!!!!!!!!!!!!!!!!!!!!!!!!!!!")</f>
        <v>10688</v>
      </c>
    </row>
    <row r="53" spans="1:7" ht="15.75" thickBot="1" x14ac:dyDescent="0.3">
      <c r="A53" s="117" t="str">
        <f>VLOOKUP(B53, names!A$3:B$2401, 2,FALSE)</f>
        <v>Florida Peninsula Insurance Co.</v>
      </c>
      <c r="B53" s="147" t="s">
        <v>46</v>
      </c>
      <c r="C53" s="148">
        <v>10132</v>
      </c>
      <c r="D53" s="148" t="s">
        <v>2696</v>
      </c>
      <c r="E53" s="146" t="s">
        <v>2664</v>
      </c>
      <c r="F53" s="104" t="str">
        <f t="shared" si="0"/>
        <v>A</v>
      </c>
      <c r="G53" s="117">
        <f>IFERROR(VLOOKUP(B53,'Demotech old'!$B52:D2051, 2, FALSE), "HEY!!!!!!!!!!!!!!!!!!!!!!!!!!!!!!!!!!!!")</f>
        <v>10132</v>
      </c>
    </row>
    <row r="54" spans="1:7" ht="30.75" thickBot="1" x14ac:dyDescent="0.3">
      <c r="A54" s="117">
        <f>VLOOKUP(B54, names!A$3:B$2401, 2,FALSE)</f>
        <v>0</v>
      </c>
      <c r="B54" s="144" t="s">
        <v>3542</v>
      </c>
      <c r="C54" s="145"/>
      <c r="D54" s="145" t="s">
        <v>2663</v>
      </c>
      <c r="E54" s="146" t="s">
        <v>2664</v>
      </c>
      <c r="F54" s="104" t="str">
        <f t="shared" si="0"/>
        <v>A</v>
      </c>
      <c r="G54" s="117">
        <f>IFERROR(VLOOKUP(B54,'Demotech old'!$B53:D2052, 2, FALSE), "HEY!!!!!!!!!!!!!!!!!!!!!!!!!!!!!!!!!!!!")</f>
        <v>0</v>
      </c>
    </row>
    <row r="55" spans="1:7" ht="15.75" thickBot="1" x14ac:dyDescent="0.3">
      <c r="A55" s="117" t="str">
        <f>VLOOKUP(B55, names!A$3:B$2401, 2,FALSE)</f>
        <v>Florida Specialty Insurance Co.</v>
      </c>
      <c r="B55" s="147" t="s">
        <v>84</v>
      </c>
      <c r="C55" s="148">
        <v>17248</v>
      </c>
      <c r="D55" s="148" t="s">
        <v>2709</v>
      </c>
      <c r="E55" s="146" t="s">
        <v>2664</v>
      </c>
      <c r="F55" s="104" t="str">
        <f t="shared" si="0"/>
        <v>A</v>
      </c>
      <c r="G55" s="117">
        <f>IFERROR(VLOOKUP(B55,'Demotech old'!$B54:D2053, 2, FALSE), "HEY!!!!!!!!!!!!!!!!!!!!!!!!!!!!!!!!!!!!")</f>
        <v>17248</v>
      </c>
    </row>
    <row r="56" spans="1:7" ht="15.75" thickBot="1" x14ac:dyDescent="0.3">
      <c r="A56" s="117">
        <f>VLOOKUP(B56, names!A$3:B$2401, 2,FALSE)</f>
        <v>0</v>
      </c>
      <c r="B56" s="144" t="s">
        <v>2710</v>
      </c>
      <c r="C56" s="145">
        <v>10074</v>
      </c>
      <c r="D56" s="145" t="s">
        <v>2707</v>
      </c>
      <c r="E56" s="146" t="s">
        <v>2664</v>
      </c>
      <c r="F56" s="104" t="str">
        <f t="shared" si="0"/>
        <v>A</v>
      </c>
      <c r="G56" s="117" t="str">
        <f>IFERROR(VLOOKUP(B56,'Demotech old'!$B55:D2054, 2, FALSE), "HEY!!!!!!!!!!!!!!!!!!!!!!!!!!!!!!!!!!!!")</f>
        <v>HEY!!!!!!!!!!!!!!!!!!!!!!!!!!!!!!!!!!!!</v>
      </c>
    </row>
    <row r="57" spans="1:7" ht="15.75" thickBot="1" x14ac:dyDescent="0.3">
      <c r="A57" s="117">
        <f>VLOOKUP(B57, names!A$3:B$2401, 2,FALSE)</f>
        <v>0</v>
      </c>
      <c r="B57" s="147" t="s">
        <v>1131</v>
      </c>
      <c r="C57" s="148">
        <v>28339</v>
      </c>
      <c r="D57" s="148" t="s">
        <v>2676</v>
      </c>
      <c r="E57" s="146" t="s">
        <v>2664</v>
      </c>
      <c r="F57" s="104" t="str">
        <f t="shared" si="0"/>
        <v>A</v>
      </c>
      <c r="G57" s="117" t="str">
        <f>IFERROR(VLOOKUP(B57,'Demotech old'!$B56:D2055, 2, FALSE), "HEY!!!!!!!!!!!!!!!!!!!!!!!!!!!!!!!!!!!!")</f>
        <v>HEY!!!!!!!!!!!!!!!!!!!!!!!!!!!!!!!!!!!!</v>
      </c>
    </row>
    <row r="58" spans="1:7" ht="15.75" thickBot="1" x14ac:dyDescent="0.3">
      <c r="A58" s="117">
        <f>VLOOKUP(B58, names!A$3:B$2401, 2,FALSE)</f>
        <v>0</v>
      </c>
      <c r="B58" s="144" t="s">
        <v>2711</v>
      </c>
      <c r="C58" s="145">
        <v>26654</v>
      </c>
      <c r="D58" s="145" t="s">
        <v>2712</v>
      </c>
      <c r="E58" s="146" t="s">
        <v>2664</v>
      </c>
      <c r="F58" s="104" t="str">
        <f t="shared" si="0"/>
        <v>A</v>
      </c>
      <c r="G58" s="117" t="str">
        <f>IFERROR(VLOOKUP(B58,'Demotech old'!$B57:D2056, 2, FALSE), "HEY!!!!!!!!!!!!!!!!!!!!!!!!!!!!!!!!!!!!")</f>
        <v>HEY!!!!!!!!!!!!!!!!!!!!!!!!!!!!!!!!!!!!</v>
      </c>
    </row>
    <row r="59" spans="1:7" ht="30.75" thickBot="1" x14ac:dyDescent="0.3">
      <c r="A59" s="117" t="str">
        <f>VLOOKUP(B59, names!A$3:B$2401, 2,FALSE)</f>
        <v>Gulfstream Property And Casualty Insurance Co.</v>
      </c>
      <c r="B59" s="147" t="s">
        <v>64</v>
      </c>
      <c r="C59" s="148">
        <v>12237</v>
      </c>
      <c r="D59" s="148" t="s">
        <v>2663</v>
      </c>
      <c r="E59" s="146" t="s">
        <v>2664</v>
      </c>
      <c r="F59" s="104" t="str">
        <f t="shared" si="0"/>
        <v>A</v>
      </c>
      <c r="G59" s="117">
        <f>IFERROR(VLOOKUP(B59,'Demotech old'!$B58:D2057, 2, FALSE), "HEY!!!!!!!!!!!!!!!!!!!!!!!!!!!!!!!!!!!!")</f>
        <v>12237</v>
      </c>
    </row>
    <row r="60" spans="1:7" ht="15.75" thickBot="1" x14ac:dyDescent="0.3">
      <c r="A60" s="117">
        <f>VLOOKUP(B60, names!A$3:B$2401, 2,FALSE)</f>
        <v>0</v>
      </c>
      <c r="B60" s="144" t="s">
        <v>1213</v>
      </c>
      <c r="C60" s="145">
        <v>26433</v>
      </c>
      <c r="D60" s="145" t="s">
        <v>3643</v>
      </c>
      <c r="E60" s="146" t="s">
        <v>2664</v>
      </c>
      <c r="F60" s="104" t="str">
        <f t="shared" si="0"/>
        <v>A</v>
      </c>
      <c r="G60" s="117">
        <f>IFERROR(VLOOKUP(B60,'Demotech old'!$B59:D2058, 2, FALSE), "HEY!!!!!!!!!!!!!!!!!!!!!!!!!!!!!!!!!!!!")</f>
        <v>26433</v>
      </c>
    </row>
    <row r="61" spans="1:7" ht="30.75" thickBot="1" x14ac:dyDescent="0.3">
      <c r="A61" s="117">
        <f>VLOOKUP(B61, names!A$3:B$2401, 2,FALSE)</f>
        <v>0</v>
      </c>
      <c r="B61" s="147" t="s">
        <v>2713</v>
      </c>
      <c r="C61" s="148">
        <v>12767</v>
      </c>
      <c r="D61" s="148" t="s">
        <v>2712</v>
      </c>
      <c r="E61" s="146" t="s">
        <v>2664</v>
      </c>
      <c r="F61" s="104" t="str">
        <f t="shared" si="0"/>
        <v>A</v>
      </c>
      <c r="G61" s="117" t="str">
        <f>IFERROR(VLOOKUP(B61,'Demotech old'!$B60:D2059, 2, FALSE), "HEY!!!!!!!!!!!!!!!!!!!!!!!!!!!!!!!!!!!!")</f>
        <v>HEY!!!!!!!!!!!!!!!!!!!!!!!!!!!!!!!!!!!!</v>
      </c>
    </row>
    <row r="62" spans="1:7" ht="30.75" thickBot="1" x14ac:dyDescent="0.3">
      <c r="A62" s="117" t="str">
        <f>VLOOKUP(B62, names!A$3:B$2401, 2,FALSE)</f>
        <v>Heritage Property &amp; Casualty Insurance Co.</v>
      </c>
      <c r="B62" s="144" t="s">
        <v>36</v>
      </c>
      <c r="C62" s="145">
        <v>14407</v>
      </c>
      <c r="D62" s="145" t="s">
        <v>3391</v>
      </c>
      <c r="E62" s="146" t="s">
        <v>2664</v>
      </c>
      <c r="F62" s="104" t="str">
        <f t="shared" si="0"/>
        <v>A</v>
      </c>
      <c r="G62" s="117">
        <f>IFERROR(VLOOKUP(B62,'Demotech old'!$B61:D2060, 2, FALSE), "HEY!!!!!!!!!!!!!!!!!!!!!!!!!!!!!!!!!!!!")</f>
        <v>14407</v>
      </c>
    </row>
    <row r="63" spans="1:7" ht="30.75" thickBot="1" x14ac:dyDescent="0.3">
      <c r="A63" s="117" t="str">
        <f>VLOOKUP(B63, names!A$3:B$2401, 2,FALSE)</f>
        <v>Homeowners Choice Property &amp; Casualty Insurance Co.</v>
      </c>
      <c r="B63" s="147" t="s">
        <v>2714</v>
      </c>
      <c r="C63" s="148">
        <v>12944</v>
      </c>
      <c r="D63" s="148" t="s">
        <v>3392</v>
      </c>
      <c r="E63" s="146" t="s">
        <v>2664</v>
      </c>
      <c r="F63" s="104" t="str">
        <f t="shared" si="0"/>
        <v>A</v>
      </c>
      <c r="G63" s="117">
        <f>IFERROR(VLOOKUP(B63,'Demotech old'!$B62:D2061, 2, FALSE), "HEY!!!!!!!!!!!!!!!!!!!!!!!!!!!!!!!!!!!!")</f>
        <v>12944</v>
      </c>
    </row>
    <row r="64" spans="1:7" ht="15.75" thickBot="1" x14ac:dyDescent="0.3">
      <c r="A64" s="117">
        <f>VLOOKUP(B64, names!A$3:B$2401, 2,FALSE)</f>
        <v>0</v>
      </c>
      <c r="B64" s="144" t="s">
        <v>3644</v>
      </c>
      <c r="C64" s="145"/>
      <c r="D64" s="145" t="s">
        <v>3645</v>
      </c>
      <c r="E64" s="146" t="s">
        <v>2664</v>
      </c>
      <c r="F64" s="104" t="str">
        <f t="shared" si="0"/>
        <v>A</v>
      </c>
      <c r="G64" s="117">
        <f>IFERROR(VLOOKUP(B64,'Demotech old'!$B63:D2062, 2, FALSE), "HEY!!!!!!!!!!!!!!!!!!!!!!!!!!!!!!!!!!!!")</f>
        <v>0</v>
      </c>
    </row>
    <row r="65" spans="1:7" ht="15.75" thickBot="1" x14ac:dyDescent="0.3">
      <c r="A65" s="117">
        <f>VLOOKUP(B65, names!A$3:B$2401, 2,FALSE)</f>
        <v>0</v>
      </c>
      <c r="B65" s="147" t="s">
        <v>3646</v>
      </c>
      <c r="C65" s="148">
        <v>15366</v>
      </c>
      <c r="D65" s="148" t="s">
        <v>3645</v>
      </c>
      <c r="E65" s="146" t="s">
        <v>2664</v>
      </c>
      <c r="F65" s="104" t="str">
        <f t="shared" si="0"/>
        <v>A</v>
      </c>
      <c r="G65" s="117">
        <f>IFERROR(VLOOKUP(B65,'Demotech old'!$B64:D2063, 2, FALSE), "HEY!!!!!!!!!!!!!!!!!!!!!!!!!!!!!!!!!!!!")</f>
        <v>15366</v>
      </c>
    </row>
    <row r="66" spans="1:7" ht="15.75" thickBot="1" x14ac:dyDescent="0.3">
      <c r="A66" s="117">
        <f>VLOOKUP(B66, names!A$3:B$2401, 2,FALSE)</f>
        <v>0</v>
      </c>
      <c r="B66" s="144" t="s">
        <v>1319</v>
      </c>
      <c r="C66" s="145">
        <v>13722</v>
      </c>
      <c r="D66" s="145" t="s">
        <v>3645</v>
      </c>
      <c r="E66" s="146" t="s">
        <v>2664</v>
      </c>
      <c r="F66" s="104" t="str">
        <f t="shared" si="0"/>
        <v>A</v>
      </c>
      <c r="G66" s="117">
        <f>IFERROR(VLOOKUP(B66,'Demotech old'!$B65:D2064, 2, FALSE), "HEY!!!!!!!!!!!!!!!!!!!!!!!!!!!!!!!!!!!!")</f>
        <v>13722</v>
      </c>
    </row>
    <row r="67" spans="1:7" ht="15.75" thickBot="1" x14ac:dyDescent="0.3">
      <c r="A67" s="117">
        <f>VLOOKUP(B67, names!A$3:B$2401, 2,FALSE)</f>
        <v>0</v>
      </c>
      <c r="B67" s="147" t="s">
        <v>1322</v>
      </c>
      <c r="C67" s="148">
        <v>13648</v>
      </c>
      <c r="D67" s="148" t="s">
        <v>2708</v>
      </c>
      <c r="E67" s="146" t="s">
        <v>2670</v>
      </c>
      <c r="F67" s="104" t="str">
        <f t="shared" ref="F67:F124" si="1">TRIM(SUBSTITUTE(E67, "FSR - ", ""))</f>
        <v>A'</v>
      </c>
      <c r="G67" s="117" t="str">
        <f>IFERROR(VLOOKUP(B67,'Demotech old'!$B66:D2065, 2, FALSE), "HEY!!!!!!!!!!!!!!!!!!!!!!!!!!!!!!!!!!!!")</f>
        <v>HEY!!!!!!!!!!!!!!!!!!!!!!!!!!!!!!!!!!!!</v>
      </c>
    </row>
    <row r="68" spans="1:7" ht="15.75" thickBot="1" x14ac:dyDescent="0.3">
      <c r="A68" s="117" t="str">
        <f>VLOOKUP(B68, names!A$3:B$2401, 2,FALSE)</f>
        <v>Maison Insurance Co.</v>
      </c>
      <c r="B68" s="144" t="s">
        <v>3543</v>
      </c>
      <c r="C68" s="145">
        <v>14568</v>
      </c>
      <c r="D68" s="145" t="s">
        <v>2663</v>
      </c>
      <c r="E68" s="146" t="s">
        <v>2664</v>
      </c>
      <c r="F68" s="104" t="str">
        <f t="shared" si="1"/>
        <v>A</v>
      </c>
      <c r="G68" s="117">
        <f>IFERROR(VLOOKUP(B68,'Demotech old'!$B67:D2066, 2, FALSE), "HEY!!!!!!!!!!!!!!!!!!!!!!!!!!!!!!!!!!!!")</f>
        <v>14568</v>
      </c>
    </row>
    <row r="69" spans="1:7" ht="15.75" thickBot="1" x14ac:dyDescent="0.3">
      <c r="A69" s="117">
        <f>VLOOKUP(B69, names!A$3:B$2401, 2,FALSE)</f>
        <v>0</v>
      </c>
      <c r="B69" s="147" t="s">
        <v>1395</v>
      </c>
      <c r="C69" s="148">
        <v>13793</v>
      </c>
      <c r="D69" s="148" t="s">
        <v>2663</v>
      </c>
      <c r="E69" s="146" t="s">
        <v>2664</v>
      </c>
      <c r="F69" s="104" t="str">
        <f t="shared" si="1"/>
        <v>A</v>
      </c>
      <c r="G69" s="117" t="str">
        <f>IFERROR(VLOOKUP(B69,'Demotech old'!$B68:D2067, 2, FALSE), "HEY!!!!!!!!!!!!!!!!!!!!!!!!!!!!!!!!!!!!")</f>
        <v>HEY!!!!!!!!!!!!!!!!!!!!!!!!!!!!!!!!!!!!</v>
      </c>
    </row>
    <row r="70" spans="1:7" ht="15.75" thickBot="1" x14ac:dyDescent="0.3">
      <c r="A70" s="117" t="str">
        <f>VLOOKUP(B70, names!A$3:B$2401, 2,FALSE)</f>
        <v>Modern USA Insurance Co.</v>
      </c>
      <c r="B70" s="144" t="s">
        <v>73</v>
      </c>
      <c r="C70" s="145">
        <v>12957</v>
      </c>
      <c r="D70" s="145" t="s">
        <v>2678</v>
      </c>
      <c r="E70" s="146" t="s">
        <v>2664</v>
      </c>
      <c r="F70" s="104" t="str">
        <f t="shared" si="1"/>
        <v>A</v>
      </c>
      <c r="G70" s="117">
        <f>IFERROR(VLOOKUP(B70,'Demotech old'!$B69:D2068, 2, FALSE), "HEY!!!!!!!!!!!!!!!!!!!!!!!!!!!!!!!!!!!!")</f>
        <v>12957</v>
      </c>
    </row>
    <row r="71" spans="1:7" ht="15.75" thickBot="1" x14ac:dyDescent="0.3">
      <c r="A71" s="117" t="str">
        <f>VLOOKUP(B71, names!A$3:B$2401, 2,FALSE)</f>
        <v>Monarch National Insurance Co.</v>
      </c>
      <c r="B71" s="147" t="s">
        <v>150</v>
      </c>
      <c r="C71" s="148">
        <v>15715</v>
      </c>
      <c r="D71" s="148" t="s">
        <v>2717</v>
      </c>
      <c r="E71" s="146" t="s">
        <v>2664</v>
      </c>
      <c r="F71" s="104" t="str">
        <f t="shared" si="1"/>
        <v>A</v>
      </c>
      <c r="G71" s="117">
        <f>IFERROR(VLOOKUP(B71,'Demotech old'!$B70:D2069, 2, FALSE), "HEY!!!!!!!!!!!!!!!!!!!!!!!!!!!!!!!!!!!!")</f>
        <v>15715</v>
      </c>
    </row>
    <row r="72" spans="1:7" ht="30.75" thickBot="1" x14ac:dyDescent="0.3">
      <c r="A72" s="117">
        <f>VLOOKUP(B72, names!A$3:B$2401, 2,FALSE)</f>
        <v>0</v>
      </c>
      <c r="B72" s="144" t="s">
        <v>2718</v>
      </c>
      <c r="C72" s="145">
        <v>13331</v>
      </c>
      <c r="D72" s="145" t="s">
        <v>2719</v>
      </c>
      <c r="E72" s="146" t="s">
        <v>2665</v>
      </c>
      <c r="F72" s="104" t="str">
        <f t="shared" si="1"/>
        <v>A"</v>
      </c>
      <c r="G72" s="117" t="str">
        <f>IFERROR(VLOOKUP(B72,'Demotech old'!$B71:D2070, 2, FALSE), "HEY!!!!!!!!!!!!!!!!!!!!!!!!!!!!!!!!!!!!")</f>
        <v>HEY!!!!!!!!!!!!!!!!!!!!!!!!!!!!!!!!!!!!</v>
      </c>
    </row>
    <row r="73" spans="1:7" ht="30.75" thickBot="1" x14ac:dyDescent="0.3">
      <c r="A73" s="117">
        <f>VLOOKUP(B73, names!A$3:B$2401, 2,FALSE)</f>
        <v>0</v>
      </c>
      <c r="B73" s="147" t="s">
        <v>2720</v>
      </c>
      <c r="C73" s="148">
        <v>11806</v>
      </c>
      <c r="D73" s="148" t="s">
        <v>2663</v>
      </c>
      <c r="E73" s="146" t="s">
        <v>2664</v>
      </c>
      <c r="F73" s="104" t="str">
        <f t="shared" si="1"/>
        <v>A</v>
      </c>
      <c r="G73" s="117" t="str">
        <f>IFERROR(VLOOKUP(B73,'Demotech old'!$B72:D2071, 2, FALSE), "HEY!!!!!!!!!!!!!!!!!!!!!!!!!!!!!!!!!!!!")</f>
        <v>HEY!!!!!!!!!!!!!!!!!!!!!!!!!!!!!!!!!!!!</v>
      </c>
    </row>
    <row r="74" spans="1:7" ht="15.75" thickBot="1" x14ac:dyDescent="0.3">
      <c r="A74" s="117">
        <f>VLOOKUP(B74, names!A$3:B$2401, 2,FALSE)</f>
        <v>0</v>
      </c>
      <c r="B74" s="144" t="s">
        <v>1494</v>
      </c>
      <c r="C74" s="145">
        <v>12114</v>
      </c>
      <c r="D74" s="145" t="s">
        <v>2723</v>
      </c>
      <c r="E74" s="146" t="s">
        <v>2664</v>
      </c>
      <c r="F74" s="104" t="str">
        <f t="shared" si="1"/>
        <v>A</v>
      </c>
      <c r="G74" s="117" t="str">
        <f>IFERROR(VLOOKUP(B74,'Demotech old'!$B73:D2072, 2, FALSE), "HEY!!!!!!!!!!!!!!!!!!!!!!!!!!!!!!!!!!!!")</f>
        <v>HEY!!!!!!!!!!!!!!!!!!!!!!!!!!!!!!!!!!!!</v>
      </c>
    </row>
    <row r="75" spans="1:7" ht="15.75" thickBot="1" x14ac:dyDescent="0.3">
      <c r="A75" s="117">
        <f>VLOOKUP(B75, names!A$3:B$2401, 2,FALSE)</f>
        <v>0</v>
      </c>
      <c r="B75" s="147" t="s">
        <v>1527</v>
      </c>
      <c r="C75" s="148">
        <v>13012</v>
      </c>
      <c r="D75" s="148" t="s">
        <v>2663</v>
      </c>
      <c r="E75" s="146" t="s">
        <v>2664</v>
      </c>
      <c r="F75" s="104" t="str">
        <f t="shared" si="1"/>
        <v>A</v>
      </c>
      <c r="G75" s="117" t="str">
        <f>IFERROR(VLOOKUP(B75,'Demotech old'!$B74:D2073, 2, FALSE), "HEY!!!!!!!!!!!!!!!!!!!!!!!!!!!!!!!!!!!!")</f>
        <v>HEY!!!!!!!!!!!!!!!!!!!!!!!!!!!!!!!!!!!!</v>
      </c>
    </row>
    <row r="76" spans="1:7" ht="15.75" thickBot="1" x14ac:dyDescent="0.3">
      <c r="A76" s="117">
        <f>VLOOKUP(B76, names!A$3:B$2401, 2,FALSE)</f>
        <v>0</v>
      </c>
      <c r="B76" s="144" t="s">
        <v>2727</v>
      </c>
      <c r="C76" s="145">
        <v>13167</v>
      </c>
      <c r="D76" s="145" t="s">
        <v>2668</v>
      </c>
      <c r="E76" s="146" t="s">
        <v>2665</v>
      </c>
      <c r="F76" s="104" t="str">
        <f t="shared" si="1"/>
        <v>A"</v>
      </c>
      <c r="G76" s="117" t="str">
        <f>IFERROR(VLOOKUP(B76,'Demotech old'!$B75:D2074, 2, FALSE), "HEY!!!!!!!!!!!!!!!!!!!!!!!!!!!!!!!!!!!!")</f>
        <v>HEY!!!!!!!!!!!!!!!!!!!!!!!!!!!!!!!!!!!!</v>
      </c>
    </row>
    <row r="77" spans="1:7" ht="15.75" thickBot="1" x14ac:dyDescent="0.3">
      <c r="A77" s="117">
        <f>VLOOKUP(B77, names!A$3:B$2401, 2,FALSE)</f>
        <v>0</v>
      </c>
      <c r="B77" s="147" t="s">
        <v>2728</v>
      </c>
      <c r="C77" s="148">
        <v>36455</v>
      </c>
      <c r="D77" s="148" t="s">
        <v>2668</v>
      </c>
      <c r="E77" s="146" t="s">
        <v>2665</v>
      </c>
      <c r="F77" s="104" t="str">
        <f t="shared" si="1"/>
        <v>A"</v>
      </c>
      <c r="G77" s="117" t="str">
        <f>IFERROR(VLOOKUP(B77,'Demotech old'!$B76:D2075, 2, FALSE), "HEY!!!!!!!!!!!!!!!!!!!!!!!!!!!!!!!!!!!!")</f>
        <v>HEY!!!!!!!!!!!!!!!!!!!!!!!!!!!!!!!!!!!!</v>
      </c>
    </row>
    <row r="78" spans="1:7" ht="15.75" thickBot="1" x14ac:dyDescent="0.3">
      <c r="A78" s="117">
        <f>VLOOKUP(B78, names!A$3:B$2401, 2,FALSE)</f>
        <v>0</v>
      </c>
      <c r="B78" s="144" t="s">
        <v>3647</v>
      </c>
      <c r="C78" s="145">
        <v>23248</v>
      </c>
      <c r="D78" s="145" t="s">
        <v>3643</v>
      </c>
      <c r="E78" s="146" t="s">
        <v>2664</v>
      </c>
      <c r="F78" s="104" t="str">
        <f t="shared" si="1"/>
        <v>A</v>
      </c>
      <c r="G78" s="117">
        <f>IFERROR(VLOOKUP(B78,'Demotech old'!$B77:D2076, 2, FALSE), "HEY!!!!!!!!!!!!!!!!!!!!!!!!!!!!!!!!!!!!")</f>
        <v>23248</v>
      </c>
    </row>
    <row r="79" spans="1:7" ht="15.75" thickBot="1" x14ac:dyDescent="0.3">
      <c r="A79" s="117">
        <f>VLOOKUP(B79, names!A$3:B$2401, 2,FALSE)</f>
        <v>0</v>
      </c>
      <c r="B79" s="147" t="s">
        <v>1546</v>
      </c>
      <c r="C79" s="148">
        <v>12360</v>
      </c>
      <c r="D79" s="148" t="s">
        <v>2712</v>
      </c>
      <c r="E79" s="146" t="s">
        <v>2670</v>
      </c>
      <c r="F79" s="104" t="str">
        <f t="shared" si="1"/>
        <v>A'</v>
      </c>
      <c r="G79" s="117" t="str">
        <f>IFERROR(VLOOKUP(B79,'Demotech old'!$B78:D2077, 2, FALSE), "HEY!!!!!!!!!!!!!!!!!!!!!!!!!!!!!!!!!!!!")</f>
        <v>HEY!!!!!!!!!!!!!!!!!!!!!!!!!!!!!!!!!!!!</v>
      </c>
    </row>
    <row r="80" spans="1:7" ht="15.75" thickBot="1" x14ac:dyDescent="0.3">
      <c r="A80" s="117">
        <f>VLOOKUP(B80, names!A$3:B$2401, 2,FALSE)</f>
        <v>0</v>
      </c>
      <c r="B80" s="144" t="s">
        <v>1555</v>
      </c>
      <c r="C80" s="145">
        <v>26565</v>
      </c>
      <c r="D80" s="145" t="s">
        <v>2663</v>
      </c>
      <c r="E80" s="146" t="s">
        <v>2665</v>
      </c>
      <c r="F80" s="104" t="str">
        <f t="shared" si="1"/>
        <v>A"</v>
      </c>
      <c r="G80" s="117" t="str">
        <f>IFERROR(VLOOKUP(B80,'Demotech old'!$B79:D2078, 2, FALSE), "HEY!!!!!!!!!!!!!!!!!!!!!!!!!!!!!!!!!!!!")</f>
        <v>HEY!!!!!!!!!!!!!!!!!!!!!!!!!!!!!!!!!!!!</v>
      </c>
    </row>
    <row r="81" spans="1:7" ht="15.75" thickBot="1" x14ac:dyDescent="0.3">
      <c r="A81" s="117">
        <f>VLOOKUP(B81, names!A$3:B$2401, 2,FALSE)</f>
        <v>0</v>
      </c>
      <c r="B81" s="147" t="s">
        <v>1567</v>
      </c>
      <c r="C81" s="148">
        <v>37060</v>
      </c>
      <c r="D81" s="148" t="s">
        <v>2730</v>
      </c>
      <c r="E81" s="146" t="s">
        <v>2670</v>
      </c>
      <c r="F81" s="104" t="str">
        <f t="shared" si="1"/>
        <v>A'</v>
      </c>
      <c r="G81" s="117" t="str">
        <f>IFERROR(VLOOKUP(B81,'Demotech old'!$B80:D2079, 2, FALSE), "HEY!!!!!!!!!!!!!!!!!!!!!!!!!!!!!!!!!!!!")</f>
        <v>HEY!!!!!!!!!!!!!!!!!!!!!!!!!!!!!!!!!!!!</v>
      </c>
    </row>
    <row r="82" spans="1:7" ht="15.75" thickBot="1" x14ac:dyDescent="0.3">
      <c r="A82" s="117" t="str">
        <f>VLOOKUP(B82, names!A$3:B$2401, 2,FALSE)</f>
        <v>Olympus Insurance Co.</v>
      </c>
      <c r="B82" s="144" t="s">
        <v>52</v>
      </c>
      <c r="C82" s="145">
        <v>12954</v>
      </c>
      <c r="D82" s="145" t="s">
        <v>2663</v>
      </c>
      <c r="E82" s="146" t="s">
        <v>2664</v>
      </c>
      <c r="F82" s="104" t="str">
        <f t="shared" si="1"/>
        <v>A</v>
      </c>
      <c r="G82" s="117">
        <f>IFERROR(VLOOKUP(B82,'Demotech old'!$B81:D2080, 2, FALSE), "HEY!!!!!!!!!!!!!!!!!!!!!!!!!!!!!!!!!!!!")</f>
        <v>12954</v>
      </c>
    </row>
    <row r="83" spans="1:7" ht="15.75" thickBot="1" x14ac:dyDescent="0.3">
      <c r="A83" s="117" t="str">
        <f>VLOOKUP(B83, names!A$3:B$2401, 2,FALSE)</f>
        <v>Omega Insurance Co.</v>
      </c>
      <c r="B83" s="147" t="s">
        <v>72</v>
      </c>
      <c r="C83" s="148">
        <v>38644</v>
      </c>
      <c r="D83" s="148" t="s">
        <v>2731</v>
      </c>
      <c r="E83" s="146" t="s">
        <v>2664</v>
      </c>
      <c r="F83" s="104" t="str">
        <f t="shared" si="1"/>
        <v>A</v>
      </c>
      <c r="G83" s="117">
        <f>IFERROR(VLOOKUP(B83,'Demotech old'!$B82:D2081, 2, FALSE), "HEY!!!!!!!!!!!!!!!!!!!!!!!!!!!!!!!!!!!!")</f>
        <v>38644</v>
      </c>
    </row>
    <row r="84" spans="1:7" ht="15.75" thickBot="1" x14ac:dyDescent="0.3">
      <c r="A84" s="117">
        <f>VLOOKUP(B84, names!A$3:B$2401, 2,FALSE)</f>
        <v>0</v>
      </c>
      <c r="B84" s="144" t="s">
        <v>2732</v>
      </c>
      <c r="C84" s="145">
        <v>11973</v>
      </c>
      <c r="D84" s="145" t="s">
        <v>2663</v>
      </c>
      <c r="E84" s="146" t="s">
        <v>2664</v>
      </c>
      <c r="F84" s="104" t="str">
        <f t="shared" si="1"/>
        <v>A</v>
      </c>
      <c r="G84" s="117" t="str">
        <f>IFERROR(VLOOKUP(B84,'Demotech old'!$B83:D2082, 2, FALSE), "HEY!!!!!!!!!!!!!!!!!!!!!!!!!!!!!!!!!!!!")</f>
        <v>HEY!!!!!!!!!!!!!!!!!!!!!!!!!!!!!!!!!!!!</v>
      </c>
    </row>
    <row r="85" spans="1:7" ht="30.75" thickBot="1" x14ac:dyDescent="0.3">
      <c r="A85" s="117">
        <f>VLOOKUP(B85, names!A$3:B$2401, 2,FALSE)</f>
        <v>0</v>
      </c>
      <c r="B85" s="147" t="s">
        <v>1608</v>
      </c>
      <c r="C85" s="148">
        <v>14974</v>
      </c>
      <c r="D85" s="148" t="s">
        <v>2733</v>
      </c>
      <c r="E85" s="146" t="s">
        <v>2665</v>
      </c>
      <c r="F85" s="104" t="str">
        <f t="shared" si="1"/>
        <v>A"</v>
      </c>
      <c r="G85" s="117" t="str">
        <f>IFERROR(VLOOKUP(B85,'Demotech old'!$B84:D2083, 2, FALSE), "HEY!!!!!!!!!!!!!!!!!!!!!!!!!!!!!!!!!!!!")</f>
        <v>HEY!!!!!!!!!!!!!!!!!!!!!!!!!!!!!!!!!!!!</v>
      </c>
    </row>
    <row r="86" spans="1:7" ht="15.75" thickBot="1" x14ac:dyDescent="0.3">
      <c r="A86" s="117" t="str">
        <f>VLOOKUP(B86, names!A$3:B$2401, 2,FALSE)</f>
        <v>People's Trust Insurance Co.</v>
      </c>
      <c r="B86" s="144" t="s">
        <v>44</v>
      </c>
      <c r="C86" s="145">
        <v>13125</v>
      </c>
      <c r="D86" s="145" t="s">
        <v>2663</v>
      </c>
      <c r="E86" s="146" t="s">
        <v>2664</v>
      </c>
      <c r="F86" s="104" t="str">
        <f t="shared" si="1"/>
        <v>A</v>
      </c>
      <c r="G86" s="117" t="str">
        <f>IFERROR(VLOOKUP(B86,'Demotech old'!$B85:D2084, 2, FALSE), "HEY!!!!!!!!!!!!!!!!!!!!!!!!!!!!!!!!!!!!")</f>
        <v>HEY!!!!!!!!!!!!!!!!!!!!!!!!!!!!!!!!!!!!</v>
      </c>
    </row>
    <row r="87" spans="1:7" ht="15.75" thickBot="1" x14ac:dyDescent="0.3">
      <c r="A87" s="117" t="str">
        <f>VLOOKUP(B87, names!A$3:B$2401, 2,FALSE)</f>
        <v>Prepared Insurance Co.</v>
      </c>
      <c r="B87" s="147" t="s">
        <v>82</v>
      </c>
      <c r="C87" s="148">
        <v>13687</v>
      </c>
      <c r="D87" s="148" t="s">
        <v>2663</v>
      </c>
      <c r="E87" s="146" t="s">
        <v>2664</v>
      </c>
      <c r="F87" s="104" t="str">
        <f t="shared" si="1"/>
        <v>A</v>
      </c>
      <c r="G87" s="117" t="str">
        <f>IFERROR(VLOOKUP(B87,'Demotech old'!$B86:D2085, 2, FALSE), "HEY!!!!!!!!!!!!!!!!!!!!!!!!!!!!!!!!!!!!")</f>
        <v>HEY!!!!!!!!!!!!!!!!!!!!!!!!!!!!!!!!!!!!</v>
      </c>
    </row>
    <row r="88" spans="1:7" ht="15.75" thickBot="1" x14ac:dyDescent="0.3">
      <c r="A88" s="117" t="str">
        <f>VLOOKUP(B88, names!A$3:B$2401, 2,FALSE)</f>
        <v>Progressive Property Insurance Co.</v>
      </c>
      <c r="B88" s="144" t="s">
        <v>3534</v>
      </c>
      <c r="C88" s="145">
        <v>13038</v>
      </c>
      <c r="D88" s="145" t="s">
        <v>3536</v>
      </c>
      <c r="E88" s="146" t="s">
        <v>2665</v>
      </c>
      <c r="F88" s="104" t="str">
        <f t="shared" si="1"/>
        <v>A"</v>
      </c>
      <c r="G88" s="117" t="str">
        <f>IFERROR(VLOOKUP(B88,'Demotech old'!$B87:D2086, 2, FALSE), "HEY!!!!!!!!!!!!!!!!!!!!!!!!!!!!!!!!!!!!")</f>
        <v>HEY!!!!!!!!!!!!!!!!!!!!!!!!!!!!!!!!!!!!</v>
      </c>
    </row>
    <row r="89" spans="1:7" ht="30.75" thickBot="1" x14ac:dyDescent="0.3">
      <c r="A89" s="117">
        <f>VLOOKUP(B89, names!A$3:B$2401, 2,FALSE)</f>
        <v>0</v>
      </c>
      <c r="B89" s="147" t="s">
        <v>2736</v>
      </c>
      <c r="C89" s="148">
        <v>61700</v>
      </c>
      <c r="D89" s="148" t="s">
        <v>2737</v>
      </c>
      <c r="E89" s="146" t="s">
        <v>2664</v>
      </c>
      <c r="F89" s="104" t="str">
        <f t="shared" si="1"/>
        <v>A</v>
      </c>
      <c r="G89" s="117" t="str">
        <f>IFERROR(VLOOKUP(B89,'Demotech old'!$B88:D2087, 2, FALSE), "HEY!!!!!!!!!!!!!!!!!!!!!!!!!!!!!!!!!!!!")</f>
        <v>HEY!!!!!!!!!!!!!!!!!!!!!!!!!!!!!!!!!!!!</v>
      </c>
    </row>
    <row r="90" spans="1:7" ht="15.75" thickBot="1" x14ac:dyDescent="0.3">
      <c r="A90" s="117">
        <f>VLOOKUP(B90, names!A$3:B$2401, 2,FALSE)</f>
        <v>0</v>
      </c>
      <c r="B90" s="144" t="s">
        <v>2738</v>
      </c>
      <c r="C90" s="145">
        <v>34509</v>
      </c>
      <c r="D90" s="145" t="s">
        <v>2663</v>
      </c>
      <c r="E90" s="146" t="s">
        <v>2739</v>
      </c>
      <c r="F90" s="104" t="str">
        <f t="shared" si="1"/>
        <v>S</v>
      </c>
      <c r="G90" s="117" t="str">
        <f>IFERROR(VLOOKUP(B90,'Demotech old'!$B89:D2088, 2, FALSE), "HEY!!!!!!!!!!!!!!!!!!!!!!!!!!!!!!!!!!!!")</f>
        <v>HEY!!!!!!!!!!!!!!!!!!!!!!!!!!!!!!!!!!!!</v>
      </c>
    </row>
    <row r="91" spans="1:7" ht="15.75" thickBot="1" x14ac:dyDescent="0.3">
      <c r="A91" s="117" t="str">
        <f>VLOOKUP(B91, names!A$3:B$2401, 2,FALSE)</f>
        <v>Safe Harbor Insurance Co.</v>
      </c>
      <c r="B91" s="147" t="s">
        <v>57</v>
      </c>
      <c r="C91" s="148">
        <v>12563</v>
      </c>
      <c r="D91" s="148" t="s">
        <v>2712</v>
      </c>
      <c r="E91" s="146" t="s">
        <v>2670</v>
      </c>
      <c r="F91" s="104" t="str">
        <f t="shared" si="1"/>
        <v>A'</v>
      </c>
      <c r="G91" s="117" t="str">
        <f>IFERROR(VLOOKUP(B91,'Demotech old'!$B90:D2089, 2, FALSE), "HEY!!!!!!!!!!!!!!!!!!!!!!!!!!!!!!!!!!!!")</f>
        <v>HEY!!!!!!!!!!!!!!!!!!!!!!!!!!!!!!!!!!!!</v>
      </c>
    </row>
    <row r="92" spans="1:7" ht="15.75" thickBot="1" x14ac:dyDescent="0.3">
      <c r="A92" s="117" t="str">
        <f>VLOOKUP(B92, names!A$3:B$2401, 2,FALSE)</f>
        <v>Safepoint Insurance Co.</v>
      </c>
      <c r="B92" s="144" t="s">
        <v>71</v>
      </c>
      <c r="C92" s="145">
        <v>15341</v>
      </c>
      <c r="D92" s="145" t="s">
        <v>2663</v>
      </c>
      <c r="E92" s="146" t="s">
        <v>2664</v>
      </c>
      <c r="F92" s="104" t="str">
        <f t="shared" si="1"/>
        <v>A</v>
      </c>
      <c r="G92" s="117" t="str">
        <f>IFERROR(VLOOKUP(B92,'Demotech old'!$B91:D2090, 2, FALSE), "HEY!!!!!!!!!!!!!!!!!!!!!!!!!!!!!!!!!!!!")</f>
        <v>HEY!!!!!!!!!!!!!!!!!!!!!!!!!!!!!!!!!!!!</v>
      </c>
    </row>
    <row r="93" spans="1:7" ht="30.75" thickBot="1" x14ac:dyDescent="0.3">
      <c r="A93" s="117">
        <f>VLOOKUP(B93, names!A$3:B$2401, 2,FALSE)</f>
        <v>0</v>
      </c>
      <c r="B93" s="147" t="s">
        <v>3545</v>
      </c>
      <c r="C93" s="148">
        <v>16551</v>
      </c>
      <c r="D93" s="148" t="s">
        <v>3691</v>
      </c>
      <c r="E93" s="146" t="s">
        <v>2664</v>
      </c>
      <c r="F93" s="104" t="str">
        <f t="shared" si="1"/>
        <v>A</v>
      </c>
      <c r="G93" s="117">
        <f>IFERROR(VLOOKUP(B93,'Demotech old'!$B92:D2091, 2, FALSE), "HEY!!!!!!!!!!!!!!!!!!!!!!!!!!!!!!!!!!!!")</f>
        <v>16551</v>
      </c>
    </row>
    <row r="94" spans="1:7" ht="15.75" thickBot="1" x14ac:dyDescent="0.3">
      <c r="A94" s="117" t="str">
        <f>VLOOKUP(B94, names!A$3:B$2401, 2,FALSE)</f>
        <v>Security First Insurance Co.</v>
      </c>
      <c r="B94" s="144" t="s">
        <v>35</v>
      </c>
      <c r="C94" s="145">
        <v>10117</v>
      </c>
      <c r="D94" s="145" t="s">
        <v>2663</v>
      </c>
      <c r="E94" s="146" t="s">
        <v>2664</v>
      </c>
      <c r="F94" s="104" t="str">
        <f t="shared" si="1"/>
        <v>A</v>
      </c>
      <c r="G94" s="117" t="str">
        <f>IFERROR(VLOOKUP(B94,'Demotech old'!$B93:D2092, 2, FALSE), "HEY!!!!!!!!!!!!!!!!!!!!!!!!!!!!!!!!!!!!")</f>
        <v>HEY!!!!!!!!!!!!!!!!!!!!!!!!!!!!!!!!!!!!</v>
      </c>
    </row>
    <row r="95" spans="1:7" ht="15.75" thickBot="1" x14ac:dyDescent="0.3">
      <c r="A95" s="117">
        <f>VLOOKUP(B95, names!A$3:B$2401, 2,FALSE)</f>
        <v>0</v>
      </c>
      <c r="B95" s="147" t="s">
        <v>3546</v>
      </c>
      <c r="C95" s="148">
        <v>16088</v>
      </c>
      <c r="D95" s="148" t="s">
        <v>2663</v>
      </c>
      <c r="E95" s="146" t="s">
        <v>2664</v>
      </c>
      <c r="F95" s="104" t="str">
        <f t="shared" si="1"/>
        <v>A</v>
      </c>
      <c r="G95" s="117">
        <f>IFERROR(VLOOKUP(B95,'Demotech old'!$B94:D2093, 2, FALSE), "HEY!!!!!!!!!!!!!!!!!!!!!!!!!!!!!!!!!!!!")</f>
        <v>16088</v>
      </c>
    </row>
    <row r="96" spans="1:7" ht="15.75" thickBot="1" x14ac:dyDescent="0.3">
      <c r="A96" s="117" t="str">
        <f>VLOOKUP(B96, names!A$3:B$2401, 2,FALSE)</f>
        <v>Service Insurance Co.</v>
      </c>
      <c r="B96" s="144" t="s">
        <v>142</v>
      </c>
      <c r="C96" s="145">
        <v>36560</v>
      </c>
      <c r="D96" s="145" t="s">
        <v>3643</v>
      </c>
      <c r="E96" s="146" t="s">
        <v>2664</v>
      </c>
      <c r="F96" s="104" t="str">
        <f t="shared" si="1"/>
        <v>A</v>
      </c>
      <c r="G96" s="117" t="str">
        <f>IFERROR(VLOOKUP(B96,'Demotech old'!$B95:D2094, 2, FALSE), "HEY!!!!!!!!!!!!!!!!!!!!!!!!!!!!!!!!!!!!")</f>
        <v>HEY!!!!!!!!!!!!!!!!!!!!!!!!!!!!!!!!!!!!</v>
      </c>
    </row>
    <row r="97" spans="1:7" ht="15.75" thickBot="1" x14ac:dyDescent="0.3">
      <c r="A97" s="117">
        <f>VLOOKUP(B97, names!A$3:B$2401, 2,FALSE)</f>
        <v>0</v>
      </c>
      <c r="B97" s="147" t="s">
        <v>1781</v>
      </c>
      <c r="C97" s="148">
        <v>11347</v>
      </c>
      <c r="D97" s="148" t="s">
        <v>2741</v>
      </c>
      <c r="E97" s="146" t="s">
        <v>2664</v>
      </c>
      <c r="F97" s="104" t="str">
        <f t="shared" si="1"/>
        <v>A</v>
      </c>
      <c r="G97" s="117" t="str">
        <f>IFERROR(VLOOKUP(B97,'Demotech old'!$B96:D2095, 2, FALSE), "HEY!!!!!!!!!!!!!!!!!!!!!!!!!!!!!!!!!!!!")</f>
        <v>HEY!!!!!!!!!!!!!!!!!!!!!!!!!!!!!!!!!!!!</v>
      </c>
    </row>
    <row r="98" spans="1:7" ht="15.75" thickBot="1" x14ac:dyDescent="0.3">
      <c r="A98" s="117" t="str">
        <f>VLOOKUP(B98, names!A$3:B$2401, 2,FALSE)</f>
        <v>Southern Fidelity Insurance Co.</v>
      </c>
      <c r="B98" s="144" t="s">
        <v>58</v>
      </c>
      <c r="C98" s="145">
        <v>10136</v>
      </c>
      <c r="D98" s="145" t="s">
        <v>2663</v>
      </c>
      <c r="E98" s="146" t="s">
        <v>2664</v>
      </c>
      <c r="F98" s="104" t="str">
        <f t="shared" si="1"/>
        <v>A</v>
      </c>
      <c r="G98" s="117" t="str">
        <f>IFERROR(VLOOKUP(B98,'Demotech old'!$B97:D2096, 2, FALSE), "HEY!!!!!!!!!!!!!!!!!!!!!!!!!!!!!!!!!!!!")</f>
        <v>HEY!!!!!!!!!!!!!!!!!!!!!!!!!!!!!!!!!!!!</v>
      </c>
    </row>
    <row r="99" spans="1:7" ht="15.75" thickBot="1" x14ac:dyDescent="0.3">
      <c r="A99" s="117" t="str">
        <f>VLOOKUP(B99, names!A$3:B$2401, 2,FALSE)</f>
        <v>Southern Fidelity Property &amp; Casualty</v>
      </c>
      <c r="B99" s="147" t="s">
        <v>62</v>
      </c>
      <c r="C99" s="148">
        <v>14166</v>
      </c>
      <c r="D99" s="148" t="s">
        <v>2663</v>
      </c>
      <c r="E99" s="146" t="s">
        <v>2664</v>
      </c>
      <c r="F99" s="104" t="str">
        <f t="shared" si="1"/>
        <v>A</v>
      </c>
      <c r="G99" s="117" t="str">
        <f>IFERROR(VLOOKUP(B99,'Demotech old'!$B98:D2097, 2, FALSE), "HEY!!!!!!!!!!!!!!!!!!!!!!!!!!!!!!!!!!!!")</f>
        <v>HEY!!!!!!!!!!!!!!!!!!!!!!!!!!!!!!!!!!!!</v>
      </c>
    </row>
    <row r="100" spans="1:7" ht="15.75" thickBot="1" x14ac:dyDescent="0.3">
      <c r="A100" s="117" t="str">
        <f>VLOOKUP(B100, names!A$3:B$2401, 2,FALSE)</f>
        <v>Southern Oak Insurance Co.</v>
      </c>
      <c r="B100" s="144" t="s">
        <v>65</v>
      </c>
      <c r="C100" s="145">
        <v>12247</v>
      </c>
      <c r="D100" s="145" t="s">
        <v>2663</v>
      </c>
      <c r="E100" s="146" t="s">
        <v>2664</v>
      </c>
      <c r="F100" s="104" t="str">
        <f t="shared" si="1"/>
        <v>A</v>
      </c>
      <c r="G100" s="117" t="str">
        <f>IFERROR(VLOOKUP(B100,'Demotech old'!$B99:D2098, 2, FALSE), "HEY!!!!!!!!!!!!!!!!!!!!!!!!!!!!!!!!!!!!")</f>
        <v>HEY!!!!!!!!!!!!!!!!!!!!!!!!!!!!!!!!!!!!</v>
      </c>
    </row>
    <row r="101" spans="1:7" ht="15.75" thickBot="1" x14ac:dyDescent="0.3">
      <c r="A101" s="117">
        <f>VLOOKUP(B101, names!A$3:B$2401, 2,FALSE)</f>
        <v>0</v>
      </c>
      <c r="B101" s="147" t="s">
        <v>2742</v>
      </c>
      <c r="C101" s="148">
        <v>10754</v>
      </c>
      <c r="D101" s="148" t="s">
        <v>2663</v>
      </c>
      <c r="E101" s="146" t="s">
        <v>2664</v>
      </c>
      <c r="F101" s="104" t="str">
        <f t="shared" si="1"/>
        <v>A</v>
      </c>
      <c r="G101" s="117" t="str">
        <f>IFERROR(VLOOKUP(B101,'Demotech old'!$B100:D2099, 2, FALSE), "HEY!!!!!!!!!!!!!!!!!!!!!!!!!!!!!!!!!!!!")</f>
        <v>HEY!!!!!!!!!!!!!!!!!!!!!!!!!!!!!!!!!!!!</v>
      </c>
    </row>
    <row r="102" spans="1:7" ht="15.75" thickBot="1" x14ac:dyDescent="0.3">
      <c r="A102" s="117" t="str">
        <f>VLOOKUP(B102, names!A$3:B$2401, 2,FALSE)</f>
        <v>St. Johns Insurance Co.</v>
      </c>
      <c r="B102" s="144" t="s">
        <v>2743</v>
      </c>
      <c r="C102" s="145">
        <v>11844</v>
      </c>
      <c r="D102" s="145" t="s">
        <v>2663</v>
      </c>
      <c r="E102" s="146" t="s">
        <v>2664</v>
      </c>
      <c r="F102" s="104" t="str">
        <f t="shared" si="1"/>
        <v>A</v>
      </c>
      <c r="G102" s="117" t="str">
        <f>IFERROR(VLOOKUP(B102,'Demotech old'!$B101:D2100, 2, FALSE), "HEY!!!!!!!!!!!!!!!!!!!!!!!!!!!!!!!!!!!!")</f>
        <v>HEY!!!!!!!!!!!!!!!!!!!!!!!!!!!!!!!!!!!!</v>
      </c>
    </row>
    <row r="103" spans="1:7" ht="15.75" thickBot="1" x14ac:dyDescent="0.3">
      <c r="A103" s="117">
        <f>VLOOKUP(B103, names!A$3:B$2401, 2,FALSE)</f>
        <v>0</v>
      </c>
      <c r="B103" s="147" t="s">
        <v>383</v>
      </c>
      <c r="C103" s="148">
        <v>18023</v>
      </c>
      <c r="D103" s="148" t="s">
        <v>3691</v>
      </c>
      <c r="E103" s="146" t="s">
        <v>2664</v>
      </c>
      <c r="F103" s="104" t="str">
        <f t="shared" si="1"/>
        <v>A</v>
      </c>
      <c r="G103" s="117">
        <f>IFERROR(VLOOKUP(B103,'Demotech old'!$B102:D2101, 2, FALSE), "HEY!!!!!!!!!!!!!!!!!!!!!!!!!!!!!!!!!!!!")</f>
        <v>18023</v>
      </c>
    </row>
    <row r="104" spans="1:7" ht="15.75" thickBot="1" x14ac:dyDescent="0.3">
      <c r="A104" s="117">
        <f>VLOOKUP(B104, names!A$3:B$2401, 2,FALSE)</f>
        <v>0</v>
      </c>
      <c r="B104" s="144" t="s">
        <v>3547</v>
      </c>
      <c r="C104" s="145">
        <v>14026</v>
      </c>
      <c r="D104" s="145" t="s">
        <v>2663</v>
      </c>
      <c r="E104" s="146" t="s">
        <v>2664</v>
      </c>
      <c r="F104" s="104" t="str">
        <f t="shared" si="1"/>
        <v>A</v>
      </c>
      <c r="G104" s="117">
        <f>IFERROR(VLOOKUP(B104,'Demotech old'!$B103:D2102, 2, FALSE), "HEY!!!!!!!!!!!!!!!!!!!!!!!!!!!!!!!!!!!!")</f>
        <v>14026</v>
      </c>
    </row>
    <row r="105" spans="1:7" ht="15.75" thickBot="1" x14ac:dyDescent="0.3">
      <c r="A105" s="117">
        <f>VLOOKUP(B105, names!A$3:B$2401, 2,FALSE)</f>
        <v>0</v>
      </c>
      <c r="B105" s="147" t="s">
        <v>2746</v>
      </c>
      <c r="C105" s="148">
        <v>18031</v>
      </c>
      <c r="D105" s="148" t="s">
        <v>2747</v>
      </c>
      <c r="E105" s="146" t="s">
        <v>2670</v>
      </c>
      <c r="F105" s="104" t="str">
        <f t="shared" si="1"/>
        <v>A'</v>
      </c>
      <c r="G105" s="117" t="str">
        <f>IFERROR(VLOOKUP(B105,'Demotech old'!$B104:D2103, 2, FALSE), "HEY!!!!!!!!!!!!!!!!!!!!!!!!!!!!!!!!!!!!")</f>
        <v>HEY!!!!!!!!!!!!!!!!!!!!!!!!!!!!!!!!!!!!</v>
      </c>
    </row>
    <row r="106" spans="1:7" ht="15.75" thickBot="1" x14ac:dyDescent="0.3">
      <c r="A106" s="117" t="str">
        <f>VLOOKUP(B106, names!A$3:B$2401, 2,FALSE)</f>
        <v xml:space="preserve">Tower Hill Preferred Insurance Co. </v>
      </c>
      <c r="B106" s="144" t="s">
        <v>1869</v>
      </c>
      <c r="C106" s="145">
        <v>29050</v>
      </c>
      <c r="D106" s="145" t="s">
        <v>2731</v>
      </c>
      <c r="E106" s="146" t="s">
        <v>2664</v>
      </c>
      <c r="F106" s="104" t="str">
        <f t="shared" si="1"/>
        <v>A</v>
      </c>
      <c r="G106" s="117" t="str">
        <f>IFERROR(VLOOKUP(B106,'Demotech old'!$B105:D2104, 2, FALSE), "HEY!!!!!!!!!!!!!!!!!!!!!!!!!!!!!!!!!!!!")</f>
        <v>HEY!!!!!!!!!!!!!!!!!!!!!!!!!!!!!!!!!!!!</v>
      </c>
    </row>
    <row r="107" spans="1:7" ht="15.75" thickBot="1" x14ac:dyDescent="0.3">
      <c r="A107" s="117" t="str">
        <f>VLOOKUP(B107, names!A$3:B$2401, 2,FALSE)</f>
        <v>Tower Hill Prime Insurance Co.</v>
      </c>
      <c r="B107" s="147" t="s">
        <v>43</v>
      </c>
      <c r="C107" s="148">
        <v>11027</v>
      </c>
      <c r="D107" s="148" t="s">
        <v>2731</v>
      </c>
      <c r="E107" s="146" t="s">
        <v>2664</v>
      </c>
      <c r="F107" s="104" t="str">
        <f t="shared" si="1"/>
        <v>A</v>
      </c>
      <c r="G107" s="117" t="str">
        <f>IFERROR(VLOOKUP(B107,'Demotech old'!$B106:D2105, 2, FALSE), "HEY!!!!!!!!!!!!!!!!!!!!!!!!!!!!!!!!!!!!")</f>
        <v>HEY!!!!!!!!!!!!!!!!!!!!!!!!!!!!!!!!!!!!</v>
      </c>
    </row>
    <row r="108" spans="1:7" ht="15.75" thickBot="1" x14ac:dyDescent="0.3">
      <c r="A108" s="117" t="str">
        <f>VLOOKUP(B108, names!A$3:B$2401, 2,FALSE)</f>
        <v>Tower Hill Select Insurance Co.</v>
      </c>
      <c r="B108" s="144" t="s">
        <v>63</v>
      </c>
      <c r="C108" s="145">
        <v>12011</v>
      </c>
      <c r="D108" s="145" t="s">
        <v>2731</v>
      </c>
      <c r="E108" s="146" t="s">
        <v>2664</v>
      </c>
      <c r="F108" s="104" t="str">
        <f t="shared" si="1"/>
        <v>A</v>
      </c>
      <c r="G108" s="117" t="str">
        <f>IFERROR(VLOOKUP(B108,'Demotech old'!$B107:D2106, 2, FALSE), "HEY!!!!!!!!!!!!!!!!!!!!!!!!!!!!!!!!!!!!")</f>
        <v>HEY!!!!!!!!!!!!!!!!!!!!!!!!!!!!!!!!!!!!</v>
      </c>
    </row>
    <row r="109" spans="1:7" ht="15.75" thickBot="1" x14ac:dyDescent="0.3">
      <c r="A109" s="117" t="str">
        <f>VLOOKUP(B109, names!A$3:B$2401, 2,FALSE)</f>
        <v>Tower Hill Signature Insurance Co.</v>
      </c>
      <c r="B109" s="147" t="s">
        <v>51</v>
      </c>
      <c r="C109" s="148">
        <v>12538</v>
      </c>
      <c r="D109" s="148" t="s">
        <v>2731</v>
      </c>
      <c r="E109" s="146" t="s">
        <v>2664</v>
      </c>
      <c r="F109" s="104" t="str">
        <f t="shared" si="1"/>
        <v>A</v>
      </c>
      <c r="G109" s="117" t="str">
        <f>IFERROR(VLOOKUP(B109,'Demotech old'!$B108:D2107, 2, FALSE), "HEY!!!!!!!!!!!!!!!!!!!!!!!!!!!!!!!!!!!!")</f>
        <v>HEY!!!!!!!!!!!!!!!!!!!!!!!!!!!!!!!!!!!!</v>
      </c>
    </row>
    <row r="110" spans="1:7" ht="15.75" thickBot="1" x14ac:dyDescent="0.3">
      <c r="A110" s="117">
        <f>VLOOKUP(B110, names!A$3:B$2401, 2,FALSE)</f>
        <v>0</v>
      </c>
      <c r="B110" s="144" t="s">
        <v>3648</v>
      </c>
      <c r="C110" s="145">
        <v>28886</v>
      </c>
      <c r="D110" s="145" t="s">
        <v>3643</v>
      </c>
      <c r="E110" s="146" t="s">
        <v>2664</v>
      </c>
      <c r="F110" s="104" t="str">
        <f t="shared" si="1"/>
        <v>A</v>
      </c>
      <c r="G110" s="117">
        <f>IFERROR(VLOOKUP(B110,'Demotech old'!$B109:D2108, 2, FALSE), "HEY!!!!!!!!!!!!!!!!!!!!!!!!!!!!!!!!!!!!")</f>
        <v>28886</v>
      </c>
    </row>
    <row r="111" spans="1:7" ht="15.75" thickBot="1" x14ac:dyDescent="0.3">
      <c r="A111" s="117" t="str">
        <f>VLOOKUP(B111, names!A$3:B$2401, 2,FALSE)</f>
        <v>TypTap Insurance Co.</v>
      </c>
      <c r="B111" s="147" t="s">
        <v>3393</v>
      </c>
      <c r="C111" s="148">
        <v>15885</v>
      </c>
      <c r="D111" s="148" t="s">
        <v>3392</v>
      </c>
      <c r="E111" s="146" t="s">
        <v>2664</v>
      </c>
      <c r="F111" s="104" t="str">
        <f t="shared" si="1"/>
        <v>A</v>
      </c>
      <c r="G111" s="117" t="str">
        <f>IFERROR(VLOOKUP(B111,'Demotech old'!$B110:D2109, 2, FALSE), "HEY!!!!!!!!!!!!!!!!!!!!!!!!!!!!!!!!!!!!")</f>
        <v>HEY!!!!!!!!!!!!!!!!!!!!!!!!!!!!!!!!!!!!</v>
      </c>
    </row>
    <row r="112" spans="1:7" ht="15.75" thickBot="1" x14ac:dyDescent="0.3">
      <c r="A112" s="117" t="str">
        <f>VLOOKUP(B112, names!A$3:B$2401, 2,FALSE)</f>
        <v>United Property &amp; Casualty Insurance Co.</v>
      </c>
      <c r="B112" s="144" t="s">
        <v>39</v>
      </c>
      <c r="C112" s="145">
        <v>10969</v>
      </c>
      <c r="D112" s="145" t="s">
        <v>2748</v>
      </c>
      <c r="E112" s="146" t="s">
        <v>2664</v>
      </c>
      <c r="F112" s="104" t="str">
        <f t="shared" si="1"/>
        <v>A</v>
      </c>
      <c r="G112" s="117" t="str">
        <f>IFERROR(VLOOKUP(B112,'Demotech old'!$B111:D2110, 2, FALSE), "HEY!!!!!!!!!!!!!!!!!!!!!!!!!!!!!!!!!!!!")</f>
        <v>HEY!!!!!!!!!!!!!!!!!!!!!!!!!!!!!!!!!!!!</v>
      </c>
    </row>
    <row r="113" spans="1:7" ht="30.75" thickBot="1" x14ac:dyDescent="0.3">
      <c r="A113" s="117" t="str">
        <f>VLOOKUP(B113, names!A$3:B$2401, 2,FALSE)</f>
        <v>Universal Insurance Co. Of North America</v>
      </c>
      <c r="B113" s="147" t="s">
        <v>70</v>
      </c>
      <c r="C113" s="148">
        <v>11986</v>
      </c>
      <c r="D113" s="148" t="s">
        <v>2749</v>
      </c>
      <c r="E113" s="146" t="s">
        <v>2664</v>
      </c>
      <c r="F113" s="104" t="str">
        <f t="shared" si="1"/>
        <v>A</v>
      </c>
      <c r="G113" s="117" t="str">
        <f>IFERROR(VLOOKUP(B113,'Demotech old'!$B112:D2111, 2, FALSE), "HEY!!!!!!!!!!!!!!!!!!!!!!!!!!!!!!!!!!!!")</f>
        <v>HEY!!!!!!!!!!!!!!!!!!!!!!!!!!!!!!!!!!!!</v>
      </c>
    </row>
    <row r="114" spans="1:7" ht="30.75" thickBot="1" x14ac:dyDescent="0.3">
      <c r="A114" s="117" t="str">
        <f>VLOOKUP(B114, names!A$3:B$2401, 2,FALSE)</f>
        <v>Universal Property &amp; Casualty Insurance Co.</v>
      </c>
      <c r="B114" s="144" t="s">
        <v>34</v>
      </c>
      <c r="C114" s="145">
        <v>10861</v>
      </c>
      <c r="D114" s="145" t="s">
        <v>2674</v>
      </c>
      <c r="E114" s="146" t="s">
        <v>2664</v>
      </c>
      <c r="F114" s="104" t="str">
        <f t="shared" si="1"/>
        <v>A</v>
      </c>
      <c r="G114" s="117" t="str">
        <f>IFERROR(VLOOKUP(B114,'Demotech old'!$B113:D2112, 2, FALSE), "HEY!!!!!!!!!!!!!!!!!!!!!!!!!!!!!!!!!!!!")</f>
        <v>HEY!!!!!!!!!!!!!!!!!!!!!!!!!!!!!!!!!!!!</v>
      </c>
    </row>
    <row r="115" spans="1:7" ht="30.75" thickBot="1" x14ac:dyDescent="0.3">
      <c r="A115" s="117" t="str">
        <f>VLOOKUP(B115, names!A$3:B$2401, 2,FALSE)</f>
        <v>US Coastal Property &amp; Casualty Insurance Co.</v>
      </c>
      <c r="B115" s="147" t="s">
        <v>3394</v>
      </c>
      <c r="C115" s="148">
        <v>15900</v>
      </c>
      <c r="D115" s="148" t="s">
        <v>3395</v>
      </c>
      <c r="E115" s="146" t="s">
        <v>2664</v>
      </c>
      <c r="F115" s="104" t="str">
        <f t="shared" si="1"/>
        <v>A</v>
      </c>
      <c r="G115" s="117" t="str">
        <f>IFERROR(VLOOKUP(B115,'Demotech old'!$B114:D2113, 2, FALSE), "HEY!!!!!!!!!!!!!!!!!!!!!!!!!!!!!!!!!!!!")</f>
        <v>HEY!!!!!!!!!!!!!!!!!!!!!!!!!!!!!!!!!!!!</v>
      </c>
    </row>
    <row r="116" spans="1:7" ht="15.75" thickBot="1" x14ac:dyDescent="0.3">
      <c r="A116" s="117">
        <f>VLOOKUP(B116, names!A$3:B$2401, 2,FALSE)</f>
        <v>0</v>
      </c>
      <c r="B116" s="144" t="s">
        <v>2750</v>
      </c>
      <c r="C116" s="145">
        <v>40827</v>
      </c>
      <c r="D116" s="145" t="s">
        <v>2751</v>
      </c>
      <c r="E116" s="146" t="s">
        <v>2670</v>
      </c>
      <c r="F116" s="104" t="str">
        <f t="shared" si="1"/>
        <v>A'</v>
      </c>
      <c r="G116" s="117" t="str">
        <f>IFERROR(VLOOKUP(B116,'Demotech old'!$B115:D2114, 2, FALSE), "HEY!!!!!!!!!!!!!!!!!!!!!!!!!!!!!!!!!!!!")</f>
        <v>HEY!!!!!!!!!!!!!!!!!!!!!!!!!!!!!!!!!!!!</v>
      </c>
    </row>
    <row r="117" spans="1:7" ht="15.75" thickBot="1" x14ac:dyDescent="0.3">
      <c r="A117" s="117" t="str">
        <f>VLOOKUP(B117, names!A$3:B$2401, 2,FALSE)</f>
        <v>Weston Insurance Co.</v>
      </c>
      <c r="B117" s="147" t="s">
        <v>87</v>
      </c>
      <c r="C117" s="148">
        <v>14930</v>
      </c>
      <c r="D117" s="148" t="s">
        <v>2663</v>
      </c>
      <c r="E117" s="146" t="s">
        <v>2664</v>
      </c>
      <c r="F117" s="104" t="str">
        <f t="shared" si="1"/>
        <v>A</v>
      </c>
      <c r="G117" s="117" t="str">
        <f>IFERROR(VLOOKUP(B117,'Demotech old'!$B116:D2115, 2, FALSE), "HEY!!!!!!!!!!!!!!!!!!!!!!!!!!!!!!!!!!!!")</f>
        <v>HEY!!!!!!!!!!!!!!!!!!!!!!!!!!!!!!!!!!!!</v>
      </c>
    </row>
    <row r="118" spans="1:7" ht="15.75" thickBot="1" x14ac:dyDescent="0.3">
      <c r="A118" s="117" t="str">
        <f>VLOOKUP(B118, names!A$3:B$2401, 2,FALSE)</f>
        <v>White Pine Insurance Co.</v>
      </c>
      <c r="B118" s="144" t="s">
        <v>1992</v>
      </c>
      <c r="C118" s="145">
        <v>11932</v>
      </c>
      <c r="D118" s="145" t="s">
        <v>2671</v>
      </c>
      <c r="E118" s="146" t="s">
        <v>2664</v>
      </c>
      <c r="F118" s="104" t="str">
        <f t="shared" si="1"/>
        <v>A</v>
      </c>
      <c r="G118" s="117" t="str">
        <f>IFERROR(VLOOKUP(B118,'Demotech old'!$B117:D2116, 2, FALSE), "HEY!!!!!!!!!!!!!!!!!!!!!!!!!!!!!!!!!!!!")</f>
        <v>HEY!!!!!!!!!!!!!!!!!!!!!!!!!!!!!!!!!!!!</v>
      </c>
    </row>
    <row r="119" spans="1:7" ht="15.75" thickBot="1" x14ac:dyDescent="0.3">
      <c r="A119" s="117">
        <f>VLOOKUP(B119, names!A$3:B$2401, 2,FALSE)</f>
        <v>0</v>
      </c>
      <c r="B119" s="147" t="s">
        <v>1995</v>
      </c>
      <c r="C119" s="148">
        <v>25780</v>
      </c>
      <c r="D119" s="148" t="s">
        <v>3691</v>
      </c>
      <c r="E119" s="146" t="s">
        <v>2664</v>
      </c>
      <c r="F119" s="104" t="str">
        <f t="shared" si="1"/>
        <v>A</v>
      </c>
      <c r="G119" s="117">
        <f>IFERROR(VLOOKUP(B119,'Demotech old'!$B118:D2117, 2, FALSE), "HEY!!!!!!!!!!!!!!!!!!!!!!!!!!!!!!!!!!!!")</f>
        <v>25780</v>
      </c>
    </row>
    <row r="120" spans="1:7" ht="15.75" thickBot="1" x14ac:dyDescent="0.3">
      <c r="A120" s="117">
        <f>VLOOKUP(B120, names!A$3:B$2401, 2,FALSE)</f>
        <v>0</v>
      </c>
      <c r="B120" s="144" t="s">
        <v>3649</v>
      </c>
      <c r="C120" s="145">
        <v>13234</v>
      </c>
      <c r="D120" s="145" t="s">
        <v>3643</v>
      </c>
      <c r="E120" s="146" t="s">
        <v>2664</v>
      </c>
      <c r="F120" s="104" t="str">
        <f t="shared" si="1"/>
        <v>A</v>
      </c>
      <c r="G120" s="117">
        <f>IFERROR(VLOOKUP(B120,'Demotech old'!$B119:D2118, 2, FALSE), "HEY!!!!!!!!!!!!!!!!!!!!!!!!!!!!!!!!!!!!")</f>
        <v>13234</v>
      </c>
    </row>
    <row r="121" spans="1:7" ht="15.75" thickBot="1" x14ac:dyDescent="0.3">
      <c r="A121" s="117">
        <f>VLOOKUP(B121, names!A$3:B$2401, 2,FALSE)</f>
        <v>0</v>
      </c>
      <c r="B121" s="149" t="s">
        <v>1999</v>
      </c>
      <c r="C121" s="150">
        <v>31232</v>
      </c>
      <c r="D121" s="150" t="s">
        <v>2663</v>
      </c>
      <c r="E121" s="151" t="s">
        <v>2670</v>
      </c>
      <c r="F121" s="104" t="str">
        <f t="shared" si="1"/>
        <v>A'</v>
      </c>
      <c r="G121" s="117" t="str">
        <f>IFERROR(VLOOKUP(B121,'Demotech old'!$B120:D2119, 2, FALSE), "HEY!!!!!!!!!!!!!!!!!!!!!!!!!!!!!!!!!!!!")</f>
        <v>HEY!!!!!!!!!!!!!!!!!!!!!!!!!!!!!!!!!!!!</v>
      </c>
    </row>
    <row r="122" spans="1:7" ht="16.5" thickTop="1" thickBot="1" x14ac:dyDescent="0.3">
      <c r="A122" s="117">
        <f>VLOOKUP(B122, names!A$3:B$2401, 2,FALSE)</f>
        <v>0</v>
      </c>
      <c r="B122" s="98" t="s">
        <v>3648</v>
      </c>
      <c r="C122" s="90">
        <v>28886</v>
      </c>
      <c r="D122" s="91" t="s">
        <v>3643</v>
      </c>
      <c r="E122" s="97" t="s">
        <v>2664</v>
      </c>
      <c r="F122" s="104" t="str">
        <f t="shared" si="1"/>
        <v>A</v>
      </c>
      <c r="G122" s="117">
        <f>IFERROR(VLOOKUP(B122,'Demotech old'!$B121:D2120, 2, FALSE), "HEY!!!!!!!!!!!!!!!!!!!!!!!!!!!!!!!!!!!!")</f>
        <v>28886</v>
      </c>
    </row>
    <row r="123" spans="1:7" ht="15.75" thickBot="1" x14ac:dyDescent="0.3">
      <c r="A123" s="117">
        <f>VLOOKUP(B123, names!A$3:B$2401, 2,FALSE)</f>
        <v>0</v>
      </c>
      <c r="B123" s="96" t="s">
        <v>1995</v>
      </c>
      <c r="C123" s="88">
        <v>25780</v>
      </c>
      <c r="D123" s="89" t="s">
        <v>3537</v>
      </c>
      <c r="E123" s="97" t="s">
        <v>2664</v>
      </c>
      <c r="F123" s="104" t="str">
        <f t="shared" si="1"/>
        <v>A</v>
      </c>
      <c r="G123" s="117">
        <f>IFERROR(VLOOKUP(B123,'Demotech old'!$B122:D2121, 2, FALSE), "HEY!!!!!!!!!!!!!!!!!!!!!!!!!!!!!!!!!!!!")</f>
        <v>25780</v>
      </c>
    </row>
    <row r="124" spans="1:7" ht="15.75" thickBot="1" x14ac:dyDescent="0.3">
      <c r="A124" s="117">
        <f>VLOOKUP(B124, names!A$3:B$2401, 2,FALSE)</f>
        <v>0</v>
      </c>
      <c r="B124" s="99" t="s">
        <v>3649</v>
      </c>
      <c r="C124" s="100">
        <v>13234</v>
      </c>
      <c r="D124" s="101" t="s">
        <v>3643</v>
      </c>
      <c r="E124" s="102" t="s">
        <v>2664</v>
      </c>
      <c r="F124" s="104" t="str">
        <f t="shared" si="1"/>
        <v>A</v>
      </c>
      <c r="G124" s="117">
        <f>IFERROR(VLOOKUP(B124,'Demotech old'!$B123:D2122, 2, FALSE), "HEY!!!!!!!!!!!!!!!!!!!!!!!!!!!!!!!!!!!!")</f>
        <v>13234</v>
      </c>
    </row>
    <row r="125" spans="1:7" ht="15.75" thickTop="1" x14ac:dyDescent="0.25"/>
  </sheetData>
  <sortState ref="A2:E124">
    <sortCondition ref="A2:A124"/>
  </sortState>
  <hyperlinks>
    <hyperlink ref="B122" r:id="rId1" display="http://www.demotech.com/search_results_cfo.aspx?id=28886&amp;t=2" xr:uid="{69AEDD6D-6C76-485A-B08F-2C7D17B1FCA3}"/>
    <hyperlink ref="B123" r:id="rId2" display="http://www.demotech.com/search_results_cfo.aspx?id=25780&amp;t=2" xr:uid="{48D191A6-7EAA-4199-A889-C5A314EE9EC6}"/>
    <hyperlink ref="B124" r:id="rId3" display="http://www.demotech.com/search_results_cfo.aspx?id=13234&amp;t=2" xr:uid="{B95A02FB-E66F-43F9-A139-58947A28086B}"/>
    <hyperlink ref="B2" r:id="rId4" display="http://www.demotech.com/search_results_cfo.aspx?id=20010&amp;t=2" xr:uid="{7EAD2E2A-548A-42C8-9F22-05CDAEBA9077}"/>
    <hyperlink ref="B3" r:id="rId5" display="http://www.demotech.com/search_results_cfo.aspx?id=11710&amp;t=2" xr:uid="{8094E9DC-79F5-4480-8E72-56A1B5C69E3D}"/>
    <hyperlink ref="B4" r:id="rId6" display="http://www.demotech.com/search_results_cfo.aspx?id=29688&amp;t=2" xr:uid="{11D6BCB5-18F5-4AB8-92C4-D6BAAC2FCA9D}"/>
    <hyperlink ref="B5" r:id="rId7" display="http://www.demotech.com/search_results_cfo.aspx?id=19240&amp;t=2" xr:uid="{A0F787B2-6854-49B5-A4DD-AAD4792708BD}"/>
    <hyperlink ref="B6" r:id="rId8" display="http://www.demotech.com/search_results_cfo.aspx?id=19232&amp;t=2" xr:uid="{4AA6C4A9-8140-41F6-B867-EC05154EBBC6}"/>
    <hyperlink ref="B7" r:id="rId9" display="http://www.demotech.com/search_results_cfo.aspx?id=17230&amp;t=2" xr:uid="{CC60755B-4E28-4EB4-A8CC-A7C43CBED6D3}"/>
    <hyperlink ref="B8" r:id="rId10" display="http://www.demotech.com/search_results_cfo.aspx?id=37907&amp;t=2" xr:uid="{087BD9DA-0546-4E30-846A-F819A339986B}"/>
    <hyperlink ref="B9" r:id="rId11" display="http://www.demotech.com/search_results_cfo.aspx?id=12968&amp;t=2" xr:uid="{F8D6CAE4-A307-40A5-9A7A-C8EBBAAC4B95}"/>
    <hyperlink ref="B10" r:id="rId12" display="http://www.demotech.com/search_results_cfo.aspx?id=12841&amp;t=2" xr:uid="{6DC94E34-59DF-41CA-A7C0-78DE074F3F4B}"/>
    <hyperlink ref="B11" r:id="rId13" display="http://www.demotech.com/search_results_cfo.aspx?id=12190&amp;t=2" xr:uid="{7DCE0507-C338-4E4D-AAEA-28DDEB359405}"/>
    <hyperlink ref="B12" r:id="rId14" display="http://www.demotech.com/search_results_cfo.aspx?id=13563&amp;t=2" xr:uid="{DD79FA3A-10BC-4CAF-BA9D-8686C8AD5F65}"/>
    <hyperlink ref="B13" r:id="rId15" display="http://www.demotech.com/search_results_cfo.aspx?id=21806&amp;t=2" xr:uid="{071E2E8A-C578-4F24-B8BA-34C5F0B328D4}"/>
    <hyperlink ref="B14" r:id="rId16" display="http://www.demotech.com/search_results_cfo.aspx?id=42897&amp;t=2" xr:uid="{A6E26789-158E-4CCE-ACDC-E0DEE9B9DCA2}"/>
    <hyperlink ref="B15" r:id="rId17" display="http://www.demotech.com/search_results_cfo.aspx?id=10872&amp;t=2" xr:uid="{653B6F37-79C0-4E66-A41F-CA089DAA1778}"/>
    <hyperlink ref="B16" r:id="rId18" display="http://www.demotech.com/search_results_cfo.aspx?id=12359&amp;t=2" xr:uid="{CC31FD98-8ED2-45BE-9CE6-4FF639A629BE}"/>
    <hyperlink ref="B17" r:id="rId19" display="http://www.demotech.com/search_results_cfo.aspx?id=27898&amp;t=2" xr:uid="{FE80687F-0B23-4B52-9B95-E6440C270292}"/>
    <hyperlink ref="B18" r:id="rId20" display="http://www.demotech.com/search_results_cfo.aspx?id=10665&amp;t=2" xr:uid="{277B1E2B-A05D-400A-9418-4C1660C3CCC2}"/>
    <hyperlink ref="B19" r:id="rId21" display="http://www.demotech.com/search_results_cfo.aspx?id=15617&amp;t=2" xr:uid="{CE7DD80F-0BA9-41E8-AB1F-5A49941DE97C}"/>
    <hyperlink ref="B20" r:id="rId22" display="http://www.demotech.com/search_results_cfo.aspx?id=11598&amp;t=2" xr:uid="{705F6B82-A4CB-4212-A739-1A64E8EA48EC}"/>
    <hyperlink ref="B21" r:id="rId23" display="http://www.demotech.com/search_results_cfo.aspx?id=12196&amp;t=2" xr:uid="{0E402F1B-BB2D-4226-89CB-7D6BDC41B808}"/>
    <hyperlink ref="B22" r:id="rId24" display="http://www.demotech.com/search_results_cfo.aspx?id=11072&amp;t=2" xr:uid="{C1276731-6B37-4AA9-A596-0BD051944AB3}"/>
    <hyperlink ref="B23" r:id="rId25" display="http://www.demotech.com/search_results_cfo.aspx?id=13142&amp;t=2" xr:uid="{76C041DF-DE30-4A4B-BEDE-DDBB2F78BEA1}"/>
    <hyperlink ref="B24" r:id="rId26" display="http://www.demotech.com/search_results_cfo.aspx?id=12813&amp;t=2" xr:uid="{CDA102EA-FF32-412F-8BE0-6B790A9130A1}"/>
    <hyperlink ref="B25" r:id="rId27" display="http://www.demotech.com/search_results_cfo.aspx?id=13139&amp;t=2" xr:uid="{887B243F-E19E-4B29-985D-226300EF80CD}"/>
    <hyperlink ref="B26" r:id="rId28" display="http://www.demotech.com/search_results_cfo.aspx?id=22390&amp;t=2" xr:uid="{6702B576-D9CF-43BC-96E3-E380F321FDF4}"/>
    <hyperlink ref="B27" r:id="rId29" display="http://www.demotech.com/search_results_cfo.aspx?id=33162&amp;t=2" xr:uid="{DC005B24-8A25-46AD-9318-27A963A8CF9A}"/>
    <hyperlink ref="B28" r:id="rId30" display="http://www.demotech.com/search_results_cfo.aspx?id=29513&amp;t=2" xr:uid="{62761D37-6471-4197-93F5-4DCF72A2E963}"/>
    <hyperlink ref="B29" r:id="rId31" display="http://www.demotech.com/search_results_cfo.aspx?id=10908&amp;t=2" xr:uid="{012545E6-77AB-4485-9FB8-1E180B7C740B}"/>
    <hyperlink ref="B30" r:id="rId32" display="http://www.demotech.com/search_results_cfo.aspx?id=11825&amp;t=2" xr:uid="{BDB1BFCD-4E22-45AB-B76F-C8324ED9B84B}"/>
    <hyperlink ref="B31" r:id="rId33" display="http://www.demotech.com/search_results_cfo.aspx?id=10835&amp;t=2" xr:uid="{61B94ED5-E470-4750-A9D0-279E03C4473E}"/>
    <hyperlink ref="B32" r:id="rId34" display="http://www.demotech.com/search_results_cfo.aspx?id=30511&amp;t=2" xr:uid="{F72EC731-7F06-490D-9BE7-A2E1D5C200C1}"/>
    <hyperlink ref="B33" r:id="rId35" display="http://www.demotech.com/search_results_cfo.aspx?id=12573&amp;t=2" xr:uid="{78E78BEC-1CB7-46AE-A62F-31FF9C938C59}"/>
    <hyperlink ref="B34" r:id="rId36" display="http://www.demotech.com/search_results_cfo.aspx?id=11976&amp;t=2" xr:uid="{CE3A7A57-273B-4C50-911B-6497E686EE52}"/>
    <hyperlink ref="B35" r:id="rId37" display="http://www.demotech.com/search_results_cfo.aspx?id=36951&amp;t=2" xr:uid="{B6B64F40-19F8-471E-974B-D506B6E68355}"/>
    <hyperlink ref="B36" r:id="rId38" display="http://www.demotech.com/search_results_cfo.aspx?id=14388&amp;t=2" xr:uid="{4EF9114A-7D31-40E6-961E-702B16999DF8}"/>
    <hyperlink ref="B37" r:id="rId39" display="http://www.demotech.com/search_results_cfo.aspx?id=29734&amp;t=2" xr:uid="{C3F73FD1-39E5-4F77-AB41-BC812C40A8AA}"/>
    <hyperlink ref="B38" r:id="rId40" display="http://www.demotech.com/search_results_cfo.aspx?id=10075&amp;t=2" xr:uid="{F917F43D-9170-4AF5-A062-398C62B49E1A}"/>
    <hyperlink ref="B39" r:id="rId41" display="http://www.demotech.com/search_results_cfo.aspx?id=10783&amp;t=2" xr:uid="{44260869-AFEE-464C-B5FA-5432B14E11D5}"/>
    <hyperlink ref="B40" r:id="rId42" display="http://www.demotech.com/search_results_cfo.aspx?id=10953&amp;t=2" xr:uid="{8C42EC8F-8994-4808-B22A-99E1BFD31088}"/>
    <hyperlink ref="B41" r:id="rId43" display="http://www.demotech.com/search_results_cfo.aspx?id=15893&amp;t=2" xr:uid="{2B6919A7-E546-408C-9521-61F885FC6523}"/>
    <hyperlink ref="B42" r:id="rId44" display="http://www.demotech.com/search_results_cfo.aspx?id=12482&amp;t=2" xr:uid="{F4A227C8-3CF5-4C08-A4DF-56C3C544DBF7}"/>
    <hyperlink ref="B43" r:id="rId45" display="http://www.demotech.com/search_results_cfo.aspx?id=25402&amp;t=2" xr:uid="{3F977A2D-21F5-4289-9F93-F5F40DDF5BD0}"/>
    <hyperlink ref="B44" r:id="rId46" display="http://www.demotech.com/search_results_cfo.aspx?id=10346&amp;t=2" xr:uid="{C503BC64-1DF9-4001-B0CF-FF5F718B32FA}"/>
    <hyperlink ref="B45" r:id="rId47" display="http://www.demotech.com/search_results_cfo.aspx?id=15130&amp;t=2" xr:uid="{D2E37A66-E350-432D-8B43-AB7760C00741}"/>
    <hyperlink ref="B46" r:id="rId48" display="http://www.demotech.com/search_results_cfo.aspx?id=25712&amp;t=2" xr:uid="{FB30DBE1-7514-494E-B6E8-D914123C4E3E}"/>
    <hyperlink ref="B47" r:id="rId49" display="http://www.demotech.com/search_results_cfo.aspx?id=30210&amp;t=2" xr:uid="{3462DE61-720F-4BEA-B93E-139055C9DFB8}"/>
    <hyperlink ref="B48" r:id="rId50" display="http://www.demotech.com/search_results_cfo.aspx?id=10790&amp;t=2" xr:uid="{ED333B5D-246D-480E-B315-48EF592E0CCA}"/>
    <hyperlink ref="B49" r:id="rId51" display="http://www.demotech.com/search_results_cfo.aspx?id=29980&amp;t=2" xr:uid="{E249E849-CA32-4FA5-922A-8BBBD6BC7E25}"/>
    <hyperlink ref="B50" r:id="rId52" display="http://www.demotech.com/search_results_cfo.aspx?id=13990&amp;t=2" xr:uid="{89AEDA65-0B22-4783-B46B-5C86F3512A7A}"/>
    <hyperlink ref="B51" r:id="rId53" display="http://www.demotech.com/search_results_cfo.aspx?id=10897&amp;t=2" xr:uid="{1D98B64F-1C3A-488A-A8BA-15FB311F1543}"/>
    <hyperlink ref="B52" r:id="rId54" display="http://www.demotech.com/search_results_cfo.aspx?id=10688&amp;t=2" xr:uid="{2294A58A-F5D4-4B61-B697-AECFD00A5117}"/>
    <hyperlink ref="B53" r:id="rId55" display="http://www.demotech.com/search_results_cfo.aspx?id=10132&amp;t=2" xr:uid="{01188435-1D0F-414F-BDEE-23CAE7B707A3}"/>
    <hyperlink ref="B54" r:id="rId56" display="http://www.demotech.com/search_results_cfo.aspx?id=-39&amp;t=2" xr:uid="{121DF5D7-6459-4C49-862E-D27EB294589C}"/>
    <hyperlink ref="B55" r:id="rId57" display="http://www.demotech.com/search_results_cfo.aspx?id=17248&amp;t=2" xr:uid="{2B232E97-65EE-4010-A08B-800399F0113D}"/>
    <hyperlink ref="B56" r:id="rId58" display="http://www.demotech.com/search_results_cfo.aspx?id=10074&amp;t=2" xr:uid="{77508A98-EB5A-4E15-B138-A7DFC175A532}"/>
    <hyperlink ref="B57" r:id="rId59" display="http://www.demotech.com/search_results_cfo.aspx?id=28339&amp;t=2" xr:uid="{35C049D1-74D2-4261-B77F-FE64EE33CB3F}"/>
    <hyperlink ref="B58" r:id="rId60" display="http://www.demotech.com/search_results_cfo.aspx?id=26654&amp;t=2" xr:uid="{C27F2EEF-1E96-45B1-A729-9F89EB9CB521}"/>
    <hyperlink ref="B59" r:id="rId61" display="http://www.demotech.com/search_results_cfo.aspx?id=12237&amp;t=2" xr:uid="{5CFA66EF-6CA6-4B62-87E3-CD2F7B4146C8}"/>
    <hyperlink ref="B60" r:id="rId62" display="http://www.demotech.com/search_results_cfo.aspx?id=26433&amp;t=2" xr:uid="{9BA4F19E-1655-4DA2-B019-647693228586}"/>
    <hyperlink ref="B61" r:id="rId63" display="http://www.demotech.com/search_results_cfo.aspx?id=12767&amp;t=2" xr:uid="{C884B8F2-9143-475D-BABC-5FB2F53FFD9E}"/>
    <hyperlink ref="B62" r:id="rId64" display="http://www.demotech.com/search_results_cfo.aspx?id=14407&amp;t=2" xr:uid="{057A29A4-40AC-436E-8994-7C363E408A32}"/>
    <hyperlink ref="B63" r:id="rId65" display="http://www.demotech.com/search_results_cfo.aspx?id=12944&amp;t=2" xr:uid="{EE4340F2-A3D2-4B89-816D-ECDAC7FAC7B3}"/>
    <hyperlink ref="B64" r:id="rId66" display="http://www.demotech.com/search_results_cfo.aspx?id=-41&amp;t=2" xr:uid="{F001F3AB-222F-4446-ADC5-A6419D2AC3B9}"/>
    <hyperlink ref="B65" r:id="rId67" display="http://www.demotech.com/search_results_cfo.aspx?id=15366&amp;t=2" xr:uid="{A556D724-C06B-48C7-8EC2-2473B850CCDF}"/>
    <hyperlink ref="B66" r:id="rId68" display="http://www.demotech.com/search_results_cfo.aspx?id=13722&amp;t=2" xr:uid="{ED4489D9-9049-4BEC-BB82-818309049E3A}"/>
    <hyperlink ref="B67" r:id="rId69" display="http://www.demotech.com/search_results_cfo.aspx?id=13648&amp;t=2" xr:uid="{EA9D71B7-4CEA-470D-8C9E-7EF66C48E5E9}"/>
    <hyperlink ref="B68" r:id="rId70" display="http://www.demotech.com/search_results_cfo.aspx?id=14568&amp;t=2" xr:uid="{58E0DA63-7C6B-404D-AB93-C0D483FA4731}"/>
    <hyperlink ref="B69" r:id="rId71" display="http://www.demotech.com/search_results_cfo.aspx?id=13793&amp;t=2" xr:uid="{EAE0EB04-D5A9-48B5-8196-0F42EF6CBF06}"/>
    <hyperlink ref="B70" r:id="rId72" display="http://www.demotech.com/search_results_cfo.aspx?id=12957&amp;t=2" xr:uid="{F19F8060-ACA8-4311-9C71-3CD927CB7E21}"/>
    <hyperlink ref="B71" r:id="rId73" display="http://www.demotech.com/search_results_cfo.aspx?id=15715&amp;t=2" xr:uid="{17392C2D-68D4-42A6-AE83-F9C01473BDC3}"/>
    <hyperlink ref="B72" r:id="rId74" display="http://www.demotech.com/search_results_cfo.aspx?id=13331&amp;t=2" xr:uid="{188B1D8A-B52A-4ADE-AD44-7C53ED4C0E81}"/>
    <hyperlink ref="B73" r:id="rId75" display="http://www.demotech.com/search_results_cfo.aspx?id=11806&amp;t=2" xr:uid="{1A9D4EE6-5085-4026-8C64-3E11673EDB93}"/>
    <hyperlink ref="B74" r:id="rId76" display="http://www.demotech.com/search_results_cfo.aspx?id=12114&amp;t=2" xr:uid="{418C5E8B-A6FA-4D99-AD46-72D90C272999}"/>
    <hyperlink ref="B75" r:id="rId77" display="http://www.demotech.com/search_results_cfo.aspx?id=13012&amp;t=2" xr:uid="{483DE151-C64E-4D67-A20D-07A9D9656B03}"/>
    <hyperlink ref="B76" r:id="rId78" display="http://www.demotech.com/search_results_cfo.aspx?id=13167&amp;t=2" xr:uid="{59641B31-D153-4763-A0F4-3449764FF449}"/>
    <hyperlink ref="B77" r:id="rId79" display="http://www.demotech.com/search_results_cfo.aspx?id=36455&amp;t=2" xr:uid="{8A866817-AEE3-435D-9254-ADE436121232}"/>
    <hyperlink ref="B78" r:id="rId80" display="http://www.demotech.com/search_results_cfo.aspx?id=23248&amp;t=2" xr:uid="{ED320350-E74D-4B8B-A77C-F85F6038BA86}"/>
    <hyperlink ref="B79" r:id="rId81" display="http://www.demotech.com/search_results_cfo.aspx?id=12360&amp;t=2" xr:uid="{C1308781-6399-4FB8-B941-D92B31825801}"/>
    <hyperlink ref="B80" r:id="rId82" display="http://www.demotech.com/search_results_cfo.aspx?id=26565&amp;t=2" xr:uid="{8B72D05B-142F-49E0-8090-A6C851D1AAB6}"/>
    <hyperlink ref="B81" r:id="rId83" display="http://www.demotech.com/search_results_cfo.aspx?id=37060&amp;t=2" xr:uid="{A9368484-CAE8-4A32-9DAE-A075F9D5D1C2}"/>
    <hyperlink ref="B82" r:id="rId84" display="http://www.demotech.com/search_results_cfo.aspx?id=12954&amp;t=2" xr:uid="{6449BD74-7CCF-4464-9F4F-BA52E77AFE6E}"/>
    <hyperlink ref="B83" r:id="rId85" display="http://www.demotech.com/search_results_cfo.aspx?id=38644&amp;t=2" xr:uid="{2696A6D8-C761-4CDC-89AC-C62A8490A3E6}"/>
    <hyperlink ref="B84" r:id="rId86" display="http://www.demotech.com/search_results_cfo.aspx?id=11973&amp;t=2" xr:uid="{B2E00901-214D-4644-94F3-900A6FA18216}"/>
    <hyperlink ref="B85" r:id="rId87" display="http://www.demotech.com/search_results_cfo.aspx?id=14974&amp;t=2" xr:uid="{81ED889B-94B1-445E-AC40-44F354B51A71}"/>
    <hyperlink ref="B86" r:id="rId88" display="http://www.demotech.com/search_results_cfo.aspx?id=13125&amp;t=2" xr:uid="{234674FB-BAA1-4B0D-ABEF-B89AE79BF048}"/>
    <hyperlink ref="B87" r:id="rId89" display="http://www.demotech.com/search_results_cfo.aspx?id=13687&amp;t=2" xr:uid="{D91F848B-705F-440C-9569-C358A452ACA4}"/>
    <hyperlink ref="B88" r:id="rId90" display="http://www.demotech.com/search_results_cfo.aspx?id=13038&amp;t=2" xr:uid="{74C05B50-947B-4E27-A963-AADD594D8C99}"/>
    <hyperlink ref="B89" r:id="rId91" display="http://www.demotech.com/search_results_cfo.aspx?id=61700&amp;t=2" xr:uid="{5108C244-F8E3-404C-8E71-6E1C80692096}"/>
    <hyperlink ref="B90" r:id="rId92" display="http://www.demotech.com/search_results_cfo.aspx?id=34509&amp;t=2" xr:uid="{92490326-4CB6-495B-B865-C7479A9A891D}"/>
    <hyperlink ref="B91" r:id="rId93" display="http://www.demotech.com/search_results_cfo.aspx?id=12563&amp;t=2" xr:uid="{9173216B-613C-4E0D-ACF3-478C4FC57954}"/>
    <hyperlink ref="B92" r:id="rId94" display="http://www.demotech.com/search_results_cfo.aspx?id=15341&amp;t=2" xr:uid="{85B3804E-872A-427B-9836-470E5B1060C5}"/>
    <hyperlink ref="B93" r:id="rId95" display="http://www.demotech.com/search_results_cfo.aspx?id=16551&amp;t=2" xr:uid="{F51A7D2C-4E36-40CC-A8ED-1C26B07B7512}"/>
    <hyperlink ref="B94" r:id="rId96" display="http://www.demotech.com/search_results_cfo.aspx?id=10117&amp;t=2" xr:uid="{A684C967-C26E-492A-BF86-91E7AE352E23}"/>
    <hyperlink ref="B95" r:id="rId97" display="http://www.demotech.com/search_results_cfo.aspx?id=16088&amp;t=2" xr:uid="{DC2AB2C9-20DE-42DF-8DA6-5518B7AA0C0D}"/>
    <hyperlink ref="B96" r:id="rId98" display="http://www.demotech.com/search_results_cfo.aspx?id=36560&amp;t=2" xr:uid="{98525843-677A-42A6-BC29-9D5DBE50D38F}"/>
    <hyperlink ref="B97" r:id="rId99" display="http://www.demotech.com/search_results_cfo.aspx?id=11347&amp;t=2" xr:uid="{6155EF5E-490F-4E2A-B63C-216708EAF1CA}"/>
    <hyperlink ref="B98" r:id="rId100" display="http://www.demotech.com/search_results_cfo.aspx?id=10136&amp;t=2" xr:uid="{32C6DAD2-95BB-481D-BC27-DDD7C3C49AD9}"/>
    <hyperlink ref="B99" r:id="rId101" display="http://www.demotech.com/search_results_cfo.aspx?id=14166&amp;t=2" xr:uid="{09AD5371-849B-43CF-B44D-D18F32B099A7}"/>
    <hyperlink ref="B100" r:id="rId102" display="http://www.demotech.com/search_results_cfo.aspx?id=12247&amp;t=2" xr:uid="{63F29179-806E-4CC3-B62D-7735AAA3E799}"/>
    <hyperlink ref="B101" r:id="rId103" display="http://www.demotech.com/search_results_cfo.aspx?id=10754&amp;t=2" xr:uid="{254A60E0-8F36-48A3-B774-57E3C71123BD}"/>
    <hyperlink ref="B102" r:id="rId104" display="http://www.demotech.com/search_results_cfo.aspx?id=11844&amp;t=2" xr:uid="{C5B6EAB1-C4F9-4786-80B9-129422A721CD}"/>
    <hyperlink ref="B103" r:id="rId105" display="http://www.demotech.com/search_results_cfo.aspx?id=18023&amp;t=2" xr:uid="{7984B009-7960-4877-91AE-332DA4C7A3FF}"/>
    <hyperlink ref="B104" r:id="rId106" display="http://www.demotech.com/search_results_cfo.aspx?id=14026&amp;t=2" xr:uid="{8EBBE115-DC8D-49C3-9441-C9856851B953}"/>
    <hyperlink ref="B105" r:id="rId107" display="http://www.demotech.com/search_results_cfo.aspx?id=18031&amp;t=2" xr:uid="{F5E478C1-31B8-443B-B324-A0F585357EE4}"/>
    <hyperlink ref="B106" r:id="rId108" display="http://www.demotech.com/search_results_cfo.aspx?id=29050&amp;t=2" xr:uid="{89D9D2E4-59A5-4896-B5DD-3652FC17F07E}"/>
    <hyperlink ref="B107" r:id="rId109" display="http://www.demotech.com/search_results_cfo.aspx?id=11027&amp;t=2" xr:uid="{572F222A-B0B8-4D2B-A039-276FC3A78E39}"/>
    <hyperlink ref="B108" r:id="rId110" display="http://www.demotech.com/search_results_cfo.aspx?id=12011&amp;t=2" xr:uid="{53E50C76-B25B-451E-988C-6FBA7998B875}"/>
    <hyperlink ref="B109" r:id="rId111" display="http://www.demotech.com/search_results_cfo.aspx?id=12538&amp;t=2" xr:uid="{1BEFDC84-AF97-48E6-BC27-A924FF0B33D4}"/>
    <hyperlink ref="B110" r:id="rId112" display="http://www.demotech.com/search_results_cfo.aspx?id=28886&amp;t=2" xr:uid="{2163DC1B-98A2-4AFA-B766-E3F3A717A723}"/>
    <hyperlink ref="B111" r:id="rId113" display="http://www.demotech.com/search_results_cfo.aspx?id=15885&amp;t=2" xr:uid="{6387FC79-2F64-4A4E-9F54-8BBE444266F3}"/>
    <hyperlink ref="B112" r:id="rId114" display="http://www.demotech.com/search_results_cfo.aspx?id=10969&amp;t=2" xr:uid="{1D1B6F3D-F93C-4D8A-9175-AFF1180996C3}"/>
    <hyperlink ref="B113" r:id="rId115" display="http://www.demotech.com/search_results_cfo.aspx?id=11986&amp;t=2" xr:uid="{369CA627-43DB-48D4-A723-06421313E689}"/>
    <hyperlink ref="B114" r:id="rId116" display="http://www.demotech.com/search_results_cfo.aspx?id=10861&amp;t=2" xr:uid="{302B4D28-190D-4925-9A0E-8F092DC8540E}"/>
    <hyperlink ref="B115" r:id="rId117" display="http://www.demotech.com/search_results_cfo.aspx?id=15900&amp;t=2" xr:uid="{4B4A5507-068B-416C-AC80-7582F6E82124}"/>
    <hyperlink ref="B116" r:id="rId118" display="http://www.demotech.com/search_results_cfo.aspx?id=40827&amp;t=2" xr:uid="{1D7D52F3-2FE1-429F-8812-EFA4217F85D5}"/>
    <hyperlink ref="B117" r:id="rId119" display="http://www.demotech.com/search_results_cfo.aspx?id=14930&amp;t=2" xr:uid="{71F1590B-7F11-451B-96F0-7F8E72D40E15}"/>
    <hyperlink ref="B118" r:id="rId120" display="http://www.demotech.com/search_results_cfo.aspx?id=11932&amp;t=2" xr:uid="{7BBB24FD-CD78-4F79-A9EF-9FB84FC9D4F3}"/>
    <hyperlink ref="B119" r:id="rId121" display="http://www.demotech.com/search_results_cfo.aspx?id=25780&amp;t=2" xr:uid="{9AFD1869-E065-46ED-AED2-0BBCA5EE77C2}"/>
    <hyperlink ref="B120" r:id="rId122" display="http://www.demotech.com/search_results_cfo.aspx?id=13234&amp;t=2" xr:uid="{37312665-C2C4-49B1-A8E4-F542A95F0C1D}"/>
    <hyperlink ref="B121" r:id="rId123" display="http://www.demotech.com/search_results_cfo.aspx?id=31232&amp;t=2" xr:uid="{2E3ED4B9-06A6-457A-B4B5-0EF52618ED8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9754B-2700-4F23-89DF-CD5F188B4312}">
  <dimension ref="A1:G125"/>
  <sheetViews>
    <sheetView workbookViewId="0">
      <selection activeCell="G52" sqref="G52"/>
    </sheetView>
  </sheetViews>
  <sheetFormatPr defaultRowHeight="15" x14ac:dyDescent="0.25"/>
  <cols>
    <col min="1" max="1" width="48" style="117" customWidth="1"/>
    <col min="2" max="2" width="50.5703125" style="117" customWidth="1"/>
    <col min="3" max="16384" width="9.140625" style="117"/>
  </cols>
  <sheetData>
    <row r="1" spans="1:7" ht="16.5" thickTop="1" thickBot="1" x14ac:dyDescent="0.3">
      <c r="A1" s="117" t="s">
        <v>208</v>
      </c>
      <c r="B1" s="92" t="s">
        <v>2911</v>
      </c>
      <c r="C1" s="93" t="s">
        <v>3389</v>
      </c>
      <c r="D1" s="94" t="s">
        <v>3390</v>
      </c>
      <c r="E1" s="95" t="s">
        <v>2928</v>
      </c>
      <c r="F1" s="103" t="s">
        <v>3651</v>
      </c>
      <c r="G1" s="117" t="s">
        <v>3650</v>
      </c>
    </row>
    <row r="2" spans="1:7" ht="15.75" thickBot="1" x14ac:dyDescent="0.3">
      <c r="A2" s="117">
        <f>VLOOKUP(B2, names!A$3:B$2401, 2,FALSE)</f>
        <v>0</v>
      </c>
      <c r="B2" s="98" t="s">
        <v>2666</v>
      </c>
      <c r="C2" s="90">
        <v>11710</v>
      </c>
      <c r="D2" s="91" t="s">
        <v>2663</v>
      </c>
      <c r="E2" s="97" t="s">
        <v>2664</v>
      </c>
      <c r="F2" s="104" t="str">
        <f>TRIM(SUBSTITUTE(E2, "FSR - ", ""))</f>
        <v>A</v>
      </c>
      <c r="G2" s="117" t="str">
        <f>IFERROR(VLOOKUP(B2,#REF!, 1, FALSE), "HEY!")</f>
        <v>HEY!</v>
      </c>
    </row>
    <row r="3" spans="1:7" ht="34.5" thickBot="1" x14ac:dyDescent="0.3">
      <c r="A3" s="117">
        <f>VLOOKUP(B3, names!A$3:B$2401, 2,FALSE)</f>
        <v>0</v>
      </c>
      <c r="B3" s="96" t="s">
        <v>500</v>
      </c>
      <c r="C3" s="88">
        <v>29688</v>
      </c>
      <c r="D3" s="89" t="s">
        <v>2668</v>
      </c>
      <c r="E3" s="97" t="s">
        <v>2665</v>
      </c>
      <c r="F3" s="104" t="str">
        <f t="shared" ref="F3:F66" si="0">TRIM(SUBSTITUTE(E3, "FSR - ", ""))</f>
        <v>A"</v>
      </c>
      <c r="G3" s="117" t="str">
        <f>IFERROR(VLOOKUP(B3,#REF!, 1, FALSE), "HEY!")</f>
        <v>HEY!</v>
      </c>
    </row>
    <row r="4" spans="1:7" ht="34.5" thickBot="1" x14ac:dyDescent="0.3">
      <c r="A4" s="117">
        <f>VLOOKUP(B4, names!A$3:B$2401, 2,FALSE)</f>
        <v>0</v>
      </c>
      <c r="B4" s="98" t="s">
        <v>503</v>
      </c>
      <c r="C4" s="90">
        <v>19240</v>
      </c>
      <c r="D4" s="91" t="s">
        <v>2668</v>
      </c>
      <c r="E4" s="97" t="s">
        <v>2665</v>
      </c>
      <c r="F4" s="104" t="str">
        <f t="shared" si="0"/>
        <v>A"</v>
      </c>
      <c r="G4" s="117" t="str">
        <f>IFERROR(VLOOKUP(B4,#REF!, 1, FALSE), "HEY!")</f>
        <v>HEY!</v>
      </c>
    </row>
    <row r="5" spans="1:7" ht="34.5" thickBot="1" x14ac:dyDescent="0.3">
      <c r="A5" s="117">
        <f>VLOOKUP(B5, names!A$3:B$2401, 2,FALSE)</f>
        <v>0</v>
      </c>
      <c r="B5" s="96" t="s">
        <v>504</v>
      </c>
      <c r="C5" s="88">
        <v>19232</v>
      </c>
      <c r="D5" s="89" t="s">
        <v>2668</v>
      </c>
      <c r="E5" s="97" t="s">
        <v>2665</v>
      </c>
      <c r="F5" s="104" t="str">
        <f t="shared" si="0"/>
        <v>A"</v>
      </c>
      <c r="G5" s="117" t="str">
        <f>IFERROR(VLOOKUP(B5,#REF!, 1, FALSE), "HEY!")</f>
        <v>HEY!</v>
      </c>
    </row>
    <row r="6" spans="1:7" ht="34.5" thickBot="1" x14ac:dyDescent="0.3">
      <c r="A6" s="117">
        <f>VLOOKUP(B6, names!A$3:B$2401, 2,FALSE)</f>
        <v>0</v>
      </c>
      <c r="B6" s="98" t="s">
        <v>2669</v>
      </c>
      <c r="C6" s="90">
        <v>17230</v>
      </c>
      <c r="D6" s="91" t="s">
        <v>2668</v>
      </c>
      <c r="E6" s="97" t="s">
        <v>2665</v>
      </c>
      <c r="F6" s="104" t="str">
        <f t="shared" si="0"/>
        <v>A"</v>
      </c>
      <c r="G6" s="117" t="str">
        <f>IFERROR(VLOOKUP(B6,#REF!, 1, FALSE), "HEY!")</f>
        <v>HEY!</v>
      </c>
    </row>
    <row r="7" spans="1:7" ht="34.5" thickBot="1" x14ac:dyDescent="0.3">
      <c r="A7" s="117">
        <f>VLOOKUP(B7, names!A$3:B$2401, 2,FALSE)</f>
        <v>0</v>
      </c>
      <c r="B7" s="96" t="s">
        <v>508</v>
      </c>
      <c r="C7" s="88">
        <v>37907</v>
      </c>
      <c r="D7" s="89" t="s">
        <v>2668</v>
      </c>
      <c r="E7" s="97" t="s">
        <v>2665</v>
      </c>
      <c r="F7" s="104" t="str">
        <f t="shared" si="0"/>
        <v>A"</v>
      </c>
      <c r="G7" s="117" t="str">
        <f>IFERROR(VLOOKUP(B7,#REF!, 1, FALSE), "HEY!")</f>
        <v>HEY!</v>
      </c>
    </row>
    <row r="8" spans="1:7" ht="15.75" thickBot="1" x14ac:dyDescent="0.3">
      <c r="A8" s="117">
        <f>VLOOKUP(B8, names!A$3:B$2401, 2,FALSE)</f>
        <v>0</v>
      </c>
      <c r="B8" s="98" t="s">
        <v>591</v>
      </c>
      <c r="C8" s="90">
        <v>12190</v>
      </c>
      <c r="D8" s="91" t="s">
        <v>2663</v>
      </c>
      <c r="E8" s="97" t="s">
        <v>2664</v>
      </c>
      <c r="F8" s="104" t="str">
        <f t="shared" si="0"/>
        <v>A</v>
      </c>
      <c r="G8" s="117" t="str">
        <f>IFERROR(VLOOKUP(B8,#REF!, 1, FALSE), "HEY!")</f>
        <v>HEY!</v>
      </c>
    </row>
    <row r="9" spans="1:7" ht="34.5" thickBot="1" x14ac:dyDescent="0.3">
      <c r="A9" s="117">
        <f>VLOOKUP(B9, names!A$3:B$2401, 2,FALSE)</f>
        <v>0</v>
      </c>
      <c r="B9" s="96" t="s">
        <v>2675</v>
      </c>
      <c r="C9" s="88">
        <v>42897</v>
      </c>
      <c r="D9" s="89" t="s">
        <v>2676</v>
      </c>
      <c r="E9" s="97" t="s">
        <v>2664</v>
      </c>
      <c r="F9" s="104" t="str">
        <f t="shared" si="0"/>
        <v>A</v>
      </c>
      <c r="G9" s="117" t="str">
        <f>IFERROR(VLOOKUP(B9,#REF!, 1, FALSE), "HEY!")</f>
        <v>HEY!</v>
      </c>
    </row>
    <row r="10" spans="1:7" ht="15.75" thickBot="1" x14ac:dyDescent="0.3">
      <c r="A10" s="117">
        <f>VLOOKUP(B10, names!A$3:B$2401, 2,FALSE)</f>
        <v>0</v>
      </c>
      <c r="B10" s="98" t="s">
        <v>2679</v>
      </c>
      <c r="C10" s="90">
        <v>27898</v>
      </c>
      <c r="D10" s="91" t="s">
        <v>2663</v>
      </c>
      <c r="E10" s="97" t="s">
        <v>2664</v>
      </c>
      <c r="F10" s="104" t="str">
        <f t="shared" si="0"/>
        <v>A</v>
      </c>
      <c r="G10" s="117" t="str">
        <f>IFERROR(VLOOKUP(B10,#REF!, 1, FALSE), "HEY!")</f>
        <v>HEY!</v>
      </c>
    </row>
    <row r="11" spans="1:7" ht="15.75" thickBot="1" x14ac:dyDescent="0.3">
      <c r="A11" s="117">
        <f>VLOOKUP(B11, names!A$3:B$2401, 2,FALSE)</f>
        <v>0</v>
      </c>
      <c r="B11" s="96" t="s">
        <v>2680</v>
      </c>
      <c r="C11" s="88">
        <v>11598</v>
      </c>
      <c r="D11" s="89" t="s">
        <v>2663</v>
      </c>
      <c r="E11" s="97" t="s">
        <v>2670</v>
      </c>
      <c r="F11" s="104" t="str">
        <f t="shared" si="0"/>
        <v>A'</v>
      </c>
      <c r="G11" s="117" t="str">
        <f>IFERROR(VLOOKUP(B11,#REF!, 1, FALSE), "HEY!")</f>
        <v>HEY!</v>
      </c>
    </row>
    <row r="12" spans="1:7" ht="34.5" thickBot="1" x14ac:dyDescent="0.3">
      <c r="A12" s="117">
        <f>VLOOKUP(B12, names!A$3:B$2401, 2,FALSE)</f>
        <v>0</v>
      </c>
      <c r="B12" s="98" t="s">
        <v>736</v>
      </c>
      <c r="C12" s="90">
        <v>33162</v>
      </c>
      <c r="D12" s="91" t="s">
        <v>2685</v>
      </c>
      <c r="E12" s="97" t="s">
        <v>2664</v>
      </c>
      <c r="F12" s="104" t="str">
        <f t="shared" si="0"/>
        <v>A</v>
      </c>
      <c r="G12" s="117" t="str">
        <f>IFERROR(VLOOKUP(B12,#REF!, 1, FALSE), "HEY!")</f>
        <v>HEY!</v>
      </c>
    </row>
    <row r="13" spans="1:7" ht="23.25" thickBot="1" x14ac:dyDescent="0.3">
      <c r="A13" s="117">
        <f>VLOOKUP(B13, names!A$3:B$2401, 2,FALSE)</f>
        <v>0</v>
      </c>
      <c r="B13" s="96" t="s">
        <v>741</v>
      </c>
      <c r="C13" s="88">
        <v>29513</v>
      </c>
      <c r="D13" s="89" t="s">
        <v>2686</v>
      </c>
      <c r="E13" s="97" t="s">
        <v>2664</v>
      </c>
      <c r="F13" s="104" t="str">
        <f t="shared" si="0"/>
        <v>A</v>
      </c>
      <c r="G13" s="117" t="str">
        <f>IFERROR(VLOOKUP(B13,#REF!, 1, FALSE), "HEY!")</f>
        <v>HEY!</v>
      </c>
    </row>
    <row r="14" spans="1:7" ht="15.75" thickBot="1" x14ac:dyDescent="0.3">
      <c r="A14" s="117">
        <f>VLOOKUP(B14, names!A$3:B$2401, 2,FALSE)</f>
        <v>0</v>
      </c>
      <c r="B14" s="96" t="s">
        <v>2688</v>
      </c>
      <c r="C14" s="88">
        <v>11825</v>
      </c>
      <c r="D14" s="89" t="s">
        <v>2663</v>
      </c>
      <c r="E14" s="97" t="s">
        <v>2664</v>
      </c>
      <c r="F14" s="104" t="str">
        <f t="shared" si="0"/>
        <v>A</v>
      </c>
      <c r="G14" s="117" t="str">
        <f>IFERROR(VLOOKUP(B14,#REF!, 1, FALSE), "HEY!")</f>
        <v>HEY!</v>
      </c>
    </row>
    <row r="15" spans="1:7" ht="15.75" thickBot="1" x14ac:dyDescent="0.3">
      <c r="A15" s="117">
        <f>VLOOKUP(B15, names!A$3:B$2401, 2,FALSE)</f>
        <v>0</v>
      </c>
      <c r="B15" s="96" t="s">
        <v>2689</v>
      </c>
      <c r="C15" s="88">
        <v>11976</v>
      </c>
      <c r="D15" s="89" t="s">
        <v>2663</v>
      </c>
      <c r="E15" s="97" t="s">
        <v>2664</v>
      </c>
      <c r="F15" s="104" t="str">
        <f t="shared" si="0"/>
        <v>A</v>
      </c>
      <c r="G15" s="117" t="str">
        <f>IFERROR(VLOOKUP(B15,#REF!, 1, FALSE), "HEY!")</f>
        <v>HEY!</v>
      </c>
    </row>
    <row r="16" spans="1:7" ht="15.75" thickBot="1" x14ac:dyDescent="0.3">
      <c r="A16" s="117">
        <f>VLOOKUP(B16, names!A$3:B$2401, 2,FALSE)</f>
        <v>0</v>
      </c>
      <c r="B16" s="96" t="s">
        <v>2690</v>
      </c>
      <c r="C16" s="88">
        <v>14388</v>
      </c>
      <c r="D16" s="89" t="s">
        <v>2663</v>
      </c>
      <c r="E16" s="97" t="s">
        <v>2664</v>
      </c>
      <c r="F16" s="104" t="str">
        <f t="shared" si="0"/>
        <v>A</v>
      </c>
      <c r="G16" s="117" t="str">
        <f>IFERROR(VLOOKUP(B16,#REF!, 1, FALSE), "HEY!")</f>
        <v>HEY!</v>
      </c>
    </row>
    <row r="17" spans="1:7" ht="34.5" thickBot="1" x14ac:dyDescent="0.3">
      <c r="A17" s="117">
        <f>VLOOKUP(B17, names!A$3:B$2401, 2,FALSE)</f>
        <v>0</v>
      </c>
      <c r="B17" s="98" t="s">
        <v>2693</v>
      </c>
      <c r="C17" s="90">
        <v>29734</v>
      </c>
      <c r="D17" s="91" t="s">
        <v>2671</v>
      </c>
      <c r="E17" s="97" t="s">
        <v>2664</v>
      </c>
      <c r="F17" s="104" t="str">
        <f t="shared" si="0"/>
        <v>A</v>
      </c>
      <c r="G17" s="117" t="str">
        <f>IFERROR(VLOOKUP(B17,#REF!, 1, FALSE), "HEY!")</f>
        <v>HEY!</v>
      </c>
    </row>
    <row r="18" spans="1:7" ht="15.75" thickBot="1" x14ac:dyDescent="0.3">
      <c r="A18" s="117">
        <f>VLOOKUP(B18, names!A$3:B$2401, 2,FALSE)</f>
        <v>0</v>
      </c>
      <c r="B18" s="96" t="s">
        <v>2694</v>
      </c>
      <c r="C18" s="88">
        <v>10075</v>
      </c>
      <c r="D18" s="89" t="s">
        <v>2663</v>
      </c>
      <c r="E18" s="97" t="s">
        <v>2664</v>
      </c>
      <c r="F18" s="104" t="str">
        <f t="shared" si="0"/>
        <v>A</v>
      </c>
      <c r="G18" s="117" t="str">
        <f>IFERROR(VLOOKUP(B18,#REF!, 1, FALSE), "HEY!")</f>
        <v>HEY!</v>
      </c>
    </row>
    <row r="19" spans="1:7" ht="15.75" thickBot="1" x14ac:dyDescent="0.3">
      <c r="A19" s="117">
        <f>VLOOKUP(B19, names!A$3:B$2401, 2,FALSE)</f>
        <v>0</v>
      </c>
      <c r="B19" s="98" t="s">
        <v>921</v>
      </c>
      <c r="C19" s="90">
        <v>10783</v>
      </c>
      <c r="D19" s="91" t="s">
        <v>2663</v>
      </c>
      <c r="E19" s="97" t="s">
        <v>2664</v>
      </c>
      <c r="F19" s="104" t="str">
        <f t="shared" si="0"/>
        <v>A</v>
      </c>
      <c r="G19" s="117" t="str">
        <f>IFERROR(VLOOKUP(B19,#REF!, 1, FALSE), "HEY!")</f>
        <v>HEY!</v>
      </c>
    </row>
    <row r="20" spans="1:7" ht="30.75" thickBot="1" x14ac:dyDescent="0.3">
      <c r="A20" s="117">
        <f>VLOOKUP(B20, names!A$3:B$2401, 2,FALSE)</f>
        <v>0</v>
      </c>
      <c r="B20" s="98" t="s">
        <v>2697</v>
      </c>
      <c r="C20" s="90">
        <v>12003</v>
      </c>
      <c r="D20" s="91" t="s">
        <v>2663</v>
      </c>
      <c r="E20" s="97" t="s">
        <v>2664</v>
      </c>
      <c r="F20" s="104" t="str">
        <f t="shared" si="0"/>
        <v>A</v>
      </c>
      <c r="G20" s="117" t="str">
        <f>IFERROR(VLOOKUP(B20,#REF!, 1, FALSE), "HEY!")</f>
        <v>HEY!</v>
      </c>
    </row>
    <row r="21" spans="1:7" ht="30.75" thickBot="1" x14ac:dyDescent="0.3">
      <c r="A21" s="117">
        <f>VLOOKUP(B21, names!A$3:B$2401, 2,FALSE)</f>
        <v>0</v>
      </c>
      <c r="B21" s="96" t="s">
        <v>2698</v>
      </c>
      <c r="C21" s="88">
        <v>11714</v>
      </c>
      <c r="D21" s="89" t="s">
        <v>2663</v>
      </c>
      <c r="E21" s="97" t="s">
        <v>2664</v>
      </c>
      <c r="F21" s="104" t="str">
        <f t="shared" si="0"/>
        <v>A</v>
      </c>
      <c r="G21" s="117" t="str">
        <f>IFERROR(VLOOKUP(B21,#REF!, 1, FALSE), "HEY!")</f>
        <v>HEY!</v>
      </c>
    </row>
    <row r="22" spans="1:7" ht="34.5" thickBot="1" x14ac:dyDescent="0.3">
      <c r="A22" s="117">
        <f>VLOOKUP(B22, names!A$3:B$2401, 2,FALSE)</f>
        <v>0</v>
      </c>
      <c r="B22" s="96" t="s">
        <v>992</v>
      </c>
      <c r="C22" s="88">
        <v>10346</v>
      </c>
      <c r="D22" s="89" t="s">
        <v>2700</v>
      </c>
      <c r="E22" s="97" t="s">
        <v>2664</v>
      </c>
      <c r="F22" s="104" t="str">
        <f t="shared" si="0"/>
        <v>A</v>
      </c>
      <c r="G22" s="117" t="str">
        <f>IFERROR(VLOOKUP(B22,#REF!, 1, FALSE), "HEY!")</f>
        <v>HEY!</v>
      </c>
    </row>
    <row r="23" spans="1:7" ht="34.5" thickBot="1" x14ac:dyDescent="0.3">
      <c r="A23" s="117">
        <f>VLOOKUP(B23, names!A$3:B$2401, 2,FALSE)</f>
        <v>0</v>
      </c>
      <c r="B23" s="98" t="s">
        <v>2701</v>
      </c>
      <c r="C23" s="90">
        <v>15130</v>
      </c>
      <c r="D23" s="91" t="s">
        <v>2668</v>
      </c>
      <c r="E23" s="97" t="s">
        <v>2665</v>
      </c>
      <c r="F23" s="104" t="str">
        <f t="shared" si="0"/>
        <v>A"</v>
      </c>
      <c r="G23" s="117" t="str">
        <f>IFERROR(VLOOKUP(B23,#REF!, 1, FALSE), "HEY!")</f>
        <v>HEY!</v>
      </c>
    </row>
    <row r="24" spans="1:7" ht="34.5" thickBot="1" x14ac:dyDescent="0.3">
      <c r="A24" s="117">
        <f>VLOOKUP(B24, names!A$3:B$2401, 2,FALSE)</f>
        <v>0</v>
      </c>
      <c r="B24" s="96" t="s">
        <v>1003</v>
      </c>
      <c r="C24" s="88">
        <v>25712</v>
      </c>
      <c r="D24" s="89" t="s">
        <v>2668</v>
      </c>
      <c r="E24" s="97" t="s">
        <v>2665</v>
      </c>
      <c r="F24" s="104" t="str">
        <f t="shared" si="0"/>
        <v>A"</v>
      </c>
      <c r="G24" s="117" t="str">
        <f>IFERROR(VLOOKUP(B24,#REF!, 1, FALSE), "HEY!")</f>
        <v>HEY!</v>
      </c>
    </row>
    <row r="25" spans="1:7" ht="34.5" thickBot="1" x14ac:dyDescent="0.3">
      <c r="A25" s="117">
        <f>VLOOKUP(B25, names!A$3:B$2401, 2,FALSE)</f>
        <v>0</v>
      </c>
      <c r="B25" s="98" t="s">
        <v>2703</v>
      </c>
      <c r="C25" s="90">
        <v>30210</v>
      </c>
      <c r="D25" s="91" t="s">
        <v>2668</v>
      </c>
      <c r="E25" s="97" t="s">
        <v>2665</v>
      </c>
      <c r="F25" s="104" t="str">
        <f t="shared" si="0"/>
        <v>A"</v>
      </c>
      <c r="G25" s="117" t="str">
        <f>IFERROR(VLOOKUP(B25,#REF!, 1, FALSE), "HEY!")</f>
        <v>HEY!</v>
      </c>
    </row>
    <row r="26" spans="1:7" ht="34.5" thickBot="1" x14ac:dyDescent="0.3">
      <c r="A26" s="117">
        <f>VLOOKUP(B26, names!A$3:B$2401, 2,FALSE)</f>
        <v>0</v>
      </c>
      <c r="B26" s="98" t="s">
        <v>1079</v>
      </c>
      <c r="C26" s="90">
        <v>29980</v>
      </c>
      <c r="D26" s="91" t="s">
        <v>2668</v>
      </c>
      <c r="E26" s="97" t="s">
        <v>2670</v>
      </c>
      <c r="F26" s="104" t="str">
        <f t="shared" si="0"/>
        <v>A'</v>
      </c>
      <c r="G26" s="117" t="str">
        <f>IFERROR(VLOOKUP(B26,#REF!, 1, FALSE), "HEY!")</f>
        <v>HEY!</v>
      </c>
    </row>
    <row r="27" spans="1:7" ht="34.5" thickBot="1" x14ac:dyDescent="0.3">
      <c r="A27" s="117">
        <f>VLOOKUP(B27, names!A$3:B$2401, 2,FALSE)</f>
        <v>0</v>
      </c>
      <c r="B27" s="96" t="s">
        <v>2710</v>
      </c>
      <c r="C27" s="88">
        <v>10074</v>
      </c>
      <c r="D27" s="89" t="s">
        <v>2707</v>
      </c>
      <c r="E27" s="97" t="s">
        <v>2664</v>
      </c>
      <c r="F27" s="104" t="str">
        <f t="shared" si="0"/>
        <v>A</v>
      </c>
      <c r="G27" s="117" t="str">
        <f>IFERROR(VLOOKUP(B27,#REF!, 1, FALSE), "HEY!")</f>
        <v>HEY!</v>
      </c>
    </row>
    <row r="28" spans="1:7" ht="34.5" thickBot="1" x14ac:dyDescent="0.3">
      <c r="A28" s="117">
        <f>VLOOKUP(B28, names!A$3:B$2401, 2,FALSE)</f>
        <v>0</v>
      </c>
      <c r="B28" s="98" t="s">
        <v>1131</v>
      </c>
      <c r="C28" s="90">
        <v>28339</v>
      </c>
      <c r="D28" s="91" t="s">
        <v>2676</v>
      </c>
      <c r="E28" s="97" t="s">
        <v>2664</v>
      </c>
      <c r="F28" s="104" t="str">
        <f t="shared" si="0"/>
        <v>A</v>
      </c>
      <c r="G28" s="117" t="str">
        <f>IFERROR(VLOOKUP(B28,#REF!, 1, FALSE), "HEY!")</f>
        <v>HEY!</v>
      </c>
    </row>
    <row r="29" spans="1:7" ht="34.5" thickBot="1" x14ac:dyDescent="0.3">
      <c r="A29" s="117">
        <f>VLOOKUP(B29, names!A$3:B$2401, 2,FALSE)</f>
        <v>0</v>
      </c>
      <c r="B29" s="96" t="s">
        <v>2711</v>
      </c>
      <c r="C29" s="88">
        <v>26654</v>
      </c>
      <c r="D29" s="89" t="s">
        <v>2712</v>
      </c>
      <c r="E29" s="97" t="s">
        <v>2664</v>
      </c>
      <c r="F29" s="104" t="str">
        <f t="shared" si="0"/>
        <v>A</v>
      </c>
      <c r="G29" s="117" t="str">
        <f>IFERROR(VLOOKUP(B29,#REF!, 1, FALSE), "HEY!")</f>
        <v>HEY!</v>
      </c>
    </row>
    <row r="30" spans="1:7" ht="34.5" thickBot="1" x14ac:dyDescent="0.3">
      <c r="A30" s="117">
        <f>VLOOKUP(B30, names!A$3:B$2401, 2,FALSE)</f>
        <v>0</v>
      </c>
      <c r="B30" s="98" t="s">
        <v>2713</v>
      </c>
      <c r="C30" s="90">
        <v>12767</v>
      </c>
      <c r="D30" s="91" t="s">
        <v>2712</v>
      </c>
      <c r="E30" s="97" t="s">
        <v>2664</v>
      </c>
      <c r="F30" s="104" t="str">
        <f t="shared" si="0"/>
        <v>A</v>
      </c>
      <c r="G30" s="117" t="str">
        <f>IFERROR(VLOOKUP(B30,#REF!, 1, FALSE), "HEY!")</f>
        <v>HEY!</v>
      </c>
    </row>
    <row r="31" spans="1:7" ht="34.5" thickBot="1" x14ac:dyDescent="0.3">
      <c r="A31" s="117">
        <f>VLOOKUP(B31, names!A$3:B$2401, 2,FALSE)</f>
        <v>0</v>
      </c>
      <c r="B31" s="98" t="s">
        <v>1322</v>
      </c>
      <c r="C31" s="90">
        <v>13648</v>
      </c>
      <c r="D31" s="91" t="s">
        <v>2708</v>
      </c>
      <c r="E31" s="97" t="s">
        <v>2670</v>
      </c>
      <c r="F31" s="104" t="str">
        <f t="shared" si="0"/>
        <v>A'</v>
      </c>
      <c r="G31" s="117" t="str">
        <f>IFERROR(VLOOKUP(B31,#REF!, 1, FALSE), "HEY!")</f>
        <v>HEY!</v>
      </c>
    </row>
    <row r="32" spans="1:7" ht="15.75" thickBot="1" x14ac:dyDescent="0.3">
      <c r="A32" s="117">
        <f>VLOOKUP(B32, names!A$3:B$2401, 2,FALSE)</f>
        <v>0</v>
      </c>
      <c r="B32" s="96" t="s">
        <v>2716</v>
      </c>
      <c r="C32" s="88">
        <v>13014</v>
      </c>
      <c r="D32" s="89" t="s">
        <v>2663</v>
      </c>
      <c r="E32" s="97" t="s">
        <v>2664</v>
      </c>
      <c r="F32" s="104" t="str">
        <f t="shared" si="0"/>
        <v>A</v>
      </c>
      <c r="G32" s="117" t="str">
        <f>IFERROR(VLOOKUP(B32,#REF!, 1, FALSE), "HEY!")</f>
        <v>HEY!</v>
      </c>
    </row>
    <row r="33" spans="1:7" ht="15.75" thickBot="1" x14ac:dyDescent="0.3">
      <c r="A33" s="117">
        <f>VLOOKUP(B33, names!A$3:B$2401, 2,FALSE)</f>
        <v>0</v>
      </c>
      <c r="B33" s="96" t="s">
        <v>1395</v>
      </c>
      <c r="C33" s="88">
        <v>13793</v>
      </c>
      <c r="D33" s="89" t="s">
        <v>2663</v>
      </c>
      <c r="E33" s="97" t="s">
        <v>2664</v>
      </c>
      <c r="F33" s="104" t="str">
        <f t="shared" si="0"/>
        <v>A</v>
      </c>
      <c r="G33" s="117" t="str">
        <f>IFERROR(VLOOKUP(B33,#REF!, 1, FALSE), "HEY!")</f>
        <v>HEY!</v>
      </c>
    </row>
    <row r="34" spans="1:7" ht="34.5" thickBot="1" x14ac:dyDescent="0.3">
      <c r="A34" s="117">
        <f>VLOOKUP(B34, names!A$3:B$2401, 2,FALSE)</f>
        <v>0</v>
      </c>
      <c r="B34" s="98" t="s">
        <v>2718</v>
      </c>
      <c r="C34" s="90">
        <v>13331</v>
      </c>
      <c r="D34" s="91" t="s">
        <v>2719</v>
      </c>
      <c r="E34" s="97" t="s">
        <v>2665</v>
      </c>
      <c r="F34" s="104" t="str">
        <f t="shared" si="0"/>
        <v>A"</v>
      </c>
      <c r="G34" s="117" t="str">
        <f>IFERROR(VLOOKUP(B34,#REF!, 1, FALSE), "HEY!")</f>
        <v>HEY!</v>
      </c>
    </row>
    <row r="35" spans="1:7" ht="30.75" thickBot="1" x14ac:dyDescent="0.3">
      <c r="A35" s="117">
        <f>VLOOKUP(B35, names!A$3:B$2401, 2,FALSE)</f>
        <v>0</v>
      </c>
      <c r="B35" s="96" t="s">
        <v>2720</v>
      </c>
      <c r="C35" s="88">
        <v>11806</v>
      </c>
      <c r="D35" s="89" t="s">
        <v>2663</v>
      </c>
      <c r="E35" s="97" t="s">
        <v>2664</v>
      </c>
      <c r="F35" s="104" t="str">
        <f t="shared" si="0"/>
        <v>A</v>
      </c>
      <c r="G35" s="117" t="str">
        <f>IFERROR(VLOOKUP(B35,#REF!, 1, FALSE), "HEY!")</f>
        <v>HEY!</v>
      </c>
    </row>
    <row r="36" spans="1:7" ht="34.5" thickBot="1" x14ac:dyDescent="0.3">
      <c r="A36" s="117">
        <f>VLOOKUP(B36, names!A$3:B$2401, 2,FALSE)</f>
        <v>0</v>
      </c>
      <c r="B36" s="98" t="s">
        <v>1494</v>
      </c>
      <c r="C36" s="90">
        <v>12114</v>
      </c>
      <c r="D36" s="91" t="s">
        <v>2723</v>
      </c>
      <c r="E36" s="97" t="s">
        <v>2664</v>
      </c>
      <c r="F36" s="104" t="str">
        <f t="shared" si="0"/>
        <v>A</v>
      </c>
      <c r="G36" s="117" t="str">
        <f>IFERROR(VLOOKUP(B36,#REF!, 1, FALSE), "HEY!")</f>
        <v>HEY!</v>
      </c>
    </row>
    <row r="37" spans="1:7" ht="15.75" thickBot="1" x14ac:dyDescent="0.3">
      <c r="A37" s="117">
        <f>VLOOKUP(B37, names!A$3:B$2401, 2,FALSE)</f>
        <v>0</v>
      </c>
      <c r="B37" s="96" t="s">
        <v>1527</v>
      </c>
      <c r="C37" s="88">
        <v>13012</v>
      </c>
      <c r="D37" s="89" t="s">
        <v>2663</v>
      </c>
      <c r="E37" s="97" t="s">
        <v>2664</v>
      </c>
      <c r="F37" s="104" t="str">
        <f t="shared" si="0"/>
        <v>A</v>
      </c>
      <c r="G37" s="117" t="str">
        <f>IFERROR(VLOOKUP(B37,#REF!, 1, FALSE), "HEY!")</f>
        <v>HEY!</v>
      </c>
    </row>
    <row r="38" spans="1:7" ht="34.5" thickBot="1" x14ac:dyDescent="0.3">
      <c r="A38" s="117">
        <f>VLOOKUP(B38, names!A$3:B$2401, 2,FALSE)</f>
        <v>0</v>
      </c>
      <c r="B38" s="98" t="s">
        <v>2727</v>
      </c>
      <c r="C38" s="90">
        <v>13167</v>
      </c>
      <c r="D38" s="91" t="s">
        <v>2668</v>
      </c>
      <c r="E38" s="97" t="s">
        <v>2665</v>
      </c>
      <c r="F38" s="104" t="str">
        <f t="shared" si="0"/>
        <v>A"</v>
      </c>
      <c r="G38" s="117" t="str">
        <f>IFERROR(VLOOKUP(B38,#REF!, 1, FALSE), "HEY!")</f>
        <v>HEY!</v>
      </c>
    </row>
    <row r="39" spans="1:7" ht="34.5" thickBot="1" x14ac:dyDescent="0.3">
      <c r="A39" s="117">
        <f>VLOOKUP(B39, names!A$3:B$2401, 2,FALSE)</f>
        <v>0</v>
      </c>
      <c r="B39" s="96" t="s">
        <v>2728</v>
      </c>
      <c r="C39" s="88">
        <v>36455</v>
      </c>
      <c r="D39" s="89" t="s">
        <v>2668</v>
      </c>
      <c r="E39" s="97" t="s">
        <v>2665</v>
      </c>
      <c r="F39" s="104" t="str">
        <f t="shared" si="0"/>
        <v>A"</v>
      </c>
      <c r="G39" s="117" t="str">
        <f>IFERROR(VLOOKUP(B39,#REF!, 1, FALSE), "HEY!")</f>
        <v>HEY!</v>
      </c>
    </row>
    <row r="40" spans="1:7" ht="34.5" thickBot="1" x14ac:dyDescent="0.3">
      <c r="A40" s="117">
        <f>VLOOKUP(B40, names!A$3:B$2401, 2,FALSE)</f>
        <v>0</v>
      </c>
      <c r="B40" s="96" t="s">
        <v>1546</v>
      </c>
      <c r="C40" s="88">
        <v>12360</v>
      </c>
      <c r="D40" s="89" t="s">
        <v>2712</v>
      </c>
      <c r="E40" s="97" t="s">
        <v>2670</v>
      </c>
      <c r="F40" s="104" t="str">
        <f t="shared" si="0"/>
        <v>A'</v>
      </c>
      <c r="G40" s="117" t="str">
        <f>IFERROR(VLOOKUP(B40,#REF!, 1, FALSE), "HEY!")</f>
        <v>HEY!</v>
      </c>
    </row>
    <row r="41" spans="1:7" ht="15.75" thickBot="1" x14ac:dyDescent="0.3">
      <c r="A41" s="117">
        <f>VLOOKUP(B41, names!A$3:B$2401, 2,FALSE)</f>
        <v>0</v>
      </c>
      <c r="B41" s="98" t="s">
        <v>1555</v>
      </c>
      <c r="C41" s="90">
        <v>26565</v>
      </c>
      <c r="D41" s="91" t="s">
        <v>2663</v>
      </c>
      <c r="E41" s="97" t="s">
        <v>2665</v>
      </c>
      <c r="F41" s="104" t="str">
        <f t="shared" si="0"/>
        <v>A"</v>
      </c>
      <c r="G41" s="117" t="str">
        <f>IFERROR(VLOOKUP(B41,#REF!, 1, FALSE), "HEY!")</f>
        <v>HEY!</v>
      </c>
    </row>
    <row r="42" spans="1:7" ht="34.5" thickBot="1" x14ac:dyDescent="0.3">
      <c r="A42" s="117">
        <f>VLOOKUP(B42, names!A$3:B$2401, 2,FALSE)</f>
        <v>0</v>
      </c>
      <c r="B42" s="96" t="s">
        <v>1567</v>
      </c>
      <c r="C42" s="88">
        <v>37060</v>
      </c>
      <c r="D42" s="89" t="s">
        <v>2730</v>
      </c>
      <c r="E42" s="97" t="s">
        <v>2670</v>
      </c>
      <c r="F42" s="104" t="str">
        <f t="shared" si="0"/>
        <v>A'</v>
      </c>
      <c r="G42" s="117" t="str">
        <f>IFERROR(VLOOKUP(B42,#REF!, 1, FALSE), "HEY!")</f>
        <v>HEY!</v>
      </c>
    </row>
    <row r="43" spans="1:7" ht="15.75" thickBot="1" x14ac:dyDescent="0.3">
      <c r="A43" s="117">
        <f>VLOOKUP(B43, names!A$3:B$2401, 2,FALSE)</f>
        <v>0</v>
      </c>
      <c r="B43" s="98" t="s">
        <v>2732</v>
      </c>
      <c r="C43" s="90">
        <v>11973</v>
      </c>
      <c r="D43" s="91" t="s">
        <v>2663</v>
      </c>
      <c r="E43" s="97" t="s">
        <v>2664</v>
      </c>
      <c r="F43" s="104" t="str">
        <f t="shared" si="0"/>
        <v>A</v>
      </c>
      <c r="G43" s="117" t="str">
        <f>IFERROR(VLOOKUP(B43,#REF!, 1, FALSE), "HEY!")</f>
        <v>HEY!</v>
      </c>
    </row>
    <row r="44" spans="1:7" ht="34.5" thickBot="1" x14ac:dyDescent="0.3">
      <c r="A44" s="117">
        <f>VLOOKUP(B44, names!A$3:B$2401, 2,FALSE)</f>
        <v>0</v>
      </c>
      <c r="B44" s="96" t="s">
        <v>1608</v>
      </c>
      <c r="C44" s="88">
        <v>14974</v>
      </c>
      <c r="D44" s="89" t="s">
        <v>2733</v>
      </c>
      <c r="E44" s="97" t="s">
        <v>2665</v>
      </c>
      <c r="F44" s="104" t="str">
        <f t="shared" si="0"/>
        <v>A"</v>
      </c>
      <c r="G44" s="117" t="str">
        <f>IFERROR(VLOOKUP(B44,#REF!, 1, FALSE), "HEY!")</f>
        <v>HEY!</v>
      </c>
    </row>
    <row r="45" spans="1:7" ht="57" thickBot="1" x14ac:dyDescent="0.3">
      <c r="A45" s="117">
        <f>VLOOKUP(B45, names!A$3:B$2401, 2,FALSE)</f>
        <v>0</v>
      </c>
      <c r="B45" s="96" t="s">
        <v>2736</v>
      </c>
      <c r="C45" s="88">
        <v>61700</v>
      </c>
      <c r="D45" s="89" t="s">
        <v>2737</v>
      </c>
      <c r="E45" s="97" t="s">
        <v>2664</v>
      </c>
      <c r="F45" s="104" t="str">
        <f t="shared" si="0"/>
        <v>A</v>
      </c>
      <c r="G45" s="117" t="str">
        <f>IFERROR(VLOOKUP(B45,#REF!, 1, FALSE), "HEY!")</f>
        <v>HEY!</v>
      </c>
    </row>
    <row r="46" spans="1:7" ht="15.75" thickBot="1" x14ac:dyDescent="0.3">
      <c r="A46" s="117">
        <f>VLOOKUP(B46, names!A$3:B$2401, 2,FALSE)</f>
        <v>0</v>
      </c>
      <c r="B46" s="98" t="s">
        <v>2738</v>
      </c>
      <c r="C46" s="90">
        <v>34509</v>
      </c>
      <c r="D46" s="91" t="s">
        <v>2663</v>
      </c>
      <c r="E46" s="97" t="s">
        <v>2739</v>
      </c>
      <c r="F46" s="104" t="str">
        <f t="shared" si="0"/>
        <v>S</v>
      </c>
      <c r="G46" s="117" t="str">
        <f>IFERROR(VLOOKUP(B46,#REF!, 1, FALSE), "HEY!")</f>
        <v>HEY!</v>
      </c>
    </row>
    <row r="47" spans="1:7" ht="15.75" thickBot="1" x14ac:dyDescent="0.3">
      <c r="A47" s="117">
        <f>VLOOKUP(B47, names!A$3:B$2401, 2,FALSE)</f>
        <v>0</v>
      </c>
      <c r="B47" s="96" t="s">
        <v>1781</v>
      </c>
      <c r="C47" s="88">
        <v>11347</v>
      </c>
      <c r="D47" s="89" t="s">
        <v>2741</v>
      </c>
      <c r="E47" s="97" t="s">
        <v>2664</v>
      </c>
      <c r="F47" s="104" t="str">
        <f t="shared" si="0"/>
        <v>A</v>
      </c>
      <c r="G47" s="117" t="str">
        <f>IFERROR(VLOOKUP(B47,#REF!, 1, FALSE), "HEY!")</f>
        <v>HEY!</v>
      </c>
    </row>
    <row r="48" spans="1:7" ht="15.75" thickBot="1" x14ac:dyDescent="0.3">
      <c r="A48" s="117">
        <f>VLOOKUP(B48, names!A$3:B$2401, 2,FALSE)</f>
        <v>0</v>
      </c>
      <c r="B48" s="96" t="s">
        <v>2742</v>
      </c>
      <c r="C48" s="88">
        <v>10754</v>
      </c>
      <c r="D48" s="89" t="s">
        <v>2663</v>
      </c>
      <c r="E48" s="97" t="s">
        <v>2664</v>
      </c>
      <c r="F48" s="104" t="str">
        <f t="shared" si="0"/>
        <v>A</v>
      </c>
      <c r="G48" s="117" t="str">
        <f>IFERROR(VLOOKUP(B48,#REF!, 1, FALSE), "HEY!")</f>
        <v>HEY!</v>
      </c>
    </row>
    <row r="49" spans="1:7" ht="34.5" thickBot="1" x14ac:dyDescent="0.3">
      <c r="A49" s="117">
        <f>VLOOKUP(B49, names!A$3:B$2401, 2,FALSE)</f>
        <v>0</v>
      </c>
      <c r="B49" s="96" t="s">
        <v>2746</v>
      </c>
      <c r="C49" s="88">
        <v>18031</v>
      </c>
      <c r="D49" s="89" t="s">
        <v>2747</v>
      </c>
      <c r="E49" s="97" t="s">
        <v>2670</v>
      </c>
      <c r="F49" s="104" t="str">
        <f t="shared" si="0"/>
        <v>A'</v>
      </c>
      <c r="G49" s="117" t="str">
        <f>IFERROR(VLOOKUP(B49,#REF!, 1, FALSE), "HEY!")</f>
        <v>HEY!</v>
      </c>
    </row>
    <row r="50" spans="1:7" ht="34.5" thickBot="1" x14ac:dyDescent="0.3">
      <c r="A50" s="117">
        <f>VLOOKUP(B50, names!A$3:B$2401, 2,FALSE)</f>
        <v>0</v>
      </c>
      <c r="B50" s="98" t="s">
        <v>2750</v>
      </c>
      <c r="C50" s="90">
        <v>40827</v>
      </c>
      <c r="D50" s="91" t="s">
        <v>2751</v>
      </c>
      <c r="E50" s="97" t="s">
        <v>2670</v>
      </c>
      <c r="F50" s="104" t="str">
        <f t="shared" si="0"/>
        <v>A'</v>
      </c>
      <c r="G50" s="117" t="str">
        <f>IFERROR(VLOOKUP(B50,#REF!, 1, FALSE), "HEY!")</f>
        <v>HEY!</v>
      </c>
    </row>
    <row r="51" spans="1:7" ht="15.75" thickBot="1" x14ac:dyDescent="0.3">
      <c r="A51" s="117">
        <f>VLOOKUP(B51, names!A$3:B$2401, 2,FALSE)</f>
        <v>0</v>
      </c>
      <c r="B51" s="96" t="s">
        <v>1999</v>
      </c>
      <c r="C51" s="88">
        <v>31232</v>
      </c>
      <c r="D51" s="89" t="s">
        <v>2663</v>
      </c>
      <c r="E51" s="97" t="s">
        <v>2670</v>
      </c>
      <c r="F51" s="104" t="str">
        <f t="shared" si="0"/>
        <v>A'</v>
      </c>
      <c r="G51" s="117" t="str">
        <f>IFERROR(VLOOKUP(B51,#REF!, 1, FALSE), "HEY!")</f>
        <v>HEY!</v>
      </c>
    </row>
    <row r="52" spans="1:7" ht="15.75" thickBot="1" x14ac:dyDescent="0.3">
      <c r="A52" s="117" t="str">
        <f>VLOOKUP(B52, names!A$3:B$2401, 2,FALSE)</f>
        <v>American Coastal Insurance Co.</v>
      </c>
      <c r="B52" s="98" t="s">
        <v>108</v>
      </c>
      <c r="C52" s="90">
        <v>12968</v>
      </c>
      <c r="D52" s="91" t="s">
        <v>2663</v>
      </c>
      <c r="E52" s="97" t="s">
        <v>2670</v>
      </c>
      <c r="F52" s="104" t="str">
        <f t="shared" si="0"/>
        <v>A'</v>
      </c>
      <c r="G52" s="117" t="str">
        <f>IFERROR(VLOOKUP(B52,#REF!, 1, FALSE), "HEY!")</f>
        <v>HEY!</v>
      </c>
    </row>
    <row r="53" spans="1:7" ht="30.75" thickBot="1" x14ac:dyDescent="0.3">
      <c r="A53" s="117" t="str">
        <f>VLOOKUP(B53, names!A$3:B$2401, 2,FALSE)</f>
        <v>American Integrity Insurance Co. Of Florida</v>
      </c>
      <c r="B53" s="96" t="s">
        <v>2673</v>
      </c>
      <c r="C53" s="88">
        <v>12841</v>
      </c>
      <c r="D53" s="89" t="s">
        <v>2663</v>
      </c>
      <c r="E53" s="97" t="s">
        <v>2664</v>
      </c>
      <c r="F53" s="104" t="str">
        <f t="shared" si="0"/>
        <v>A</v>
      </c>
      <c r="G53" s="117" t="str">
        <f>IFERROR(VLOOKUP(B53,#REF!, 1, FALSE), "HEY!")</f>
        <v>HEY!</v>
      </c>
    </row>
    <row r="54" spans="1:7" ht="45.75" thickBot="1" x14ac:dyDescent="0.3">
      <c r="A54" s="117" t="str">
        <f>VLOOKUP(B54, names!A$3:B$2401, 2,FALSE)</f>
        <v>American Platinum Property And Casualty Insurance Co.</v>
      </c>
      <c r="B54" s="96" t="s">
        <v>132</v>
      </c>
      <c r="C54" s="88">
        <v>13563</v>
      </c>
      <c r="D54" s="89" t="s">
        <v>2674</v>
      </c>
      <c r="E54" s="97" t="s">
        <v>2664</v>
      </c>
      <c r="F54" s="104" t="str">
        <f t="shared" si="0"/>
        <v>A</v>
      </c>
      <c r="G54" s="117" t="str">
        <f>IFERROR(VLOOKUP(B54,#REF!, 1, FALSE), "HEY!")</f>
        <v>HEY!</v>
      </c>
    </row>
    <row r="55" spans="1:7" ht="15.75" thickBot="1" x14ac:dyDescent="0.3">
      <c r="A55" s="117" t="str">
        <f>VLOOKUP(B55, names!A$3:B$2401, 2,FALSE)</f>
        <v>American Property Insurance Co.</v>
      </c>
      <c r="B55" s="98" t="s">
        <v>596</v>
      </c>
      <c r="C55" s="90">
        <v>21806</v>
      </c>
      <c r="D55" s="91" t="s">
        <v>2663</v>
      </c>
      <c r="E55" s="97" t="s">
        <v>2664</v>
      </c>
      <c r="F55" s="104" t="str">
        <f t="shared" si="0"/>
        <v>A</v>
      </c>
      <c r="G55" s="117" t="str">
        <f>IFERROR(VLOOKUP(B55,#REF!, 1, FALSE), "HEY!")</f>
        <v>HEY!</v>
      </c>
    </row>
    <row r="56" spans="1:7" ht="23.25" thickBot="1" x14ac:dyDescent="0.3">
      <c r="A56" s="117" t="str">
        <f>VLOOKUP(B56, names!A$3:B$2401, 2,FALSE)</f>
        <v>American Strategic Insurance Corp.</v>
      </c>
      <c r="B56" s="98" t="s">
        <v>2677</v>
      </c>
      <c r="C56" s="90">
        <v>10872</v>
      </c>
      <c r="D56" s="91" t="s">
        <v>3536</v>
      </c>
      <c r="E56" s="97" t="s">
        <v>2665</v>
      </c>
      <c r="F56" s="104" t="str">
        <f t="shared" si="0"/>
        <v>A"</v>
      </c>
      <c r="G56" s="117" t="str">
        <f>IFERROR(VLOOKUP(B56,#REF!, 1, FALSE), "HEY!")</f>
        <v>HEY!</v>
      </c>
    </row>
    <row r="57" spans="1:7" ht="34.5" thickBot="1" x14ac:dyDescent="0.3">
      <c r="A57" s="117" t="str">
        <f>VLOOKUP(B57, names!A$3:B$2401, 2,FALSE)</f>
        <v>American Traditions Insurance Co.</v>
      </c>
      <c r="B57" s="96" t="s">
        <v>68</v>
      </c>
      <c r="C57" s="88">
        <v>12359</v>
      </c>
      <c r="D57" s="89" t="s">
        <v>2678</v>
      </c>
      <c r="E57" s="97" t="s">
        <v>2664</v>
      </c>
      <c r="F57" s="104" t="str">
        <f t="shared" si="0"/>
        <v>A</v>
      </c>
      <c r="G57" s="117" t="str">
        <f>IFERROR(VLOOKUP(B57,#REF!, 1, FALSE), "HEY!")</f>
        <v>HEY!</v>
      </c>
    </row>
    <row r="58" spans="1:7" ht="30.75" thickBot="1" x14ac:dyDescent="0.3">
      <c r="A58" s="117" t="str">
        <f>VLOOKUP(B58, names!A$3:B$2401, 2,FALSE)</f>
        <v>Anchor Property And Casualty Insurance Co.</v>
      </c>
      <c r="B58" s="98" t="s">
        <v>88</v>
      </c>
      <c r="C58" s="90">
        <v>15617</v>
      </c>
      <c r="D58" s="91" t="s">
        <v>2663</v>
      </c>
      <c r="E58" s="97" t="s">
        <v>2664</v>
      </c>
      <c r="F58" s="104" t="str">
        <f t="shared" si="0"/>
        <v>A</v>
      </c>
      <c r="G58" s="117" t="str">
        <f>IFERROR(VLOOKUP(B58,#REF!, 1, FALSE), "HEY!")</f>
        <v>HEY!</v>
      </c>
    </row>
    <row r="59" spans="1:7" ht="23.25" thickBot="1" x14ac:dyDescent="0.3">
      <c r="A59" s="117" t="str">
        <f>VLOOKUP(B59, names!A$3:B$2401, 2,FALSE)</f>
        <v>ASI Assurance Corp.</v>
      </c>
      <c r="B59" s="98" t="s">
        <v>2681</v>
      </c>
      <c r="C59" s="90">
        <v>12196</v>
      </c>
      <c r="D59" s="91" t="s">
        <v>3536</v>
      </c>
      <c r="E59" s="97" t="s">
        <v>2665</v>
      </c>
      <c r="F59" s="104" t="str">
        <f t="shared" si="0"/>
        <v>A"</v>
      </c>
      <c r="G59" s="117" t="str">
        <f>IFERROR(VLOOKUP(B59,#REF!, 1, FALSE), "HEY!")</f>
        <v>HEY!</v>
      </c>
    </row>
    <row r="60" spans="1:7" ht="23.25" thickBot="1" x14ac:dyDescent="0.3">
      <c r="A60" s="117" t="str">
        <f>VLOOKUP(B60, names!A$3:B$2401, 2,FALSE)</f>
        <v>ASI Home Insurance Corp.</v>
      </c>
      <c r="B60" s="96" t="s">
        <v>2682</v>
      </c>
      <c r="C60" s="88">
        <v>11072</v>
      </c>
      <c r="D60" s="89" t="s">
        <v>3536</v>
      </c>
      <c r="E60" s="97" t="s">
        <v>2665</v>
      </c>
      <c r="F60" s="104" t="str">
        <f t="shared" si="0"/>
        <v>A"</v>
      </c>
      <c r="G60" s="117" t="str">
        <f>IFERROR(VLOOKUP(B60,#REF!, 1, FALSE), "HEY!")</f>
        <v>HEY!</v>
      </c>
    </row>
    <row r="61" spans="1:7" ht="23.25" thickBot="1" x14ac:dyDescent="0.3">
      <c r="A61" s="117" t="str">
        <f>VLOOKUP(B61, names!A$3:B$2401, 2,FALSE)</f>
        <v>ASI Preferred Insurance Corp.</v>
      </c>
      <c r="B61" s="98" t="s">
        <v>2683</v>
      </c>
      <c r="C61" s="90">
        <v>13142</v>
      </c>
      <c r="D61" s="91" t="s">
        <v>3536</v>
      </c>
      <c r="E61" s="97" t="s">
        <v>2665</v>
      </c>
      <c r="F61" s="104" t="str">
        <f t="shared" si="0"/>
        <v>A"</v>
      </c>
      <c r="G61" s="117" t="str">
        <f>IFERROR(VLOOKUP(B61,#REF!, 1, FALSE), "HEY!")</f>
        <v>HEY!</v>
      </c>
    </row>
    <row r="62" spans="1:7" ht="57" thickBot="1" x14ac:dyDescent="0.3">
      <c r="A62" s="117" t="str">
        <f>VLOOKUP(B62, names!A$3:B$2401, 2,FALSE)</f>
        <v>Auto Club Insurance Co. Of Florida</v>
      </c>
      <c r="B62" s="96" t="s">
        <v>60</v>
      </c>
      <c r="C62" s="88">
        <v>12813</v>
      </c>
      <c r="D62" s="89" t="s">
        <v>2684</v>
      </c>
      <c r="E62" s="97" t="s">
        <v>2664</v>
      </c>
      <c r="F62" s="104" t="str">
        <f t="shared" si="0"/>
        <v>A</v>
      </c>
      <c r="G62" s="117" t="str">
        <f>IFERROR(VLOOKUP(B62,#REF!, 1, FALSE), "HEY!")</f>
        <v>HEY!</v>
      </c>
    </row>
    <row r="63" spans="1:7" ht="15.75" thickBot="1" x14ac:dyDescent="0.3">
      <c r="A63" s="117" t="str">
        <f>VLOOKUP(B63, names!A$3:B$2401, 2,FALSE)</f>
        <v>Avatar Property &amp; Casualty Insurance Co.</v>
      </c>
      <c r="B63" s="98" t="s">
        <v>91</v>
      </c>
      <c r="C63" s="90">
        <v>13139</v>
      </c>
      <c r="D63" s="91" t="s">
        <v>2663</v>
      </c>
      <c r="E63" s="97" t="s">
        <v>2664</v>
      </c>
      <c r="F63" s="104" t="str">
        <f t="shared" si="0"/>
        <v>A</v>
      </c>
      <c r="G63" s="117" t="str">
        <f>IFERROR(VLOOKUP(B63,#REF!, 1, FALSE), "HEY!")</f>
        <v>HEY!</v>
      </c>
    </row>
    <row r="64" spans="1:7" ht="15.75" thickBot="1" x14ac:dyDescent="0.3">
      <c r="A64" s="117" t="str">
        <f>VLOOKUP(B64, names!A$3:B$2401, 2,FALSE)</f>
        <v>Capitol Preferred Insurance Co.</v>
      </c>
      <c r="B64" s="98" t="s">
        <v>2687</v>
      </c>
      <c r="C64" s="90">
        <v>10908</v>
      </c>
      <c r="D64" s="91" t="s">
        <v>2663</v>
      </c>
      <c r="E64" s="97" t="s">
        <v>2664</v>
      </c>
      <c r="F64" s="104" t="str">
        <f t="shared" si="0"/>
        <v>A</v>
      </c>
      <c r="G64" s="117" t="str">
        <f>IFERROR(VLOOKUP(B64,#REF!, 1, FALSE), "HEY!")</f>
        <v>HEY!</v>
      </c>
    </row>
    <row r="65" spans="1:7" ht="34.5" thickBot="1" x14ac:dyDescent="0.3">
      <c r="A65" s="117" t="str">
        <f>VLOOKUP(B65, names!A$3:B$2401, 2,FALSE)</f>
        <v>Castle Key Indemnity Co.</v>
      </c>
      <c r="B65" s="98" t="s">
        <v>49</v>
      </c>
      <c r="C65" s="90">
        <v>10835</v>
      </c>
      <c r="D65" s="91" t="s">
        <v>2668</v>
      </c>
      <c r="E65" s="97" t="s">
        <v>2670</v>
      </c>
      <c r="F65" s="104" t="str">
        <f t="shared" si="0"/>
        <v>A'</v>
      </c>
      <c r="G65" s="117" t="str">
        <f>IFERROR(VLOOKUP(B65,#REF!, 1, FALSE), "HEY!")</f>
        <v>HEY!</v>
      </c>
    </row>
    <row r="66" spans="1:7" ht="34.5" thickBot="1" x14ac:dyDescent="0.3">
      <c r="A66" s="117" t="str">
        <f>VLOOKUP(B66, names!A$3:B$2401, 2,FALSE)</f>
        <v>Castle Key Insurance Co.</v>
      </c>
      <c r="B66" s="96" t="s">
        <v>53</v>
      </c>
      <c r="C66" s="88">
        <v>30511</v>
      </c>
      <c r="D66" s="89" t="s">
        <v>2668</v>
      </c>
      <c r="E66" s="97" t="s">
        <v>2670</v>
      </c>
      <c r="F66" s="104" t="str">
        <f t="shared" si="0"/>
        <v>A'</v>
      </c>
      <c r="G66" s="117" t="str">
        <f>IFERROR(VLOOKUP(B66,#REF!, 1, FALSE), "HEY!")</f>
        <v>HEY!</v>
      </c>
    </row>
    <row r="67" spans="1:7" ht="57" thickBot="1" x14ac:dyDescent="0.3">
      <c r="A67" s="117" t="str">
        <f>VLOOKUP(B67, names!A$3:B$2401, 2,FALSE)</f>
        <v>Centauri Specialty Insurance Co.</v>
      </c>
      <c r="B67" s="98" t="s">
        <v>119</v>
      </c>
      <c r="C67" s="90">
        <v>12573</v>
      </c>
      <c r="D67" s="91" t="s">
        <v>3539</v>
      </c>
      <c r="E67" s="97" t="s">
        <v>2664</v>
      </c>
      <c r="F67" s="104" t="str">
        <f t="shared" ref="F67:F124" si="1">TRIM(SUBSTITUTE(E67, "FSR - ", ""))</f>
        <v>A</v>
      </c>
      <c r="G67" s="117" t="str">
        <f>IFERROR(VLOOKUP(B67,#REF!, 1, FALSE), "HEY!")</f>
        <v>HEY!</v>
      </c>
    </row>
    <row r="68" spans="1:7" ht="34.5" thickBot="1" x14ac:dyDescent="0.3">
      <c r="A68" s="117" t="str">
        <f>VLOOKUP(B68, names!A$3:B$2401, 2,FALSE)</f>
        <v>Cypress Property &amp; Casualty Insurance Co.</v>
      </c>
      <c r="B68" s="96" t="s">
        <v>59</v>
      </c>
      <c r="C68" s="88">
        <v>10953</v>
      </c>
      <c r="D68" s="89" t="s">
        <v>2695</v>
      </c>
      <c r="E68" s="97" t="s">
        <v>2664</v>
      </c>
      <c r="F68" s="104" t="str">
        <f t="shared" si="1"/>
        <v>A</v>
      </c>
      <c r="G68" s="117" t="str">
        <f>IFERROR(VLOOKUP(B68,#REF!, 1, FALSE), "HEY!")</f>
        <v>HEY!</v>
      </c>
    </row>
    <row r="69" spans="1:7" ht="45.75" thickBot="1" x14ac:dyDescent="0.3">
      <c r="A69" s="117" t="str">
        <f>VLOOKUP(B69, names!A$3:B$2401, 2,FALSE)</f>
        <v>Edison Insurance Co.</v>
      </c>
      <c r="B69" s="96" t="s">
        <v>115</v>
      </c>
      <c r="C69" s="88">
        <v>12482</v>
      </c>
      <c r="D69" s="89" t="s">
        <v>2696</v>
      </c>
      <c r="E69" s="97" t="s">
        <v>2664</v>
      </c>
      <c r="F69" s="104" t="str">
        <f t="shared" si="1"/>
        <v>A</v>
      </c>
      <c r="G69" s="117" t="str">
        <f>IFERROR(VLOOKUP(B69,#REF!, 1, FALSE), "HEY!")</f>
        <v>HEY!</v>
      </c>
    </row>
    <row r="70" spans="1:7" ht="15.75" thickBot="1" x14ac:dyDescent="0.3">
      <c r="A70" s="117" t="str">
        <f>VLOOKUP(B70, names!A$3:B$2401, 2,FALSE)</f>
        <v>Federated National Insurance Co.</v>
      </c>
      <c r="B70" s="96" t="s">
        <v>37</v>
      </c>
      <c r="C70" s="88">
        <v>10790</v>
      </c>
      <c r="D70" s="89" t="s">
        <v>2663</v>
      </c>
      <c r="E70" s="97" t="s">
        <v>2664</v>
      </c>
      <c r="F70" s="104" t="str">
        <f t="shared" si="1"/>
        <v>A</v>
      </c>
      <c r="G70" s="117" t="str">
        <f>IFERROR(VLOOKUP(B70,#REF!, 1, FALSE), "HEY!")</f>
        <v>HEY!</v>
      </c>
    </row>
    <row r="71" spans="1:7" ht="34.5" thickBot="1" x14ac:dyDescent="0.3">
      <c r="A71" s="117" t="str">
        <f>VLOOKUP(B71, names!A$3:B$2401, 2,FALSE)</f>
        <v>First Community Insurance Co.</v>
      </c>
      <c r="B71" s="96" t="s">
        <v>83</v>
      </c>
      <c r="C71" s="88">
        <v>13990</v>
      </c>
      <c r="D71" s="89" t="s">
        <v>2685</v>
      </c>
      <c r="E71" s="97" t="s">
        <v>2664</v>
      </c>
      <c r="F71" s="104" t="str">
        <f t="shared" si="1"/>
        <v>A</v>
      </c>
      <c r="G71" s="117" t="str">
        <f>IFERROR(VLOOKUP(B71,#REF!, 1, FALSE), "HEY!")</f>
        <v>HEY!</v>
      </c>
    </row>
    <row r="72" spans="1:7" ht="34.5" thickBot="1" x14ac:dyDescent="0.3">
      <c r="A72" s="117" t="str">
        <f>VLOOKUP(B72, names!A$3:B$2401, 2,FALSE)</f>
        <v>First Protective Insurance Co.</v>
      </c>
      <c r="B72" s="98" t="s">
        <v>55</v>
      </c>
      <c r="C72" s="90">
        <v>10897</v>
      </c>
      <c r="D72" s="91" t="s">
        <v>2707</v>
      </c>
      <c r="E72" s="97" t="s">
        <v>2664</v>
      </c>
      <c r="F72" s="104" t="str">
        <f t="shared" si="1"/>
        <v>A</v>
      </c>
      <c r="G72" s="117" t="str">
        <f>IFERROR(VLOOKUP(B72,#REF!, 1, FALSE), "HEY!")</f>
        <v>HEY!</v>
      </c>
    </row>
    <row r="73" spans="1:7" ht="34.5" thickBot="1" x14ac:dyDescent="0.3">
      <c r="A73" s="117" t="str">
        <f>VLOOKUP(B73, names!A$3:B$2401, 2,FALSE)</f>
        <v>Florida Family Insurance Co.</v>
      </c>
      <c r="B73" s="96" t="s">
        <v>48</v>
      </c>
      <c r="C73" s="88">
        <v>10688</v>
      </c>
      <c r="D73" s="89" t="s">
        <v>2708</v>
      </c>
      <c r="E73" s="97" t="s">
        <v>2670</v>
      </c>
      <c r="F73" s="104" t="str">
        <f t="shared" si="1"/>
        <v>A'</v>
      </c>
      <c r="G73" s="117" t="str">
        <f>IFERROR(VLOOKUP(B73,#REF!, 1, FALSE), "HEY!")</f>
        <v>HEY!</v>
      </c>
    </row>
    <row r="74" spans="1:7" ht="45.75" thickBot="1" x14ac:dyDescent="0.3">
      <c r="A74" s="117" t="str">
        <f>VLOOKUP(B74, names!A$3:B$2401, 2,FALSE)</f>
        <v>Florida Peninsula Insurance Co.</v>
      </c>
      <c r="B74" s="98" t="s">
        <v>46</v>
      </c>
      <c r="C74" s="90">
        <v>10132</v>
      </c>
      <c r="D74" s="91" t="s">
        <v>2696</v>
      </c>
      <c r="E74" s="97" t="s">
        <v>2664</v>
      </c>
      <c r="F74" s="104" t="str">
        <f t="shared" si="1"/>
        <v>A</v>
      </c>
      <c r="G74" s="117" t="str">
        <f>IFERROR(VLOOKUP(B74,#REF!, 1, FALSE), "HEY!")</f>
        <v>HEY!</v>
      </c>
    </row>
    <row r="75" spans="1:7" ht="34.5" thickBot="1" x14ac:dyDescent="0.3">
      <c r="A75" s="117" t="str">
        <f>VLOOKUP(B75, names!A$3:B$2401, 2,FALSE)</f>
        <v>Florida Specialty Insurance Co.</v>
      </c>
      <c r="B75" s="98" t="s">
        <v>84</v>
      </c>
      <c r="C75" s="90">
        <v>17248</v>
      </c>
      <c r="D75" s="91" t="s">
        <v>2709</v>
      </c>
      <c r="E75" s="97" t="s">
        <v>2664</v>
      </c>
      <c r="F75" s="104" t="str">
        <f t="shared" si="1"/>
        <v>A</v>
      </c>
      <c r="G75" s="117" t="str">
        <f>IFERROR(VLOOKUP(B75,#REF!, 1, FALSE), "HEY!")</f>
        <v>HEY!</v>
      </c>
    </row>
    <row r="76" spans="1:7" ht="30.75" thickBot="1" x14ac:dyDescent="0.3">
      <c r="A76" s="117" t="str">
        <f>VLOOKUP(B76, names!A$3:B$2401, 2,FALSE)</f>
        <v>Gulfstream Property And Casualty Insurance Co.</v>
      </c>
      <c r="B76" s="98" t="s">
        <v>64</v>
      </c>
      <c r="C76" s="90">
        <v>12237</v>
      </c>
      <c r="D76" s="91" t="s">
        <v>2663</v>
      </c>
      <c r="E76" s="97" t="s">
        <v>2664</v>
      </c>
      <c r="F76" s="104" t="str">
        <f t="shared" si="1"/>
        <v>A</v>
      </c>
      <c r="G76" s="117" t="str">
        <f>IFERROR(VLOOKUP(B76,#REF!, 1, FALSE), "HEY!")</f>
        <v>HEY!</v>
      </c>
    </row>
    <row r="77" spans="1:7" ht="45.75" thickBot="1" x14ac:dyDescent="0.3">
      <c r="A77" s="117" t="str">
        <f>VLOOKUP(B77, names!A$3:B$2401, 2,FALSE)</f>
        <v>Heritage Property &amp; Casualty Insurance Co.</v>
      </c>
      <c r="B77" s="96" t="s">
        <v>36</v>
      </c>
      <c r="C77" s="88">
        <v>14407</v>
      </c>
      <c r="D77" s="89" t="s">
        <v>3391</v>
      </c>
      <c r="E77" s="97" t="s">
        <v>2664</v>
      </c>
      <c r="F77" s="104" t="str">
        <f t="shared" si="1"/>
        <v>A</v>
      </c>
      <c r="G77" s="117" t="str">
        <f>IFERROR(VLOOKUP(B77,#REF!, 1, FALSE), "HEY!")</f>
        <v>HEY!</v>
      </c>
    </row>
    <row r="78" spans="1:7" ht="30.75" thickBot="1" x14ac:dyDescent="0.3">
      <c r="A78" s="117" t="str">
        <f>VLOOKUP(B78, names!A$3:B$2401, 2,FALSE)</f>
        <v>Homeowners Choice Property &amp; Casualty Insurance Co.</v>
      </c>
      <c r="B78" s="98" t="s">
        <v>2714</v>
      </c>
      <c r="C78" s="90">
        <v>12944</v>
      </c>
      <c r="D78" s="91" t="s">
        <v>3392</v>
      </c>
      <c r="E78" s="97" t="s">
        <v>2664</v>
      </c>
      <c r="F78" s="104" t="str">
        <f t="shared" si="1"/>
        <v>A</v>
      </c>
      <c r="G78" s="117" t="str">
        <f>IFERROR(VLOOKUP(B78,#REF!, 1, FALSE), "HEY!")</f>
        <v>HEY!</v>
      </c>
    </row>
    <row r="79" spans="1:7" ht="34.5" thickBot="1" x14ac:dyDescent="0.3">
      <c r="A79" s="117" t="str">
        <f>VLOOKUP(B79, names!A$3:B$2401, 2,FALSE)</f>
        <v>Modern USA Insurance Co.</v>
      </c>
      <c r="B79" s="98" t="s">
        <v>73</v>
      </c>
      <c r="C79" s="90">
        <v>12957</v>
      </c>
      <c r="D79" s="91" t="s">
        <v>2678</v>
      </c>
      <c r="E79" s="97" t="s">
        <v>2664</v>
      </c>
      <c r="F79" s="104" t="str">
        <f t="shared" si="1"/>
        <v>A</v>
      </c>
      <c r="G79" s="117" t="str">
        <f>IFERROR(VLOOKUP(B79,#REF!, 1, FALSE), "HEY!")</f>
        <v>HEY!</v>
      </c>
    </row>
    <row r="80" spans="1:7" ht="34.5" thickBot="1" x14ac:dyDescent="0.3">
      <c r="A80" s="117" t="str">
        <f>VLOOKUP(B80, names!A$3:B$2401, 2,FALSE)</f>
        <v>Monarch National Insurance Co.</v>
      </c>
      <c r="B80" s="96" t="s">
        <v>150</v>
      </c>
      <c r="C80" s="88">
        <v>15715</v>
      </c>
      <c r="D80" s="89" t="s">
        <v>2717</v>
      </c>
      <c r="E80" s="97" t="s">
        <v>2664</v>
      </c>
      <c r="F80" s="104" t="str">
        <f t="shared" si="1"/>
        <v>A</v>
      </c>
      <c r="G80" s="117" t="str">
        <f>IFERROR(VLOOKUP(B80,#REF!, 1, FALSE), "HEY!")</f>
        <v>HEY!</v>
      </c>
    </row>
    <row r="81" spans="1:7" ht="15.75" thickBot="1" x14ac:dyDescent="0.3">
      <c r="A81" s="117" t="str">
        <f>VLOOKUP(B81, names!A$3:B$2401, 2,FALSE)</f>
        <v>Olympus Insurance Co.</v>
      </c>
      <c r="B81" s="98" t="s">
        <v>52</v>
      </c>
      <c r="C81" s="90">
        <v>12954</v>
      </c>
      <c r="D81" s="91" t="s">
        <v>2663</v>
      </c>
      <c r="E81" s="97" t="s">
        <v>2664</v>
      </c>
      <c r="F81" s="104" t="str">
        <f t="shared" si="1"/>
        <v>A</v>
      </c>
      <c r="G81" s="117" t="str">
        <f>IFERROR(VLOOKUP(B81,#REF!, 1, FALSE), "HEY!")</f>
        <v>HEY!</v>
      </c>
    </row>
    <row r="82" spans="1:7" ht="34.5" thickBot="1" x14ac:dyDescent="0.3">
      <c r="A82" s="117" t="str">
        <f>VLOOKUP(B82, names!A$3:B$2401, 2,FALSE)</f>
        <v>Omega Insurance Co.</v>
      </c>
      <c r="B82" s="96" t="s">
        <v>72</v>
      </c>
      <c r="C82" s="88">
        <v>38644</v>
      </c>
      <c r="D82" s="89" t="s">
        <v>2731</v>
      </c>
      <c r="E82" s="97" t="s">
        <v>2664</v>
      </c>
      <c r="F82" s="104" t="str">
        <f t="shared" si="1"/>
        <v>A</v>
      </c>
      <c r="G82" s="117" t="str">
        <f>IFERROR(VLOOKUP(B82,#REF!, 1, FALSE), "HEY!")</f>
        <v>HEY!</v>
      </c>
    </row>
    <row r="83" spans="1:7" ht="15.75" thickBot="1" x14ac:dyDescent="0.3">
      <c r="A83" s="117" t="str">
        <f>VLOOKUP(B83, names!A$3:B$2401, 2,FALSE)</f>
        <v>People's Trust Insurance Co.</v>
      </c>
      <c r="B83" s="98" t="s">
        <v>44</v>
      </c>
      <c r="C83" s="90">
        <v>13125</v>
      </c>
      <c r="D83" s="91" t="s">
        <v>2663</v>
      </c>
      <c r="E83" s="97" t="s">
        <v>2664</v>
      </c>
      <c r="F83" s="104" t="str">
        <f t="shared" si="1"/>
        <v>A</v>
      </c>
      <c r="G83" s="117" t="str">
        <f>IFERROR(VLOOKUP(B83,#REF!, 1, FALSE), "HEY!")</f>
        <v>HEY!</v>
      </c>
    </row>
    <row r="84" spans="1:7" ht="15.75" thickBot="1" x14ac:dyDescent="0.3">
      <c r="A84" s="117" t="str">
        <f>VLOOKUP(B84, names!A$3:B$2401, 2,FALSE)</f>
        <v>Prepared Insurance Co.</v>
      </c>
      <c r="B84" s="96" t="s">
        <v>82</v>
      </c>
      <c r="C84" s="88">
        <v>13687</v>
      </c>
      <c r="D84" s="89" t="s">
        <v>2663</v>
      </c>
      <c r="E84" s="97" t="s">
        <v>2664</v>
      </c>
      <c r="F84" s="104" t="str">
        <f t="shared" si="1"/>
        <v>A</v>
      </c>
      <c r="G84" s="117" t="str">
        <f>IFERROR(VLOOKUP(B84,#REF!, 1, FALSE), "HEY!")</f>
        <v>HEY!</v>
      </c>
    </row>
    <row r="85" spans="1:7" ht="23.25" thickBot="1" x14ac:dyDescent="0.3">
      <c r="A85" s="117" t="str">
        <f>VLOOKUP(B85, names!A$3:B$2401, 2,FALSE)</f>
        <v>Progressive Property Insurance Co.</v>
      </c>
      <c r="B85" s="98" t="s">
        <v>3534</v>
      </c>
      <c r="C85" s="90">
        <v>13038</v>
      </c>
      <c r="D85" s="91" t="s">
        <v>3536</v>
      </c>
      <c r="E85" s="97" t="s">
        <v>2665</v>
      </c>
      <c r="F85" s="104" t="str">
        <f t="shared" si="1"/>
        <v>A"</v>
      </c>
      <c r="G85" s="117" t="str">
        <f>IFERROR(VLOOKUP(B85,#REF!, 1, FALSE), "HEY!")</f>
        <v>HEY!</v>
      </c>
    </row>
    <row r="86" spans="1:7" ht="34.5" thickBot="1" x14ac:dyDescent="0.3">
      <c r="A86" s="117" t="str">
        <f>VLOOKUP(B86, names!A$3:B$2401, 2,FALSE)</f>
        <v>Safe Harbor Insurance Co.</v>
      </c>
      <c r="B86" s="96" t="s">
        <v>57</v>
      </c>
      <c r="C86" s="88">
        <v>12563</v>
      </c>
      <c r="D86" s="89" t="s">
        <v>2712</v>
      </c>
      <c r="E86" s="97" t="s">
        <v>2670</v>
      </c>
      <c r="F86" s="104" t="str">
        <f t="shared" si="1"/>
        <v>A'</v>
      </c>
      <c r="G86" s="117" t="str">
        <f>IFERROR(VLOOKUP(B86,#REF!, 1, FALSE), "HEY!")</f>
        <v>HEY!</v>
      </c>
    </row>
    <row r="87" spans="1:7" ht="15.75" thickBot="1" x14ac:dyDescent="0.3">
      <c r="A87" s="117" t="str">
        <f>VLOOKUP(B87, names!A$3:B$2401, 2,FALSE)</f>
        <v>Safepoint Insurance Co.</v>
      </c>
      <c r="B87" s="98" t="s">
        <v>71</v>
      </c>
      <c r="C87" s="90">
        <v>15341</v>
      </c>
      <c r="D87" s="91" t="s">
        <v>2663</v>
      </c>
      <c r="E87" s="97" t="s">
        <v>2664</v>
      </c>
      <c r="F87" s="104" t="str">
        <f t="shared" si="1"/>
        <v>A</v>
      </c>
      <c r="G87" s="117" t="str">
        <f>IFERROR(VLOOKUP(B87,#REF!, 1, FALSE), "HEY!")</f>
        <v>HEY!</v>
      </c>
    </row>
    <row r="88" spans="1:7" ht="15.75" thickBot="1" x14ac:dyDescent="0.3">
      <c r="A88" s="117" t="str">
        <f>VLOOKUP(B88, names!A$3:B$2401, 2,FALSE)</f>
        <v>Security First Insurance Co.</v>
      </c>
      <c r="B88" s="98" t="s">
        <v>35</v>
      </c>
      <c r="C88" s="90">
        <v>10117</v>
      </c>
      <c r="D88" s="91" t="s">
        <v>2663</v>
      </c>
      <c r="E88" s="97" t="s">
        <v>2664</v>
      </c>
      <c r="F88" s="104" t="str">
        <f t="shared" si="1"/>
        <v>A</v>
      </c>
      <c r="G88" s="117" t="str">
        <f>IFERROR(VLOOKUP(B88,#REF!, 1, FALSE), "HEY!")</f>
        <v>HEY!</v>
      </c>
    </row>
    <row r="89" spans="1:7" ht="34.5" thickBot="1" x14ac:dyDescent="0.3">
      <c r="A89" s="117" t="str">
        <f>VLOOKUP(B89, names!A$3:B$2401, 2,FALSE)</f>
        <v>Service Insurance Co.</v>
      </c>
      <c r="B89" s="98" t="s">
        <v>142</v>
      </c>
      <c r="C89" s="90">
        <v>36560</v>
      </c>
      <c r="D89" s="91" t="s">
        <v>3643</v>
      </c>
      <c r="E89" s="97" t="s">
        <v>2664</v>
      </c>
      <c r="F89" s="104" t="str">
        <f t="shared" si="1"/>
        <v>A</v>
      </c>
      <c r="G89" s="117" t="str">
        <f>IFERROR(VLOOKUP(B89,#REF!, 1, FALSE), "HEY!")</f>
        <v>HEY!</v>
      </c>
    </row>
    <row r="90" spans="1:7" ht="15.75" thickBot="1" x14ac:dyDescent="0.3">
      <c r="A90" s="117" t="str">
        <f>VLOOKUP(B90, names!A$3:B$2401, 2,FALSE)</f>
        <v>Southern Fidelity Insurance Co.</v>
      </c>
      <c r="B90" s="98" t="s">
        <v>58</v>
      </c>
      <c r="C90" s="90">
        <v>10136</v>
      </c>
      <c r="D90" s="91" t="s">
        <v>2663</v>
      </c>
      <c r="E90" s="97" t="s">
        <v>2664</v>
      </c>
      <c r="F90" s="104" t="str">
        <f t="shared" si="1"/>
        <v>A</v>
      </c>
      <c r="G90" s="117" t="str">
        <f>IFERROR(VLOOKUP(B90,#REF!, 1, FALSE), "HEY!")</f>
        <v>HEY!</v>
      </c>
    </row>
    <row r="91" spans="1:7" ht="15.75" thickBot="1" x14ac:dyDescent="0.3">
      <c r="A91" s="117" t="str">
        <f>VLOOKUP(B91, names!A$3:B$2401, 2,FALSE)</f>
        <v>Southern Fidelity Property &amp; Casualty</v>
      </c>
      <c r="B91" s="96" t="s">
        <v>62</v>
      </c>
      <c r="C91" s="88">
        <v>14166</v>
      </c>
      <c r="D91" s="89" t="s">
        <v>2663</v>
      </c>
      <c r="E91" s="97" t="s">
        <v>2664</v>
      </c>
      <c r="F91" s="104" t="str">
        <f t="shared" si="1"/>
        <v>A</v>
      </c>
      <c r="G91" s="117" t="str">
        <f>IFERROR(VLOOKUP(B91,#REF!, 1, FALSE), "HEY!")</f>
        <v>HEY!</v>
      </c>
    </row>
    <row r="92" spans="1:7" ht="15.75" thickBot="1" x14ac:dyDescent="0.3">
      <c r="A92" s="117" t="str">
        <f>VLOOKUP(B92, names!A$3:B$2401, 2,FALSE)</f>
        <v>Southern Oak Insurance Co.</v>
      </c>
      <c r="B92" s="98" t="s">
        <v>65</v>
      </c>
      <c r="C92" s="90">
        <v>12247</v>
      </c>
      <c r="D92" s="91" t="s">
        <v>2663</v>
      </c>
      <c r="E92" s="97" t="s">
        <v>2664</v>
      </c>
      <c r="F92" s="104" t="str">
        <f t="shared" si="1"/>
        <v>A</v>
      </c>
      <c r="G92" s="117" t="str">
        <f>IFERROR(VLOOKUP(B92,#REF!, 1, FALSE), "HEY!")</f>
        <v>HEY!</v>
      </c>
    </row>
    <row r="93" spans="1:7" ht="15.75" thickBot="1" x14ac:dyDescent="0.3">
      <c r="A93" s="117" t="str">
        <f>VLOOKUP(B93, names!A$3:B$2401, 2,FALSE)</f>
        <v>St. Johns Insurance Co.</v>
      </c>
      <c r="B93" s="98" t="s">
        <v>2743</v>
      </c>
      <c r="C93" s="90">
        <v>11844</v>
      </c>
      <c r="D93" s="91" t="s">
        <v>2663</v>
      </c>
      <c r="E93" s="97" t="s">
        <v>2664</v>
      </c>
      <c r="F93" s="104" t="str">
        <f t="shared" si="1"/>
        <v>A</v>
      </c>
      <c r="G93" s="117" t="str">
        <f>IFERROR(VLOOKUP(B93,#REF!, 1, FALSE), "HEY!")</f>
        <v>HEY!</v>
      </c>
    </row>
    <row r="94" spans="1:7" ht="34.5" thickBot="1" x14ac:dyDescent="0.3">
      <c r="A94" s="117" t="str">
        <f>VLOOKUP(B94, names!A$3:B$2401, 2,FALSE)</f>
        <v xml:space="preserve">Tower Hill Preferred Insurance Co. </v>
      </c>
      <c r="B94" s="98" t="s">
        <v>1869</v>
      </c>
      <c r="C94" s="90">
        <v>29050</v>
      </c>
      <c r="D94" s="91" t="s">
        <v>2731</v>
      </c>
      <c r="E94" s="97" t="s">
        <v>2664</v>
      </c>
      <c r="F94" s="104" t="str">
        <f t="shared" si="1"/>
        <v>A</v>
      </c>
      <c r="G94" s="117" t="str">
        <f>IFERROR(VLOOKUP(B94,#REF!, 1, FALSE), "HEY!")</f>
        <v>HEY!</v>
      </c>
    </row>
    <row r="95" spans="1:7" ht="34.5" thickBot="1" x14ac:dyDescent="0.3">
      <c r="A95" s="117" t="str">
        <f>VLOOKUP(B95, names!A$3:B$2401, 2,FALSE)</f>
        <v>Tower Hill Prime Insurance Co.</v>
      </c>
      <c r="B95" s="96" t="s">
        <v>43</v>
      </c>
      <c r="C95" s="88">
        <v>11027</v>
      </c>
      <c r="D95" s="89" t="s">
        <v>2731</v>
      </c>
      <c r="E95" s="97" t="s">
        <v>2664</v>
      </c>
      <c r="F95" s="104" t="str">
        <f t="shared" si="1"/>
        <v>A</v>
      </c>
      <c r="G95" s="117" t="str">
        <f>IFERROR(VLOOKUP(B95,#REF!, 1, FALSE), "HEY!")</f>
        <v>HEY!</v>
      </c>
    </row>
    <row r="96" spans="1:7" ht="34.5" thickBot="1" x14ac:dyDescent="0.3">
      <c r="A96" s="117" t="str">
        <f>VLOOKUP(B96, names!A$3:B$2401, 2,FALSE)</f>
        <v>Tower Hill Select Insurance Co.</v>
      </c>
      <c r="B96" s="98" t="s">
        <v>63</v>
      </c>
      <c r="C96" s="90">
        <v>12011</v>
      </c>
      <c r="D96" s="91" t="s">
        <v>2731</v>
      </c>
      <c r="E96" s="97" t="s">
        <v>2664</v>
      </c>
      <c r="F96" s="104" t="str">
        <f t="shared" si="1"/>
        <v>A</v>
      </c>
      <c r="G96" s="117" t="str">
        <f>IFERROR(VLOOKUP(B96,#REF!, 1, FALSE), "HEY!")</f>
        <v>HEY!</v>
      </c>
    </row>
    <row r="97" spans="1:7" ht="34.5" thickBot="1" x14ac:dyDescent="0.3">
      <c r="A97" s="117" t="str">
        <f>VLOOKUP(B97, names!A$3:B$2401, 2,FALSE)</f>
        <v>Tower Hill Signature Insurance Co.</v>
      </c>
      <c r="B97" s="96" t="s">
        <v>51</v>
      </c>
      <c r="C97" s="88">
        <v>12538</v>
      </c>
      <c r="D97" s="89" t="s">
        <v>2731</v>
      </c>
      <c r="E97" s="97" t="s">
        <v>2664</v>
      </c>
      <c r="F97" s="104" t="str">
        <f t="shared" si="1"/>
        <v>A</v>
      </c>
      <c r="G97" s="117" t="str">
        <f>IFERROR(VLOOKUP(B97,#REF!, 1, FALSE), "HEY!")</f>
        <v>HEY!</v>
      </c>
    </row>
    <row r="98" spans="1:7" ht="15.75" thickBot="1" x14ac:dyDescent="0.3">
      <c r="A98" s="117" t="str">
        <f>VLOOKUP(B98, names!A$3:B$2401, 2,FALSE)</f>
        <v>TypTap Insurance Co.</v>
      </c>
      <c r="B98" s="96" t="s">
        <v>3393</v>
      </c>
      <c r="C98" s="88">
        <v>15885</v>
      </c>
      <c r="D98" s="89" t="s">
        <v>3392</v>
      </c>
      <c r="E98" s="97" t="s">
        <v>2664</v>
      </c>
      <c r="F98" s="104" t="str">
        <f t="shared" si="1"/>
        <v>A</v>
      </c>
      <c r="G98" s="117" t="str">
        <f>IFERROR(VLOOKUP(B98,#REF!, 1, FALSE), "HEY!")</f>
        <v>HEY!</v>
      </c>
    </row>
    <row r="99" spans="1:7" ht="34.5" thickBot="1" x14ac:dyDescent="0.3">
      <c r="A99" s="117" t="str">
        <f>VLOOKUP(B99, names!A$3:B$2401, 2,FALSE)</f>
        <v>United Property &amp; Casualty Insurance Co.</v>
      </c>
      <c r="B99" s="98" t="s">
        <v>39</v>
      </c>
      <c r="C99" s="90">
        <v>10969</v>
      </c>
      <c r="D99" s="91" t="s">
        <v>2748</v>
      </c>
      <c r="E99" s="97" t="s">
        <v>2664</v>
      </c>
      <c r="F99" s="104" t="str">
        <f t="shared" si="1"/>
        <v>A</v>
      </c>
      <c r="G99" s="117" t="str">
        <f>IFERROR(VLOOKUP(B99,#REF!, 1, FALSE), "HEY!")</f>
        <v>HEY!</v>
      </c>
    </row>
    <row r="100" spans="1:7" ht="34.5" thickBot="1" x14ac:dyDescent="0.3">
      <c r="A100" s="117" t="str">
        <f>VLOOKUP(B100, names!A$3:B$2401, 2,FALSE)</f>
        <v>Universal Insurance Co. Of North America</v>
      </c>
      <c r="B100" s="96" t="s">
        <v>70</v>
      </c>
      <c r="C100" s="88">
        <v>11986</v>
      </c>
      <c r="D100" s="89" t="s">
        <v>2749</v>
      </c>
      <c r="E100" s="97" t="s">
        <v>2664</v>
      </c>
      <c r="F100" s="104" t="str">
        <f t="shared" si="1"/>
        <v>A</v>
      </c>
      <c r="G100" s="117" t="str">
        <f>IFERROR(VLOOKUP(B100,#REF!, 1, FALSE), "HEY!")</f>
        <v>HEY!</v>
      </c>
    </row>
    <row r="101" spans="1:7" ht="45.75" thickBot="1" x14ac:dyDescent="0.3">
      <c r="A101" s="117" t="str">
        <f>VLOOKUP(B101, names!A$3:B$2401, 2,FALSE)</f>
        <v>Universal Property &amp; Casualty Insurance Co.</v>
      </c>
      <c r="B101" s="98" t="s">
        <v>34</v>
      </c>
      <c r="C101" s="90">
        <v>10861</v>
      </c>
      <c r="D101" s="91" t="s">
        <v>2674</v>
      </c>
      <c r="E101" s="97" t="s">
        <v>2664</v>
      </c>
      <c r="F101" s="104" t="str">
        <f t="shared" si="1"/>
        <v>A</v>
      </c>
      <c r="G101" s="117" t="str">
        <f>IFERROR(VLOOKUP(B101,#REF!, 1, FALSE), "HEY!")</f>
        <v>HEY!</v>
      </c>
    </row>
    <row r="102" spans="1:7" ht="34.5" thickBot="1" x14ac:dyDescent="0.3">
      <c r="A102" s="117" t="str">
        <f>VLOOKUP(B102, names!A$3:B$2401, 2,FALSE)</f>
        <v>US Coastal Property &amp; Casualty Insurance Co.</v>
      </c>
      <c r="B102" s="96" t="s">
        <v>3394</v>
      </c>
      <c r="C102" s="88">
        <v>15900</v>
      </c>
      <c r="D102" s="89" t="s">
        <v>3395</v>
      </c>
      <c r="E102" s="97" t="s">
        <v>2664</v>
      </c>
      <c r="F102" s="104" t="str">
        <f t="shared" si="1"/>
        <v>A</v>
      </c>
      <c r="G102" s="117" t="str">
        <f>IFERROR(VLOOKUP(B102,#REF!, 1, FALSE), "HEY!")</f>
        <v>HEY!</v>
      </c>
    </row>
    <row r="103" spans="1:7" ht="15.75" thickBot="1" x14ac:dyDescent="0.3">
      <c r="A103" s="117" t="str">
        <f>VLOOKUP(B103, names!A$3:B$2401, 2,FALSE)</f>
        <v>Weston Insurance Co.</v>
      </c>
      <c r="B103" s="96" t="s">
        <v>87</v>
      </c>
      <c r="C103" s="88">
        <v>14930</v>
      </c>
      <c r="D103" s="89" t="s">
        <v>2663</v>
      </c>
      <c r="E103" s="97" t="s">
        <v>2664</v>
      </c>
      <c r="F103" s="104" t="str">
        <f t="shared" si="1"/>
        <v>A</v>
      </c>
      <c r="G103" s="117" t="str">
        <f>IFERROR(VLOOKUP(B103,#REF!, 1, FALSE), "HEY!")</f>
        <v>HEY!</v>
      </c>
    </row>
    <row r="104" spans="1:7" ht="34.5" thickBot="1" x14ac:dyDescent="0.3">
      <c r="A104" s="117" t="str">
        <f>VLOOKUP(B104, names!A$3:B$2401, 2,FALSE)</f>
        <v>White Pine Insurance Co.</v>
      </c>
      <c r="B104" s="98" t="s">
        <v>1992</v>
      </c>
      <c r="C104" s="90">
        <v>11932</v>
      </c>
      <c r="D104" s="91" t="s">
        <v>2671</v>
      </c>
      <c r="E104" s="97" t="s">
        <v>2664</v>
      </c>
      <c r="F104" s="104" t="str">
        <f t="shared" si="1"/>
        <v>A</v>
      </c>
      <c r="G104" s="117" t="str">
        <f>IFERROR(VLOOKUP(B104,#REF!, 1, FALSE), "HEY!")</f>
        <v>HEY!</v>
      </c>
    </row>
    <row r="105" spans="1:7" ht="34.5" thickBot="1" x14ac:dyDescent="0.3">
      <c r="A105" s="117">
        <f>VLOOKUP(B105, names!A$3:B$2401, 2,FALSE)</f>
        <v>0</v>
      </c>
      <c r="B105" s="96" t="s">
        <v>416</v>
      </c>
      <c r="C105" s="88">
        <v>20010</v>
      </c>
      <c r="D105" s="89" t="s">
        <v>3643</v>
      </c>
      <c r="E105" s="97" t="s">
        <v>2664</v>
      </c>
      <c r="F105" s="104" t="str">
        <f t="shared" si="1"/>
        <v>A</v>
      </c>
      <c r="G105" s="117" t="str">
        <f>IFERROR(VLOOKUP(B105,#REF!, 1, FALSE), "HEY!")</f>
        <v>HEY!</v>
      </c>
    </row>
    <row r="106" spans="1:7" ht="45.75" thickBot="1" x14ac:dyDescent="0.3">
      <c r="A106" s="117">
        <f>VLOOKUP(B106, names!A$3:B$2401, 2,FALSE)</f>
        <v>0</v>
      </c>
      <c r="B106" s="96" t="s">
        <v>629</v>
      </c>
      <c r="C106" s="88">
        <v>10665</v>
      </c>
      <c r="D106" s="89" t="s">
        <v>3537</v>
      </c>
      <c r="E106" s="97" t="s">
        <v>2664</v>
      </c>
      <c r="F106" s="104" t="str">
        <f t="shared" si="1"/>
        <v>A</v>
      </c>
      <c r="G106" s="117" t="str">
        <f>IFERROR(VLOOKUP(B106,#REF!, 1, FALSE), "HEY!")</f>
        <v>HEY!</v>
      </c>
    </row>
    <row r="107" spans="1:7" ht="15.75" thickBot="1" x14ac:dyDescent="0.3">
      <c r="A107" s="117">
        <f>VLOOKUP(B107, names!A$3:B$2401, 2,FALSE)</f>
        <v>0</v>
      </c>
      <c r="B107" s="96" t="s">
        <v>3538</v>
      </c>
      <c r="C107" s="88">
        <v>22390</v>
      </c>
      <c r="D107" s="89" t="s">
        <v>2663</v>
      </c>
      <c r="E107" s="97" t="s">
        <v>2664</v>
      </c>
      <c r="F107" s="104" t="str">
        <f t="shared" si="1"/>
        <v>A</v>
      </c>
      <c r="G107" s="117" t="str">
        <f>IFERROR(VLOOKUP(B107,#REF!, 1, FALSE), "HEY!")</f>
        <v>HEY!</v>
      </c>
    </row>
    <row r="108" spans="1:7" ht="45.75" thickBot="1" x14ac:dyDescent="0.3">
      <c r="A108" s="117">
        <f>VLOOKUP(B108, names!A$3:B$2401, 2,FALSE)</f>
        <v>0</v>
      </c>
      <c r="B108" s="98" t="s">
        <v>3540</v>
      </c>
      <c r="C108" s="90">
        <v>36951</v>
      </c>
      <c r="D108" s="91" t="s">
        <v>3537</v>
      </c>
      <c r="E108" s="97" t="s">
        <v>2664</v>
      </c>
      <c r="F108" s="104" t="str">
        <f t="shared" si="1"/>
        <v>A</v>
      </c>
      <c r="G108" s="117" t="str">
        <f>IFERROR(VLOOKUP(B108,#REF!, 1, FALSE), "HEY!")</f>
        <v>HEY!</v>
      </c>
    </row>
    <row r="109" spans="1:7" ht="15.75" thickBot="1" x14ac:dyDescent="0.3">
      <c r="A109" s="117">
        <f>VLOOKUP(B109, names!A$3:B$2401, 2,FALSE)</f>
        <v>0</v>
      </c>
      <c r="B109" s="98" t="s">
        <v>3541</v>
      </c>
      <c r="C109" s="90">
        <v>15893</v>
      </c>
      <c r="D109" s="91" t="s">
        <v>2663</v>
      </c>
      <c r="E109" s="97" t="s">
        <v>2664</v>
      </c>
      <c r="F109" s="104" t="str">
        <f t="shared" si="1"/>
        <v>A</v>
      </c>
      <c r="G109" s="117" t="str">
        <f>IFERROR(VLOOKUP(B109,#REF!, 1, FALSE), "HEY!")</f>
        <v>HEY!</v>
      </c>
    </row>
    <row r="110" spans="1:7" ht="34.5" thickBot="1" x14ac:dyDescent="0.3">
      <c r="A110" s="117">
        <f>VLOOKUP(B110, names!A$3:B$2401, 2,FALSE)</f>
        <v>0</v>
      </c>
      <c r="B110" s="98" t="s">
        <v>983</v>
      </c>
      <c r="C110" s="90">
        <v>25402</v>
      </c>
      <c r="D110" s="91" t="s">
        <v>2700</v>
      </c>
      <c r="E110" s="97" t="s">
        <v>2664</v>
      </c>
      <c r="F110" s="104" t="str">
        <f t="shared" si="1"/>
        <v>A</v>
      </c>
      <c r="G110" s="117" t="str">
        <f>IFERROR(VLOOKUP(B110,#REF!, 1, FALSE), "HEY!")</f>
        <v>HEY!</v>
      </c>
    </row>
    <row r="111" spans="1:7" ht="30.75" thickBot="1" x14ac:dyDescent="0.3">
      <c r="A111" s="117">
        <f>VLOOKUP(B111, names!A$3:B$2401, 2,FALSE)</f>
        <v>0</v>
      </c>
      <c r="B111" s="96" t="s">
        <v>3542</v>
      </c>
      <c r="C111" s="88"/>
      <c r="D111" s="89" t="s">
        <v>2663</v>
      </c>
      <c r="E111" s="97" t="s">
        <v>2664</v>
      </c>
      <c r="F111" s="104" t="str">
        <f t="shared" si="1"/>
        <v>A</v>
      </c>
      <c r="G111" s="117" t="str">
        <f>IFERROR(VLOOKUP(B111,#REF!, 1, FALSE), "HEY!")</f>
        <v>HEY!</v>
      </c>
    </row>
    <row r="112" spans="1:7" ht="34.5" thickBot="1" x14ac:dyDescent="0.3">
      <c r="A112" s="117">
        <f>VLOOKUP(B112, names!A$3:B$2401, 2,FALSE)</f>
        <v>0</v>
      </c>
      <c r="B112" s="96" t="s">
        <v>1213</v>
      </c>
      <c r="C112" s="88">
        <v>26433</v>
      </c>
      <c r="D112" s="89" t="s">
        <v>3643</v>
      </c>
      <c r="E112" s="97" t="s">
        <v>2664</v>
      </c>
      <c r="F112" s="104" t="str">
        <f t="shared" si="1"/>
        <v>A</v>
      </c>
      <c r="G112" s="117" t="str">
        <f>IFERROR(VLOOKUP(B112,#REF!, 1, FALSE), "HEY!")</f>
        <v>HEY!</v>
      </c>
    </row>
    <row r="113" spans="1:7" ht="34.5" thickBot="1" x14ac:dyDescent="0.3">
      <c r="A113" s="117">
        <f>VLOOKUP(B113, names!A$3:B$2401, 2,FALSE)</f>
        <v>0</v>
      </c>
      <c r="B113" s="96" t="s">
        <v>3644</v>
      </c>
      <c r="C113" s="88"/>
      <c r="D113" s="89" t="s">
        <v>3645</v>
      </c>
      <c r="E113" s="97" t="s">
        <v>2664</v>
      </c>
      <c r="F113" s="104" t="str">
        <f t="shared" si="1"/>
        <v>A</v>
      </c>
      <c r="G113" s="117" t="str">
        <f>IFERROR(VLOOKUP(B113,#REF!, 1, FALSE), "HEY!")</f>
        <v>HEY!</v>
      </c>
    </row>
    <row r="114" spans="1:7" ht="34.5" thickBot="1" x14ac:dyDescent="0.3">
      <c r="A114" s="117">
        <f>VLOOKUP(B114, names!A$3:B$2401, 2,FALSE)</f>
        <v>0</v>
      </c>
      <c r="B114" s="98" t="s">
        <v>3646</v>
      </c>
      <c r="C114" s="90">
        <v>15366</v>
      </c>
      <c r="D114" s="91" t="s">
        <v>3645</v>
      </c>
      <c r="E114" s="97" t="s">
        <v>2664</v>
      </c>
      <c r="F114" s="104" t="str">
        <f t="shared" si="1"/>
        <v>A</v>
      </c>
      <c r="G114" s="117" t="str">
        <f>IFERROR(VLOOKUP(B114,#REF!, 1, FALSE), "HEY!")</f>
        <v>HEY!</v>
      </c>
    </row>
    <row r="115" spans="1:7" ht="34.5" thickBot="1" x14ac:dyDescent="0.3">
      <c r="A115" s="117">
        <f>VLOOKUP(B115, names!A$3:B$2401, 2,FALSE)</f>
        <v>0</v>
      </c>
      <c r="B115" s="96" t="s">
        <v>1319</v>
      </c>
      <c r="C115" s="88">
        <v>13722</v>
      </c>
      <c r="D115" s="89" t="s">
        <v>3645</v>
      </c>
      <c r="E115" s="97" t="s">
        <v>2664</v>
      </c>
      <c r="F115" s="104" t="str">
        <f t="shared" si="1"/>
        <v>A</v>
      </c>
      <c r="G115" s="117" t="str">
        <f>IFERROR(VLOOKUP(B115,#REF!, 1, FALSE), "HEY!")</f>
        <v>HEY!</v>
      </c>
    </row>
    <row r="116" spans="1:7" ht="23.25" thickBot="1" x14ac:dyDescent="0.3">
      <c r="A116" s="117" t="str">
        <f>VLOOKUP(B116, names!A$3:B$2401, 2,FALSE)</f>
        <v>Maison Insurance Co.</v>
      </c>
      <c r="B116" s="98" t="s">
        <v>3543</v>
      </c>
      <c r="C116" s="90">
        <v>14568</v>
      </c>
      <c r="D116" s="91" t="s">
        <v>3544</v>
      </c>
      <c r="E116" s="97" t="s">
        <v>2664</v>
      </c>
      <c r="F116" s="104" t="str">
        <f t="shared" si="1"/>
        <v>A</v>
      </c>
      <c r="G116" s="117" t="str">
        <f>IFERROR(VLOOKUP(B116,#REF!, 1, FALSE), "HEY!")</f>
        <v>HEY!</v>
      </c>
    </row>
    <row r="117" spans="1:7" ht="34.5" thickBot="1" x14ac:dyDescent="0.3">
      <c r="A117" s="117">
        <f>VLOOKUP(B117, names!A$3:B$2401, 2,FALSE)</f>
        <v>0</v>
      </c>
      <c r="B117" s="98" t="s">
        <v>3647</v>
      </c>
      <c r="C117" s="90">
        <v>23248</v>
      </c>
      <c r="D117" s="91" t="s">
        <v>3643</v>
      </c>
      <c r="E117" s="97" t="s">
        <v>2664</v>
      </c>
      <c r="F117" s="104" t="str">
        <f t="shared" si="1"/>
        <v>A</v>
      </c>
      <c r="G117" s="117" t="str">
        <f>IFERROR(VLOOKUP(B117,#REF!, 1, FALSE), "HEY!")</f>
        <v>HEY!</v>
      </c>
    </row>
    <row r="118" spans="1:7" ht="45.75" thickBot="1" x14ac:dyDescent="0.3">
      <c r="A118" s="117">
        <f>VLOOKUP(B118, names!A$3:B$2401, 2,FALSE)</f>
        <v>0</v>
      </c>
      <c r="B118" s="96" t="s">
        <v>3545</v>
      </c>
      <c r="C118" s="88">
        <v>16551</v>
      </c>
      <c r="D118" s="89" t="s">
        <v>3537</v>
      </c>
      <c r="E118" s="97" t="s">
        <v>2664</v>
      </c>
      <c r="F118" s="104" t="str">
        <f t="shared" si="1"/>
        <v>A</v>
      </c>
      <c r="G118" s="117" t="str">
        <f>IFERROR(VLOOKUP(B118,#REF!, 1, FALSE), "HEY!")</f>
        <v>HEY!</v>
      </c>
    </row>
    <row r="119" spans="1:7" ht="15.75" thickBot="1" x14ac:dyDescent="0.3">
      <c r="A119" s="117">
        <f>VLOOKUP(B119, names!A$3:B$2401, 2,FALSE)</f>
        <v>0</v>
      </c>
      <c r="B119" s="96" t="s">
        <v>3546</v>
      </c>
      <c r="C119" s="88">
        <v>16088</v>
      </c>
      <c r="D119" s="89" t="s">
        <v>2663</v>
      </c>
      <c r="E119" s="97" t="s">
        <v>2664</v>
      </c>
      <c r="F119" s="104" t="str">
        <f t="shared" si="1"/>
        <v>A</v>
      </c>
      <c r="G119" s="117" t="str">
        <f>IFERROR(VLOOKUP(B119,#REF!, 1, FALSE), "HEY!")</f>
        <v>HEY!</v>
      </c>
    </row>
    <row r="120" spans="1:7" ht="45.75" thickBot="1" x14ac:dyDescent="0.3">
      <c r="A120" s="117">
        <f>VLOOKUP(B120, names!A$3:B$2401, 2,FALSE)</f>
        <v>0</v>
      </c>
      <c r="B120" s="96" t="s">
        <v>383</v>
      </c>
      <c r="C120" s="88">
        <v>18023</v>
      </c>
      <c r="D120" s="89" t="s">
        <v>3537</v>
      </c>
      <c r="E120" s="97" t="s">
        <v>2664</v>
      </c>
      <c r="F120" s="104" t="str">
        <f t="shared" si="1"/>
        <v>A</v>
      </c>
      <c r="G120" s="117" t="str">
        <f>IFERROR(VLOOKUP(B120,#REF!, 1, FALSE), "HEY!")</f>
        <v>HEY!</v>
      </c>
    </row>
    <row r="121" spans="1:7" ht="15.75" thickBot="1" x14ac:dyDescent="0.3">
      <c r="A121" s="117">
        <f>VLOOKUP(B121, names!A$3:B$2401, 2,FALSE)</f>
        <v>0</v>
      </c>
      <c r="B121" s="98" t="s">
        <v>3547</v>
      </c>
      <c r="C121" s="90">
        <v>14026</v>
      </c>
      <c r="D121" s="91" t="s">
        <v>2663</v>
      </c>
      <c r="E121" s="97" t="s">
        <v>2664</v>
      </c>
      <c r="F121" s="104" t="str">
        <f t="shared" si="1"/>
        <v>A</v>
      </c>
      <c r="G121" s="117" t="str">
        <f>IFERROR(VLOOKUP(B121,#REF!, 1, FALSE), "HEY!")</f>
        <v>HEY!</v>
      </c>
    </row>
    <row r="122" spans="1:7" ht="34.5" thickBot="1" x14ac:dyDescent="0.3">
      <c r="A122" s="117">
        <f>VLOOKUP(B122, names!A$3:B$2401, 2,FALSE)</f>
        <v>0</v>
      </c>
      <c r="B122" s="98" t="s">
        <v>3648</v>
      </c>
      <c r="C122" s="90">
        <v>28886</v>
      </c>
      <c r="D122" s="91" t="s">
        <v>3643</v>
      </c>
      <c r="E122" s="97" t="s">
        <v>2664</v>
      </c>
      <c r="F122" s="104" t="str">
        <f t="shared" si="1"/>
        <v>A</v>
      </c>
      <c r="G122" s="117" t="str">
        <f>IFERROR(VLOOKUP(B122,#REF!, 1, FALSE), "HEY!")</f>
        <v>HEY!</v>
      </c>
    </row>
    <row r="123" spans="1:7" ht="45.75" thickBot="1" x14ac:dyDescent="0.3">
      <c r="A123" s="117">
        <f>VLOOKUP(B123, names!A$3:B$2401, 2,FALSE)</f>
        <v>0</v>
      </c>
      <c r="B123" s="96" t="s">
        <v>1995</v>
      </c>
      <c r="C123" s="88">
        <v>25780</v>
      </c>
      <c r="D123" s="89" t="s">
        <v>3537</v>
      </c>
      <c r="E123" s="97" t="s">
        <v>2664</v>
      </c>
      <c r="F123" s="104" t="str">
        <f t="shared" si="1"/>
        <v>A</v>
      </c>
      <c r="G123" s="117" t="str">
        <f>IFERROR(VLOOKUP(B123,#REF!, 1, FALSE), "HEY!")</f>
        <v>HEY!</v>
      </c>
    </row>
    <row r="124" spans="1:7" ht="34.5" thickBot="1" x14ac:dyDescent="0.3">
      <c r="A124" s="117">
        <f>VLOOKUP(B124, names!A$3:B$2401, 2,FALSE)</f>
        <v>0</v>
      </c>
      <c r="B124" s="99" t="s">
        <v>3649</v>
      </c>
      <c r="C124" s="100">
        <v>13234</v>
      </c>
      <c r="D124" s="101" t="s">
        <v>3643</v>
      </c>
      <c r="E124" s="102" t="s">
        <v>2664</v>
      </c>
      <c r="F124" s="104" t="str">
        <f t="shared" si="1"/>
        <v>A</v>
      </c>
      <c r="G124" s="117" t="str">
        <f>IFERROR(VLOOKUP(B124,#REF!, 1, FALSE), "HEY!")</f>
        <v>HEY!</v>
      </c>
    </row>
    <row r="125" spans="1:7" ht="15.75" thickTop="1" x14ac:dyDescent="0.25"/>
  </sheetData>
  <hyperlinks>
    <hyperlink ref="B105" r:id="rId1" display="http://www.demotech.com/search_results_cfo.aspx?id=20010&amp;t=2" xr:uid="{A325ECED-AA26-4054-BC80-9C920FB49A0E}"/>
    <hyperlink ref="B2" r:id="rId2" display="http://www.demotech.com/search_results_cfo.aspx?id=11710&amp;t=2" xr:uid="{29AA0A9F-B29A-4F18-8B76-51233469F141}"/>
    <hyperlink ref="B3" r:id="rId3" display="http://www.demotech.com/search_results_cfo.aspx?id=29688&amp;t=2" xr:uid="{E0BB491A-4FCB-45F0-996C-A0DC1E7CB0F1}"/>
    <hyperlink ref="B4" r:id="rId4" display="http://www.demotech.com/search_results_cfo.aspx?id=19240&amp;t=2" xr:uid="{FC5F0030-69E3-4A9B-B4D8-2CCF0E6A6E89}"/>
    <hyperlink ref="B5" r:id="rId5" display="http://www.demotech.com/search_results_cfo.aspx?id=19232&amp;t=2" xr:uid="{6DC36758-AD93-4F37-83C9-EEB2E6C8FB21}"/>
    <hyperlink ref="B6" r:id="rId6" display="http://www.demotech.com/search_results_cfo.aspx?id=17230&amp;t=2" xr:uid="{5DBCAE2A-C06F-4E4F-A45C-E5672AF70BD4}"/>
    <hyperlink ref="B7" r:id="rId7" display="http://www.demotech.com/search_results_cfo.aspx?id=37907&amp;t=2" xr:uid="{24176691-4AB0-421E-80F6-E940838AC6E1}"/>
    <hyperlink ref="B52" r:id="rId8" display="http://www.demotech.com/search_results_cfo.aspx?id=12968&amp;t=2" xr:uid="{3174CAE6-DC01-4A1E-B778-4EDE9415B45B}"/>
    <hyperlink ref="B53" r:id="rId9" display="http://www.demotech.com/search_results_cfo.aspx?id=12841&amp;t=2" xr:uid="{913C0631-2B7C-4107-A690-3C623619DC54}"/>
    <hyperlink ref="B8" r:id="rId10" display="http://www.demotech.com/search_results_cfo.aspx?id=12190&amp;t=2" xr:uid="{5F619990-0D37-4C62-B7AF-6EBADBBA8B53}"/>
    <hyperlink ref="B54" r:id="rId11" display="http://www.demotech.com/search_results_cfo.aspx?id=13563&amp;t=2" xr:uid="{D69B2D9F-D0BC-4874-887F-6693EEF4C14C}"/>
    <hyperlink ref="B55" r:id="rId12" display="http://www.demotech.com/search_results_cfo.aspx?id=21806&amp;t=2" xr:uid="{02EA836F-631B-4E00-B002-51EF0EB8091F}"/>
    <hyperlink ref="B9" r:id="rId13" display="http://www.demotech.com/search_results_cfo.aspx?id=42897&amp;t=2" xr:uid="{74251EA5-4560-4C90-B508-C8AF281168F3}"/>
    <hyperlink ref="B56" r:id="rId14" display="http://www.demotech.com/search_results_cfo.aspx?id=10872&amp;t=2" xr:uid="{4317F338-FFE1-427C-831E-9B7288F37256}"/>
    <hyperlink ref="B57" r:id="rId15" display="http://www.demotech.com/search_results_cfo.aspx?id=12359&amp;t=2" xr:uid="{95FA126C-2ED1-47C0-ABA8-C9FDD8A5BDA3}"/>
    <hyperlink ref="B10" r:id="rId16" display="http://www.demotech.com/search_results_cfo.aspx?id=27898&amp;t=2" xr:uid="{84960F60-48D2-4A60-9BFD-8A00140DBD3B}"/>
    <hyperlink ref="B106" r:id="rId17" display="http://www.demotech.com/search_results_cfo.aspx?id=10665&amp;t=2" xr:uid="{7D248399-B1CD-4F2C-92D1-17B9598EB829}"/>
    <hyperlink ref="B58" r:id="rId18" display="http://www.demotech.com/search_results_cfo.aspx?id=15617&amp;t=2" xr:uid="{39E31638-C685-47BB-A38D-EAD34F1553CD}"/>
    <hyperlink ref="B11" r:id="rId19" display="http://www.demotech.com/search_results_cfo.aspx?id=11598&amp;t=2" xr:uid="{10F3A486-4B97-45D1-8DB0-B0A62A0FAA41}"/>
    <hyperlink ref="B59" r:id="rId20" display="http://www.demotech.com/search_results_cfo.aspx?id=12196&amp;t=2" xr:uid="{C7D5E095-6510-4ADD-A1EA-328E77A0B9F7}"/>
    <hyperlink ref="B60" r:id="rId21" display="http://www.demotech.com/search_results_cfo.aspx?id=11072&amp;t=2" xr:uid="{BEE96480-9C0F-4056-AC49-72C1BEABF25C}"/>
    <hyperlink ref="B61" r:id="rId22" display="http://www.demotech.com/search_results_cfo.aspx?id=13142&amp;t=2" xr:uid="{EB7E75EF-D5D5-4B82-B18B-8CA7F46D6BFD}"/>
    <hyperlink ref="B62" r:id="rId23" display="http://www.demotech.com/search_results_cfo.aspx?id=12813&amp;t=2" xr:uid="{46E65F98-2512-4E40-AE8D-5A408B42BBB1}"/>
    <hyperlink ref="B63" r:id="rId24" display="http://www.demotech.com/search_results_cfo.aspx?id=13139&amp;t=2" xr:uid="{8EB13692-D03B-4053-AE6A-990E12206233}"/>
    <hyperlink ref="B107" r:id="rId25" display="http://www.demotech.com/search_results_cfo.aspx?id=22390&amp;t=2" xr:uid="{6C2828C9-5C54-4D42-AD56-09BA0AD90C46}"/>
    <hyperlink ref="B12" r:id="rId26" display="http://www.demotech.com/search_results_cfo.aspx?id=33162&amp;t=2" xr:uid="{958A6E88-323B-4393-9FD7-43669AF85CBA}"/>
    <hyperlink ref="B13" r:id="rId27" display="http://www.demotech.com/search_results_cfo.aspx?id=29513&amp;t=2" xr:uid="{FB53B8ED-B0B5-40F1-AD22-1F240A434F92}"/>
    <hyperlink ref="B64" r:id="rId28" display="http://www.demotech.com/search_results_cfo.aspx?id=10908&amp;t=2" xr:uid="{993B7EDF-3961-42EA-9D6D-8A2992D053BB}"/>
    <hyperlink ref="B14" r:id="rId29" display="http://www.demotech.com/search_results_cfo.aspx?id=11825&amp;t=2" xr:uid="{404EBF6B-8B65-48EC-9265-236E5D858A2E}"/>
    <hyperlink ref="B65" r:id="rId30" display="http://www.demotech.com/search_results_cfo.aspx?id=10835&amp;t=2" xr:uid="{6727631D-6930-4663-859F-7F0C365D8C3D}"/>
    <hyperlink ref="B66" r:id="rId31" display="http://www.demotech.com/search_results_cfo.aspx?id=30511&amp;t=2" xr:uid="{C8AC5CA7-4680-4B46-A410-E62A67FE4777}"/>
    <hyperlink ref="B67" r:id="rId32" display="http://www.demotech.com/search_results_cfo.aspx?id=12573&amp;t=2" xr:uid="{A8E12402-6864-43CF-BE63-3399EBD7F0DD}"/>
    <hyperlink ref="B15" r:id="rId33" display="http://www.demotech.com/search_results_cfo.aspx?id=11976&amp;t=2" xr:uid="{6EBBE9FE-0D3C-4573-B2FB-B5661B9383AB}"/>
    <hyperlink ref="B108" r:id="rId34" display="http://www.demotech.com/search_results_cfo.aspx?id=36951&amp;t=2" xr:uid="{6EC1DB15-8C1B-48EC-A247-D86DD3CF9901}"/>
    <hyperlink ref="B16" r:id="rId35" display="http://www.demotech.com/search_results_cfo.aspx?id=14388&amp;t=2" xr:uid="{3FB9420C-FAC6-4AA8-9737-2482A69D45AE}"/>
    <hyperlink ref="B17" r:id="rId36" display="http://www.demotech.com/search_results_cfo.aspx?id=29734&amp;t=2" xr:uid="{B49F705C-A0B8-4519-87AD-00943AA16B9F}"/>
    <hyperlink ref="B18" r:id="rId37" display="http://www.demotech.com/search_results_cfo.aspx?id=10075&amp;t=2" xr:uid="{8382FBF4-E898-4902-85D7-12D048E88A21}"/>
    <hyperlink ref="B19" r:id="rId38" display="http://www.demotech.com/search_results_cfo.aspx?id=10783&amp;t=2" xr:uid="{FF3689DD-01B2-4E0A-B2DB-7B2E3B97F1F8}"/>
    <hyperlink ref="B68" r:id="rId39" display="http://www.demotech.com/search_results_cfo.aspx?id=10953&amp;t=2" xr:uid="{4E11D875-0C4A-4BDD-BCB3-F19AE775FC13}"/>
    <hyperlink ref="B109" r:id="rId40" display="http://www.demotech.com/search_results_cfo.aspx?id=15893&amp;t=2" xr:uid="{B8B6BBE0-F13F-4C68-AE35-7E881E2022C3}"/>
    <hyperlink ref="B69" r:id="rId41" display="http://www.demotech.com/search_results_cfo.aspx?id=12482&amp;t=2" xr:uid="{D5E5A8B7-9A5A-411A-A271-99EB24ED7CF2}"/>
    <hyperlink ref="B20" r:id="rId42" display="http://www.demotech.com/search_results_cfo.aspx?id=12003&amp;t=2" xr:uid="{4017F958-CB27-4A79-A50B-97578E4036EB}"/>
    <hyperlink ref="B21" r:id="rId43" display="http://www.demotech.com/search_results_cfo.aspx?id=11714&amp;t=2" xr:uid="{FC47F8C5-E0F6-4A67-AA56-3AD540FED495}"/>
    <hyperlink ref="B110" r:id="rId44" display="http://www.demotech.com/search_results_cfo.aspx?id=25402&amp;t=2" xr:uid="{B431B6B5-6BAF-4B35-9030-448C868E0218}"/>
    <hyperlink ref="B22" r:id="rId45" display="http://www.demotech.com/search_results_cfo.aspx?id=10346&amp;t=2" xr:uid="{CD98A58B-5FF8-48F0-A708-6D4D0BF10309}"/>
    <hyperlink ref="B23" r:id="rId46" display="http://www.demotech.com/search_results_cfo.aspx?id=15130&amp;t=2" xr:uid="{96E9483C-9E05-4083-9E05-B16DAFDD2B37}"/>
    <hyperlink ref="B24" r:id="rId47" display="http://www.demotech.com/search_results_cfo.aspx?id=25712&amp;t=2" xr:uid="{AC0AB2D8-2E9E-40F9-AC40-78619FCA0A54}"/>
    <hyperlink ref="B25" r:id="rId48" display="http://www.demotech.com/search_results_cfo.aspx?id=30210&amp;t=2" xr:uid="{83EE57B9-1E45-4772-8173-9541A7A3D227}"/>
    <hyperlink ref="B70" r:id="rId49" display="http://www.demotech.com/search_results_cfo.aspx?id=10790&amp;t=2" xr:uid="{3F2D1E06-C191-4619-B688-80A775787F60}"/>
    <hyperlink ref="B26" r:id="rId50" display="http://www.demotech.com/search_results_cfo.aspx?id=29980&amp;t=2" xr:uid="{D0075F32-AFE1-4075-A28D-809238BFEA54}"/>
    <hyperlink ref="B71" r:id="rId51" display="http://www.demotech.com/search_results_cfo.aspx?id=13990&amp;t=2" xr:uid="{DEF15B91-7E3D-4CF2-A71E-A49A3D603FB5}"/>
    <hyperlink ref="B72" r:id="rId52" display="http://www.demotech.com/search_results_cfo.aspx?id=10897&amp;t=2" xr:uid="{6494BE6F-1372-42A8-BBCD-80AB14387DA7}"/>
    <hyperlink ref="B73" r:id="rId53" display="http://www.demotech.com/search_results_cfo.aspx?id=10688&amp;t=2" xr:uid="{667EED67-A883-41DE-AC8F-67E35C289DB1}"/>
    <hyperlink ref="B74" r:id="rId54" display="http://www.demotech.com/search_results_cfo.aspx?id=10132&amp;t=2" xr:uid="{650771BC-BBFC-47F2-8AFD-6AC9F5EBF508}"/>
    <hyperlink ref="B111" r:id="rId55" display="http://www.demotech.com/search_results_cfo.aspx?id=-39&amp;t=2" xr:uid="{C77A3DA8-01A3-4E92-BEE9-F91F44542447}"/>
    <hyperlink ref="B75" r:id="rId56" display="http://www.demotech.com/search_results_cfo.aspx?id=17248&amp;t=2" xr:uid="{091A3969-3147-49F5-857F-CD241C3269BB}"/>
    <hyperlink ref="B27" r:id="rId57" display="http://www.demotech.com/search_results_cfo.aspx?id=10074&amp;t=2" xr:uid="{5B08E0B1-4F86-47EF-A172-D6BA188A8DA8}"/>
    <hyperlink ref="B28" r:id="rId58" display="http://www.demotech.com/search_results_cfo.aspx?id=28339&amp;t=2" xr:uid="{E1288039-2037-4266-8B57-E021672A5992}"/>
    <hyperlink ref="B29" r:id="rId59" display="http://www.demotech.com/search_results_cfo.aspx?id=26654&amp;t=2" xr:uid="{87986378-669E-4189-A40F-2A153BF3EA46}"/>
    <hyperlink ref="B76" r:id="rId60" display="http://www.demotech.com/search_results_cfo.aspx?id=12237&amp;t=2" xr:uid="{04C5A285-FE13-469D-9A0A-A2910E5AD22E}"/>
    <hyperlink ref="B112" r:id="rId61" display="http://www.demotech.com/search_results_cfo.aspx?id=26433&amp;t=2" xr:uid="{6DF21CE3-14D1-46BB-90CF-64B3285B36D0}"/>
    <hyperlink ref="B30" r:id="rId62" display="http://www.demotech.com/search_results_cfo.aspx?id=12767&amp;t=2" xr:uid="{58A466EE-EEA8-41C3-8836-C81C7DBA13AE}"/>
    <hyperlink ref="B77" r:id="rId63" display="http://www.demotech.com/search_results_cfo.aspx?id=14407&amp;t=2" xr:uid="{298C4CCD-24BD-41A7-9544-811A355D1895}"/>
    <hyperlink ref="B78" r:id="rId64" display="http://www.demotech.com/search_results_cfo.aspx?id=12944&amp;t=2" xr:uid="{9B58535D-2728-4ACA-8BCA-59EC61564A73}"/>
    <hyperlink ref="B113" r:id="rId65" display="http://www.demotech.com/search_results_cfo.aspx?id=-41&amp;t=2" xr:uid="{2FFD6D84-CD21-48BF-A629-9A0CE5DF10D0}"/>
    <hyperlink ref="B114" r:id="rId66" display="http://www.demotech.com/search_results_cfo.aspx?id=15366&amp;t=2" xr:uid="{9DD88841-A638-4A9E-ACB8-DD74413E76E0}"/>
    <hyperlink ref="B115" r:id="rId67" display="http://www.demotech.com/search_results_cfo.aspx?id=13722&amp;t=2" xr:uid="{CF72F315-B6FD-4A62-82B7-8C89299164CF}"/>
    <hyperlink ref="B31" r:id="rId68" display="http://www.demotech.com/search_results_cfo.aspx?id=13648&amp;t=2" xr:uid="{6AB4B506-8206-4AE6-997C-F586ED9FA2AB}"/>
    <hyperlink ref="B32" r:id="rId69" display="http://www.demotech.com/search_results_cfo.aspx?id=13014&amp;t=2" xr:uid="{D250EEF7-EA08-4B7A-85C5-570CD0AF8BE1}"/>
    <hyperlink ref="B116" r:id="rId70" display="http://www.demotech.com/search_results_cfo.aspx?id=14568&amp;t=2" xr:uid="{A58EEC89-A9AD-485C-977E-F4602FBA3462}"/>
    <hyperlink ref="B33" r:id="rId71" display="http://www.demotech.com/search_results_cfo.aspx?id=13793&amp;t=2" xr:uid="{1E942693-CE76-488A-900D-F2A07E3A32B2}"/>
    <hyperlink ref="B79" r:id="rId72" display="http://www.demotech.com/search_results_cfo.aspx?id=12957&amp;t=2" xr:uid="{4F60AE63-5AC8-4AE0-BD98-F1AC04829869}"/>
    <hyperlink ref="B80" r:id="rId73" display="http://www.demotech.com/search_results_cfo.aspx?id=15715&amp;t=2" xr:uid="{C665DA3C-F9E6-47CD-97A1-ED5DE50040EB}"/>
    <hyperlink ref="B34" r:id="rId74" display="http://www.demotech.com/search_results_cfo.aspx?id=13331&amp;t=2" xr:uid="{34B7BE6C-0F2D-43B8-8451-38159FD746B2}"/>
    <hyperlink ref="B35" r:id="rId75" display="http://www.demotech.com/search_results_cfo.aspx?id=11806&amp;t=2" xr:uid="{AD8C8AAE-78AA-40B6-A800-71530235B1A5}"/>
    <hyperlink ref="B36" r:id="rId76" display="http://www.demotech.com/search_results_cfo.aspx?id=12114&amp;t=2" xr:uid="{1D6AD076-823A-4F69-B326-E1D94290D049}"/>
    <hyperlink ref="B37" r:id="rId77" display="http://www.demotech.com/search_results_cfo.aspx?id=13012&amp;t=2" xr:uid="{FC3964CF-FB9B-4FCD-B2B9-D08C98C4B97C}"/>
    <hyperlink ref="B38" r:id="rId78" display="http://www.demotech.com/search_results_cfo.aspx?id=13167&amp;t=2" xr:uid="{691E0C1F-E2EE-4A9F-BD02-483856F2A630}"/>
    <hyperlink ref="B39" r:id="rId79" display="http://www.demotech.com/search_results_cfo.aspx?id=36455&amp;t=2" xr:uid="{120C949D-E21E-4E3C-8C68-7ABB8D02ABF0}"/>
    <hyperlink ref="B117" r:id="rId80" display="http://www.demotech.com/search_results_cfo.aspx?id=23248&amp;t=2" xr:uid="{01AD9F4C-76EF-4D58-858B-5B9D41AB11AC}"/>
    <hyperlink ref="B40" r:id="rId81" display="http://www.demotech.com/search_results_cfo.aspx?id=12360&amp;t=2" xr:uid="{DB4A0B60-C9FE-4419-86A4-53D0FA5D92E3}"/>
    <hyperlink ref="B41" r:id="rId82" display="http://www.demotech.com/search_results_cfo.aspx?id=26565&amp;t=2" xr:uid="{DB06A677-7C93-452A-AC70-7A23544AE4D0}"/>
    <hyperlink ref="B42" r:id="rId83" display="http://www.demotech.com/search_results_cfo.aspx?id=37060&amp;t=2" xr:uid="{FEE859C1-92E0-4EDD-B413-71D1C650C733}"/>
    <hyperlink ref="B81" r:id="rId84" display="http://www.demotech.com/search_results_cfo.aspx?id=12954&amp;t=2" xr:uid="{B09AFA8F-69CB-4B51-BCA4-780E030C8E31}"/>
    <hyperlink ref="B82" r:id="rId85" display="http://www.demotech.com/search_results_cfo.aspx?id=38644&amp;t=2" xr:uid="{02644C3F-9897-48CA-8673-751B57CA0BEA}"/>
    <hyperlink ref="B43" r:id="rId86" display="http://www.demotech.com/search_results_cfo.aspx?id=11973&amp;t=2" xr:uid="{77B3A428-A2CC-4920-B585-350E3DAA547D}"/>
    <hyperlink ref="B44" r:id="rId87" display="http://www.demotech.com/search_results_cfo.aspx?id=14974&amp;t=2" xr:uid="{2B1ECEFA-05D5-4C24-9653-8E306DD9EBFF}"/>
    <hyperlink ref="B83" r:id="rId88" display="http://www.demotech.com/search_results_cfo.aspx?id=13125&amp;t=2" xr:uid="{6B7C1759-6E92-47AF-B7CF-34F43ACCD017}"/>
    <hyperlink ref="B84" r:id="rId89" display="http://www.demotech.com/search_results_cfo.aspx?id=13687&amp;t=2" xr:uid="{8F284D7A-C0C7-4B14-A524-824A2FE0B6CC}"/>
    <hyperlink ref="B85" r:id="rId90" display="http://www.demotech.com/search_results_cfo.aspx?id=13038&amp;t=2" xr:uid="{5A4784FC-69B5-4D8A-8833-8579494CB626}"/>
    <hyperlink ref="B45" r:id="rId91" display="http://www.demotech.com/search_results_cfo.aspx?id=61700&amp;t=2" xr:uid="{B94BE7A8-DADE-45CE-BB01-64F5DE3F27ED}"/>
    <hyperlink ref="B46" r:id="rId92" display="http://www.demotech.com/search_results_cfo.aspx?id=34509&amp;t=2" xr:uid="{02F2E19C-0F18-4E51-8C2C-2EF13FA10611}"/>
    <hyperlink ref="B86" r:id="rId93" display="http://www.demotech.com/search_results_cfo.aspx?id=12563&amp;t=2" xr:uid="{39E67F35-9480-4814-B74C-9AF08803AC0E}"/>
    <hyperlink ref="B87" r:id="rId94" display="http://www.demotech.com/search_results_cfo.aspx?id=15341&amp;t=2" xr:uid="{011081CA-5E4E-4FD3-85F8-4AE7B4C09446}"/>
    <hyperlink ref="B118" r:id="rId95" display="http://www.demotech.com/search_results_cfo.aspx?id=16551&amp;t=2" xr:uid="{F6F2E47C-3B79-4B2E-9A21-FB347D011F26}"/>
    <hyperlink ref="B88" r:id="rId96" display="http://www.demotech.com/search_results_cfo.aspx?id=10117&amp;t=2" xr:uid="{31BD39D2-FA85-4715-9886-6B99692867A2}"/>
    <hyperlink ref="B119" r:id="rId97" display="http://www.demotech.com/search_results_cfo.aspx?id=16088&amp;t=2" xr:uid="{2870F83D-49EC-4996-9EA2-E89E72A34928}"/>
    <hyperlink ref="B89" r:id="rId98" display="http://www.demotech.com/search_results_cfo.aspx?id=36560&amp;t=2" xr:uid="{E9647883-EC4E-4587-AE4C-BDB3B43E4EFD}"/>
    <hyperlink ref="B47" r:id="rId99" display="http://www.demotech.com/search_results_cfo.aspx?id=11347&amp;t=2" xr:uid="{4584825B-9D19-4506-B72C-EF44CB18F50A}"/>
    <hyperlink ref="B90" r:id="rId100" display="http://www.demotech.com/search_results_cfo.aspx?id=10136&amp;t=2" xr:uid="{20270E0A-4EDF-499F-8D2F-C3544F07BB7D}"/>
    <hyperlink ref="B91" r:id="rId101" display="http://www.demotech.com/search_results_cfo.aspx?id=14166&amp;t=2" xr:uid="{6D0D5825-5978-45E5-8C6D-1EBA22B6A41C}"/>
    <hyperlink ref="B92" r:id="rId102" display="http://www.demotech.com/search_results_cfo.aspx?id=12247&amp;t=2" xr:uid="{6C5DCD66-B6BE-43F3-9B91-5DEE0B963B2D}"/>
    <hyperlink ref="B48" r:id="rId103" display="http://www.demotech.com/search_results_cfo.aspx?id=10754&amp;t=2" xr:uid="{EEE1B401-1E50-47F0-A995-3D3E246CB9B9}"/>
    <hyperlink ref="B93" r:id="rId104" display="http://www.demotech.com/search_results_cfo.aspx?id=11844&amp;t=2" xr:uid="{E5600CCB-DC29-400F-8B1A-7C8FC25E861C}"/>
    <hyperlink ref="B120" r:id="rId105" display="http://www.demotech.com/search_results_cfo.aspx?id=18023&amp;t=2" xr:uid="{DFB46C67-C885-4A55-AD22-9835BB15B8CC}"/>
    <hyperlink ref="B121" r:id="rId106" display="http://www.demotech.com/search_results_cfo.aspx?id=14026&amp;t=2" xr:uid="{C343F4BF-A1FA-4AEB-84DD-FDB6ED28DB1A}"/>
    <hyperlink ref="B49" r:id="rId107" display="http://www.demotech.com/search_results_cfo.aspx?id=18031&amp;t=2" xr:uid="{E174C0F3-65A3-4D48-8CD9-8B004C1D6988}"/>
    <hyperlink ref="B94" r:id="rId108" display="http://www.demotech.com/search_results_cfo.aspx?id=29050&amp;t=2" xr:uid="{425BBB19-FAB6-4074-ACAA-D28FCE3E98DB}"/>
    <hyperlink ref="B95" r:id="rId109" display="http://www.demotech.com/search_results_cfo.aspx?id=11027&amp;t=2" xr:uid="{C8B3A8DC-417E-413B-A95B-3DE0AC7398AD}"/>
    <hyperlink ref="B96" r:id="rId110" display="http://www.demotech.com/search_results_cfo.aspx?id=12011&amp;t=2" xr:uid="{57FA8FB6-3C8E-4112-8B14-9674E0BB91AD}"/>
    <hyperlink ref="B97" r:id="rId111" display="http://www.demotech.com/search_results_cfo.aspx?id=12538&amp;t=2" xr:uid="{E33EAEC0-10C3-48DD-8BEE-BD1D8BF973AA}"/>
    <hyperlink ref="B122" r:id="rId112" display="http://www.demotech.com/search_results_cfo.aspx?id=28886&amp;t=2" xr:uid="{52F4EB94-79F3-47DB-AC65-7E4D42EA7131}"/>
    <hyperlink ref="B98" r:id="rId113" display="http://www.demotech.com/search_results_cfo.aspx?id=15885&amp;t=2" xr:uid="{2B5849B2-3E5C-414D-8D80-A3E1729D3B0A}"/>
    <hyperlink ref="B99" r:id="rId114" display="http://www.demotech.com/search_results_cfo.aspx?id=10969&amp;t=2" xr:uid="{7FB156F5-52EE-4AD3-A5E8-B3A5C9EF4937}"/>
    <hyperlink ref="B100" r:id="rId115" display="http://www.demotech.com/search_results_cfo.aspx?id=11986&amp;t=2" xr:uid="{B6B59E9D-1CC3-461A-8F25-7AFD14E6F9E5}"/>
    <hyperlink ref="B101" r:id="rId116" display="http://www.demotech.com/search_results_cfo.aspx?id=10861&amp;t=2" xr:uid="{B0ED3455-ACB9-47B8-9FF4-F1497F264CCF}"/>
    <hyperlink ref="B102" r:id="rId117" display="http://www.demotech.com/search_results_cfo.aspx?id=15900&amp;t=2" xr:uid="{D978F27A-31F0-40F0-B43A-082528AAB850}"/>
    <hyperlink ref="B50" r:id="rId118" display="http://www.demotech.com/search_results_cfo.aspx?id=40827&amp;t=2" xr:uid="{1C31426D-1A2F-484C-8969-4E54EABA28FE}"/>
    <hyperlink ref="B103" r:id="rId119" display="http://www.demotech.com/search_results_cfo.aspx?id=14930&amp;t=2" xr:uid="{A208AF5B-8707-488E-86D2-D5CE703E3A94}"/>
    <hyperlink ref="B104" r:id="rId120" display="http://www.demotech.com/search_results_cfo.aspx?id=11932&amp;t=2" xr:uid="{DA335613-F2C1-4574-ACDF-356672A3FCEF}"/>
    <hyperlink ref="B123" r:id="rId121" display="http://www.demotech.com/search_results_cfo.aspx?id=25780&amp;t=2" xr:uid="{35A830D7-4D9F-4375-8CA4-087BCCC1DF78}"/>
    <hyperlink ref="B124" r:id="rId122" display="http://www.demotech.com/search_results_cfo.aspx?id=13234&amp;t=2" xr:uid="{A939F001-E020-40A9-9618-E727362265C2}"/>
    <hyperlink ref="B51" r:id="rId123" display="http://www.demotech.com/search_results_cfo.aspx?id=31232&amp;t=2" xr:uid="{30A320D7-7354-444B-BEE9-4D711842691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A6B2F-5501-488A-9934-58996ACDAF9D}">
  <sheetPr>
    <pageSetUpPr fitToPage="1"/>
  </sheetPr>
  <dimension ref="A1:I176"/>
  <sheetViews>
    <sheetView workbookViewId="0">
      <selection activeCell="C7" sqref="C7"/>
    </sheetView>
  </sheetViews>
  <sheetFormatPr defaultRowHeight="15" x14ac:dyDescent="0.25"/>
  <cols>
    <col min="1" max="1" width="18.85546875" customWidth="1"/>
    <col min="2" max="2" width="26.7109375" customWidth="1"/>
    <col min="4" max="7" width="9.140625" style="117"/>
  </cols>
  <sheetData>
    <row r="1" spans="1:9" x14ac:dyDescent="0.25">
      <c r="A1" s="117" t="s">
        <v>208</v>
      </c>
      <c r="B1" s="115" t="s">
        <v>2466</v>
      </c>
      <c r="C1" s="117" t="s">
        <v>3669</v>
      </c>
      <c r="D1" s="117" t="s">
        <v>3750</v>
      </c>
      <c r="E1" s="117" t="s">
        <v>3751</v>
      </c>
      <c r="F1" s="117" t="s">
        <v>3670</v>
      </c>
      <c r="G1" s="117" t="s">
        <v>3671</v>
      </c>
      <c r="H1" s="117"/>
      <c r="I1" s="117"/>
    </row>
    <row r="2" spans="1:9" x14ac:dyDescent="0.25">
      <c r="A2" s="117" t="str">
        <f>VLOOKUP(B2, names!$A$1:$B$2000, 2, FALSE)</f>
        <v>Ace Insurance Co. Of The Midwest</v>
      </c>
      <c r="B2" s="115" t="s">
        <v>2467</v>
      </c>
      <c r="C2" s="117" t="s">
        <v>2468</v>
      </c>
      <c r="D2" s="117" t="str">
        <f>IF(OR(F2="NA",F2=0),"",IF(ISNUMBER(F2),TEXT(VALUE(F2)/100, "0.0%"),""))</f>
        <v/>
      </c>
      <c r="E2" s="117" t="str">
        <f>IF(OR(G2="NA",G2=0),"",IF(ISNUMBER(G2),TEXT(VALUE(G2)/100, "0.0%"),""))</f>
        <v/>
      </c>
      <c r="F2" s="117">
        <v>0</v>
      </c>
      <c r="G2" s="117" t="s">
        <v>3672</v>
      </c>
      <c r="H2" s="117"/>
      <c r="I2" s="117"/>
    </row>
    <row r="3" spans="1:9" x14ac:dyDescent="0.25">
      <c r="A3" s="117" t="str">
        <f>VLOOKUP(B3, names!$A$1:$B$2000, 2, FALSE)</f>
        <v>Addison Insurance Co.</v>
      </c>
      <c r="B3" s="115" t="s">
        <v>2469</v>
      </c>
      <c r="C3" s="117" t="s">
        <v>2471</v>
      </c>
      <c r="D3" s="117" t="str">
        <f t="shared" ref="D3:D66" si="0">IF(OR(F3="NA",F3=0),"",IF(ISNUMBER(F3),TEXT(VALUE(F3)/100, "0.0%"),""))</f>
        <v>57.1%</v>
      </c>
      <c r="E3" s="117" t="str">
        <f t="shared" ref="E3:E66" si="1">IF(OR(G3="NA",G3=0),"",IF(ISNUMBER(G3),TEXT(VALUE(G3)/100, "0.0%"),""))</f>
        <v>53.1%</v>
      </c>
      <c r="F3" s="117">
        <v>57.1</v>
      </c>
      <c r="G3" s="117">
        <v>53.090271299999998</v>
      </c>
      <c r="H3" s="117"/>
      <c r="I3" s="117"/>
    </row>
    <row r="4" spans="1:9" x14ac:dyDescent="0.25">
      <c r="A4" s="117" t="str">
        <f>VLOOKUP(B4, names!$A$1:$B$2000, 2, FALSE)</f>
        <v>Aegis Security Insurance Co.</v>
      </c>
      <c r="B4" s="115" t="s">
        <v>2472</v>
      </c>
      <c r="C4" s="117" t="s">
        <v>2471</v>
      </c>
      <c r="D4" s="117" t="str">
        <f t="shared" si="0"/>
        <v>41.5%</v>
      </c>
      <c r="E4" s="117" t="str">
        <f t="shared" si="1"/>
        <v>41.6%</v>
      </c>
      <c r="F4" s="117">
        <v>41.5</v>
      </c>
      <c r="G4" s="117">
        <v>41.581395700000002</v>
      </c>
      <c r="H4" s="117"/>
      <c r="I4" s="117"/>
    </row>
    <row r="5" spans="1:9" x14ac:dyDescent="0.25">
      <c r="A5" s="117" t="str">
        <f>VLOOKUP(B5, names!$A$1:$B$2000, 2, FALSE)</f>
        <v>Affiliated FM Insurance Co.</v>
      </c>
      <c r="B5" s="115" t="s">
        <v>2475</v>
      </c>
      <c r="C5" s="117" t="s">
        <v>2468</v>
      </c>
      <c r="D5" s="117" t="str">
        <f t="shared" si="0"/>
        <v>53.6%</v>
      </c>
      <c r="E5" s="117" t="str">
        <f t="shared" si="1"/>
        <v>70.3%</v>
      </c>
      <c r="F5" s="117">
        <v>53.6</v>
      </c>
      <c r="G5" s="117">
        <v>70.303259699999998</v>
      </c>
      <c r="H5" s="117"/>
      <c r="I5" s="117"/>
    </row>
    <row r="6" spans="1:9" x14ac:dyDescent="0.25">
      <c r="A6" s="117" t="str">
        <f>VLOOKUP(B6, names!$A$1:$B$2000, 2, FALSE)</f>
        <v>AIG Property Casualty Co.</v>
      </c>
      <c r="B6" s="115" t="s">
        <v>2476</v>
      </c>
      <c r="C6" s="117" t="s">
        <v>2468</v>
      </c>
      <c r="D6" s="117" t="str">
        <f t="shared" si="0"/>
        <v>93.1%</v>
      </c>
      <c r="E6" s="117" t="str">
        <f t="shared" si="1"/>
        <v/>
      </c>
      <c r="F6" s="117">
        <v>93.1</v>
      </c>
      <c r="G6" s="117" t="s">
        <v>3672</v>
      </c>
      <c r="H6" s="117"/>
      <c r="I6" s="117"/>
    </row>
    <row r="7" spans="1:9" x14ac:dyDescent="0.25">
      <c r="A7" s="117">
        <f>VLOOKUP(B7, names!$A$1:$B$2000, 2, FALSE)</f>
        <v>0</v>
      </c>
      <c r="B7" s="115" t="s">
        <v>2478</v>
      </c>
      <c r="C7" s="117" t="s">
        <v>2471</v>
      </c>
      <c r="D7" s="117" t="str">
        <f t="shared" si="0"/>
        <v/>
      </c>
      <c r="E7" s="117" t="str">
        <f t="shared" si="1"/>
        <v/>
      </c>
      <c r="F7" s="117">
        <v>0</v>
      </c>
      <c r="G7" s="117" t="s">
        <v>3672</v>
      </c>
      <c r="H7" s="117"/>
      <c r="I7" s="117"/>
    </row>
    <row r="8" spans="1:9" x14ac:dyDescent="0.25">
      <c r="A8" s="117" t="str">
        <f>VLOOKUP(B8, names!$A$1:$B$2000, 2, FALSE)</f>
        <v>American Bankers Insurance Co. Of Florida</v>
      </c>
      <c r="B8" s="115" t="s">
        <v>2481</v>
      </c>
      <c r="C8" s="117" t="s">
        <v>2483</v>
      </c>
      <c r="D8" s="117" t="str">
        <f t="shared" si="0"/>
        <v>41.5%</v>
      </c>
      <c r="E8" s="117" t="str">
        <f t="shared" si="1"/>
        <v>33.2%</v>
      </c>
      <c r="F8" s="117">
        <v>41.5</v>
      </c>
      <c r="G8" s="117">
        <v>33.240635900000001</v>
      </c>
      <c r="H8" s="117"/>
      <c r="I8" s="117"/>
    </row>
    <row r="9" spans="1:9" x14ac:dyDescent="0.25">
      <c r="A9" s="117" t="str">
        <f>VLOOKUP(B9, names!$A$1:$B$2000, 2, FALSE)</f>
        <v>American Home Assurance Co.</v>
      </c>
      <c r="B9" s="115" t="s">
        <v>2485</v>
      </c>
      <c r="C9" s="117" t="s">
        <v>2468</v>
      </c>
      <c r="D9" s="117" t="str">
        <f t="shared" si="0"/>
        <v>86.1%</v>
      </c>
      <c r="E9" s="117" t="str">
        <f t="shared" si="1"/>
        <v>52.2%</v>
      </c>
      <c r="F9" s="117">
        <v>86.1</v>
      </c>
      <c r="G9" s="117">
        <v>52.181454799999997</v>
      </c>
      <c r="H9" s="117"/>
      <c r="I9" s="117"/>
    </row>
    <row r="10" spans="1:9" x14ac:dyDescent="0.25">
      <c r="A10" s="117" t="str">
        <f>VLOOKUP(B10, names!$A$1:$B$2000, 2, FALSE)</f>
        <v>American Integrity Insurance Co. Of Florida</v>
      </c>
      <c r="B10" s="115" t="s">
        <v>2486</v>
      </c>
      <c r="C10" s="117" t="s">
        <v>2471</v>
      </c>
      <c r="D10" s="117" t="str">
        <f t="shared" si="0"/>
        <v>42.3%</v>
      </c>
      <c r="E10" s="117" t="str">
        <f t="shared" si="1"/>
        <v>40.7%</v>
      </c>
      <c r="F10" s="117">
        <v>42.3</v>
      </c>
      <c r="G10" s="117">
        <v>40.653182299999997</v>
      </c>
      <c r="H10" s="117"/>
      <c r="I10" s="117"/>
    </row>
    <row r="11" spans="1:9" x14ac:dyDescent="0.25">
      <c r="A11" s="117" t="str">
        <f>VLOOKUP(B11, names!$A$1:$B$2000, 2, FALSE)</f>
        <v>American Modern Insurance Co. Of Florida</v>
      </c>
      <c r="B11" s="115" t="s">
        <v>2489</v>
      </c>
      <c r="C11" s="117" t="s">
        <v>2474</v>
      </c>
      <c r="D11" s="117" t="str">
        <f t="shared" si="0"/>
        <v>48.8%</v>
      </c>
      <c r="E11" s="117" t="str">
        <f t="shared" si="1"/>
        <v>48.8%</v>
      </c>
      <c r="F11" s="117">
        <v>48.8</v>
      </c>
      <c r="G11" s="117">
        <v>48.753077099999999</v>
      </c>
      <c r="H11" s="117"/>
      <c r="I11" s="117"/>
    </row>
    <row r="12" spans="1:9" x14ac:dyDescent="0.25">
      <c r="A12" s="117" t="str">
        <f>VLOOKUP(B12, names!$A$1:$B$2000, 2, FALSE)</f>
        <v>American Platinum Property And Casualty Insurance Co.</v>
      </c>
      <c r="B12" s="115" t="s">
        <v>2491</v>
      </c>
      <c r="C12" s="117" t="s">
        <v>2471</v>
      </c>
      <c r="D12" s="117" t="str">
        <f t="shared" si="0"/>
        <v>26.7%</v>
      </c>
      <c r="E12" s="117" t="str">
        <f t="shared" si="1"/>
        <v>27.2%</v>
      </c>
      <c r="F12" s="117">
        <v>26.7</v>
      </c>
      <c r="G12" s="117">
        <v>27.192762500000001</v>
      </c>
      <c r="H12" s="117"/>
      <c r="I12" s="117"/>
    </row>
    <row r="13" spans="1:9" x14ac:dyDescent="0.25">
      <c r="A13" s="117" t="str">
        <f>VLOOKUP(B13, names!$A$1:$B$2000, 2, FALSE)</f>
        <v>American Security Insurance Co.</v>
      </c>
      <c r="B13" s="115" t="s">
        <v>2492</v>
      </c>
      <c r="C13" s="117" t="s">
        <v>2474</v>
      </c>
      <c r="D13" s="117" t="str">
        <f t="shared" si="0"/>
        <v>43.9%</v>
      </c>
      <c r="E13" s="117" t="str">
        <f t="shared" si="1"/>
        <v>35.9%</v>
      </c>
      <c r="F13" s="117">
        <v>43.9</v>
      </c>
      <c r="G13" s="117">
        <v>35.863295399999998</v>
      </c>
      <c r="H13" s="117"/>
      <c r="I13" s="117"/>
    </row>
    <row r="14" spans="1:9" x14ac:dyDescent="0.25">
      <c r="A14" s="117" t="str">
        <f>VLOOKUP(B14, names!$A$1:$B$2000, 2, FALSE)</f>
        <v>American Southern Home Insurance Co.</v>
      </c>
      <c r="B14" s="115" t="s">
        <v>2493</v>
      </c>
      <c r="C14" s="117" t="s">
        <v>2468</v>
      </c>
      <c r="D14" s="117" t="str">
        <f t="shared" si="0"/>
        <v>48.8%</v>
      </c>
      <c r="E14" s="117" t="str">
        <f t="shared" si="1"/>
        <v>48.8%</v>
      </c>
      <c r="F14" s="117">
        <v>48.8</v>
      </c>
      <c r="G14" s="117">
        <v>48.753084600000001</v>
      </c>
      <c r="H14" s="117"/>
      <c r="I14" s="117"/>
    </row>
    <row r="15" spans="1:9" x14ac:dyDescent="0.25">
      <c r="A15" s="117" t="str">
        <f>VLOOKUP(B15, names!$A$1:$B$2000, 2, FALSE)</f>
        <v>American Strategic Insurance Corp.</v>
      </c>
      <c r="B15" s="115" t="s">
        <v>2494</v>
      </c>
      <c r="C15" s="117" t="s">
        <v>2468</v>
      </c>
      <c r="D15" s="117" t="str">
        <f t="shared" si="0"/>
        <v>56.7%</v>
      </c>
      <c r="E15" s="117" t="str">
        <f t="shared" si="1"/>
        <v>52.8%</v>
      </c>
      <c r="F15" s="117">
        <v>56.7</v>
      </c>
      <c r="G15" s="117">
        <v>52.778991300000001</v>
      </c>
      <c r="H15" s="117"/>
      <c r="I15" s="117"/>
    </row>
    <row r="16" spans="1:9" x14ac:dyDescent="0.25">
      <c r="A16" s="117" t="str">
        <f>VLOOKUP(B16, names!$A$1:$B$2000, 2, FALSE)</f>
        <v>American Traditions Insurance Co.</v>
      </c>
      <c r="B16" s="115" t="s">
        <v>2497</v>
      </c>
      <c r="C16" s="117" t="s">
        <v>2471</v>
      </c>
      <c r="D16" s="117" t="str">
        <f t="shared" si="0"/>
        <v>53.2%</v>
      </c>
      <c r="E16" s="117" t="str">
        <f t="shared" si="1"/>
        <v>58.2%</v>
      </c>
      <c r="F16" s="117">
        <v>53.2</v>
      </c>
      <c r="G16" s="117">
        <v>58.165914800000003</v>
      </c>
      <c r="H16" s="117"/>
      <c r="I16" s="117"/>
    </row>
    <row r="17" spans="1:9" x14ac:dyDescent="0.25">
      <c r="A17" s="117" t="str">
        <f>VLOOKUP(B17, names!$A$1:$B$2000, 2, FALSE)</f>
        <v>Amica Mutual Insurance Co.</v>
      </c>
      <c r="B17" s="115" t="s">
        <v>2500</v>
      </c>
      <c r="C17" s="117" t="s">
        <v>2501</v>
      </c>
      <c r="D17" s="117" t="str">
        <f t="shared" si="0"/>
        <v>67.3%</v>
      </c>
      <c r="E17" s="117" t="str">
        <f t="shared" si="1"/>
        <v>68.8%</v>
      </c>
      <c r="F17" s="117">
        <v>67.3</v>
      </c>
      <c r="G17" s="117">
        <v>68.770034199999998</v>
      </c>
      <c r="H17" s="117"/>
      <c r="I17" s="117"/>
    </row>
    <row r="18" spans="1:9" x14ac:dyDescent="0.25">
      <c r="A18" s="117" t="str">
        <f>VLOOKUP(B18, names!$A$1:$B$2000, 2, FALSE)</f>
        <v>Anchor Property And Casualty Insurance Co.</v>
      </c>
      <c r="B18" s="115" t="s">
        <v>3424</v>
      </c>
      <c r="C18" s="117" t="s">
        <v>2518</v>
      </c>
      <c r="D18" s="117" t="str">
        <f t="shared" si="0"/>
        <v>65.7%</v>
      </c>
      <c r="E18" s="117" t="str">
        <f t="shared" si="1"/>
        <v>59.9%</v>
      </c>
      <c r="F18" s="117">
        <v>65.7</v>
      </c>
      <c r="G18" s="117">
        <v>59.897511399999999</v>
      </c>
      <c r="H18" s="117"/>
      <c r="I18" s="117"/>
    </row>
    <row r="19" spans="1:9" x14ac:dyDescent="0.25">
      <c r="A19" s="117" t="str">
        <f>VLOOKUP(B19, names!$A$1:$B$2000, 2, FALSE)</f>
        <v>Armed Forces Insurance Exchange</v>
      </c>
      <c r="B19" s="115" t="s">
        <v>2504</v>
      </c>
      <c r="C19" s="117" t="s">
        <v>2474</v>
      </c>
      <c r="D19" s="117" t="str">
        <f t="shared" si="0"/>
        <v>69.9%</v>
      </c>
      <c r="E19" s="117" t="str">
        <f t="shared" si="1"/>
        <v>64.4%</v>
      </c>
      <c r="F19" s="117">
        <v>69.900000000000006</v>
      </c>
      <c r="G19" s="117">
        <v>64.385311400000006</v>
      </c>
      <c r="H19" s="117"/>
      <c r="I19" s="117"/>
    </row>
    <row r="20" spans="1:9" x14ac:dyDescent="0.25">
      <c r="A20" s="117" t="str">
        <f>VLOOKUP(B20, names!$A$1:$B$2000, 2, FALSE)</f>
        <v>ASI Assurance Corp.</v>
      </c>
      <c r="B20" s="115" t="s">
        <v>2505</v>
      </c>
      <c r="C20" s="117" t="s">
        <v>2483</v>
      </c>
      <c r="D20" s="117" t="str">
        <f t="shared" si="0"/>
        <v>39.9%</v>
      </c>
      <c r="E20" s="117" t="str">
        <f t="shared" si="1"/>
        <v>37.6%</v>
      </c>
      <c r="F20" s="117">
        <v>39.9</v>
      </c>
      <c r="G20" s="117">
        <v>37.5996095</v>
      </c>
      <c r="H20" s="117"/>
      <c r="I20" s="117"/>
    </row>
    <row r="21" spans="1:9" x14ac:dyDescent="0.25">
      <c r="A21" s="117" t="str">
        <f>VLOOKUP(B21, names!$A$1:$B$2000, 2, FALSE)</f>
        <v>ASI Home Insurance Corp.</v>
      </c>
      <c r="B21" s="115" t="s">
        <v>2506</v>
      </c>
      <c r="C21" s="117" t="s">
        <v>2474</v>
      </c>
      <c r="D21" s="117" t="str">
        <f t="shared" si="0"/>
        <v>59.1%</v>
      </c>
      <c r="E21" s="117" t="str">
        <f t="shared" si="1"/>
        <v>52.9%</v>
      </c>
      <c r="F21" s="117">
        <v>59.1</v>
      </c>
      <c r="G21" s="117">
        <v>52.944628199999997</v>
      </c>
      <c r="H21" s="117"/>
      <c r="I21" s="117"/>
    </row>
    <row r="22" spans="1:9" x14ac:dyDescent="0.25">
      <c r="A22" s="117" t="str">
        <f>VLOOKUP(B22, names!$A$1:$B$2000, 2, FALSE)</f>
        <v>ASI Preferred Insurance Corp.</v>
      </c>
      <c r="B22" s="115" t="s">
        <v>2507</v>
      </c>
      <c r="C22" s="117" t="s">
        <v>2483</v>
      </c>
      <c r="D22" s="117" t="str">
        <f t="shared" si="0"/>
        <v>40.3%</v>
      </c>
      <c r="E22" s="117" t="str">
        <f t="shared" si="1"/>
        <v>26.1%</v>
      </c>
      <c r="F22" s="117">
        <v>40.299999999999997</v>
      </c>
      <c r="G22" s="117">
        <v>26.098783699999998</v>
      </c>
      <c r="H22" s="117"/>
      <c r="I22" s="117"/>
    </row>
    <row r="23" spans="1:9" x14ac:dyDescent="0.25">
      <c r="A23" s="117">
        <f>VLOOKUP(B23, names!$A$1:$B$2000, 2, FALSE)</f>
        <v>0</v>
      </c>
      <c r="B23" s="115" t="s">
        <v>2508</v>
      </c>
      <c r="C23" s="117" t="s">
        <v>2488</v>
      </c>
      <c r="D23" s="117" t="str">
        <f t="shared" si="0"/>
        <v>50.7%</v>
      </c>
      <c r="E23" s="117" t="str">
        <f t="shared" si="1"/>
        <v/>
      </c>
      <c r="F23" s="117">
        <v>50.7</v>
      </c>
      <c r="G23" s="117" t="s">
        <v>3672</v>
      </c>
      <c r="H23" s="117"/>
      <c r="I23" s="117"/>
    </row>
    <row r="24" spans="1:9" x14ac:dyDescent="0.25">
      <c r="A24" s="117" t="str">
        <f>VLOOKUP(B24, names!$A$1:$B$2000, 2, FALSE)</f>
        <v>Auto Club Insurance Co. Of Florida</v>
      </c>
      <c r="B24" s="115" t="s">
        <v>2511</v>
      </c>
      <c r="C24" s="117" t="s">
        <v>2483</v>
      </c>
      <c r="D24" s="117" t="str">
        <f t="shared" si="0"/>
        <v>57.8%</v>
      </c>
      <c r="E24" s="117" t="str">
        <f t="shared" si="1"/>
        <v>60.6%</v>
      </c>
      <c r="F24" s="117">
        <v>57.8</v>
      </c>
      <c r="G24" s="117">
        <v>60.598508099999997</v>
      </c>
      <c r="H24" s="117"/>
      <c r="I24" s="117"/>
    </row>
    <row r="25" spans="1:9" x14ac:dyDescent="0.25">
      <c r="A25" s="117" t="str">
        <f>VLOOKUP(B25, names!$A$1:$B$2000, 2, FALSE)</f>
        <v>Avatar Property &amp; Casualty Insurance Co.</v>
      </c>
      <c r="B25" s="115" t="s">
        <v>3436</v>
      </c>
      <c r="C25" s="117" t="s">
        <v>2468</v>
      </c>
      <c r="D25" s="117" t="str">
        <f t="shared" si="0"/>
        <v>31.3%</v>
      </c>
      <c r="E25" s="117" t="str">
        <f t="shared" si="1"/>
        <v>36.5%</v>
      </c>
      <c r="F25" s="117">
        <v>31.3</v>
      </c>
      <c r="G25" s="117">
        <v>36.540095999999998</v>
      </c>
      <c r="H25" s="117"/>
      <c r="I25" s="117"/>
    </row>
    <row r="26" spans="1:9" x14ac:dyDescent="0.25">
      <c r="A26" s="117">
        <f>VLOOKUP(B26, names!$A$1:$B$2000, 2, FALSE)</f>
        <v>0</v>
      </c>
      <c r="B26" s="115" t="s">
        <v>2514</v>
      </c>
      <c r="C26" s="117" t="s">
        <v>2471</v>
      </c>
      <c r="D26" s="117" t="str">
        <f t="shared" si="0"/>
        <v>42.9%</v>
      </c>
      <c r="E26" s="117" t="str">
        <f t="shared" si="1"/>
        <v/>
      </c>
      <c r="F26" s="117">
        <v>42.9</v>
      </c>
      <c r="G26" s="117" t="s">
        <v>3672</v>
      </c>
      <c r="H26" s="117"/>
      <c r="I26" s="117"/>
    </row>
    <row r="27" spans="1:9" x14ac:dyDescent="0.25">
      <c r="A27" s="117">
        <f>VLOOKUP(B27, names!$A$1:$B$2000, 2, FALSE)</f>
        <v>0</v>
      </c>
      <c r="B27" s="115" t="s">
        <v>3673</v>
      </c>
      <c r="C27" s="117" t="s">
        <v>2483</v>
      </c>
      <c r="D27" s="117" t="str">
        <f t="shared" si="0"/>
        <v>23.9%</v>
      </c>
      <c r="E27" s="117" t="str">
        <f t="shared" si="1"/>
        <v/>
      </c>
      <c r="F27" s="117">
        <v>23.9</v>
      </c>
      <c r="G27" s="117" t="s">
        <v>3672</v>
      </c>
      <c r="H27" s="117"/>
      <c r="I27" s="117"/>
    </row>
    <row r="28" spans="1:9" x14ac:dyDescent="0.25">
      <c r="A28" s="117" t="str">
        <f>VLOOKUP(B28, names!$A$1:$B$2000, 2, FALSE)</f>
        <v>Capitol Preferred Insurance Co.</v>
      </c>
      <c r="B28" s="115" t="s">
        <v>2516</v>
      </c>
      <c r="C28" s="117" t="s">
        <v>2468</v>
      </c>
      <c r="D28" s="117" t="str">
        <f t="shared" si="0"/>
        <v>84.0%</v>
      </c>
      <c r="E28" s="117" t="str">
        <f t="shared" si="1"/>
        <v>93.8%</v>
      </c>
      <c r="F28" s="117">
        <v>84</v>
      </c>
      <c r="G28" s="117">
        <v>93.844557899999998</v>
      </c>
      <c r="H28" s="117"/>
      <c r="I28" s="117"/>
    </row>
    <row r="29" spans="1:9" x14ac:dyDescent="0.25">
      <c r="A29" s="117" t="str">
        <f>VLOOKUP(B29, names!$A$1:$B$2000, 2, FALSE)</f>
        <v>Castle Key Indemnity Co.</v>
      </c>
      <c r="B29" s="115" t="s">
        <v>2519</v>
      </c>
      <c r="C29" s="117" t="s">
        <v>2483</v>
      </c>
      <c r="D29" s="117" t="str">
        <f t="shared" si="0"/>
        <v/>
      </c>
      <c r="E29" s="117" t="str">
        <f t="shared" si="1"/>
        <v/>
      </c>
      <c r="F29" s="117">
        <v>0</v>
      </c>
      <c r="G29" s="117" t="s">
        <v>3672</v>
      </c>
      <c r="H29" s="117"/>
      <c r="I29" s="117"/>
    </row>
    <row r="30" spans="1:9" x14ac:dyDescent="0.25">
      <c r="A30" s="117" t="str">
        <f>VLOOKUP(B30, names!$A$1:$B$2000, 2, FALSE)</f>
        <v>Castle Key Insurance Co.</v>
      </c>
      <c r="B30" s="115" t="s">
        <v>2521</v>
      </c>
      <c r="C30" s="117" t="s">
        <v>2483</v>
      </c>
      <c r="D30" s="117" t="str">
        <f t="shared" si="0"/>
        <v>57.2%</v>
      </c>
      <c r="E30" s="117" t="str">
        <f t="shared" si="1"/>
        <v>52.5%</v>
      </c>
      <c r="F30" s="117">
        <v>57.2</v>
      </c>
      <c r="G30" s="117">
        <v>52.479638199999997</v>
      </c>
      <c r="H30" s="117"/>
      <c r="I30" s="117"/>
    </row>
    <row r="31" spans="1:9" x14ac:dyDescent="0.25">
      <c r="A31" s="117" t="str">
        <f>VLOOKUP(B31, names!$A$1:$B$2000, 2, FALSE)</f>
        <v>Centauri Specialty Insurance Co.</v>
      </c>
      <c r="B31" s="115" t="s">
        <v>2522</v>
      </c>
      <c r="C31" s="117" t="s">
        <v>2468</v>
      </c>
      <c r="D31" s="117" t="str">
        <f t="shared" si="0"/>
        <v>59.6%</v>
      </c>
      <c r="E31" s="117" t="str">
        <f t="shared" si="1"/>
        <v>57.9%</v>
      </c>
      <c r="F31" s="117">
        <v>59.6</v>
      </c>
      <c r="G31" s="117">
        <v>57.941440499999999</v>
      </c>
      <c r="H31" s="117"/>
      <c r="I31" s="117"/>
    </row>
    <row r="32" spans="1:9" x14ac:dyDescent="0.25">
      <c r="A32" s="117" t="str">
        <f>VLOOKUP(B32, names!$A$1:$B$2000, 2, FALSE)</f>
        <v>Century-National Insurance Co.</v>
      </c>
      <c r="B32" s="115" t="s">
        <v>3013</v>
      </c>
      <c r="C32" s="117" t="s">
        <v>2498</v>
      </c>
      <c r="D32" s="117" t="str">
        <f t="shared" si="0"/>
        <v>54.8%</v>
      </c>
      <c r="E32" s="117" t="str">
        <f t="shared" si="1"/>
        <v>27.2%</v>
      </c>
      <c r="F32" s="117">
        <v>54.8</v>
      </c>
      <c r="G32" s="117">
        <v>27.2001028</v>
      </c>
      <c r="H32" s="117"/>
      <c r="I32" s="117"/>
    </row>
    <row r="33" spans="1:9" x14ac:dyDescent="0.25">
      <c r="A33" s="117">
        <f>VLOOKUP(B33, names!$A$1:$B$2000, 2, FALSE)</f>
        <v>0</v>
      </c>
      <c r="B33" s="115" t="s">
        <v>2523</v>
      </c>
      <c r="C33" s="117" t="s">
        <v>2474</v>
      </c>
      <c r="D33" s="117" t="str">
        <f t="shared" si="0"/>
        <v>40.6%</v>
      </c>
      <c r="E33" s="117" t="str">
        <f t="shared" si="1"/>
        <v/>
      </c>
      <c r="F33" s="117">
        <v>40.6</v>
      </c>
      <c r="G33" s="117" t="s">
        <v>3672</v>
      </c>
      <c r="H33" s="117"/>
      <c r="I33" s="117"/>
    </row>
    <row r="34" spans="1:9" x14ac:dyDescent="0.25">
      <c r="A34" s="117" t="str">
        <f>VLOOKUP(B34, names!$A$1:$B$2000, 2, FALSE)</f>
        <v>Cincinnati Insurance Co.</v>
      </c>
      <c r="B34" s="115" t="s">
        <v>2525</v>
      </c>
      <c r="C34" s="117" t="s">
        <v>2779</v>
      </c>
      <c r="D34" s="117" t="str">
        <f t="shared" si="0"/>
        <v>54.7%</v>
      </c>
      <c r="E34" s="117" t="str">
        <f t="shared" si="1"/>
        <v>57.9%</v>
      </c>
      <c r="F34" s="117">
        <v>54.7</v>
      </c>
      <c r="G34" s="117">
        <v>57.8925853</v>
      </c>
      <c r="H34" s="117"/>
      <c r="I34" s="117"/>
    </row>
    <row r="35" spans="1:9" x14ac:dyDescent="0.25">
      <c r="A35" s="117" t="str">
        <f>VLOOKUP(B35, names!$A$1:$B$2000, 2, FALSE)</f>
        <v>Citizens Property Insurance Corp.</v>
      </c>
      <c r="B35" s="115" t="s">
        <v>2528</v>
      </c>
      <c r="C35" s="117" t="s">
        <v>2530</v>
      </c>
      <c r="D35" s="117" t="str">
        <f t="shared" si="0"/>
        <v>55.3%</v>
      </c>
      <c r="E35" s="117" t="str">
        <f t="shared" si="1"/>
        <v/>
      </c>
      <c r="F35" s="117">
        <v>55.3</v>
      </c>
      <c r="G35" s="117" t="s">
        <v>3672</v>
      </c>
      <c r="H35" s="117"/>
      <c r="I35" s="117"/>
    </row>
    <row r="36" spans="1:9" x14ac:dyDescent="0.25">
      <c r="A36" s="117" t="str">
        <f>VLOOKUP(B36, names!$A$1:$B$2000, 2, FALSE)</f>
        <v>Cypress Property &amp; Casualty Insurance Co.</v>
      </c>
      <c r="B36" s="115" t="s">
        <v>3437</v>
      </c>
      <c r="C36" s="117" t="s">
        <v>2468</v>
      </c>
      <c r="D36" s="117" t="str">
        <f t="shared" si="0"/>
        <v>57.7%</v>
      </c>
      <c r="E36" s="117" t="str">
        <f t="shared" si="1"/>
        <v>56.3%</v>
      </c>
      <c r="F36" s="117">
        <v>57.7</v>
      </c>
      <c r="G36" s="117">
        <v>56.304849300000001</v>
      </c>
      <c r="H36" s="117"/>
      <c r="I36" s="117"/>
    </row>
    <row r="37" spans="1:9" x14ac:dyDescent="0.25">
      <c r="A37" s="117" t="str">
        <f>VLOOKUP(B37, names!$A$1:$B$2000, 2, FALSE)</f>
        <v>Edison Insurance Co.</v>
      </c>
      <c r="B37" s="115" t="s">
        <v>2533</v>
      </c>
      <c r="C37" s="117" t="s">
        <v>2488</v>
      </c>
      <c r="D37" s="117" t="str">
        <f t="shared" si="0"/>
        <v>54.3%</v>
      </c>
      <c r="E37" s="117" t="str">
        <f t="shared" si="1"/>
        <v>47.0%</v>
      </c>
      <c r="F37" s="117">
        <v>54.3</v>
      </c>
      <c r="G37" s="117">
        <v>46.976587799999997</v>
      </c>
      <c r="H37" s="117"/>
      <c r="I37" s="117"/>
    </row>
    <row r="38" spans="1:9" x14ac:dyDescent="0.25">
      <c r="A38" s="117" t="str">
        <f>VLOOKUP(B38, names!$A$1:$B$2000, 2, FALSE)</f>
        <v>Electric Insurance Co.</v>
      </c>
      <c r="B38" s="115" t="s">
        <v>2536</v>
      </c>
      <c r="C38" s="117" t="s">
        <v>2471</v>
      </c>
      <c r="D38" s="117" t="str">
        <f t="shared" si="0"/>
        <v>50.7%</v>
      </c>
      <c r="E38" s="117" t="str">
        <f t="shared" si="1"/>
        <v>62.9%</v>
      </c>
      <c r="F38" s="117">
        <v>50.7</v>
      </c>
      <c r="G38" s="117">
        <v>62.920633700000003</v>
      </c>
      <c r="H38" s="117"/>
      <c r="I38" s="117"/>
    </row>
    <row r="39" spans="1:9" x14ac:dyDescent="0.25">
      <c r="A39" s="117">
        <f>VLOOKUP(B39, names!$A$1:$B$2000, 2, FALSE)</f>
        <v>0</v>
      </c>
      <c r="B39" s="115" t="s">
        <v>3674</v>
      </c>
      <c r="C39" s="117" t="s">
        <v>2468</v>
      </c>
      <c r="D39" s="117" t="str">
        <f t="shared" si="0"/>
        <v>46.0%</v>
      </c>
      <c r="E39" s="117" t="str">
        <f t="shared" si="1"/>
        <v/>
      </c>
      <c r="F39" s="117">
        <v>46</v>
      </c>
      <c r="G39" s="117" t="s">
        <v>3672</v>
      </c>
      <c r="H39" s="117"/>
      <c r="I39" s="117"/>
    </row>
    <row r="40" spans="1:9" x14ac:dyDescent="0.25">
      <c r="A40" s="117" t="str">
        <f>VLOOKUP(B40, names!$A$1:$B$2000, 2, FALSE)</f>
        <v>Federal Insurance Co.</v>
      </c>
      <c r="B40" s="115" t="s">
        <v>2541</v>
      </c>
      <c r="C40" s="117" t="s">
        <v>2474</v>
      </c>
      <c r="D40" s="117" t="str">
        <f t="shared" si="0"/>
        <v>39.5%</v>
      </c>
      <c r="E40" s="117" t="str">
        <f t="shared" si="1"/>
        <v>35.8%</v>
      </c>
      <c r="F40" s="117">
        <v>39.5</v>
      </c>
      <c r="G40" s="117">
        <v>35.798017100000003</v>
      </c>
      <c r="H40" s="117"/>
      <c r="I40" s="117"/>
    </row>
    <row r="41" spans="1:9" x14ac:dyDescent="0.25">
      <c r="A41" s="117" t="str">
        <f>VLOOKUP(B41, names!$A$1:$B$2000, 2, FALSE)</f>
        <v>Federated National Insurance Co.</v>
      </c>
      <c r="B41" s="115" t="s">
        <v>2542</v>
      </c>
      <c r="C41" s="117" t="s">
        <v>2468</v>
      </c>
      <c r="D41" s="117" t="str">
        <f t="shared" si="0"/>
        <v>60.1%</v>
      </c>
      <c r="E41" s="117" t="str">
        <f t="shared" si="1"/>
        <v>53.0%</v>
      </c>
      <c r="F41" s="117">
        <v>60.1</v>
      </c>
      <c r="G41" s="117">
        <v>53.028241299999998</v>
      </c>
      <c r="H41" s="117"/>
      <c r="I41" s="117"/>
    </row>
    <row r="42" spans="1:9" x14ac:dyDescent="0.25">
      <c r="A42" s="117" t="str">
        <f>VLOOKUP(B42, names!$A$1:$B$2000, 2, FALSE)</f>
        <v>First American Property &amp; Casualty Insurance Co.</v>
      </c>
      <c r="B42" s="115" t="s">
        <v>2544</v>
      </c>
      <c r="C42" s="117" t="s">
        <v>2468</v>
      </c>
      <c r="D42" s="117" t="str">
        <f t="shared" si="0"/>
        <v>60.0%</v>
      </c>
      <c r="E42" s="117" t="str">
        <f t="shared" si="1"/>
        <v>65.8%</v>
      </c>
      <c r="F42" s="117">
        <v>60</v>
      </c>
      <c r="G42" s="117">
        <v>65.782479100000003</v>
      </c>
      <c r="H42" s="117"/>
      <c r="I42" s="117"/>
    </row>
    <row r="43" spans="1:9" x14ac:dyDescent="0.25">
      <c r="A43" s="117" t="str">
        <f>VLOOKUP(B43, names!$A$1:$B$2000, 2, FALSE)</f>
        <v>First Community Insurance Co.</v>
      </c>
      <c r="B43" s="115" t="s">
        <v>2545</v>
      </c>
      <c r="C43" s="117" t="s">
        <v>2468</v>
      </c>
      <c r="D43" s="117" t="str">
        <f t="shared" si="0"/>
        <v>48.4%</v>
      </c>
      <c r="E43" s="117" t="str">
        <f t="shared" si="1"/>
        <v>40.4%</v>
      </c>
      <c r="F43" s="117">
        <v>48.4</v>
      </c>
      <c r="G43" s="117">
        <v>40.421885799999998</v>
      </c>
      <c r="H43" s="117"/>
      <c r="I43" s="117"/>
    </row>
    <row r="44" spans="1:9" x14ac:dyDescent="0.25">
      <c r="A44" s="117" t="str">
        <f>VLOOKUP(B44, names!$A$1:$B$2000, 2, FALSE)</f>
        <v>First Floridian Auto And Home Insurance Co.</v>
      </c>
      <c r="B44" s="115" t="s">
        <v>2547</v>
      </c>
      <c r="C44" s="117" t="s">
        <v>2483</v>
      </c>
      <c r="D44" s="117" t="str">
        <f t="shared" si="0"/>
        <v>61.3%</v>
      </c>
      <c r="E44" s="117" t="str">
        <f t="shared" si="1"/>
        <v>82.7%</v>
      </c>
      <c r="F44" s="117">
        <v>61.3</v>
      </c>
      <c r="G44" s="117">
        <v>82.711596200000002</v>
      </c>
      <c r="H44" s="117"/>
      <c r="I44" s="117"/>
    </row>
    <row r="45" spans="1:9" x14ac:dyDescent="0.25">
      <c r="A45" s="117" t="str">
        <f>VLOOKUP(B45, names!$A$1:$B$2000, 2, FALSE)</f>
        <v>First Liberty Insurance Corp. (The)</v>
      </c>
      <c r="B45" s="115" t="s">
        <v>2549</v>
      </c>
      <c r="C45" s="117" t="s">
        <v>2471</v>
      </c>
      <c r="D45" s="117" t="str">
        <f t="shared" si="0"/>
        <v/>
      </c>
      <c r="E45" s="117" t="str">
        <f t="shared" si="1"/>
        <v/>
      </c>
      <c r="F45" s="117">
        <v>0</v>
      </c>
      <c r="G45" s="117" t="s">
        <v>3672</v>
      </c>
      <c r="H45" s="117"/>
      <c r="I45" s="117"/>
    </row>
    <row r="46" spans="1:9" x14ac:dyDescent="0.25">
      <c r="A46" s="117" t="str">
        <f>VLOOKUP(B46, names!$A$1:$B$2000, 2, FALSE)</f>
        <v>First National Insurance Co. Of America</v>
      </c>
      <c r="B46" s="115" t="s">
        <v>2550</v>
      </c>
      <c r="C46" s="117" t="s">
        <v>2483</v>
      </c>
      <c r="D46" s="117" t="str">
        <f t="shared" si="0"/>
        <v/>
      </c>
      <c r="E46" s="117" t="str">
        <f t="shared" si="1"/>
        <v/>
      </c>
      <c r="F46" s="117">
        <v>0</v>
      </c>
      <c r="G46" s="117" t="s">
        <v>3672</v>
      </c>
      <c r="H46" s="117"/>
      <c r="I46" s="117"/>
    </row>
    <row r="47" spans="1:9" x14ac:dyDescent="0.25">
      <c r="A47" s="117" t="str">
        <f>VLOOKUP(B47, names!$A$1:$B$2000, 2, FALSE)</f>
        <v>First Protective Insurance Co.</v>
      </c>
      <c r="B47" s="115" t="s">
        <v>2552</v>
      </c>
      <c r="C47" s="117" t="s">
        <v>2535</v>
      </c>
      <c r="D47" s="117" t="str">
        <f t="shared" si="0"/>
        <v>46.5%</v>
      </c>
      <c r="E47" s="117" t="str">
        <f t="shared" si="1"/>
        <v>40.1%</v>
      </c>
      <c r="F47" s="117">
        <v>46.5</v>
      </c>
      <c r="G47" s="117">
        <v>40.120600899999999</v>
      </c>
      <c r="H47" s="117"/>
      <c r="I47" s="117"/>
    </row>
    <row r="48" spans="1:9" x14ac:dyDescent="0.25">
      <c r="A48" s="117" t="str">
        <f>VLOOKUP(B48, names!$A$1:$B$2000, 2, FALSE)</f>
        <v>Florida Family Insurance Co.</v>
      </c>
      <c r="B48" s="115" t="s">
        <v>2554</v>
      </c>
      <c r="C48" s="117" t="s">
        <v>2483</v>
      </c>
      <c r="D48" s="117" t="str">
        <f t="shared" si="0"/>
        <v>43.8%</v>
      </c>
      <c r="E48" s="117" t="str">
        <f t="shared" si="1"/>
        <v>45.0%</v>
      </c>
      <c r="F48" s="117">
        <v>43.8</v>
      </c>
      <c r="G48" s="117">
        <v>44.967855</v>
      </c>
      <c r="H48" s="117"/>
      <c r="I48" s="117"/>
    </row>
    <row r="49" spans="1:9" x14ac:dyDescent="0.25">
      <c r="A49" s="117" t="str">
        <f>VLOOKUP(B49, names!$A$1:$B$2000, 2, FALSE)</f>
        <v>Florida Farm Bureau Casualty Insurance Co.</v>
      </c>
      <c r="B49" s="115" t="s">
        <v>2556</v>
      </c>
      <c r="C49" s="117" t="s">
        <v>2474</v>
      </c>
      <c r="D49" s="117" t="str">
        <f t="shared" si="0"/>
        <v>77.2%</v>
      </c>
      <c r="E49" s="117" t="str">
        <f t="shared" si="1"/>
        <v>73.6%</v>
      </c>
      <c r="F49" s="117">
        <v>77.2</v>
      </c>
      <c r="G49" s="117">
        <v>73.606973300000007</v>
      </c>
      <c r="H49" s="117"/>
      <c r="I49" s="117"/>
    </row>
    <row r="50" spans="1:9" x14ac:dyDescent="0.25">
      <c r="A50" s="117" t="str">
        <f>VLOOKUP(B50, names!$A$1:$B$2000, 2, FALSE)</f>
        <v>Florida Farm Bureau General Insurance Co.</v>
      </c>
      <c r="B50" s="115" t="s">
        <v>2558</v>
      </c>
      <c r="C50" s="117" t="s">
        <v>2483</v>
      </c>
      <c r="D50" s="117" t="str">
        <f t="shared" si="0"/>
        <v/>
      </c>
      <c r="E50" s="117" t="str">
        <f t="shared" si="1"/>
        <v/>
      </c>
      <c r="F50" s="117">
        <v>0</v>
      </c>
      <c r="G50" s="117" t="s">
        <v>3672</v>
      </c>
      <c r="H50" s="117"/>
      <c r="I50" s="117"/>
    </row>
    <row r="51" spans="1:9" x14ac:dyDescent="0.25">
      <c r="A51" s="117" t="str">
        <f>VLOOKUP(B51, names!$A$1:$B$2000, 2, FALSE)</f>
        <v>Florida Peninsula Insurance Co.</v>
      </c>
      <c r="B51" s="115" t="s">
        <v>2559</v>
      </c>
      <c r="C51" s="117" t="s">
        <v>2474</v>
      </c>
      <c r="D51" s="117" t="str">
        <f t="shared" si="0"/>
        <v>43.0%</v>
      </c>
      <c r="E51" s="117" t="str">
        <f t="shared" si="1"/>
        <v>38.2%</v>
      </c>
      <c r="F51" s="117">
        <v>43</v>
      </c>
      <c r="G51" s="117">
        <v>38.213081799999998</v>
      </c>
      <c r="H51" s="117"/>
      <c r="I51" s="117"/>
    </row>
    <row r="52" spans="1:9" x14ac:dyDescent="0.25">
      <c r="A52" s="117" t="str">
        <f>VLOOKUP(B52, names!$A$1:$B$2000, 2, FALSE)</f>
        <v>Florida Specialty Insurance Co.</v>
      </c>
      <c r="B52" s="115" t="s">
        <v>3373</v>
      </c>
      <c r="C52" s="117" t="s">
        <v>2498</v>
      </c>
      <c r="D52" s="117" t="str">
        <f t="shared" si="0"/>
        <v>54.4%</v>
      </c>
      <c r="E52" s="117" t="str">
        <f t="shared" si="1"/>
        <v>43.6%</v>
      </c>
      <c r="F52" s="117">
        <v>54.4</v>
      </c>
      <c r="G52" s="117">
        <v>43.634509100000002</v>
      </c>
      <c r="H52" s="117"/>
      <c r="I52" s="117"/>
    </row>
    <row r="53" spans="1:9" x14ac:dyDescent="0.25">
      <c r="A53" s="117" t="str">
        <f>VLOOKUP(B53, names!$A$1:$B$2000, 2, FALSE)</f>
        <v>Foremost Insurance Co.</v>
      </c>
      <c r="B53" s="115" t="s">
        <v>2561</v>
      </c>
      <c r="C53" s="117" t="s">
        <v>2483</v>
      </c>
      <c r="D53" s="117" t="str">
        <f t="shared" si="0"/>
        <v/>
      </c>
      <c r="E53" s="117" t="str">
        <f t="shared" si="1"/>
        <v/>
      </c>
      <c r="F53" s="117" t="s">
        <v>3672</v>
      </c>
      <c r="G53" s="117" t="s">
        <v>3672</v>
      </c>
      <c r="H53" s="117"/>
      <c r="I53" s="117"/>
    </row>
    <row r="54" spans="1:9" x14ac:dyDescent="0.25">
      <c r="A54" s="117" t="str">
        <f>VLOOKUP(B54, names!$A$1:$B$2000, 2, FALSE)</f>
        <v>Foremost Property And Casualty Insurance Co.</v>
      </c>
      <c r="B54" s="115" t="s">
        <v>3438</v>
      </c>
      <c r="C54" s="117" t="s">
        <v>2471</v>
      </c>
      <c r="D54" s="117" t="str">
        <f t="shared" si="0"/>
        <v/>
      </c>
      <c r="E54" s="117" t="str">
        <f t="shared" si="1"/>
        <v/>
      </c>
      <c r="F54" s="117">
        <v>0</v>
      </c>
      <c r="G54" s="117" t="s">
        <v>3672</v>
      </c>
      <c r="H54" s="117"/>
      <c r="I54" s="117"/>
    </row>
    <row r="55" spans="1:9" x14ac:dyDescent="0.25">
      <c r="A55" s="117" t="str">
        <f>VLOOKUP(B55, names!$A$1:$B$2000, 2, FALSE)</f>
        <v>Garrison Property and Casualty Insurance Co.</v>
      </c>
      <c r="B55" s="115" t="s">
        <v>3427</v>
      </c>
      <c r="C55" s="117" t="s">
        <v>2483</v>
      </c>
      <c r="D55" s="117" t="str">
        <f t="shared" si="0"/>
        <v>83.1%</v>
      </c>
      <c r="E55" s="117" t="str">
        <f t="shared" si="1"/>
        <v>77.5%</v>
      </c>
      <c r="F55" s="117">
        <v>83.1</v>
      </c>
      <c r="G55" s="117">
        <v>77.488166500000005</v>
      </c>
      <c r="H55" s="117"/>
      <c r="I55" s="117"/>
    </row>
    <row r="56" spans="1:9" x14ac:dyDescent="0.25">
      <c r="A56" s="117">
        <f>VLOOKUP(B56, names!$A$1:$B$2000, 2, FALSE)</f>
        <v>0</v>
      </c>
      <c r="B56" s="115" t="s">
        <v>2564</v>
      </c>
      <c r="C56" s="117" t="s">
        <v>2468</v>
      </c>
      <c r="D56" s="117" t="str">
        <f t="shared" si="0"/>
        <v>29.4%</v>
      </c>
      <c r="E56" s="117" t="str">
        <f t="shared" si="1"/>
        <v/>
      </c>
      <c r="F56" s="117">
        <v>29.4</v>
      </c>
      <c r="G56" s="117" t="s">
        <v>3672</v>
      </c>
      <c r="H56" s="117"/>
      <c r="I56" s="117"/>
    </row>
    <row r="57" spans="1:9" x14ac:dyDescent="0.25">
      <c r="A57" s="117" t="str">
        <f>VLOOKUP(B57, names!$A$1:$B$2000, 2, FALSE)</f>
        <v>Great Northern Insurance Co.</v>
      </c>
      <c r="B57" s="115" t="s">
        <v>2565</v>
      </c>
      <c r="C57" s="117" t="s">
        <v>2474</v>
      </c>
      <c r="D57" s="117" t="str">
        <f t="shared" si="0"/>
        <v>40.6%</v>
      </c>
      <c r="E57" s="117" t="str">
        <f t="shared" si="1"/>
        <v>42.6%</v>
      </c>
      <c r="F57" s="117">
        <v>40.6</v>
      </c>
      <c r="G57" s="117">
        <v>42.5808903</v>
      </c>
      <c r="H57" s="117"/>
      <c r="I57" s="117"/>
    </row>
    <row r="58" spans="1:9" x14ac:dyDescent="0.25">
      <c r="A58" s="117" t="str">
        <f>VLOOKUP(B58, names!$A$1:$B$2000, 2, FALSE)</f>
        <v>Gulfstream Property And Casualty Insurance Co.</v>
      </c>
      <c r="B58" s="115" t="s">
        <v>3441</v>
      </c>
      <c r="C58" s="117" t="s">
        <v>2474</v>
      </c>
      <c r="D58" s="117" t="str">
        <f t="shared" si="0"/>
        <v>61.3%</v>
      </c>
      <c r="E58" s="117" t="str">
        <f t="shared" si="1"/>
        <v>38.4%</v>
      </c>
      <c r="F58" s="117">
        <v>61.3</v>
      </c>
      <c r="G58" s="117">
        <v>38.416395199999997</v>
      </c>
      <c r="H58" s="117"/>
      <c r="I58" s="117"/>
    </row>
    <row r="59" spans="1:9" x14ac:dyDescent="0.25">
      <c r="A59" s="117" t="str">
        <f>VLOOKUP(B59, names!$A$1:$B$2000, 2, FALSE)</f>
        <v>Hartford Casualty Insurance Co.</v>
      </c>
      <c r="B59" s="115" t="s">
        <v>2568</v>
      </c>
      <c r="C59" s="117" t="s">
        <v>2483</v>
      </c>
      <c r="D59" s="117" t="str">
        <f t="shared" si="0"/>
        <v>58.4%</v>
      </c>
      <c r="E59" s="117" t="str">
        <f t="shared" si="1"/>
        <v>58.1%</v>
      </c>
      <c r="F59" s="117">
        <v>58.4</v>
      </c>
      <c r="G59" s="117">
        <v>58.059688600000001</v>
      </c>
      <c r="H59" s="117"/>
      <c r="I59" s="117"/>
    </row>
    <row r="60" spans="1:9" x14ac:dyDescent="0.25">
      <c r="A60" s="117" t="str">
        <f>VLOOKUP(B60, names!$A$1:$B$2000, 2, FALSE)</f>
        <v>Hartford Fire Insurance Co.</v>
      </c>
      <c r="B60" s="115" t="s">
        <v>2570</v>
      </c>
      <c r="C60" s="117" t="s">
        <v>2483</v>
      </c>
      <c r="D60" s="117" t="str">
        <f t="shared" si="0"/>
        <v>58.4%</v>
      </c>
      <c r="E60" s="117" t="str">
        <f t="shared" si="1"/>
        <v>58.1%</v>
      </c>
      <c r="F60" s="117">
        <v>58.4</v>
      </c>
      <c r="G60" s="117">
        <v>58.059688600000001</v>
      </c>
      <c r="H60" s="117"/>
      <c r="I60" s="117"/>
    </row>
    <row r="61" spans="1:9" x14ac:dyDescent="0.25">
      <c r="A61" s="117" t="str">
        <f>VLOOKUP(B61, names!$A$1:$B$2000, 2, FALSE)</f>
        <v>Hartford Insurance Co. Of The Midwest</v>
      </c>
      <c r="B61" s="115" t="s">
        <v>2571</v>
      </c>
      <c r="C61" s="117" t="s">
        <v>2483</v>
      </c>
      <c r="D61" s="117" t="str">
        <f t="shared" si="0"/>
        <v>58.4%</v>
      </c>
      <c r="E61" s="117" t="str">
        <f t="shared" si="1"/>
        <v>58.1%</v>
      </c>
      <c r="F61" s="117">
        <v>58.4</v>
      </c>
      <c r="G61" s="117">
        <v>58.059692800000001</v>
      </c>
      <c r="H61" s="117"/>
      <c r="I61" s="117"/>
    </row>
    <row r="62" spans="1:9" x14ac:dyDescent="0.25">
      <c r="A62" s="117" t="str">
        <f>VLOOKUP(B62, names!$A$1:$B$2000, 2, FALSE)</f>
        <v>Hartford Underwriters Insurance Co.</v>
      </c>
      <c r="B62" s="115" t="s">
        <v>2572</v>
      </c>
      <c r="C62" s="117" t="s">
        <v>2483</v>
      </c>
      <c r="D62" s="117" t="str">
        <f t="shared" si="0"/>
        <v>58.4%</v>
      </c>
      <c r="E62" s="117" t="str">
        <f t="shared" si="1"/>
        <v>58.1%</v>
      </c>
      <c r="F62" s="117">
        <v>58.4</v>
      </c>
      <c r="G62" s="117">
        <v>58.0596885</v>
      </c>
      <c r="H62" s="117"/>
      <c r="I62" s="117"/>
    </row>
    <row r="63" spans="1:9" x14ac:dyDescent="0.25">
      <c r="A63" s="117" t="str">
        <f>VLOOKUP(B63, names!$A$1:$B$2000, 2, FALSE)</f>
        <v>Heritage Property &amp; Casualty Insurance Co.</v>
      </c>
      <c r="B63" s="115" t="s">
        <v>3442</v>
      </c>
      <c r="C63" s="117" t="s">
        <v>2471</v>
      </c>
      <c r="D63" s="117" t="str">
        <f t="shared" si="0"/>
        <v>54.5%</v>
      </c>
      <c r="E63" s="117" t="str">
        <f t="shared" si="1"/>
        <v>59.1%</v>
      </c>
      <c r="F63" s="117">
        <v>54.5</v>
      </c>
      <c r="G63" s="117">
        <v>59.139998599999998</v>
      </c>
      <c r="H63" s="117"/>
      <c r="I63" s="117"/>
    </row>
    <row r="64" spans="1:9" x14ac:dyDescent="0.25">
      <c r="A64" s="117" t="str">
        <f>VLOOKUP(B64, names!$A$1:$B$2000, 2, FALSE)</f>
        <v>Homeowners Choice Property &amp; Casualty Insurance Co.</v>
      </c>
      <c r="B64" s="115" t="s">
        <v>2575</v>
      </c>
      <c r="C64" s="117" t="s">
        <v>2468</v>
      </c>
      <c r="D64" s="117" t="str">
        <f t="shared" si="0"/>
        <v>50.7%</v>
      </c>
      <c r="E64" s="117" t="str">
        <f t="shared" si="1"/>
        <v>40.3%</v>
      </c>
      <c r="F64" s="117">
        <v>50.7</v>
      </c>
      <c r="G64" s="117">
        <v>40.273596099999999</v>
      </c>
      <c r="H64" s="117"/>
      <c r="I64" s="117"/>
    </row>
    <row r="65" spans="1:9" x14ac:dyDescent="0.25">
      <c r="A65" s="117" t="str">
        <f>VLOOKUP(B65, names!$A$1:$B$2000, 2, FALSE)</f>
        <v>Homesite Insurance Co.</v>
      </c>
      <c r="B65" s="115" t="s">
        <v>2577</v>
      </c>
      <c r="C65" s="117" t="s">
        <v>2468</v>
      </c>
      <c r="D65" s="117" t="str">
        <f t="shared" si="0"/>
        <v/>
      </c>
      <c r="E65" s="117" t="str">
        <f t="shared" si="1"/>
        <v/>
      </c>
      <c r="F65" s="117">
        <v>0</v>
      </c>
      <c r="G65" s="117" t="s">
        <v>3672</v>
      </c>
      <c r="H65" s="117"/>
      <c r="I65" s="117"/>
    </row>
    <row r="66" spans="1:9" x14ac:dyDescent="0.25">
      <c r="A66" s="117" t="str">
        <f>VLOOKUP(B66, names!$A$1:$B$2000, 2, FALSE)</f>
        <v>IDS Property Casualty Insurance Co.</v>
      </c>
      <c r="B66" s="115" t="s">
        <v>2581</v>
      </c>
      <c r="C66" s="117" t="s">
        <v>2474</v>
      </c>
      <c r="D66" s="117" t="str">
        <f t="shared" si="0"/>
        <v>79.7%</v>
      </c>
      <c r="E66" s="117" t="str">
        <f t="shared" si="1"/>
        <v>75.8%</v>
      </c>
      <c r="F66" s="117">
        <v>79.7</v>
      </c>
      <c r="G66" s="117">
        <v>75.810566899999998</v>
      </c>
      <c r="H66" s="117"/>
      <c r="I66" s="117"/>
    </row>
    <row r="67" spans="1:9" x14ac:dyDescent="0.25">
      <c r="A67" s="117">
        <f>VLOOKUP(B67, names!$A$1:$B$2000, 2, FALSE)</f>
        <v>0</v>
      </c>
      <c r="B67" s="115" t="s">
        <v>2582</v>
      </c>
      <c r="C67" s="117" t="s">
        <v>2468</v>
      </c>
      <c r="D67" s="117" t="str">
        <f t="shared" ref="D67:D126" si="2">IF(OR(F67="NA",F67=0),"",IF(ISNUMBER(F67),TEXT(VALUE(F67)/100, "0.0%"),""))</f>
        <v/>
      </c>
      <c r="E67" s="117" t="str">
        <f t="shared" ref="E67:E126" si="3">IF(OR(G67="NA",G67=0),"",IF(ISNUMBER(G67),TEXT(VALUE(G67)/100, "0.0%"),""))</f>
        <v/>
      </c>
      <c r="F67" s="117">
        <v>0</v>
      </c>
      <c r="G67" s="117" t="s">
        <v>3672</v>
      </c>
      <c r="H67" s="117"/>
      <c r="I67" s="117"/>
    </row>
    <row r="68" spans="1:9" x14ac:dyDescent="0.25">
      <c r="A68" s="117">
        <f>VLOOKUP(B68, names!$A$1:$B$2000, 2, FALSE)</f>
        <v>0</v>
      </c>
      <c r="B68" s="115" t="s">
        <v>3675</v>
      </c>
      <c r="C68" s="117" t="s">
        <v>2498</v>
      </c>
      <c r="D68" s="117" t="str">
        <f t="shared" si="2"/>
        <v>55.5%</v>
      </c>
      <c r="E68" s="117" t="str">
        <f t="shared" si="3"/>
        <v/>
      </c>
      <c r="F68" s="117">
        <v>55.5</v>
      </c>
      <c r="G68" s="117" t="s">
        <v>3672</v>
      </c>
      <c r="H68" s="117"/>
      <c r="I68" s="117"/>
    </row>
    <row r="69" spans="1:9" x14ac:dyDescent="0.25">
      <c r="A69" s="117">
        <f>VLOOKUP(B69, names!$A$1:$B$2000, 2, FALSE)</f>
        <v>0</v>
      </c>
      <c r="B69" s="115" t="s">
        <v>2584</v>
      </c>
      <c r="C69" s="117" t="s">
        <v>2498</v>
      </c>
      <c r="D69" s="117" t="str">
        <f t="shared" si="2"/>
        <v>56.8%</v>
      </c>
      <c r="E69" s="117" t="str">
        <f t="shared" si="3"/>
        <v/>
      </c>
      <c r="F69" s="117">
        <v>56.8</v>
      </c>
      <c r="G69" s="117" t="s">
        <v>3672</v>
      </c>
      <c r="H69" s="117"/>
      <c r="I69" s="117"/>
    </row>
    <row r="70" spans="1:9" x14ac:dyDescent="0.25">
      <c r="A70" s="117">
        <f>VLOOKUP(B70, names!$A$1:$B$2000, 2, FALSE)</f>
        <v>0</v>
      </c>
      <c r="B70" s="115" t="s">
        <v>2585</v>
      </c>
      <c r="C70" s="117" t="s">
        <v>2483</v>
      </c>
      <c r="D70" s="117" t="str">
        <f t="shared" si="2"/>
        <v>34.2%</v>
      </c>
      <c r="E70" s="117" t="str">
        <f t="shared" si="3"/>
        <v/>
      </c>
      <c r="F70" s="117">
        <v>34.200000000000003</v>
      </c>
      <c r="G70" s="117" t="s">
        <v>3672</v>
      </c>
      <c r="H70" s="117"/>
      <c r="I70" s="117"/>
    </row>
    <row r="71" spans="1:9" x14ac:dyDescent="0.25">
      <c r="A71" s="117">
        <f>VLOOKUP(B71, names!$A$1:$B$2000, 2, FALSE)</f>
        <v>0</v>
      </c>
      <c r="B71" s="115" t="s">
        <v>2586</v>
      </c>
      <c r="C71" s="117" t="s">
        <v>2468</v>
      </c>
      <c r="D71" s="117" t="str">
        <f t="shared" si="2"/>
        <v>93.1%</v>
      </c>
      <c r="E71" s="117" t="str">
        <f t="shared" si="3"/>
        <v/>
      </c>
      <c r="F71" s="117">
        <v>93.1</v>
      </c>
      <c r="G71" s="117" t="s">
        <v>3672</v>
      </c>
      <c r="H71" s="117"/>
      <c r="I71" s="117"/>
    </row>
    <row r="72" spans="1:9" x14ac:dyDescent="0.25">
      <c r="A72" s="117" t="str">
        <f>VLOOKUP(B72, names!$A$1:$B$2000, 2, FALSE)</f>
        <v>Liberty Mutual Fire Insurance Co.</v>
      </c>
      <c r="B72" s="115" t="s">
        <v>2587</v>
      </c>
      <c r="C72" s="117" t="s">
        <v>2474</v>
      </c>
      <c r="D72" s="117" t="str">
        <f t="shared" si="2"/>
        <v>56.6%</v>
      </c>
      <c r="E72" s="117" t="str">
        <f t="shared" si="3"/>
        <v>61.7%</v>
      </c>
      <c r="F72" s="117">
        <v>56.6</v>
      </c>
      <c r="G72" s="117">
        <v>61.673227300000001</v>
      </c>
      <c r="H72" s="117"/>
      <c r="I72" s="117"/>
    </row>
    <row r="73" spans="1:9" x14ac:dyDescent="0.25">
      <c r="A73" s="117" t="str">
        <f>VLOOKUP(B73, names!$A$1:$B$2000, 2, FALSE)</f>
        <v>Merastar Insurance Co.</v>
      </c>
      <c r="B73" s="115" t="s">
        <v>2588</v>
      </c>
      <c r="C73" s="117" t="s">
        <v>2474</v>
      </c>
      <c r="D73" s="117" t="str">
        <f t="shared" si="2"/>
        <v/>
      </c>
      <c r="E73" s="117" t="str">
        <f t="shared" si="3"/>
        <v/>
      </c>
      <c r="F73" s="117">
        <v>0</v>
      </c>
      <c r="G73" s="117" t="s">
        <v>3672</v>
      </c>
      <c r="H73" s="117"/>
      <c r="I73" s="117"/>
    </row>
    <row r="74" spans="1:9" x14ac:dyDescent="0.25">
      <c r="A74" s="117">
        <f>VLOOKUP(B74, names!$A$1:$B$2000, 2, FALSE)</f>
        <v>0</v>
      </c>
      <c r="B74" s="115" t="s">
        <v>2590</v>
      </c>
      <c r="C74" s="117" t="s">
        <v>2498</v>
      </c>
      <c r="D74" s="117" t="str">
        <f t="shared" si="2"/>
        <v/>
      </c>
      <c r="E74" s="117" t="str">
        <f t="shared" si="3"/>
        <v/>
      </c>
      <c r="F74" s="117">
        <v>0</v>
      </c>
      <c r="G74" s="117" t="s">
        <v>3672</v>
      </c>
      <c r="H74" s="117"/>
      <c r="I74" s="117"/>
    </row>
    <row r="75" spans="1:9" x14ac:dyDescent="0.25">
      <c r="A75" s="117" t="str">
        <f>VLOOKUP(B75, names!$A$1:$B$2000, 2, FALSE)</f>
        <v>Metropolitan Casualty Insurance Co.</v>
      </c>
      <c r="B75" s="115" t="s">
        <v>2593</v>
      </c>
      <c r="C75" s="117" t="s">
        <v>2483</v>
      </c>
      <c r="D75" s="117" t="str">
        <f t="shared" si="2"/>
        <v/>
      </c>
      <c r="E75" s="117" t="str">
        <f t="shared" si="3"/>
        <v/>
      </c>
      <c r="F75" s="117">
        <v>0</v>
      </c>
      <c r="G75" s="117" t="s">
        <v>3672</v>
      </c>
      <c r="H75" s="117"/>
      <c r="I75" s="117"/>
    </row>
    <row r="76" spans="1:9" x14ac:dyDescent="0.25">
      <c r="A76" s="117" t="str">
        <f>VLOOKUP(B76, names!$A$1:$B$2000, 2, FALSE)</f>
        <v>Modern USA Insurance Co.</v>
      </c>
      <c r="B76" s="115" t="s">
        <v>2594</v>
      </c>
      <c r="C76" s="117" t="s">
        <v>2474</v>
      </c>
      <c r="D76" s="117" t="str">
        <f t="shared" si="2"/>
        <v>58.1%</v>
      </c>
      <c r="E76" s="117" t="str">
        <f t="shared" si="3"/>
        <v>52.6%</v>
      </c>
      <c r="F76" s="117">
        <v>58.1</v>
      </c>
      <c r="G76" s="117">
        <v>52.593316799999997</v>
      </c>
      <c r="H76" s="117"/>
      <c r="I76" s="117"/>
    </row>
    <row r="77" spans="1:9" x14ac:dyDescent="0.25">
      <c r="A77" s="117" t="str">
        <f>VLOOKUP(B77, names!$A$1:$B$2000, 2, FALSE)</f>
        <v>Monarch National Insurance Co.</v>
      </c>
      <c r="B77" s="115" t="s">
        <v>3429</v>
      </c>
      <c r="C77" s="117" t="s">
        <v>2468</v>
      </c>
      <c r="D77" s="117" t="str">
        <f t="shared" si="2"/>
        <v>43.4%</v>
      </c>
      <c r="E77" s="117" t="str">
        <f t="shared" si="3"/>
        <v>56.2%</v>
      </c>
      <c r="F77" s="117">
        <v>43.4</v>
      </c>
      <c r="G77" s="117">
        <v>56.207868900000001</v>
      </c>
      <c r="H77" s="117"/>
      <c r="I77" s="117"/>
    </row>
    <row r="78" spans="1:9" x14ac:dyDescent="0.25">
      <c r="A78" s="117">
        <f>VLOOKUP(B78, names!$A$1:$B$2000, 2, FALSE)</f>
        <v>0</v>
      </c>
      <c r="B78" s="115" t="s">
        <v>2596</v>
      </c>
      <c r="C78" s="117" t="s">
        <v>2468</v>
      </c>
      <c r="D78" s="117" t="str">
        <f t="shared" si="2"/>
        <v>47.3%</v>
      </c>
      <c r="E78" s="117" t="str">
        <f t="shared" si="3"/>
        <v/>
      </c>
      <c r="F78" s="117">
        <v>47.3</v>
      </c>
      <c r="G78" s="117" t="s">
        <v>3672</v>
      </c>
      <c r="H78" s="117"/>
      <c r="I78" s="117"/>
    </row>
    <row r="79" spans="1:9" x14ac:dyDescent="0.25">
      <c r="A79" s="117" t="str">
        <f>VLOOKUP(B79, names!$A$1:$B$2000, 2, FALSE)</f>
        <v>National Speciality Insurance Co.</v>
      </c>
      <c r="B79" s="115" t="s">
        <v>3431</v>
      </c>
      <c r="C79" s="117" t="s">
        <v>2471</v>
      </c>
      <c r="D79" s="117" t="str">
        <f t="shared" si="2"/>
        <v>41.6%</v>
      </c>
      <c r="E79" s="117" t="str">
        <f t="shared" si="3"/>
        <v>51.7%</v>
      </c>
      <c r="F79" s="117">
        <v>41.6</v>
      </c>
      <c r="G79" s="117">
        <v>51.740688900000002</v>
      </c>
      <c r="H79" s="117"/>
      <c r="I79" s="117"/>
    </row>
    <row r="80" spans="1:9" x14ac:dyDescent="0.25">
      <c r="A80" s="117" t="str">
        <f>VLOOKUP(B80, names!$A$1:$B$2000, 2, FALSE)</f>
        <v>Nationwide Insurance Co. Of Florida</v>
      </c>
      <c r="B80" s="115" t="s">
        <v>3445</v>
      </c>
      <c r="C80" s="117" t="s">
        <v>2474</v>
      </c>
      <c r="D80" s="117" t="str">
        <f t="shared" si="2"/>
        <v/>
      </c>
      <c r="E80" s="117" t="str">
        <f t="shared" si="3"/>
        <v/>
      </c>
      <c r="F80" s="117">
        <v>0</v>
      </c>
      <c r="G80" s="117" t="s">
        <v>3672</v>
      </c>
      <c r="H80" s="117"/>
      <c r="I80" s="117"/>
    </row>
    <row r="81" spans="1:9" x14ac:dyDescent="0.25">
      <c r="A81" s="117" t="str">
        <f>VLOOKUP(B81, names!$A$1:$B$2000, 2, FALSE)</f>
        <v>New Hampshire Insurance Co.</v>
      </c>
      <c r="B81" s="115" t="s">
        <v>2599</v>
      </c>
      <c r="C81" s="117" t="s">
        <v>2468</v>
      </c>
      <c r="D81" s="117" t="str">
        <f t="shared" si="2"/>
        <v/>
      </c>
      <c r="E81" s="117" t="str">
        <f t="shared" si="3"/>
        <v/>
      </c>
      <c r="F81" s="117">
        <v>0</v>
      </c>
      <c r="G81" s="117" t="s">
        <v>3672</v>
      </c>
      <c r="H81" s="117"/>
      <c r="I81" s="117"/>
    </row>
    <row r="82" spans="1:9" x14ac:dyDescent="0.25">
      <c r="A82" s="117" t="str">
        <f>VLOOKUP(B82, names!$A$1:$B$2000, 2, FALSE)</f>
        <v>Old Dominion Insurance Co.</v>
      </c>
      <c r="B82" s="115" t="s">
        <v>2600</v>
      </c>
      <c r="C82" s="117" t="s">
        <v>2474</v>
      </c>
      <c r="D82" s="117" t="str">
        <f t="shared" si="2"/>
        <v/>
      </c>
      <c r="E82" s="117" t="str">
        <f t="shared" si="3"/>
        <v/>
      </c>
      <c r="F82" s="117">
        <v>0</v>
      </c>
      <c r="G82" s="117" t="s">
        <v>3672</v>
      </c>
      <c r="H82" s="117"/>
      <c r="I82" s="117"/>
    </row>
    <row r="83" spans="1:9" x14ac:dyDescent="0.25">
      <c r="A83" s="117" t="str">
        <f>VLOOKUP(B83, names!$A$1:$B$2000, 2, FALSE)</f>
        <v>Olympus Insurance Co.</v>
      </c>
      <c r="B83" s="115" t="s">
        <v>2603</v>
      </c>
      <c r="C83" s="117" t="s">
        <v>2468</v>
      </c>
      <c r="D83" s="117" t="str">
        <f t="shared" si="2"/>
        <v/>
      </c>
      <c r="E83" s="117" t="str">
        <f t="shared" si="3"/>
        <v/>
      </c>
      <c r="F83" s="117" t="s">
        <v>3672</v>
      </c>
      <c r="G83" s="117" t="s">
        <v>3672</v>
      </c>
      <c r="H83" s="117"/>
      <c r="I83" s="117"/>
    </row>
    <row r="84" spans="1:9" x14ac:dyDescent="0.25">
      <c r="A84" s="117" t="str">
        <f>VLOOKUP(B84, names!$A$1:$B$2000, 2, FALSE)</f>
        <v>Omega Insurance Co.</v>
      </c>
      <c r="B84" s="115" t="s">
        <v>2605</v>
      </c>
      <c r="C84" s="117" t="s">
        <v>2468</v>
      </c>
      <c r="D84" s="117" t="str">
        <f t="shared" si="2"/>
        <v>72.7%</v>
      </c>
      <c r="E84" s="117" t="str">
        <f t="shared" si="3"/>
        <v>61.9%</v>
      </c>
      <c r="F84" s="117">
        <v>72.7</v>
      </c>
      <c r="G84" s="117">
        <v>61.9219145</v>
      </c>
      <c r="H84" s="117"/>
      <c r="I84" s="117"/>
    </row>
    <row r="85" spans="1:9" x14ac:dyDescent="0.25">
      <c r="A85" s="117" t="str">
        <f>VLOOKUP(B85, names!$A$1:$B$2000, 2, FALSE)</f>
        <v>Pacific Indemnity Co.</v>
      </c>
      <c r="B85" s="115" t="s">
        <v>2606</v>
      </c>
      <c r="C85" s="117" t="s">
        <v>2474</v>
      </c>
      <c r="D85" s="117" t="str">
        <f t="shared" si="2"/>
        <v>40.3%</v>
      </c>
      <c r="E85" s="117" t="str">
        <f t="shared" si="3"/>
        <v>42.4%</v>
      </c>
      <c r="F85" s="117">
        <v>40.299999999999997</v>
      </c>
      <c r="G85" s="117">
        <v>42.407392100000003</v>
      </c>
      <c r="H85" s="117"/>
      <c r="I85" s="117"/>
    </row>
    <row r="86" spans="1:9" x14ac:dyDescent="0.25">
      <c r="A86" s="117" t="str">
        <f>VLOOKUP(B86, names!$A$1:$B$2000, 2, FALSE)</f>
        <v>People's Trust Insurance Co.</v>
      </c>
      <c r="B86" s="115" t="s">
        <v>2607</v>
      </c>
      <c r="C86" s="117" t="s">
        <v>2518</v>
      </c>
      <c r="D86" s="117" t="str">
        <f t="shared" si="2"/>
        <v>97.1%</v>
      </c>
      <c r="E86" s="117" t="str">
        <f t="shared" si="3"/>
        <v>68.4%</v>
      </c>
      <c r="F86" s="117">
        <v>97.1</v>
      </c>
      <c r="G86" s="117">
        <v>68.358148099999994</v>
      </c>
      <c r="H86" s="117"/>
      <c r="I86" s="117"/>
    </row>
    <row r="87" spans="1:9" x14ac:dyDescent="0.25">
      <c r="A87" s="117" t="str">
        <f>VLOOKUP(B87, names!$A$1:$B$2000, 2, FALSE)</f>
        <v>Praetorian Insurance Co.</v>
      </c>
      <c r="B87" s="115" t="s">
        <v>2608</v>
      </c>
      <c r="C87" s="117" t="s">
        <v>2468</v>
      </c>
      <c r="D87" s="117" t="str">
        <f t="shared" si="2"/>
        <v>49.8%</v>
      </c>
      <c r="E87" s="117" t="str">
        <f t="shared" si="3"/>
        <v>51.8%</v>
      </c>
      <c r="F87" s="117">
        <v>49.8</v>
      </c>
      <c r="G87" s="117">
        <v>51.790053</v>
      </c>
      <c r="H87" s="117"/>
      <c r="I87" s="117"/>
    </row>
    <row r="88" spans="1:9" x14ac:dyDescent="0.25">
      <c r="A88" s="117" t="str">
        <f>VLOOKUP(B88, names!$A$1:$B$2000, 2, FALSE)</f>
        <v>Prepared Insurance Co.</v>
      </c>
      <c r="B88" s="115" t="s">
        <v>2610</v>
      </c>
      <c r="C88" s="117" t="s">
        <v>2518</v>
      </c>
      <c r="D88" s="117" t="str">
        <f t="shared" si="2"/>
        <v>67.6%</v>
      </c>
      <c r="E88" s="117" t="str">
        <f t="shared" si="3"/>
        <v>29.3%</v>
      </c>
      <c r="F88" s="117">
        <v>67.599999999999994</v>
      </c>
      <c r="G88" s="117">
        <v>29.281779199999999</v>
      </c>
      <c r="H88" s="117"/>
      <c r="I88" s="117"/>
    </row>
    <row r="89" spans="1:9" x14ac:dyDescent="0.25">
      <c r="A89" s="117">
        <f>VLOOKUP(B89, names!$A$1:$B$2000, 2, FALSE)</f>
        <v>0</v>
      </c>
      <c r="B89" s="115" t="s">
        <v>2611</v>
      </c>
      <c r="C89" s="117" t="s">
        <v>2474</v>
      </c>
      <c r="D89" s="117" t="str">
        <f t="shared" si="2"/>
        <v>27.9%</v>
      </c>
      <c r="E89" s="117" t="str">
        <f t="shared" si="3"/>
        <v/>
      </c>
      <c r="F89" s="117">
        <v>27.9</v>
      </c>
      <c r="G89" s="117" t="s">
        <v>3672</v>
      </c>
      <c r="H89" s="117"/>
      <c r="I89" s="117"/>
    </row>
    <row r="90" spans="1:9" x14ac:dyDescent="0.25">
      <c r="A90" s="117" t="str">
        <f>VLOOKUP(B90, names!$A$1:$B$2000, 2, FALSE)</f>
        <v>Privilege Underwriters Reciprocal Exchange</v>
      </c>
      <c r="B90" s="115" t="s">
        <v>2612</v>
      </c>
      <c r="C90" s="117" t="s">
        <v>2474</v>
      </c>
      <c r="D90" s="117" t="str">
        <f t="shared" si="2"/>
        <v>51.4%</v>
      </c>
      <c r="E90" s="117" t="str">
        <f t="shared" si="3"/>
        <v>47.1%</v>
      </c>
      <c r="F90" s="117">
        <v>51.4</v>
      </c>
      <c r="G90" s="117">
        <v>47.084122000000001</v>
      </c>
      <c r="H90" s="117"/>
      <c r="I90" s="117"/>
    </row>
    <row r="91" spans="1:9" x14ac:dyDescent="0.25">
      <c r="A91" s="117" t="str">
        <f>VLOOKUP(B91, names!$A$1:$B$2000, 2, FALSE)</f>
        <v>Progressive Property Insurance Co.</v>
      </c>
      <c r="B91" s="115" t="s">
        <v>3676</v>
      </c>
      <c r="C91" s="117" t="s">
        <v>2474</v>
      </c>
      <c r="D91" s="117" t="str">
        <f t="shared" si="2"/>
        <v>55.6%</v>
      </c>
      <c r="E91" s="117" t="str">
        <f t="shared" si="3"/>
        <v>36.7%</v>
      </c>
      <c r="F91" s="117">
        <v>55.6</v>
      </c>
      <c r="G91" s="117">
        <v>36.6647319</v>
      </c>
      <c r="H91" s="117"/>
      <c r="I91" s="117"/>
    </row>
    <row r="92" spans="1:9" x14ac:dyDescent="0.25">
      <c r="A92" s="117">
        <f>VLOOKUP(B92, names!$A$1:$B$2000, 2, FALSE)</f>
        <v>0</v>
      </c>
      <c r="B92" s="115" t="s">
        <v>2615</v>
      </c>
      <c r="C92" s="117" t="s">
        <v>2498</v>
      </c>
      <c r="D92" s="117" t="str">
        <f t="shared" si="2"/>
        <v>49.8%</v>
      </c>
      <c r="E92" s="117" t="str">
        <f t="shared" si="3"/>
        <v/>
      </c>
      <c r="F92" s="117">
        <v>49.8</v>
      </c>
      <c r="G92" s="117" t="s">
        <v>3672</v>
      </c>
      <c r="H92" s="117"/>
      <c r="I92" s="117"/>
    </row>
    <row r="93" spans="1:9" x14ac:dyDescent="0.25">
      <c r="A93" s="117" t="str">
        <f>VLOOKUP(B93, names!$A$1:$B$2000, 2, FALSE)</f>
        <v>Response Insurance Co.</v>
      </c>
      <c r="B93" s="115" t="s">
        <v>2616</v>
      </c>
      <c r="C93" s="117" t="s">
        <v>2498</v>
      </c>
      <c r="D93" s="117" t="str">
        <f t="shared" si="2"/>
        <v/>
      </c>
      <c r="E93" s="117" t="str">
        <f t="shared" si="3"/>
        <v/>
      </c>
      <c r="F93" s="117">
        <v>0</v>
      </c>
      <c r="G93" s="117" t="s">
        <v>3672</v>
      </c>
      <c r="H93" s="117"/>
      <c r="I93" s="117"/>
    </row>
    <row r="94" spans="1:9" x14ac:dyDescent="0.25">
      <c r="A94" s="117">
        <f>VLOOKUP(B94, names!$A$1:$B$2000, 2, FALSE)</f>
        <v>0</v>
      </c>
      <c r="B94" s="115" t="s">
        <v>2617</v>
      </c>
      <c r="C94" s="117" t="s">
        <v>2468</v>
      </c>
      <c r="D94" s="117" t="str">
        <f t="shared" si="2"/>
        <v/>
      </c>
      <c r="E94" s="117" t="str">
        <f t="shared" si="3"/>
        <v/>
      </c>
      <c r="F94" s="117">
        <v>0</v>
      </c>
      <c r="G94" s="117" t="s">
        <v>3672</v>
      </c>
      <c r="H94" s="117"/>
      <c r="I94" s="117"/>
    </row>
    <row r="95" spans="1:9" x14ac:dyDescent="0.25">
      <c r="A95" s="117" t="str">
        <f>VLOOKUP(B95, names!$A$1:$B$2000, 2, FALSE)</f>
        <v>Safe Harbor Insurance Co.</v>
      </c>
      <c r="B95" s="115" t="s">
        <v>2619</v>
      </c>
      <c r="C95" s="117" t="s">
        <v>2474</v>
      </c>
      <c r="D95" s="117" t="str">
        <f t="shared" si="2"/>
        <v>44.9%</v>
      </c>
      <c r="E95" s="117" t="str">
        <f t="shared" si="3"/>
        <v>49.0%</v>
      </c>
      <c r="F95" s="117">
        <v>44.9</v>
      </c>
      <c r="G95" s="117">
        <v>49.041767999999998</v>
      </c>
      <c r="H95" s="117"/>
      <c r="I95" s="117"/>
    </row>
    <row r="96" spans="1:9" x14ac:dyDescent="0.25">
      <c r="A96" s="117" t="str">
        <f>VLOOKUP(B96, names!$A$1:$B$2000, 2, FALSE)</f>
        <v>Safepoint Insurance Co.</v>
      </c>
      <c r="B96" s="115" t="s">
        <v>2620</v>
      </c>
      <c r="C96" s="117" t="s">
        <v>2471</v>
      </c>
      <c r="D96" s="117" t="str">
        <f t="shared" si="2"/>
        <v>75.3%</v>
      </c>
      <c r="E96" s="117" t="str">
        <f t="shared" si="3"/>
        <v>61.6%</v>
      </c>
      <c r="F96" s="117">
        <v>75.3</v>
      </c>
      <c r="G96" s="117">
        <v>61.579564499999996</v>
      </c>
      <c r="H96" s="117"/>
      <c r="I96" s="117"/>
    </row>
    <row r="97" spans="1:9" x14ac:dyDescent="0.25">
      <c r="A97" s="117">
        <f>VLOOKUP(B97, names!$A$1:$B$2000, 2, FALSE)</f>
        <v>0</v>
      </c>
      <c r="B97" s="115" t="s">
        <v>2625</v>
      </c>
      <c r="C97" s="117" t="s">
        <v>2474</v>
      </c>
      <c r="D97" s="117" t="str">
        <f t="shared" si="2"/>
        <v>65.3%</v>
      </c>
      <c r="E97" s="117" t="str">
        <f t="shared" si="3"/>
        <v/>
      </c>
      <c r="F97" s="117">
        <v>65.3</v>
      </c>
      <c r="G97" s="117" t="s">
        <v>3672</v>
      </c>
      <c r="H97" s="117"/>
      <c r="I97" s="117"/>
    </row>
    <row r="98" spans="1:9" x14ac:dyDescent="0.25">
      <c r="A98" s="117" t="str">
        <f>VLOOKUP(B98, names!$A$1:$B$2000, 2, FALSE)</f>
        <v>Security First Insurance Co.</v>
      </c>
      <c r="B98" s="115" t="s">
        <v>2626</v>
      </c>
      <c r="C98" s="117" t="s">
        <v>2474</v>
      </c>
      <c r="D98" s="117" t="str">
        <f t="shared" si="2"/>
        <v>71.3%</v>
      </c>
      <c r="E98" s="117" t="str">
        <f t="shared" si="3"/>
        <v>31.4%</v>
      </c>
      <c r="F98" s="117">
        <v>71.3</v>
      </c>
      <c r="G98" s="117">
        <v>31.382000699999999</v>
      </c>
      <c r="H98" s="117"/>
      <c r="I98" s="117"/>
    </row>
    <row r="99" spans="1:9" x14ac:dyDescent="0.25">
      <c r="A99" s="117" t="str">
        <f>VLOOKUP(B99, names!$A$1:$B$2000, 2, FALSE)</f>
        <v>Service Insurance Co.</v>
      </c>
      <c r="B99" s="115" t="s">
        <v>3446</v>
      </c>
      <c r="C99" s="117" t="s">
        <v>2483</v>
      </c>
      <c r="D99" s="117" t="str">
        <f t="shared" si="2"/>
        <v>33.7%</v>
      </c>
      <c r="E99" s="117" t="str">
        <f t="shared" si="3"/>
        <v>27.0%</v>
      </c>
      <c r="F99" s="117">
        <v>33.700000000000003</v>
      </c>
      <c r="G99" s="117">
        <v>27.018377099999999</v>
      </c>
      <c r="H99" s="117"/>
      <c r="I99" s="117"/>
    </row>
    <row r="100" spans="1:9" x14ac:dyDescent="0.25">
      <c r="A100" s="117" t="str">
        <f>VLOOKUP(B100, names!$A$1:$B$2000, 2, FALSE)</f>
        <v>Southern Fidelity Insurance Co.</v>
      </c>
      <c r="B100" s="115" t="s">
        <v>3447</v>
      </c>
      <c r="C100" s="117" t="s">
        <v>2483</v>
      </c>
      <c r="D100" s="117" t="str">
        <f t="shared" si="2"/>
        <v>46.6%</v>
      </c>
      <c r="E100" s="117" t="str">
        <f t="shared" si="3"/>
        <v>46.9%</v>
      </c>
      <c r="F100" s="117">
        <v>46.6</v>
      </c>
      <c r="G100" s="117">
        <v>46.859939699999998</v>
      </c>
      <c r="H100" s="117"/>
      <c r="I100" s="117"/>
    </row>
    <row r="101" spans="1:9" x14ac:dyDescent="0.25">
      <c r="A101" s="117" t="str">
        <f>VLOOKUP(B101, names!$A$1:$B$2000, 2, FALSE)</f>
        <v>Southern Fidelity Property &amp; Casualty</v>
      </c>
      <c r="B101" s="115" t="s">
        <v>2630</v>
      </c>
      <c r="C101" s="117" t="s">
        <v>2471</v>
      </c>
      <c r="D101" s="117" t="str">
        <f t="shared" si="2"/>
        <v>53.8%</v>
      </c>
      <c r="E101" s="117" t="str">
        <f t="shared" si="3"/>
        <v>53.3%</v>
      </c>
      <c r="F101" s="117">
        <v>53.8</v>
      </c>
      <c r="G101" s="117">
        <v>53.348583499999997</v>
      </c>
      <c r="H101" s="117"/>
      <c r="I101" s="117"/>
    </row>
    <row r="102" spans="1:9" x14ac:dyDescent="0.25">
      <c r="A102" s="117" t="str">
        <f>VLOOKUP(B102, names!$A$1:$B$2000, 2, FALSE)</f>
        <v>Southern Oak Insurance Co.</v>
      </c>
      <c r="B102" s="115" t="s">
        <v>2631</v>
      </c>
      <c r="C102" s="117" t="s">
        <v>2474</v>
      </c>
      <c r="D102" s="117" t="str">
        <f t="shared" si="2"/>
        <v>37.2%</v>
      </c>
      <c r="E102" s="117" t="str">
        <f t="shared" si="3"/>
        <v>47.6%</v>
      </c>
      <c r="F102" s="117">
        <v>37.200000000000003</v>
      </c>
      <c r="G102" s="117">
        <v>47.609868200000001</v>
      </c>
      <c r="H102" s="117"/>
      <c r="I102" s="117"/>
    </row>
    <row r="103" spans="1:9" x14ac:dyDescent="0.25">
      <c r="A103" s="117" t="str">
        <f>VLOOKUP(B103, names!$A$1:$B$2000, 2, FALSE)</f>
        <v>Southern-Owners Insurance Co.</v>
      </c>
      <c r="B103" s="115" t="s">
        <v>2633</v>
      </c>
      <c r="C103" s="117" t="s">
        <v>2527</v>
      </c>
      <c r="D103" s="117" t="str">
        <f t="shared" si="2"/>
        <v>54.8%</v>
      </c>
      <c r="E103" s="117" t="str">
        <f t="shared" si="3"/>
        <v>55.2%</v>
      </c>
      <c r="F103" s="117">
        <v>54.8</v>
      </c>
      <c r="G103" s="117">
        <v>55.229066899999999</v>
      </c>
      <c r="H103" s="117"/>
      <c r="I103" s="117"/>
    </row>
    <row r="104" spans="1:9" x14ac:dyDescent="0.25">
      <c r="A104" s="117" t="str">
        <f>VLOOKUP(B104, names!$A$1:$B$2000, 2, FALSE)</f>
        <v>St. Johns Insurance Co.</v>
      </c>
      <c r="B104" s="115" t="s">
        <v>3448</v>
      </c>
      <c r="C104" s="117" t="s">
        <v>2498</v>
      </c>
      <c r="D104" s="117" t="str">
        <f t="shared" si="2"/>
        <v>97.8%</v>
      </c>
      <c r="E104" s="117" t="str">
        <f t="shared" si="3"/>
        <v>79.9%</v>
      </c>
      <c r="F104" s="117">
        <v>97.8</v>
      </c>
      <c r="G104" s="117">
        <v>79.911255199999999</v>
      </c>
      <c r="H104" s="117"/>
      <c r="I104" s="117"/>
    </row>
    <row r="105" spans="1:9" x14ac:dyDescent="0.25">
      <c r="A105" s="117" t="str">
        <f>VLOOKUP(B105, names!$A$1:$B$2000, 2, FALSE)</f>
        <v>State Farm Florida Insurance Co.</v>
      </c>
      <c r="B105" s="115" t="s">
        <v>2636</v>
      </c>
      <c r="C105" s="117" t="s">
        <v>2483</v>
      </c>
      <c r="D105" s="117" t="str">
        <f t="shared" si="2"/>
        <v>36.4%</v>
      </c>
      <c r="E105" s="117" t="str">
        <f t="shared" si="3"/>
        <v>39.8%</v>
      </c>
      <c r="F105" s="117">
        <v>36.4</v>
      </c>
      <c r="G105" s="117">
        <v>39.806797799999998</v>
      </c>
      <c r="H105" s="117"/>
      <c r="I105" s="117"/>
    </row>
    <row r="106" spans="1:9" x14ac:dyDescent="0.25">
      <c r="A106" s="117" t="str">
        <f>VLOOKUP(B106, names!$A$1:$B$2000, 2, FALSE)</f>
        <v>Stillwater Insurance Co.</v>
      </c>
      <c r="B106" s="115" t="s">
        <v>3374</v>
      </c>
      <c r="C106" s="117" t="s">
        <v>2474</v>
      </c>
      <c r="D106" s="117" t="str">
        <f t="shared" si="2"/>
        <v>58.0%</v>
      </c>
      <c r="E106" s="117" t="str">
        <f t="shared" si="3"/>
        <v>60.3%</v>
      </c>
      <c r="F106" s="117">
        <v>58</v>
      </c>
      <c r="G106" s="117">
        <v>60.324510400000001</v>
      </c>
      <c r="H106" s="117"/>
      <c r="I106" s="117"/>
    </row>
    <row r="107" spans="1:9" x14ac:dyDescent="0.25">
      <c r="A107" s="117" t="str">
        <f>VLOOKUP(B107, names!$A$1:$B$2000, 2, FALSE)</f>
        <v>Stillwater Property And Casualty Insurance Co.</v>
      </c>
      <c r="B107" s="115" t="s">
        <v>2637</v>
      </c>
      <c r="C107" s="117" t="s">
        <v>2471</v>
      </c>
      <c r="D107" s="117" t="str">
        <f t="shared" si="2"/>
        <v/>
      </c>
      <c r="E107" s="117" t="str">
        <f t="shared" si="3"/>
        <v/>
      </c>
      <c r="F107" s="117">
        <v>0</v>
      </c>
      <c r="G107" s="117">
        <v>0</v>
      </c>
      <c r="H107" s="117"/>
      <c r="I107" s="117"/>
    </row>
    <row r="108" spans="1:9" x14ac:dyDescent="0.25">
      <c r="A108" s="117" t="str">
        <f>VLOOKUP(B108, names!$A$1:$B$2000, 2, FALSE)</f>
        <v>Sussex Insurance Co.</v>
      </c>
      <c r="B108" s="115" t="s">
        <v>2638</v>
      </c>
      <c r="C108" s="117" t="s">
        <v>2471</v>
      </c>
      <c r="D108" s="117" t="str">
        <f t="shared" si="2"/>
        <v>-71.8%</v>
      </c>
      <c r="E108" s="117" t="str">
        <f t="shared" si="3"/>
        <v>-642.8%</v>
      </c>
      <c r="F108" s="117">
        <v>-71.8</v>
      </c>
      <c r="G108" s="117">
        <v>-642.7798421</v>
      </c>
      <c r="H108" s="117"/>
      <c r="I108" s="117"/>
    </row>
    <row r="109" spans="1:9" x14ac:dyDescent="0.25">
      <c r="A109" s="117" t="str">
        <f>VLOOKUP(B109, names!$A$1:$B$2000, 2, FALSE)</f>
        <v>Teachers Insurance Co.</v>
      </c>
      <c r="B109" s="115" t="s">
        <v>2639</v>
      </c>
      <c r="C109" s="117" t="s">
        <v>2483</v>
      </c>
      <c r="D109" s="117" t="str">
        <f t="shared" si="2"/>
        <v>65.3%</v>
      </c>
      <c r="E109" s="117" t="str">
        <f t="shared" si="3"/>
        <v>66.3%</v>
      </c>
      <c r="F109" s="117">
        <v>65.3</v>
      </c>
      <c r="G109" s="117">
        <v>66.300398999999999</v>
      </c>
      <c r="H109" s="117"/>
      <c r="I109" s="117"/>
    </row>
    <row r="110" spans="1:9" x14ac:dyDescent="0.25">
      <c r="A110" s="117" t="str">
        <f>VLOOKUP(B110, names!$A$1:$B$2000, 2, FALSE)</f>
        <v xml:space="preserve">Tower Hill Preferred Insurance Co. </v>
      </c>
      <c r="B110" s="115" t="s">
        <v>2640</v>
      </c>
      <c r="C110" s="117" t="s">
        <v>2518</v>
      </c>
      <c r="D110" s="117" t="str">
        <f t="shared" si="2"/>
        <v>46.8%</v>
      </c>
      <c r="E110" s="117" t="str">
        <f t="shared" si="3"/>
        <v>38.6%</v>
      </c>
      <c r="F110" s="117">
        <v>46.8</v>
      </c>
      <c r="G110" s="117">
        <v>38.611072</v>
      </c>
      <c r="H110" s="117"/>
      <c r="I110" s="117"/>
    </row>
    <row r="111" spans="1:9" x14ac:dyDescent="0.25">
      <c r="A111" s="117" t="str">
        <f>VLOOKUP(B111, names!$A$1:$B$2000, 2, FALSE)</f>
        <v>Tower Hill Prime Insurance Co.</v>
      </c>
      <c r="B111" s="115" t="s">
        <v>2641</v>
      </c>
      <c r="C111" s="117" t="s">
        <v>2518</v>
      </c>
      <c r="D111" s="117" t="str">
        <f t="shared" si="2"/>
        <v>81.0%</v>
      </c>
      <c r="E111" s="117" t="str">
        <f t="shared" si="3"/>
        <v>73.8%</v>
      </c>
      <c r="F111" s="117">
        <v>81</v>
      </c>
      <c r="G111" s="117">
        <v>73.783217500000006</v>
      </c>
      <c r="H111" s="117"/>
      <c r="I111" s="117"/>
    </row>
    <row r="112" spans="1:9" x14ac:dyDescent="0.25">
      <c r="A112" s="117" t="str">
        <f>VLOOKUP(B112, names!$A$1:$B$2000, 2, FALSE)</f>
        <v>Tower Hill Select Insurance Co.</v>
      </c>
      <c r="B112" s="115" t="s">
        <v>2642</v>
      </c>
      <c r="C112" s="117" t="s">
        <v>2468</v>
      </c>
      <c r="D112" s="117" t="str">
        <f t="shared" si="2"/>
        <v>74.1%</v>
      </c>
      <c r="E112" s="117" t="str">
        <f t="shared" si="3"/>
        <v>54.8%</v>
      </c>
      <c r="F112" s="117">
        <v>74.099999999999994</v>
      </c>
      <c r="G112" s="117">
        <v>54.809171800000001</v>
      </c>
      <c r="H112" s="117"/>
      <c r="I112" s="117"/>
    </row>
    <row r="113" spans="1:9" x14ac:dyDescent="0.25">
      <c r="A113" s="117" t="str">
        <f>VLOOKUP(B113, names!$A$1:$B$2000, 2, FALSE)</f>
        <v>Tower Hill Signature Insurance Co.</v>
      </c>
      <c r="B113" s="115" t="s">
        <v>2643</v>
      </c>
      <c r="C113" s="117" t="s">
        <v>2468</v>
      </c>
      <c r="D113" s="117" t="str">
        <f t="shared" si="2"/>
        <v>57.1%</v>
      </c>
      <c r="E113" s="117" t="str">
        <f t="shared" si="3"/>
        <v>28.2%</v>
      </c>
      <c r="F113" s="117">
        <v>57.1</v>
      </c>
      <c r="G113" s="117">
        <v>28.201799900000001</v>
      </c>
      <c r="H113" s="117"/>
      <c r="I113" s="117"/>
    </row>
    <row r="114" spans="1:9" x14ac:dyDescent="0.25">
      <c r="A114" s="117" t="str">
        <f>VLOOKUP(B114, names!$A$1:$B$2000, 2, FALSE)</f>
        <v>Twin City Fire Insurance Co.</v>
      </c>
      <c r="B114" s="115" t="s">
        <v>2645</v>
      </c>
      <c r="C114" s="117" t="s">
        <v>2483</v>
      </c>
      <c r="D114" s="117" t="str">
        <f t="shared" si="2"/>
        <v>58.4%</v>
      </c>
      <c r="E114" s="117" t="str">
        <f t="shared" si="3"/>
        <v>58.1%</v>
      </c>
      <c r="F114" s="117">
        <v>58.4</v>
      </c>
      <c r="G114" s="117">
        <v>58.059688899999998</v>
      </c>
      <c r="H114" s="117"/>
      <c r="I114" s="117"/>
    </row>
    <row r="115" spans="1:9" x14ac:dyDescent="0.25">
      <c r="A115" s="117" t="str">
        <f>VLOOKUP(B115, names!$A$1:$B$2000, 2, FALSE)</f>
        <v>United Fire And Casualty Co.</v>
      </c>
      <c r="B115" s="115" t="s">
        <v>2646</v>
      </c>
      <c r="C115" s="117" t="s">
        <v>2483</v>
      </c>
      <c r="D115" s="117" t="str">
        <f t="shared" si="2"/>
        <v>57.1%</v>
      </c>
      <c r="E115" s="117" t="str">
        <f t="shared" si="3"/>
        <v>53.1%</v>
      </c>
      <c r="F115" s="117">
        <v>57.1</v>
      </c>
      <c r="G115" s="117">
        <v>53.090268500000001</v>
      </c>
      <c r="H115" s="117"/>
      <c r="I115" s="117"/>
    </row>
    <row r="116" spans="1:9" x14ac:dyDescent="0.25">
      <c r="A116" s="117" t="str">
        <f>VLOOKUP(B116, names!$A$1:$B$2000, 2, FALSE)</f>
        <v>United Property &amp; Casualty Insurance Co.</v>
      </c>
      <c r="B116" s="115" t="s">
        <v>3450</v>
      </c>
      <c r="C116" s="117" t="s">
        <v>2474</v>
      </c>
      <c r="D116" s="117" t="str">
        <f t="shared" si="2"/>
        <v>55.9%</v>
      </c>
      <c r="E116" s="117" t="str">
        <f t="shared" si="3"/>
        <v>57.4%</v>
      </c>
      <c r="F116" s="117">
        <v>55.9</v>
      </c>
      <c r="G116" s="117">
        <v>57.403453800000001</v>
      </c>
      <c r="H116" s="117"/>
      <c r="I116" s="117"/>
    </row>
    <row r="117" spans="1:9" x14ac:dyDescent="0.25">
      <c r="A117" s="117" t="str">
        <f>VLOOKUP(B117, names!$A$1:$B$2000, 2, FALSE)</f>
        <v>United Services Automobile Association</v>
      </c>
      <c r="B117" s="115" t="s">
        <v>2650</v>
      </c>
      <c r="C117" s="117" t="s">
        <v>2501</v>
      </c>
      <c r="D117" s="117" t="str">
        <f t="shared" si="2"/>
        <v>80.8%</v>
      </c>
      <c r="E117" s="117" t="str">
        <f t="shared" si="3"/>
        <v>77.8%</v>
      </c>
      <c r="F117" s="117">
        <v>80.8</v>
      </c>
      <c r="G117" s="117">
        <v>77.759749099999993</v>
      </c>
      <c r="H117" s="117"/>
      <c r="I117" s="117"/>
    </row>
    <row r="118" spans="1:9" x14ac:dyDescent="0.25">
      <c r="A118" s="117" t="str">
        <f>VLOOKUP(B118, names!$A$1:$B$2000, 2, FALSE)</f>
        <v>Universal Insurance Co. Of North America</v>
      </c>
      <c r="B118" s="115" t="s">
        <v>2651</v>
      </c>
      <c r="C118" s="117" t="s">
        <v>2498</v>
      </c>
      <c r="D118" s="117" t="str">
        <f t="shared" si="2"/>
        <v>78.0%</v>
      </c>
      <c r="E118" s="117" t="str">
        <f t="shared" si="3"/>
        <v>87.5%</v>
      </c>
      <c r="F118" s="117">
        <v>78</v>
      </c>
      <c r="G118" s="117">
        <v>87.541178099999996</v>
      </c>
      <c r="H118" s="117"/>
      <c r="I118" s="117"/>
    </row>
    <row r="119" spans="1:9" x14ac:dyDescent="0.25">
      <c r="A119" s="117" t="str">
        <f>VLOOKUP(B119, names!$A$1:$B$2000, 2, FALSE)</f>
        <v>Universal Property &amp; Casualty Insurance Co.</v>
      </c>
      <c r="B119" s="115" t="s">
        <v>3452</v>
      </c>
      <c r="C119" s="117" t="s">
        <v>2518</v>
      </c>
      <c r="D119" s="117" t="str">
        <f t="shared" si="2"/>
        <v>41.0%</v>
      </c>
      <c r="E119" s="117" t="str">
        <f t="shared" si="3"/>
        <v>37.6%</v>
      </c>
      <c r="F119" s="117">
        <v>41</v>
      </c>
      <c r="G119" s="117">
        <v>37.605956900000002</v>
      </c>
      <c r="H119" s="117"/>
      <c r="I119" s="117"/>
    </row>
    <row r="120" spans="1:9" x14ac:dyDescent="0.25">
      <c r="A120" s="117" t="str">
        <f>VLOOKUP(B120, names!$A$1:$B$2000, 2, FALSE)</f>
        <v>US Coastal Property &amp; Casualty Insurance Co.</v>
      </c>
      <c r="B120" s="115" t="s">
        <v>3433</v>
      </c>
      <c r="C120" s="117" t="s">
        <v>2471</v>
      </c>
      <c r="D120" s="117" t="str">
        <f t="shared" si="2"/>
        <v>49.9%</v>
      </c>
      <c r="E120" s="117" t="str">
        <f t="shared" si="3"/>
        <v>69.6%</v>
      </c>
      <c r="F120" s="117">
        <v>49.9</v>
      </c>
      <c r="G120" s="117">
        <v>69.570214300000004</v>
      </c>
      <c r="H120" s="117"/>
      <c r="I120" s="117"/>
    </row>
    <row r="121" spans="1:9" x14ac:dyDescent="0.25">
      <c r="A121" s="117" t="str">
        <f>VLOOKUP(B121, names!$A$1:$B$2000, 2, FALSE)</f>
        <v>USAA Casualty Insurance Co.</v>
      </c>
      <c r="B121" s="115" t="s">
        <v>2654</v>
      </c>
      <c r="C121" s="117" t="s">
        <v>2527</v>
      </c>
      <c r="D121" s="117" t="str">
        <f t="shared" si="2"/>
        <v>83.1%</v>
      </c>
      <c r="E121" s="117" t="str">
        <f t="shared" si="3"/>
        <v>77.5%</v>
      </c>
      <c r="F121" s="117">
        <v>83.1</v>
      </c>
      <c r="G121" s="117">
        <v>77.488168999999999</v>
      </c>
      <c r="H121" s="117"/>
      <c r="I121" s="117"/>
    </row>
    <row r="122" spans="1:9" x14ac:dyDescent="0.25">
      <c r="A122" s="117" t="str">
        <f>VLOOKUP(B122, names!$A$1:$B$2000, 2, FALSE)</f>
        <v>USAA General Indemnity Co.</v>
      </c>
      <c r="B122" s="115" t="s">
        <v>2655</v>
      </c>
      <c r="C122" s="117" t="s">
        <v>2501</v>
      </c>
      <c r="D122" s="117" t="str">
        <f t="shared" si="2"/>
        <v>83.1%</v>
      </c>
      <c r="E122" s="117" t="str">
        <f t="shared" si="3"/>
        <v>77.5%</v>
      </c>
      <c r="F122" s="117">
        <v>83.1</v>
      </c>
      <c r="G122" s="117">
        <v>77.488168000000002</v>
      </c>
      <c r="H122" s="117"/>
      <c r="I122" s="117"/>
    </row>
    <row r="123" spans="1:9" x14ac:dyDescent="0.25">
      <c r="A123" s="117" t="str">
        <f>VLOOKUP(B123, names!$A$1:$B$2000, 2, FALSE)</f>
        <v>Vigilant Insurance Co.</v>
      </c>
      <c r="B123" s="115" t="s">
        <v>2656</v>
      </c>
      <c r="C123" s="117" t="s">
        <v>2483</v>
      </c>
      <c r="D123" s="117" t="str">
        <f t="shared" si="2"/>
        <v>40.6%</v>
      </c>
      <c r="E123" s="117" t="str">
        <f t="shared" si="3"/>
        <v>42.7%</v>
      </c>
      <c r="F123" s="117">
        <v>40.6</v>
      </c>
      <c r="G123" s="117">
        <v>42.729241899999998</v>
      </c>
      <c r="H123" s="117"/>
      <c r="I123" s="117"/>
    </row>
    <row r="124" spans="1:9" x14ac:dyDescent="0.25">
      <c r="A124" s="117">
        <f>VLOOKUP(B124, names!$A$1:$B$2000, 2, FALSE)</f>
        <v>0</v>
      </c>
      <c r="B124" s="115" t="s">
        <v>2657</v>
      </c>
      <c r="C124" s="117" t="s">
        <v>2468</v>
      </c>
      <c r="D124" s="117" t="str">
        <f t="shared" si="2"/>
        <v>16.8%</v>
      </c>
      <c r="E124" s="117" t="str">
        <f t="shared" si="3"/>
        <v/>
      </c>
      <c r="F124" s="117">
        <v>16.8</v>
      </c>
      <c r="G124" s="117" t="s">
        <v>3672</v>
      </c>
      <c r="H124" s="117"/>
      <c r="I124" s="117"/>
    </row>
    <row r="125" spans="1:9" x14ac:dyDescent="0.25">
      <c r="A125" s="117">
        <f>VLOOKUP(B125, names!$A$1:$B$2000, 2, FALSE)</f>
        <v>0</v>
      </c>
      <c r="B125" s="115" t="s">
        <v>3677</v>
      </c>
      <c r="C125" s="117" t="s">
        <v>2468</v>
      </c>
      <c r="D125" s="117" t="str">
        <f t="shared" si="2"/>
        <v>39.7%</v>
      </c>
      <c r="E125" s="117" t="str">
        <f t="shared" si="3"/>
        <v/>
      </c>
      <c r="F125" s="117">
        <v>39.700000000000003</v>
      </c>
      <c r="G125" s="117" t="s">
        <v>3672</v>
      </c>
      <c r="H125" s="117"/>
      <c r="I125" s="117"/>
    </row>
    <row r="126" spans="1:9" x14ac:dyDescent="0.25">
      <c r="A126" s="117" t="str">
        <f>VLOOKUP(B126, names!$A$1:$B$2000, 2, FALSE)</f>
        <v>White Pine Insurance Co.</v>
      </c>
      <c r="B126" s="115" t="s">
        <v>3678</v>
      </c>
      <c r="C126" s="117" t="s">
        <v>2488</v>
      </c>
      <c r="D126" s="117" t="str">
        <f t="shared" si="2"/>
        <v>46.0%</v>
      </c>
      <c r="E126" s="117" t="str">
        <f t="shared" si="3"/>
        <v>46.6%</v>
      </c>
      <c r="F126" s="117">
        <v>46</v>
      </c>
      <c r="G126" s="117">
        <v>46.630222600000003</v>
      </c>
      <c r="H126" s="117"/>
      <c r="I126" s="117"/>
    </row>
    <row r="127" spans="1:9" x14ac:dyDescent="0.25">
      <c r="A127" s="117"/>
      <c r="B127" s="115"/>
      <c r="C127" s="117"/>
      <c r="H127" s="117"/>
      <c r="I127" s="117"/>
    </row>
    <row r="128" spans="1:9" x14ac:dyDescent="0.25">
      <c r="A128" s="117"/>
      <c r="B128" s="115"/>
      <c r="C128" s="117"/>
      <c r="H128" s="117"/>
      <c r="I128" s="117"/>
    </row>
    <row r="129" spans="1:9" x14ac:dyDescent="0.25">
      <c r="A129" s="117"/>
      <c r="B129" s="115"/>
      <c r="C129" s="117"/>
      <c r="H129" s="117"/>
      <c r="I129" s="117"/>
    </row>
    <row r="130" spans="1:9" x14ac:dyDescent="0.25">
      <c r="A130" s="117"/>
      <c r="B130" s="115"/>
      <c r="C130" s="117"/>
      <c r="H130" s="117"/>
      <c r="I130" s="117"/>
    </row>
    <row r="131" spans="1:9" x14ac:dyDescent="0.25">
      <c r="A131" s="117"/>
      <c r="B131" s="115"/>
      <c r="C131" s="117"/>
      <c r="H131" s="117"/>
      <c r="I131" s="117"/>
    </row>
    <row r="132" spans="1:9" x14ac:dyDescent="0.25">
      <c r="A132" s="117"/>
      <c r="B132" s="115"/>
      <c r="C132" s="117"/>
      <c r="H132" s="117"/>
      <c r="I132" s="117"/>
    </row>
    <row r="133" spans="1:9" x14ac:dyDescent="0.25">
      <c r="A133" s="117"/>
      <c r="B133" s="115"/>
      <c r="C133" s="117"/>
      <c r="H133" s="117"/>
      <c r="I133" s="117"/>
    </row>
    <row r="134" spans="1:9" x14ac:dyDescent="0.25">
      <c r="A134" s="117"/>
      <c r="B134" s="115"/>
      <c r="C134" s="117"/>
      <c r="H134" s="117"/>
      <c r="I134" s="117"/>
    </row>
    <row r="135" spans="1:9" x14ac:dyDescent="0.25">
      <c r="A135" s="117"/>
      <c r="B135" s="115"/>
      <c r="C135" s="117"/>
      <c r="H135" s="117"/>
      <c r="I135" s="117"/>
    </row>
    <row r="136" spans="1:9" x14ac:dyDescent="0.25">
      <c r="A136" s="117"/>
      <c r="B136" s="115"/>
      <c r="C136" s="117"/>
      <c r="H136" s="117"/>
      <c r="I136" s="117"/>
    </row>
    <row r="137" spans="1:9" x14ac:dyDescent="0.25">
      <c r="A137" s="117"/>
      <c r="B137" s="115"/>
      <c r="C137" s="117"/>
      <c r="H137" s="117"/>
      <c r="I137" s="117"/>
    </row>
    <row r="138" spans="1:9" x14ac:dyDescent="0.25">
      <c r="A138" s="117"/>
      <c r="B138" s="115"/>
      <c r="C138" s="117"/>
      <c r="H138" s="117"/>
      <c r="I138" s="117"/>
    </row>
    <row r="139" spans="1:9" x14ac:dyDescent="0.25">
      <c r="A139" s="117"/>
      <c r="B139" s="115"/>
      <c r="C139" s="117"/>
      <c r="H139" s="117"/>
      <c r="I139" s="117"/>
    </row>
    <row r="140" spans="1:9" x14ac:dyDescent="0.25">
      <c r="A140" s="117"/>
      <c r="B140" s="115"/>
      <c r="C140" s="117"/>
      <c r="H140" s="117"/>
      <c r="I140" s="117"/>
    </row>
    <row r="141" spans="1:9" x14ac:dyDescent="0.25">
      <c r="A141" s="117"/>
      <c r="B141" s="115"/>
      <c r="C141" s="117"/>
      <c r="H141" s="117"/>
      <c r="I141" s="117"/>
    </row>
    <row r="142" spans="1:9" x14ac:dyDescent="0.25">
      <c r="A142" s="117"/>
      <c r="B142" s="115"/>
      <c r="C142" s="117"/>
      <c r="H142" s="117"/>
      <c r="I142" s="117"/>
    </row>
    <row r="143" spans="1:9" x14ac:dyDescent="0.25">
      <c r="A143" s="117"/>
      <c r="B143" s="115"/>
      <c r="C143" s="117"/>
      <c r="H143" s="117"/>
      <c r="I143" s="117"/>
    </row>
    <row r="144" spans="1:9" x14ac:dyDescent="0.25">
      <c r="A144" s="117"/>
      <c r="B144" s="115"/>
      <c r="C144" s="117"/>
      <c r="H144" s="117"/>
      <c r="I144" s="117"/>
    </row>
    <row r="145" spans="1:9" x14ac:dyDescent="0.25">
      <c r="A145" s="117"/>
      <c r="B145" s="115"/>
      <c r="C145" s="117"/>
      <c r="H145" s="117"/>
      <c r="I145" s="117"/>
    </row>
    <row r="146" spans="1:9" x14ac:dyDescent="0.25">
      <c r="A146" s="117"/>
      <c r="B146" s="115"/>
      <c r="C146" s="117"/>
      <c r="H146" s="117"/>
      <c r="I146" s="117"/>
    </row>
    <row r="147" spans="1:9" x14ac:dyDescent="0.25">
      <c r="A147" s="117"/>
      <c r="B147" s="115"/>
      <c r="C147" s="117"/>
      <c r="H147" s="117"/>
      <c r="I147" s="117"/>
    </row>
    <row r="148" spans="1:9" x14ac:dyDescent="0.25">
      <c r="A148" s="117"/>
      <c r="B148" s="115"/>
      <c r="C148" s="117"/>
      <c r="H148" s="117"/>
      <c r="I148" s="117"/>
    </row>
    <row r="149" spans="1:9" x14ac:dyDescent="0.25">
      <c r="A149" s="117"/>
      <c r="B149" s="115"/>
      <c r="C149" s="117"/>
      <c r="H149" s="117"/>
      <c r="I149" s="117"/>
    </row>
    <row r="150" spans="1:9" x14ac:dyDescent="0.25">
      <c r="A150" s="117"/>
      <c r="B150" s="115"/>
      <c r="C150" s="117"/>
      <c r="H150" s="117"/>
      <c r="I150" s="117"/>
    </row>
    <row r="151" spans="1:9" x14ac:dyDescent="0.25">
      <c r="A151" s="117"/>
      <c r="B151" s="115"/>
      <c r="C151" s="117"/>
      <c r="H151" s="117"/>
      <c r="I151" s="117"/>
    </row>
    <row r="152" spans="1:9" x14ac:dyDescent="0.25">
      <c r="A152" s="117"/>
      <c r="B152" s="115"/>
      <c r="C152" s="117"/>
      <c r="H152" s="117"/>
      <c r="I152" s="117"/>
    </row>
    <row r="153" spans="1:9" x14ac:dyDescent="0.25">
      <c r="A153" s="117"/>
      <c r="B153" s="115"/>
      <c r="C153" s="117"/>
      <c r="H153" s="117"/>
      <c r="I153" s="117"/>
    </row>
    <row r="154" spans="1:9" x14ac:dyDescent="0.25">
      <c r="A154" s="117"/>
      <c r="B154" s="115"/>
      <c r="C154" s="117"/>
      <c r="H154" s="117"/>
      <c r="I154" s="117"/>
    </row>
    <row r="155" spans="1:9" x14ac:dyDescent="0.25">
      <c r="A155" s="117"/>
      <c r="B155" s="115"/>
      <c r="C155" s="117"/>
      <c r="H155" s="117"/>
      <c r="I155" s="117"/>
    </row>
    <row r="156" spans="1:9" x14ac:dyDescent="0.25">
      <c r="A156" s="117"/>
      <c r="B156" s="115"/>
      <c r="C156" s="117"/>
      <c r="H156" s="117"/>
      <c r="I156" s="117"/>
    </row>
    <row r="157" spans="1:9" x14ac:dyDescent="0.25">
      <c r="A157" s="117"/>
      <c r="B157" s="115"/>
      <c r="C157" s="117"/>
      <c r="H157" s="117"/>
      <c r="I157" s="117"/>
    </row>
    <row r="158" spans="1:9" x14ac:dyDescent="0.25">
      <c r="A158" s="117"/>
      <c r="B158" s="115"/>
      <c r="C158" s="117"/>
      <c r="H158" s="117"/>
      <c r="I158" s="117"/>
    </row>
    <row r="159" spans="1:9" x14ac:dyDescent="0.25">
      <c r="A159" s="117"/>
      <c r="B159" s="115"/>
      <c r="C159" s="117"/>
      <c r="H159" s="117"/>
      <c r="I159" s="117"/>
    </row>
    <row r="160" spans="1:9" x14ac:dyDescent="0.25">
      <c r="A160" s="117"/>
      <c r="B160" s="115"/>
      <c r="C160" s="117"/>
      <c r="H160" s="117"/>
      <c r="I160" s="117"/>
    </row>
    <row r="161" spans="1:9" x14ac:dyDescent="0.25">
      <c r="A161" s="117"/>
      <c r="B161" s="115"/>
      <c r="C161" s="117"/>
      <c r="H161" s="117"/>
      <c r="I161" s="117"/>
    </row>
    <row r="162" spans="1:9" x14ac:dyDescent="0.25">
      <c r="A162" s="117"/>
      <c r="B162" s="115"/>
      <c r="C162" s="117"/>
      <c r="H162" s="117"/>
      <c r="I162" s="117"/>
    </row>
    <row r="163" spans="1:9" x14ac:dyDescent="0.25">
      <c r="A163" s="117"/>
      <c r="B163" s="115"/>
      <c r="C163" s="117"/>
      <c r="H163" s="117"/>
      <c r="I163" s="117"/>
    </row>
    <row r="164" spans="1:9" x14ac:dyDescent="0.25">
      <c r="A164" s="117"/>
      <c r="B164" s="115"/>
      <c r="C164" s="117"/>
      <c r="H164" s="117"/>
      <c r="I164" s="117"/>
    </row>
    <row r="165" spans="1:9" x14ac:dyDescent="0.25">
      <c r="A165" s="117"/>
      <c r="B165" s="115"/>
      <c r="C165" s="117"/>
      <c r="H165" s="117"/>
      <c r="I165" s="117"/>
    </row>
    <row r="166" spans="1:9" x14ac:dyDescent="0.25">
      <c r="A166" s="117"/>
      <c r="B166" s="115"/>
      <c r="C166" s="117"/>
      <c r="H166" s="117"/>
      <c r="I166" s="117"/>
    </row>
    <row r="167" spans="1:9" x14ac:dyDescent="0.25">
      <c r="A167" s="117"/>
      <c r="B167" s="115"/>
      <c r="C167" s="117"/>
      <c r="H167" s="117"/>
      <c r="I167" s="117"/>
    </row>
    <row r="168" spans="1:9" x14ac:dyDescent="0.25">
      <c r="A168" s="117"/>
      <c r="B168" s="115"/>
      <c r="C168" s="117"/>
      <c r="H168" s="117"/>
      <c r="I168" s="117"/>
    </row>
    <row r="169" spans="1:9" x14ac:dyDescent="0.25">
      <c r="A169" s="117"/>
      <c r="B169" s="115"/>
      <c r="C169" s="117"/>
      <c r="H169" s="117"/>
      <c r="I169" s="117"/>
    </row>
    <row r="170" spans="1:9" x14ac:dyDescent="0.25">
      <c r="A170" s="117"/>
      <c r="B170" s="115"/>
      <c r="C170" s="117"/>
      <c r="H170" s="117"/>
      <c r="I170" s="117"/>
    </row>
    <row r="171" spans="1:9" x14ac:dyDescent="0.25">
      <c r="A171" s="117"/>
      <c r="B171" s="115"/>
      <c r="C171" s="117"/>
      <c r="H171" s="117"/>
      <c r="I171" s="117"/>
    </row>
    <row r="172" spans="1:9" x14ac:dyDescent="0.25">
      <c r="A172" s="117"/>
      <c r="B172" s="115"/>
      <c r="C172" s="117"/>
      <c r="H172" s="117"/>
      <c r="I172" s="117"/>
    </row>
    <row r="173" spans="1:9" x14ac:dyDescent="0.25">
      <c r="A173" s="117"/>
      <c r="B173" s="115"/>
      <c r="C173" s="117"/>
      <c r="H173" s="117"/>
      <c r="I173" s="117"/>
    </row>
    <row r="174" spans="1:9" x14ac:dyDescent="0.25">
      <c r="A174" s="117"/>
      <c r="B174" s="115"/>
      <c r="C174" s="117"/>
      <c r="H174" s="117"/>
      <c r="I174" s="117"/>
    </row>
    <row r="175" spans="1:9" x14ac:dyDescent="0.25">
      <c r="A175" s="117"/>
      <c r="B175" s="115"/>
      <c r="C175" s="117"/>
      <c r="H175" s="117"/>
      <c r="I175" s="117"/>
    </row>
    <row r="176" spans="1:9" x14ac:dyDescent="0.25">
      <c r="A176" s="117"/>
      <c r="B176" s="115"/>
      <c r="C176" s="117"/>
      <c r="H176" s="117"/>
      <c r="I176" s="117"/>
    </row>
  </sheetData>
  <sortState ref="A1:I176">
    <sortCondition ref="A3"/>
  </sortState>
  <pageMargins left="0.7" right="0.7" top="0.75" bottom="0.75" header="0.3" footer="0.3"/>
  <pageSetup scale="9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master</vt:lpstr>
      <vt:lpstr>Instructions</vt:lpstr>
      <vt:lpstr>names</vt:lpstr>
      <vt:lpstr>AMBest</vt:lpstr>
      <vt:lpstr>AMBest old</vt:lpstr>
      <vt:lpstr>RatingsLU</vt:lpstr>
      <vt:lpstr>Demotech</vt:lpstr>
      <vt:lpstr>Demotech old</vt:lpstr>
      <vt:lpstr>loss</vt:lpstr>
      <vt:lpstr>Weiss</vt:lpstr>
      <vt:lpstr>Weiss old</vt:lpstr>
      <vt:lpstr>addresses</vt:lpstr>
      <vt:lpstr>2017q4</vt:lpstr>
      <vt:lpstr>2017q3</vt:lpstr>
      <vt:lpstr>2017q2</vt:lpstr>
      <vt:lpstr>2017q1</vt:lpstr>
      <vt:lpstr>2016q4</vt:lpstr>
      <vt:lpstr>2016q3</vt:lpstr>
      <vt:lpstr>2016q2</vt:lpstr>
      <vt:lpstr>2016q1</vt:lpstr>
      <vt:lpstr>2015q4</vt:lpstr>
      <vt:lpstr>2015q3</vt:lpstr>
      <vt:lpstr>2015q2</vt:lpstr>
      <vt:lpstr>2015q1</vt:lpstr>
      <vt:lpstr>2014q4</vt:lpstr>
      <vt:lpstr>2014q3</vt:lpstr>
      <vt:lpstr>2014q2</vt:lpstr>
      <vt:lpstr>2014q1</vt:lpstr>
      <vt:lpstr>2013q4</vt:lpstr>
      <vt:lpstr>c2017q2</vt:lpstr>
      <vt:lpstr>c2017q1</vt:lpstr>
      <vt:lpstr>c2016q4</vt:lpstr>
      <vt:lpstr>c2016q3</vt:lpstr>
      <vt:lpstr>c2016q2</vt:lpstr>
      <vt:lpstr>c2016q1</vt:lpstr>
      <vt:lpstr>c2015q4</vt:lpstr>
      <vt:lpstr>c2015q3</vt:lpstr>
      <vt:lpstr>c2015q2</vt:lpstr>
      <vt:lpstr>c2015q1</vt:lpstr>
      <vt:lpstr>c2014q4</vt:lpstr>
      <vt:lpstr>c2014q3</vt:lpstr>
      <vt:lpstr>c2014q2</vt:lpstr>
      <vt:lpstr>c2014q1</vt:lpstr>
      <vt:lpstr>c2013q4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cp:lastPrinted>2018-04-04T19:26:54Z</cp:lastPrinted>
  <dcterms:created xsi:type="dcterms:W3CDTF">2015-11-30T15:29:41Z</dcterms:created>
  <dcterms:modified xsi:type="dcterms:W3CDTF">2018-04-04T21:26:38Z</dcterms:modified>
</cp:coreProperties>
</file>