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8960" windowHeight="11595" tabRatio="629"/>
  </bookViews>
  <sheets>
    <sheet name="homeowners 2013 Q214 FL  Media" sheetId="6" r:id="rId1"/>
  </sheets>
  <definedNames>
    <definedName name="_xlnm._FilterDatabase" localSheetId="0" hidden="1">'homeowners 2013 Q214 FL  Media'!$A$7:$AC$7</definedName>
  </definedNames>
  <calcPr calcId="125725"/>
</workbook>
</file>

<file path=xl/calcChain.xml><?xml version="1.0" encoding="utf-8"?>
<calcChain xmlns="http://schemas.openxmlformats.org/spreadsheetml/2006/main">
  <c r="M127" i="6"/>
  <c r="N127"/>
  <c r="O127"/>
  <c r="Q127"/>
  <c r="R127"/>
  <c r="S127"/>
  <c r="T127"/>
  <c r="U127"/>
  <c r="V127"/>
  <c r="W127"/>
  <c r="Y127"/>
  <c r="Z127"/>
  <c r="AB127"/>
  <c r="M128"/>
  <c r="N128"/>
  <c r="O128"/>
  <c r="Q128"/>
  <c r="R128"/>
  <c r="S128"/>
  <c r="T128"/>
  <c r="U128"/>
  <c r="V128"/>
  <c r="W128"/>
  <c r="Y128"/>
  <c r="Z128"/>
  <c r="AB128"/>
  <c r="L128"/>
  <c r="L127"/>
  <c r="AB27" l="1"/>
  <c r="AC27" s="1"/>
  <c r="Z27"/>
  <c r="AA27" s="1"/>
  <c r="W27"/>
  <c r="X27" s="1"/>
  <c r="AB45"/>
  <c r="AC45" s="1"/>
  <c r="Z45"/>
  <c r="AA45" s="1"/>
  <c r="W45"/>
  <c r="X45" s="1"/>
  <c r="AB57"/>
  <c r="AC57" s="1"/>
  <c r="Z57"/>
  <c r="AA57" s="1"/>
  <c r="W57"/>
  <c r="X57" s="1"/>
  <c r="AB58"/>
  <c r="AC58" s="1"/>
  <c r="Z58"/>
  <c r="AA58" s="1"/>
  <c r="W58"/>
  <c r="X58" s="1"/>
  <c r="AB76"/>
  <c r="AC76" s="1"/>
  <c r="Z76"/>
  <c r="AA76" s="1"/>
  <c r="W76"/>
  <c r="X76" s="1"/>
  <c r="AB28"/>
  <c r="AC28" s="1"/>
  <c r="Z28"/>
  <c r="AA28" s="1"/>
  <c r="W28"/>
  <c r="X28" s="1"/>
  <c r="AB75"/>
  <c r="AC75" s="1"/>
  <c r="Z75"/>
  <c r="AA75" s="1"/>
  <c r="W75"/>
  <c r="X75" s="1"/>
  <c r="AB17"/>
  <c r="AC17" s="1"/>
  <c r="Z17"/>
  <c r="AA17" s="1"/>
  <c r="W17"/>
  <c r="X17" s="1"/>
  <c r="AB36"/>
  <c r="AC36" s="1"/>
  <c r="Z36"/>
  <c r="AA36" s="1"/>
  <c r="W36"/>
  <c r="X36" s="1"/>
  <c r="AB60"/>
  <c r="AC60" s="1"/>
  <c r="Z60"/>
  <c r="AA60" s="1"/>
  <c r="W60"/>
  <c r="X60" s="1"/>
  <c r="AB31"/>
  <c r="AC31" s="1"/>
  <c r="Z31"/>
  <c r="AA31" s="1"/>
  <c r="W31"/>
  <c r="X31" s="1"/>
  <c r="AB11"/>
  <c r="AC11" s="1"/>
  <c r="Z11"/>
  <c r="AA11" s="1"/>
  <c r="W11"/>
  <c r="X11" s="1"/>
  <c r="AB51"/>
  <c r="AC51" s="1"/>
  <c r="Z51"/>
  <c r="AA51" s="1"/>
  <c r="W51"/>
  <c r="X51" s="1"/>
  <c r="AB34"/>
  <c r="AC34" s="1"/>
  <c r="Z34"/>
  <c r="AA34" s="1"/>
  <c r="W34"/>
  <c r="X34" s="1"/>
  <c r="AB22"/>
  <c r="AC22" s="1"/>
  <c r="Z22"/>
  <c r="AA22" s="1"/>
  <c r="W22"/>
  <c r="X22" s="1"/>
  <c r="AB54"/>
  <c r="AC54" s="1"/>
  <c r="Z54"/>
  <c r="AA54" s="1"/>
  <c r="W54"/>
  <c r="X54" s="1"/>
  <c r="AB29"/>
  <c r="AC29" s="1"/>
  <c r="Z29"/>
  <c r="AA29" s="1"/>
  <c r="W29"/>
  <c r="X29" s="1"/>
  <c r="AB119"/>
  <c r="AC119" s="1"/>
  <c r="Z119"/>
  <c r="AA119" s="1"/>
  <c r="W119"/>
  <c r="X119" s="1"/>
  <c r="AB53"/>
  <c r="AC53" s="1"/>
  <c r="Z53"/>
  <c r="AA53" s="1"/>
  <c r="W53"/>
  <c r="X53" s="1"/>
  <c r="AB18"/>
  <c r="AC18" s="1"/>
  <c r="Z18"/>
  <c r="AA18" s="1"/>
  <c r="W18"/>
  <c r="X18" s="1"/>
  <c r="AB40"/>
  <c r="AC40" s="1"/>
  <c r="Z40"/>
  <c r="AA40" s="1"/>
  <c r="W40"/>
  <c r="X40" s="1"/>
  <c r="AB91"/>
  <c r="AC91" s="1"/>
  <c r="Z91"/>
  <c r="AA91" s="1"/>
  <c r="W91"/>
  <c r="X91" s="1"/>
  <c r="AB37"/>
  <c r="AC37" s="1"/>
  <c r="Z37"/>
  <c r="AA37" s="1"/>
  <c r="W37"/>
  <c r="X37" s="1"/>
  <c r="AB42"/>
  <c r="AC42" s="1"/>
  <c r="Z42"/>
  <c r="AA42" s="1"/>
  <c r="W42"/>
  <c r="X42" s="1"/>
  <c r="AB12"/>
  <c r="AC12" s="1"/>
  <c r="Z12"/>
  <c r="AA12" s="1"/>
  <c r="W12"/>
  <c r="X12" s="1"/>
  <c r="AB79"/>
  <c r="AC79" s="1"/>
  <c r="Z79"/>
  <c r="AA79" s="1"/>
  <c r="W79"/>
  <c r="X79" s="1"/>
  <c r="AB33"/>
  <c r="AC33" s="1"/>
  <c r="Z33"/>
  <c r="AA33" s="1"/>
  <c r="W33"/>
  <c r="X33" s="1"/>
  <c r="AB46"/>
  <c r="AC46" s="1"/>
  <c r="Z46"/>
  <c r="AA46" s="1"/>
  <c r="W46"/>
  <c r="X46" s="1"/>
  <c r="AB25"/>
  <c r="AC25" s="1"/>
  <c r="Z25"/>
  <c r="AA25" s="1"/>
  <c r="W25"/>
  <c r="X25" s="1"/>
  <c r="AB41"/>
  <c r="AC41" s="1"/>
  <c r="Z41"/>
  <c r="AA41" s="1"/>
  <c r="W41"/>
  <c r="X41" s="1"/>
  <c r="AB15"/>
  <c r="AC15" s="1"/>
  <c r="Z15"/>
  <c r="AA15" s="1"/>
  <c r="W15"/>
  <c r="X15" s="1"/>
  <c r="AB70"/>
  <c r="AC70" s="1"/>
  <c r="Z70"/>
  <c r="AA70" s="1"/>
  <c r="W70"/>
  <c r="X70" s="1"/>
  <c r="AB19"/>
  <c r="AC19" s="1"/>
  <c r="Z19"/>
  <c r="AA19" s="1"/>
  <c r="W19"/>
  <c r="X19" s="1"/>
  <c r="AB14"/>
  <c r="AC14" s="1"/>
  <c r="Z14"/>
  <c r="AA14" s="1"/>
  <c r="W14"/>
  <c r="X14" s="1"/>
  <c r="AB30"/>
  <c r="AC30" s="1"/>
  <c r="Z30"/>
  <c r="AA30" s="1"/>
  <c r="W30"/>
  <c r="X30" s="1"/>
  <c r="AB52"/>
  <c r="AC52" s="1"/>
  <c r="Z52"/>
  <c r="AA52" s="1"/>
  <c r="W52"/>
  <c r="X52" s="1"/>
  <c r="AB39"/>
  <c r="AC39" s="1"/>
  <c r="Z39"/>
  <c r="AA39" s="1"/>
  <c r="W39"/>
  <c r="X39" s="1"/>
  <c r="AB66"/>
  <c r="AC66" s="1"/>
  <c r="Z66"/>
  <c r="AA66" s="1"/>
  <c r="W66"/>
  <c r="X66" s="1"/>
  <c r="AB10"/>
  <c r="AC10" s="1"/>
  <c r="Z10"/>
  <c r="AA10" s="1"/>
  <c r="W10"/>
  <c r="X10" s="1"/>
  <c r="AB44"/>
  <c r="AC44" s="1"/>
  <c r="Z44"/>
  <c r="AA44" s="1"/>
  <c r="W44"/>
  <c r="X44" s="1"/>
  <c r="AB9"/>
  <c r="AC9" s="1"/>
  <c r="Z9"/>
  <c r="AA9" s="1"/>
  <c r="W9"/>
  <c r="X9" s="1"/>
  <c r="AB35"/>
  <c r="AC35" s="1"/>
  <c r="Z35"/>
  <c r="AA35" s="1"/>
  <c r="W35"/>
  <c r="X35" s="1"/>
  <c r="AB97"/>
  <c r="AC97" s="1"/>
  <c r="Z97"/>
  <c r="AA97" s="1"/>
  <c r="W97"/>
  <c r="X97" s="1"/>
  <c r="AB32"/>
  <c r="AC32" s="1"/>
  <c r="Z32"/>
  <c r="AA32" s="1"/>
  <c r="W32"/>
  <c r="X32" s="1"/>
  <c r="AB69"/>
  <c r="AC69" s="1"/>
  <c r="Z69"/>
  <c r="AA69" s="1"/>
  <c r="W69"/>
  <c r="X69" s="1"/>
  <c r="AB81"/>
  <c r="AC81" s="1"/>
  <c r="Z81"/>
  <c r="AA81" s="1"/>
  <c r="W81"/>
  <c r="X81" s="1"/>
  <c r="AB48"/>
  <c r="AC48" s="1"/>
  <c r="Z48"/>
  <c r="AA48" s="1"/>
  <c r="W48"/>
  <c r="X48" s="1"/>
  <c r="AB8"/>
  <c r="AC8" s="1"/>
  <c r="Z8"/>
  <c r="AA8" s="1"/>
  <c r="W8"/>
  <c r="X8" s="1"/>
  <c r="AB62"/>
  <c r="AC62" s="1"/>
  <c r="Z62"/>
  <c r="AA62" s="1"/>
  <c r="W62"/>
  <c r="X62" s="1"/>
  <c r="AB49"/>
  <c r="AC49" s="1"/>
  <c r="Z49"/>
  <c r="AA49" s="1"/>
  <c r="W49"/>
  <c r="X49" s="1"/>
  <c r="AB88"/>
  <c r="AC88" s="1"/>
  <c r="Z88"/>
  <c r="AA88" s="1"/>
  <c r="W88"/>
  <c r="X88" s="1"/>
  <c r="AB106"/>
  <c r="AC106" s="1"/>
  <c r="Z106"/>
  <c r="AA106" s="1"/>
  <c r="W106"/>
  <c r="X106" s="1"/>
  <c r="AB94"/>
  <c r="AC94" s="1"/>
  <c r="Z94"/>
  <c r="AA94" s="1"/>
  <c r="W94"/>
  <c r="X94" s="1"/>
  <c r="AB21"/>
  <c r="AC21" s="1"/>
  <c r="Z21"/>
  <c r="AA21" s="1"/>
  <c r="W21"/>
  <c r="X21" s="1"/>
  <c r="AB13"/>
  <c r="AC13" s="1"/>
  <c r="Z13"/>
  <c r="AA13" s="1"/>
  <c r="W13"/>
  <c r="X13" s="1"/>
  <c r="AB99"/>
  <c r="AC99" s="1"/>
  <c r="Z99"/>
  <c r="AA99" s="1"/>
  <c r="W99"/>
  <c r="X99" s="1"/>
  <c r="AB101"/>
  <c r="AC101" s="1"/>
  <c r="Z101"/>
  <c r="AA101" s="1"/>
  <c r="W101"/>
  <c r="X101" s="1"/>
  <c r="AB122"/>
  <c r="AC122" s="1"/>
  <c r="Z122"/>
  <c r="AA122" s="1"/>
  <c r="W122"/>
  <c r="X122" s="1"/>
  <c r="AB100"/>
  <c r="AC100" s="1"/>
  <c r="Z100"/>
  <c r="AA100" s="1"/>
  <c r="W100"/>
  <c r="X100" s="1"/>
  <c r="AB63"/>
  <c r="AC63" s="1"/>
  <c r="Z63"/>
  <c r="AA63" s="1"/>
  <c r="W63"/>
  <c r="X63" s="1"/>
  <c r="AB84"/>
  <c r="AC84" s="1"/>
  <c r="Z84"/>
  <c r="AA84" s="1"/>
  <c r="W84"/>
  <c r="X84" s="1"/>
  <c r="AB109"/>
  <c r="AC109" s="1"/>
  <c r="Z109"/>
  <c r="AA109" s="1"/>
  <c r="W109"/>
  <c r="X109" s="1"/>
  <c r="AB83"/>
  <c r="AC83" s="1"/>
  <c r="Z83"/>
  <c r="AA83" s="1"/>
  <c r="W83"/>
  <c r="X83" s="1"/>
  <c r="AB24"/>
  <c r="AC24" s="1"/>
  <c r="Z24"/>
  <c r="AA24" s="1"/>
  <c r="W24"/>
  <c r="X24" s="1"/>
  <c r="AB64"/>
  <c r="AC64" s="1"/>
  <c r="Z64"/>
  <c r="AA64" s="1"/>
  <c r="W64"/>
  <c r="X64" s="1"/>
  <c r="AB96"/>
  <c r="AC96" s="1"/>
  <c r="Z96"/>
  <c r="AA96" s="1"/>
  <c r="W96"/>
  <c r="X96" s="1"/>
  <c r="AB50"/>
  <c r="AC50" s="1"/>
  <c r="Z50"/>
  <c r="AA50" s="1"/>
  <c r="W50"/>
  <c r="X50" s="1"/>
  <c r="AB103"/>
  <c r="AC103" s="1"/>
  <c r="Z103"/>
  <c r="AA103" s="1"/>
  <c r="W103"/>
  <c r="X103" s="1"/>
  <c r="AB92"/>
  <c r="AC92" s="1"/>
  <c r="Z92"/>
  <c r="AA92" s="1"/>
  <c r="W92"/>
  <c r="X92" s="1"/>
  <c r="AB118"/>
  <c r="AC118" s="1"/>
  <c r="Z118"/>
  <c r="AA118" s="1"/>
  <c r="W118"/>
  <c r="X118" s="1"/>
  <c r="AB72"/>
  <c r="AC72" s="1"/>
  <c r="Z72"/>
  <c r="AA72" s="1"/>
  <c r="W72"/>
  <c r="X72" s="1"/>
  <c r="AB111"/>
  <c r="AC111" s="1"/>
  <c r="Z111"/>
  <c r="AA111" s="1"/>
  <c r="W111"/>
  <c r="X111" s="1"/>
  <c r="AB43"/>
  <c r="AC43" s="1"/>
  <c r="Z43"/>
  <c r="AA43" s="1"/>
  <c r="W43"/>
  <c r="X43" s="1"/>
  <c r="AB55"/>
  <c r="AC55" s="1"/>
  <c r="Z55"/>
  <c r="AA55" s="1"/>
  <c r="W55"/>
  <c r="X55" s="1"/>
  <c r="AB102"/>
  <c r="AC102" s="1"/>
  <c r="Z102"/>
  <c r="AA102" s="1"/>
  <c r="W102"/>
  <c r="X102" s="1"/>
  <c r="AB112"/>
  <c r="AC112" s="1"/>
  <c r="Z112"/>
  <c r="AA112" s="1"/>
  <c r="W112"/>
  <c r="X112" s="1"/>
  <c r="AB95"/>
  <c r="AC95" s="1"/>
  <c r="Z95"/>
  <c r="AA95" s="1"/>
  <c r="W95"/>
  <c r="X95" s="1"/>
  <c r="AB93"/>
  <c r="AC93" s="1"/>
  <c r="Z93"/>
  <c r="AA93" s="1"/>
  <c r="W93"/>
  <c r="X93" s="1"/>
  <c r="AB110"/>
  <c r="AC110" s="1"/>
  <c r="Z110"/>
  <c r="AA110" s="1"/>
  <c r="W110"/>
  <c r="X110" s="1"/>
  <c r="AB115"/>
  <c r="AC115" s="1"/>
  <c r="Z115"/>
  <c r="AA115" s="1"/>
  <c r="W115"/>
  <c r="X115" s="1"/>
  <c r="AB47"/>
  <c r="AC47" s="1"/>
  <c r="Z47"/>
  <c r="AA47" s="1"/>
  <c r="W47"/>
  <c r="X47" s="1"/>
  <c r="AB121"/>
  <c r="AC121" s="1"/>
  <c r="Z121"/>
  <c r="AA121" s="1"/>
  <c r="W121"/>
  <c r="X121" s="1"/>
  <c r="AB113"/>
  <c r="AC113" s="1"/>
  <c r="Z113"/>
  <c r="AA113" s="1"/>
  <c r="W113"/>
  <c r="X113" s="1"/>
  <c r="AB98"/>
  <c r="AC98" s="1"/>
  <c r="Z98"/>
  <c r="AA98" s="1"/>
  <c r="W98"/>
  <c r="X98" s="1"/>
  <c r="AB90"/>
  <c r="AC90" s="1"/>
  <c r="Z90"/>
  <c r="AA90" s="1"/>
  <c r="W90"/>
  <c r="X90" s="1"/>
  <c r="AB68"/>
  <c r="AC68" s="1"/>
  <c r="Z68"/>
  <c r="AA68" s="1"/>
  <c r="W68"/>
  <c r="X68" s="1"/>
  <c r="AB56"/>
  <c r="AC56" s="1"/>
  <c r="Z56"/>
  <c r="AA56" s="1"/>
  <c r="W56"/>
  <c r="X56" s="1"/>
  <c r="AB38"/>
  <c r="AC38" s="1"/>
  <c r="Z38"/>
  <c r="AA38" s="1"/>
  <c r="W38"/>
  <c r="X38" s="1"/>
  <c r="AB116"/>
  <c r="AC116" s="1"/>
  <c r="Z116"/>
  <c r="AA116" s="1"/>
  <c r="W116"/>
  <c r="X116" s="1"/>
  <c r="AB67"/>
  <c r="AC67" s="1"/>
  <c r="Z67"/>
  <c r="AA67" s="1"/>
  <c r="W67"/>
  <c r="X67" s="1"/>
  <c r="AB23"/>
  <c r="AC23" s="1"/>
  <c r="Z23"/>
  <c r="AA23" s="1"/>
  <c r="W23"/>
  <c r="X23" s="1"/>
  <c r="AB61"/>
  <c r="AC61" s="1"/>
  <c r="Z61"/>
  <c r="AA61" s="1"/>
  <c r="W61"/>
  <c r="X61" s="1"/>
  <c r="AB114"/>
  <c r="AC114" s="1"/>
  <c r="Z114"/>
  <c r="AA114" s="1"/>
  <c r="W114"/>
  <c r="X114" s="1"/>
  <c r="AB20"/>
  <c r="AC20" s="1"/>
  <c r="Z20"/>
  <c r="AA20" s="1"/>
  <c r="W20"/>
  <c r="X20" s="1"/>
  <c r="AB123"/>
  <c r="AC123" s="1"/>
  <c r="Z123"/>
  <c r="AA123" s="1"/>
  <c r="W123"/>
  <c r="X123" s="1"/>
  <c r="AB89"/>
  <c r="AC89" s="1"/>
  <c r="Z89"/>
  <c r="AA89" s="1"/>
  <c r="W89"/>
  <c r="X89" s="1"/>
  <c r="AB85"/>
  <c r="AC85" s="1"/>
  <c r="Z85"/>
  <c r="AA85" s="1"/>
  <c r="W85"/>
  <c r="X85" s="1"/>
  <c r="AB77"/>
  <c r="AC77" s="1"/>
  <c r="Z77"/>
  <c r="AA77" s="1"/>
  <c r="W77"/>
  <c r="X77" s="1"/>
  <c r="AB74"/>
  <c r="AC74" s="1"/>
  <c r="Z74"/>
  <c r="AA74" s="1"/>
  <c r="W74"/>
  <c r="X74" s="1"/>
  <c r="AB86"/>
  <c r="AC86" s="1"/>
  <c r="Z86"/>
  <c r="AA86" s="1"/>
  <c r="W86"/>
  <c r="X86" s="1"/>
  <c r="AB26"/>
  <c r="AC26" s="1"/>
  <c r="Z26"/>
  <c r="AA26" s="1"/>
  <c r="W26"/>
  <c r="X26" s="1"/>
  <c r="AB73"/>
  <c r="AC73" s="1"/>
  <c r="Z73"/>
  <c r="AA73" s="1"/>
  <c r="W73"/>
  <c r="X73" s="1"/>
  <c r="AB125"/>
  <c r="AC125" s="1"/>
  <c r="Z125"/>
  <c r="AA125" s="1"/>
  <c r="W125"/>
  <c r="X125" s="1"/>
  <c r="AB108"/>
  <c r="AC108" s="1"/>
  <c r="Z108"/>
  <c r="AA108" s="1"/>
  <c r="W108"/>
  <c r="X108" s="1"/>
  <c r="AB82"/>
  <c r="AC82" s="1"/>
  <c r="Z82"/>
  <c r="AA82" s="1"/>
  <c r="W82"/>
  <c r="X82" s="1"/>
  <c r="AB59"/>
  <c r="AC59" s="1"/>
  <c r="Z59"/>
  <c r="AA59" s="1"/>
  <c r="W59"/>
  <c r="X59" s="1"/>
  <c r="AB124"/>
  <c r="AC124" s="1"/>
  <c r="Z124"/>
  <c r="AA124" s="1"/>
  <c r="W124"/>
  <c r="X124" s="1"/>
  <c r="AB16"/>
  <c r="AC16" s="1"/>
  <c r="Z16"/>
  <c r="AA16" s="1"/>
  <c r="W16"/>
  <c r="X16" s="1"/>
  <c r="AB80"/>
  <c r="AC80" s="1"/>
  <c r="Z80"/>
  <c r="AA80" s="1"/>
  <c r="W80"/>
  <c r="X80" s="1"/>
  <c r="AB120"/>
  <c r="AC120" s="1"/>
  <c r="Z120"/>
  <c r="AA120" s="1"/>
  <c r="W120"/>
  <c r="X120" s="1"/>
  <c r="AB87"/>
  <c r="AC87" s="1"/>
  <c r="Z87"/>
  <c r="AA87" s="1"/>
  <c r="W87"/>
  <c r="X87" s="1"/>
  <c r="AB78"/>
  <c r="AC78" s="1"/>
  <c r="Z78"/>
  <c r="AA78" s="1"/>
  <c r="W78"/>
  <c r="X78" s="1"/>
  <c r="AB107"/>
  <c r="AC107" s="1"/>
  <c r="Z107"/>
  <c r="AA107" s="1"/>
  <c r="W107"/>
  <c r="X107" s="1"/>
  <c r="AB65"/>
  <c r="AC65" s="1"/>
  <c r="Z65"/>
  <c r="AA65" s="1"/>
  <c r="W65"/>
  <c r="X65" s="1"/>
  <c r="AB71"/>
  <c r="AC71" s="1"/>
  <c r="Z71"/>
  <c r="AA71" s="1"/>
  <c r="W71"/>
  <c r="X71" s="1"/>
  <c r="AB117"/>
  <c r="AC117" s="1"/>
  <c r="Z117"/>
  <c r="AA117" s="1"/>
  <c r="W117"/>
  <c r="X117" s="1"/>
  <c r="AB105"/>
  <c r="AC105" s="1"/>
  <c r="Z105"/>
  <c r="AA105" s="1"/>
  <c r="W105"/>
  <c r="X105" s="1"/>
  <c r="AB104"/>
  <c r="AC104" s="1"/>
  <c r="Z104"/>
  <c r="AA104" s="1"/>
  <c r="W104"/>
  <c r="X104" s="1"/>
</calcChain>
</file>

<file path=xl/sharedStrings.xml><?xml version="1.0" encoding="utf-8"?>
<sst xmlns="http://schemas.openxmlformats.org/spreadsheetml/2006/main" count="1337" uniqueCount="837">
  <si>
    <t>ADDISON INS CO</t>
  </si>
  <si>
    <t>UNITED F &amp; CAS GRP</t>
  </si>
  <si>
    <t>P.O. BOX 73909</t>
  </si>
  <si>
    <t>CEDAR RAPIDS</t>
  </si>
  <si>
    <t>IA</t>
  </si>
  <si>
    <t>52407-3909</t>
  </si>
  <si>
    <t>(319) 399-5700</t>
  </si>
  <si>
    <t>RANDY ALLEN RAMLO</t>
  </si>
  <si>
    <t>http://www.unitedfiregroup.com</t>
  </si>
  <si>
    <t>22-Feb-52</t>
  </si>
  <si>
    <t>C+</t>
  </si>
  <si>
    <t/>
  </si>
  <si>
    <t>AEGIS SECURITY INS CO</t>
  </si>
  <si>
    <t>AEGIS GRP</t>
  </si>
  <si>
    <t>P.O. BOX 3153</t>
  </si>
  <si>
    <t>HARRISBURG</t>
  </si>
  <si>
    <t>PA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</si>
  <si>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</si>
  <si>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</si>
  <si>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</si>
  <si>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</si>
  <si>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</si>
  <si>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</si>
  <si>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</si>
  <si>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</si>
  <si>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</si>
  <si>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JOHNSTON</t>
  </si>
  <si>
    <t>RI</t>
  </si>
  <si>
    <t>02919-0000</t>
  </si>
  <si>
    <t>(401) 275-3000</t>
  </si>
  <si>
    <t>THOMAS A LAWSON</t>
  </si>
  <si>
    <t>http://www.affiliatedfm.com</t>
  </si>
  <si>
    <t>01-Jun-50</t>
  </si>
  <si>
    <t>C</t>
  </si>
  <si>
    <t>AMERICAN AUTOMOBILE INS CO</t>
  </si>
  <si>
    <t>ALLIANZ INS GRP</t>
  </si>
  <si>
    <t>777 SAN MARIN DRIVE</t>
  </si>
  <si>
    <t>NOVATO</t>
  </si>
  <si>
    <t>CA</t>
  </si>
  <si>
    <t>94998</t>
  </si>
  <si>
    <t>(415) 899-2000</t>
  </si>
  <si>
    <t>DAVID ANDREW TORRANCE</t>
  </si>
  <si>
    <t>https://www.firemansfund.com</t>
  </si>
  <si>
    <t>01-Jan-12</t>
  </si>
  <si>
    <t>AMERICAN BANKERS INS CO OF FL</t>
  </si>
  <si>
    <t>ASSURANT INC</t>
  </si>
  <si>
    <t>11222 QUAIL ROOST DRIVE</t>
  </si>
  <si>
    <t>MIAMI</t>
  </si>
  <si>
    <t>FL</t>
  </si>
  <si>
    <t>33157</t>
  </si>
  <si>
    <t>(305) 253-2244</t>
  </si>
  <si>
    <t>GENE EDWARD MERGELMEYER</t>
  </si>
  <si>
    <t>http://www.assurant.com</t>
  </si>
  <si>
    <t>29-Oct-47</t>
  </si>
  <si>
    <t>B</t>
  </si>
  <si>
    <t>FARMERS SPECIALTY INS CO</t>
  </si>
  <si>
    <t>FARMERS INSURANCE GROUP OF COMPANIES</t>
  </si>
  <si>
    <t>P.O. BOX 2450</t>
  </si>
  <si>
    <t>GRAND RAPIDS</t>
  </si>
  <si>
    <t>MI</t>
  </si>
  <si>
    <t>49501-2450</t>
  </si>
  <si>
    <t>(616) 942-3000</t>
  </si>
  <si>
    <t>MICHAEL JOHN COK</t>
  </si>
  <si>
    <t>http://www.foremost.com</t>
  </si>
  <si>
    <t>02-Dec-83</t>
  </si>
  <si>
    <t>AMERICAN HOME ASR CO</t>
  </si>
  <si>
    <t>AMERICAN INTL GRP</t>
  </si>
  <si>
    <t>175 WATER ST 18TH FLOOR</t>
  </si>
  <si>
    <t>NEW YORK</t>
  </si>
  <si>
    <t>NY</t>
  </si>
  <si>
    <t>10038</t>
  </si>
  <si>
    <t>(212) 770-7000</t>
  </si>
  <si>
    <t>ROBERT SCOTT HIGGINS SCHIMEK</t>
  </si>
  <si>
    <t>http://www.aig.com</t>
  </si>
  <si>
    <t>09-Feb-99</t>
  </si>
  <si>
    <t>AIG SPECIALTY INS CO</t>
  </si>
  <si>
    <t>JEREMY DAVID JOHNSON</t>
  </si>
  <si>
    <t>20-Jul-73</t>
  </si>
  <si>
    <t>AMERICAN SECURITY INS CO</t>
  </si>
  <si>
    <t>260 INTERSTATE NORTH CIRCLE, SE</t>
  </si>
  <si>
    <t>ATLANTA</t>
  </si>
  <si>
    <t>GA</t>
  </si>
  <si>
    <t>30339-2110</t>
  </si>
  <si>
    <t>(770) 763-1000</t>
  </si>
  <si>
    <t>JOHN AUGUST FROBOSE</t>
  </si>
  <si>
    <t>01-Sep-38</t>
  </si>
  <si>
    <t>AMERICAN SOUTHERN HOME INS CO</t>
  </si>
  <si>
    <t>MUNICH RE AMERICA CORP</t>
  </si>
  <si>
    <t>PO BOX 5323</t>
  </si>
  <si>
    <t>CINCINNATI</t>
  </si>
  <si>
    <t>OH</t>
  </si>
  <si>
    <t>45201-5323</t>
  </si>
  <si>
    <t>(800) 543-2644</t>
  </si>
  <si>
    <t>MANUEL ZUNIGA RIOS</t>
  </si>
  <si>
    <t>http://www.amig.com</t>
  </si>
  <si>
    <t>15-Nov-82</t>
  </si>
  <si>
    <t>FEDERATED NATIONAL INS CO</t>
  </si>
  <si>
    <t>FEDERATED NATIONAL HOLDING CO</t>
  </si>
  <si>
    <t>14050 NW 14TH ST SUITE 180</t>
  </si>
  <si>
    <t>SUNRISE</t>
  </si>
  <si>
    <t>33323</t>
  </si>
  <si>
    <t>(954) 581-9993</t>
  </si>
  <si>
    <t>MICHAEL HERBERT BRAUN</t>
  </si>
  <si>
    <t>http://www.fednat.com</t>
  </si>
  <si>
    <t>01-Mar-84</t>
  </si>
  <si>
    <t>D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</si>
  <si>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</si>
  <si>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</si>
  <si>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</si>
  <si>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</si>
  <si>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</si>
  <si>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</si>
  <si>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</si>
  <si>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</si>
  <si>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</si>
  <si>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</si>
  <si>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</si>
  <si>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</si>
  <si>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ARMED FORCES INS EXCHANGE</t>
  </si>
  <si>
    <t>PO BOX G</t>
  </si>
  <si>
    <t>FORT LEAVENWORTH</t>
  </si>
  <si>
    <t>KS</t>
  </si>
  <si>
    <t>66027</t>
  </si>
  <si>
    <t>(913) 727-5500</t>
  </si>
  <si>
    <t>KURT HERMAN SEELBACH</t>
  </si>
  <si>
    <t>https://www.afi.org</t>
  </si>
  <si>
    <t>01-Aug-82</t>
  </si>
  <si>
    <t>ASSOCIATED INDEMNITY CORP</t>
  </si>
  <si>
    <t>09-Feb-23</t>
  </si>
  <si>
    <t>STONINGTON INS CO</t>
  </si>
  <si>
    <t>QBE INSURANCE GROUP LTD</t>
  </si>
  <si>
    <t>5801 TENNYSON PKWY STE 600</t>
  </si>
  <si>
    <t>PLANO</t>
  </si>
  <si>
    <t>TX</t>
  </si>
  <si>
    <t>75024-6113</t>
  </si>
  <si>
    <t>608-837-4440</t>
  </si>
  <si>
    <t>ROBERT VINCE JAMES</t>
  </si>
  <si>
    <t>http://www.qbena.com</t>
  </si>
  <si>
    <t>08-Feb-38</t>
  </si>
  <si>
    <t>E+</t>
  </si>
  <si>
    <t>STILLWATER P&amp;C INS CO</t>
  </si>
  <si>
    <t>WBL PARTNERS LLC</t>
  </si>
  <si>
    <t>P. O. BOX 45126</t>
  </si>
  <si>
    <t>JACKSONVILLE</t>
  </si>
  <si>
    <t>32232-5126</t>
  </si>
  <si>
    <t>(800) 849-6140</t>
  </si>
  <si>
    <t>MARK OWEN DAVEY</t>
  </si>
  <si>
    <t>https://stillwaterinsurance.com</t>
  </si>
  <si>
    <t>15-Sep-71</t>
  </si>
  <si>
    <t>AIG PROPERTY CASUALTY CO</t>
  </si>
  <si>
    <t>01-Aug-71</t>
  </si>
  <si>
    <t>CHUBB CUSTOM INS CO</t>
  </si>
  <si>
    <t>CHUBB CORP</t>
  </si>
  <si>
    <t>15 MOUNTAIN VIEW ROAD, P.O. BOX 1615</t>
  </si>
  <si>
    <t>WARREN</t>
  </si>
  <si>
    <t>NJ</t>
  </si>
  <si>
    <t>07061-1615</t>
  </si>
  <si>
    <t>(908) 903-2000</t>
  </si>
  <si>
    <t>PAUL JOSEPH KRUMP</t>
  </si>
  <si>
    <t>http://www.chubb.com</t>
  </si>
  <si>
    <t>26-Dec-80</t>
  </si>
  <si>
    <t>ACE INS CO OF THE MIDWEST</t>
  </si>
  <si>
    <t>ACE LTD</t>
  </si>
  <si>
    <t>120 NORTH 9TH STREET</t>
  </si>
  <si>
    <t>RICHMOND</t>
  </si>
  <si>
    <t>IN</t>
  </si>
  <si>
    <t>47374</t>
  </si>
  <si>
    <t>(215) 640-1000</t>
  </si>
  <si>
    <t>JOHN JOSEPH LUPICA</t>
  </si>
  <si>
    <t>http://www.acegroup.com/us-en</t>
  </si>
  <si>
    <t>17-Jul-72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</si>
  <si>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</si>
  <si>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</si>
  <si>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</si>
  <si>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</si>
  <si>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</si>
  <si>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</si>
  <si>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</si>
  <si>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</si>
  <si>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</t>
  </si>
  <si>
    <t>COMPANION PROPERTY &amp; CASUALTY INS CO</t>
  </si>
  <si>
    <t>BCBS OF SC GRP</t>
  </si>
  <si>
    <t>P.O. BOX 100165</t>
  </si>
  <si>
    <t>COLUMBIA</t>
  </si>
  <si>
    <t>SC</t>
  </si>
  <si>
    <t>29202</t>
  </si>
  <si>
    <t>(803) 735-0672</t>
  </si>
  <si>
    <t>GEORGE PETER REETH</t>
  </si>
  <si>
    <t>http://www.companiongroup.com</t>
  </si>
  <si>
    <t>01-Jul-84</t>
  </si>
  <si>
    <t>ELECTRIC INS CO</t>
  </si>
  <si>
    <t>WILMINGTON TRUST</t>
  </si>
  <si>
    <t>75 SAM FONZO DR, PO BOX 1029</t>
  </si>
  <si>
    <t>BEVERLY</t>
  </si>
  <si>
    <t>MA</t>
  </si>
  <si>
    <t>01915-1000</t>
  </si>
  <si>
    <t>(978) 921-2080</t>
  </si>
  <si>
    <t>DOUGLAS RAY SEYMOUR</t>
  </si>
  <si>
    <t>http://www.electricinsurance.com</t>
  </si>
  <si>
    <t>28-Sep-66</t>
  </si>
  <si>
    <t>ESSEX INS CO</t>
  </si>
  <si>
    <t>MARKEL CORP</t>
  </si>
  <si>
    <t>TEN PARKWAY NORTH</t>
  </si>
  <si>
    <t>DEERFIELD</t>
  </si>
  <si>
    <t>IL</t>
  </si>
  <si>
    <t>60015-2544</t>
  </si>
  <si>
    <t>(804) 273-1400</t>
  </si>
  <si>
    <t>GERARD ALBANESE JR</t>
  </si>
  <si>
    <t>http://www.markelcorp.com</t>
  </si>
  <si>
    <t>22-Oct-80</t>
  </si>
  <si>
    <t>FEDERAL INS CO</t>
  </si>
  <si>
    <t>15 MOUNTAIN VIEW RD</t>
  </si>
  <si>
    <t>02-Mar-01</t>
  </si>
  <si>
    <t>KINSALE INS CO</t>
  </si>
  <si>
    <t>KINSALE CAPITAL GROUP LTD</t>
  </si>
  <si>
    <t>6802 PARAGON PL SUITE 120</t>
  </si>
  <si>
    <t>VA</t>
  </si>
  <si>
    <t>23230</t>
  </si>
  <si>
    <t>(804) 289-1300</t>
  </si>
  <si>
    <t>MICHAEL PATRICK KEHOE</t>
  </si>
  <si>
    <t>http://www.kinsaleins.com</t>
  </si>
  <si>
    <t>04-Apr-90</t>
  </si>
  <si>
    <t>FIREMANS FUND INS CO</t>
  </si>
  <si>
    <t>23-Sep-64</t>
  </si>
  <si>
    <t>CASTLE KEY INS CO</t>
  </si>
  <si>
    <t>ALLSTATE INS GRP</t>
  </si>
  <si>
    <t>3075 SANDERS ROAD, SUITE H1A</t>
  </si>
  <si>
    <t>NORTHBROOK</t>
  </si>
  <si>
    <t>60062-7127</t>
  </si>
  <si>
    <t>(727) 573-6800</t>
  </si>
  <si>
    <t>MICHAEL SCOTT SHEELY</t>
  </si>
  <si>
    <t>http://www.allstate.com</t>
  </si>
  <si>
    <t>15-Nov-88</t>
  </si>
  <si>
    <t>FIRST LIBERTY INS CORP</t>
  </si>
  <si>
    <t>LIBERTY MUTUAL GROUP</t>
  </si>
  <si>
    <t>175 BERKELEY STREET</t>
  </si>
  <si>
    <t>BOSTON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</si>
  <si>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</si>
  <si>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</si>
  <si>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</si>
  <si>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</si>
  <si>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</si>
  <si>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</si>
  <si>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</si>
  <si>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617-357-9500</t>
  </si>
  <si>
    <t>TIMOTHY MICHAEL SWEENEY</t>
  </si>
  <si>
    <t>http://www.safeco.com</t>
  </si>
  <si>
    <t>01-Nov-28</t>
  </si>
  <si>
    <t>FLORIDA FARM BU CASUALTY INS CO</t>
  </si>
  <si>
    <t>SOUTHERN FARM BUREAU CASUALTY</t>
  </si>
  <si>
    <t>POST OFFICE BOX 147030</t>
  </si>
  <si>
    <t>GAINESVILLE</t>
  </si>
  <si>
    <t>32614-7030</t>
  </si>
  <si>
    <t>(352) 378-8100</t>
  </si>
  <si>
    <t>STEVEN CLAY MURRAY</t>
  </si>
  <si>
    <t>http://www.floridafarmbureau.com</t>
  </si>
  <si>
    <t>01-Jul-74</t>
  </si>
  <si>
    <t>FOREMOST INS CO</t>
  </si>
  <si>
    <t>STEPHEN JOHN BOSHOVEN</t>
  </si>
  <si>
    <t>12-Jun-52</t>
  </si>
  <si>
    <t>FOREMOST PROPERTY &amp; CASUALTY INS CO</t>
  </si>
  <si>
    <t>27-Apr-84</t>
  </si>
  <si>
    <t>GREAT NORTHERN INS CO</t>
  </si>
  <si>
    <t>DINO ENNIO ROBUSTO</t>
  </si>
  <si>
    <t>01-Aug-52</t>
  </si>
  <si>
    <t>FIRST AMERICAN PROP &amp; CAS INS CO</t>
  </si>
  <si>
    <t>FIRST AMERICAN CORP</t>
  </si>
  <si>
    <t>114 E FIFTH ST</t>
  </si>
  <si>
    <t>SANTA ANA</t>
  </si>
  <si>
    <t>92701</t>
  </si>
  <si>
    <t>(714) 560-7858</t>
  </si>
  <si>
    <t>JAMES JOHN COURT</t>
  </si>
  <si>
    <t>https://www.fapcig.com</t>
  </si>
  <si>
    <t>27-Sep-79</t>
  </si>
  <si>
    <t>HARTFORD CASUALTY INS CO</t>
  </si>
  <si>
    <t>HARTFORD FINANCIAL SERVICES INC</t>
  </si>
  <si>
    <t>HARTFORD PLAZA</t>
  </si>
  <si>
    <t>HARTFORD</t>
  </si>
  <si>
    <t>CT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</si>
  <si>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</si>
  <si>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</si>
  <si>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</si>
  <si>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</si>
  <si>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</si>
  <si>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</si>
  <si>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</si>
  <si>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</si>
  <si>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</si>
  <si>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</si>
  <si>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</si>
  <si>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HORACE MANN INS CO</t>
  </si>
  <si>
    <t>HORACE MANN GROUP</t>
  </si>
  <si>
    <t>ONE HORACE MANN PLZ</t>
  </si>
  <si>
    <t>SPRINGFIELD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</si>
  <si>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</si>
  <si>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</si>
  <si>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</si>
  <si>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</si>
  <si>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</si>
  <si>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</si>
  <si>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</si>
  <si>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</si>
  <si>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</si>
  <si>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WI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</si>
  <si>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</si>
  <si>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</si>
  <si>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</si>
  <si>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</si>
  <si>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</si>
  <si>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</si>
  <si>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</si>
  <si>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PHILADELPHIA</t>
  </si>
  <si>
    <t>19106</t>
  </si>
  <si>
    <t>30-Jan-73</t>
  </si>
  <si>
    <t>PRAETORIAN INS CO</t>
  </si>
  <si>
    <t>QBE INSURANCE GRP LTD</t>
  </si>
  <si>
    <t>88 PINE STREET, 4TH FL., WALL STREET PLA</t>
  </si>
  <si>
    <t>10005-1801</t>
  </si>
  <si>
    <t>(212) 805-9700</t>
  </si>
  <si>
    <t>07-Aug-79</t>
  </si>
  <si>
    <t>C-</t>
  </si>
  <si>
    <t>INTERSTATE FIRE &amp; CAS CO</t>
  </si>
  <si>
    <t>777 SAN MARIN DR</t>
  </si>
  <si>
    <t>(312) 346-6400</t>
  </si>
  <si>
    <t>01-Jan-51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</si>
  <si>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</si>
  <si>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</si>
  <si>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</si>
  <si>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</si>
  <si>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</si>
  <si>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</si>
  <si>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</si>
  <si>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</si>
  <si>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</si>
  <si>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</si>
  <si>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</si>
  <si>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</si>
  <si>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</si>
  <si>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</si>
  <si>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TN</t>
  </si>
  <si>
    <t>37414-6101</t>
  </si>
  <si>
    <t>(312) 661-4700</t>
  </si>
  <si>
    <t>ELIZABETH CAROL LUPETINI</t>
  </si>
  <si>
    <t>http://www.kemper.com</t>
  </si>
  <si>
    <t>01-Nov-74</t>
  </si>
  <si>
    <t>METROPOLITAN CASUALTY INS CO</t>
  </si>
  <si>
    <t>METLIFE INC</t>
  </si>
  <si>
    <t>PO BOX 350  700 QUAKER LANE</t>
  </si>
  <si>
    <t>WARWICK</t>
  </si>
  <si>
    <t>02887-0350</t>
  </si>
  <si>
    <t>(401) 827-2400</t>
  </si>
  <si>
    <t>KISHORE PONNAVOLU</t>
  </si>
  <si>
    <t>https://www.metlife.com</t>
  </si>
  <si>
    <t>01-Apr-82</t>
  </si>
  <si>
    <t>ALTERRA EXCESS &amp; SURPLUS INS CO</t>
  </si>
  <si>
    <t>4521 HIGHWOODS PKWY</t>
  </si>
  <si>
    <t>GLEN ALLEN</t>
  </si>
  <si>
    <t>23060</t>
  </si>
  <si>
    <t>(804) 287-6900</t>
  </si>
  <si>
    <t>FRANCIS MICHAEL CROWLEY</t>
  </si>
  <si>
    <t>https://www.markelcorp.com</t>
  </si>
  <si>
    <t>20-Jul-76</t>
  </si>
  <si>
    <t>NEW HAMPSHIRE INS CO</t>
  </si>
  <si>
    <t>30-Apr-70</t>
  </si>
  <si>
    <t>OLD DOMINION INS CO</t>
  </si>
  <si>
    <t>MAIN STREET AMERICA GROUP INC</t>
  </si>
  <si>
    <t>55 WEST STREET</t>
  </si>
  <si>
    <t>KEENE</t>
  </si>
  <si>
    <t>NH</t>
  </si>
  <si>
    <t>03431</t>
  </si>
  <si>
    <t>(904) 642-3000</t>
  </si>
  <si>
    <t>GREGG ALAN EFFNER</t>
  </si>
  <si>
    <t>http://www.msagroup.com</t>
  </si>
  <si>
    <t>03-Jun-81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</si>
  <si>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</si>
  <si>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</si>
  <si>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</si>
  <si>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</si>
  <si>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</si>
  <si>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</si>
  <si>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</si>
  <si>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</si>
  <si>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</si>
  <si>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</si>
  <si>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</si>
  <si>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</si>
  <si>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</si>
  <si>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</si>
  <si>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</si>
  <si>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</si>
  <si>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</si>
  <si>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</si>
  <si>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TOWER HILL PREFERRED INS CO</t>
  </si>
  <si>
    <t>01-Jan-87</t>
  </si>
  <si>
    <t>SCOTTSDALE INS CO</t>
  </si>
  <si>
    <t>NATIONWIDE CORP</t>
  </si>
  <si>
    <t>ONE WEST NATIONWIDE BLVD., DSPF-76</t>
  </si>
  <si>
    <t>COLUMBUS</t>
  </si>
  <si>
    <t>43215-2220</t>
  </si>
  <si>
    <t>(480) 365-4000</t>
  </si>
  <si>
    <t>MICHAEL DEAN MILLER</t>
  </si>
  <si>
    <t>https://www.scottsdaleins.com</t>
  </si>
  <si>
    <t>01-Jul-82</t>
  </si>
  <si>
    <t>AXIS SURPLUS INS CO</t>
  </si>
  <si>
    <t>AXIS SPECIALTY LTD</t>
  </si>
  <si>
    <t>11680 GREAT OAKS WAY, SUITE 500</t>
  </si>
  <si>
    <t>ALPHARETTA</t>
  </si>
  <si>
    <t>30022</t>
  </si>
  <si>
    <t>(678) 746-9400</t>
  </si>
  <si>
    <t>CARLTON WENDELL MANER</t>
  </si>
  <si>
    <t>http://www.axiscapital.com</t>
  </si>
  <si>
    <t>09-Dec-83</t>
  </si>
  <si>
    <t>TEACHERS INS CO</t>
  </si>
  <si>
    <t>ONE HORACE MANN PLAZA</t>
  </si>
  <si>
    <t>62715</t>
  </si>
  <si>
    <t>31-Dec-76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</si>
  <si>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</si>
  <si>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</si>
  <si>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</si>
  <si>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</si>
  <si>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</si>
  <si>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</si>
  <si>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</si>
  <si>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</si>
  <si>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TRAVELERS INDEMNITY CO OF AMERICA</t>
  </si>
  <si>
    <t>TRAVELERS COMPANIES INC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</si>
  <si>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</si>
  <si>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</si>
  <si>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</si>
  <si>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</si>
  <si>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</si>
  <si>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</si>
  <si>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</si>
  <si>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ROCKHILL INS CO</t>
  </si>
  <si>
    <t>STATE AUTO MUT GRP</t>
  </si>
  <si>
    <t>700 W 47TH ST SUITE 350</t>
  </si>
  <si>
    <t>KANSAS CITY</t>
  </si>
  <si>
    <t>MO</t>
  </si>
  <si>
    <t>64112</t>
  </si>
  <si>
    <t>(816) 412-1800</t>
  </si>
  <si>
    <t>ROBERT PAUL RESTREPO JR</t>
  </si>
  <si>
    <t>http://www.rhkc.com</t>
  </si>
  <si>
    <t>31-Dec-85</t>
  </si>
  <si>
    <t>UNITED FIRE &amp; CAS CO</t>
  </si>
  <si>
    <t>P. O. BOX 73909</t>
  </si>
  <si>
    <t>01-Jan-47</t>
  </si>
  <si>
    <t>UNITED SERVICES AUTOMOBILE ASN</t>
  </si>
  <si>
    <t>USAA GRP</t>
  </si>
  <si>
    <t>9800 FREDERICKSBURG RD</t>
  </si>
  <si>
    <t>SAN ANTONIO</t>
  </si>
  <si>
    <t>78288-8711</t>
  </si>
  <si>
    <t>(210) 498-2211</t>
  </si>
  <si>
    <t>JOSUE ROBLES JR</t>
  </si>
  <si>
    <t>https://www.usaa.com</t>
  </si>
  <si>
    <t>20-Jun-22</t>
  </si>
  <si>
    <t>A+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</si>
  <si>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</si>
  <si>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</si>
  <si>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</si>
  <si>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</si>
  <si>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</si>
  <si>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</si>
  <si>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</si>
  <si>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</si>
  <si>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</si>
  <si>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</si>
  <si>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</si>
  <si>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</si>
  <si>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FLORIDA FARM BUREAU GENERAL INS CO</t>
  </si>
  <si>
    <t>01-Apr-93</t>
  </si>
  <si>
    <t>FIRST COMMUNITY INS CO</t>
  </si>
  <si>
    <t>BANKERS INS GRP</t>
  </si>
  <si>
    <t>P.O. BOX 15707</t>
  </si>
  <si>
    <t>ST. PETERSBURG</t>
  </si>
  <si>
    <t>33733</t>
  </si>
  <si>
    <t>(727) 823-4000</t>
  </si>
  <si>
    <t>WILBUR LINCOLN MARTIN IV</t>
  </si>
  <si>
    <t>http://www.bankersinsurance.com</t>
  </si>
  <si>
    <t>18-Nov-93</t>
  </si>
  <si>
    <t>D+</t>
  </si>
  <si>
    <t>CITIZENS PROPERTY INS CORP</t>
  </si>
  <si>
    <t>2312 KILLEARN CTR BLVD BLDG A</t>
  </si>
  <si>
    <t>TALLAHASSEE</t>
  </si>
  <si>
    <t>32309</t>
  </si>
  <si>
    <t>(850) 513-3700</t>
  </si>
  <si>
    <t>BARRY GILWAY</t>
  </si>
  <si>
    <t>https://www.citizensfla.com</t>
  </si>
  <si>
    <t>21-Jan-93</t>
  </si>
  <si>
    <t>GEOVERA SPECIALTY INS CO</t>
  </si>
  <si>
    <t>GEOVERA HOLDINGS GROUP</t>
  </si>
  <si>
    <t>4820 BUSINESS CENTER DRIVE, SUITE 200</t>
  </si>
  <si>
    <t>FAIRFIELD</t>
  </si>
  <si>
    <t>94534-1900</t>
  </si>
  <si>
    <t>(800) 785-2658</t>
  </si>
  <si>
    <t>KEVIN MALCOLM NISH</t>
  </si>
  <si>
    <t>http://www.mygeosource.com/GVSIC</t>
  </si>
  <si>
    <t>30-Nov-94</t>
  </si>
  <si>
    <t>SOUTHERN-OWNERS INS CO</t>
  </si>
  <si>
    <t>AUTO-OWNERS GRP</t>
  </si>
  <si>
    <t>P.O. BOX 30660</t>
  </si>
  <si>
    <t>LANSING</t>
  </si>
  <si>
    <t>48909-8160</t>
  </si>
  <si>
    <t>(517) 323-1200</t>
  </si>
  <si>
    <t>JEFFREY SCOTT TAGSOLD</t>
  </si>
  <si>
    <t>http://www.auto-owners.com</t>
  </si>
  <si>
    <t>15-Jun-95</t>
  </si>
  <si>
    <t>FIRST FLORIDIAN AUTO &amp; HOME INS CO</t>
  </si>
  <si>
    <t>7840 WOODLAND CENTER BOULEVARD</t>
  </si>
  <si>
    <t>TAMPA</t>
  </si>
  <si>
    <t>33614</t>
  </si>
  <si>
    <t>(813) 890-4200</t>
  </si>
  <si>
    <t>HECTOR JAIME ALANIZ</t>
  </si>
  <si>
    <t>http://www.travelersfl.com</t>
  </si>
  <si>
    <t>01-Jun-96</t>
  </si>
  <si>
    <t>FLORIDA FAMILY INS CO</t>
  </si>
  <si>
    <t>BARRINGTON CAPITAL LLC</t>
  </si>
  <si>
    <t>PO BOX 136001</t>
  </si>
  <si>
    <t>BONITA SPRINGS</t>
  </si>
  <si>
    <t>34136-6001</t>
  </si>
  <si>
    <t>(239) 495-4700</t>
  </si>
  <si>
    <t>PETER JOSEPH CORRIGAN</t>
  </si>
  <si>
    <t>http://www.floridafamily.com</t>
  </si>
  <si>
    <t>01-May-96</t>
  </si>
  <si>
    <t>ASPEN SPECIALTY INS CO</t>
  </si>
  <si>
    <t>ASPEN INSURANCE HOLDINGS LTD</t>
  </si>
  <si>
    <t>175 CAPITAL BLVD SUITE 300</t>
  </si>
  <si>
    <t>ROCKY HILL</t>
  </si>
  <si>
    <t>06067</t>
  </si>
  <si>
    <t>(860) 258-3500</t>
  </si>
  <si>
    <t>MARIO PHILLIP VITALE</t>
  </si>
  <si>
    <t>http://www.aspen.co</t>
  </si>
  <si>
    <t>25-Nov-98</t>
  </si>
  <si>
    <t>CASTLE KEY INDEMNITY CO</t>
  </si>
  <si>
    <t>01-Oct-97</t>
  </si>
  <si>
    <t>UNIVERSAL PROPERTY &amp; CASUALTY INS</t>
  </si>
  <si>
    <t>UNIVERSAL INSURANCE HLDGS INC</t>
  </si>
  <si>
    <t>1110 WEST COMMERCIAL BOULEVARD</t>
  </si>
  <si>
    <t>FORT LAUDERDALE</t>
  </si>
  <si>
    <t>33309</t>
  </si>
  <si>
    <t>(954) 958-1200</t>
  </si>
  <si>
    <t>SEAN PATRICK DOWNES</t>
  </si>
  <si>
    <t>https://universalproperty.com</t>
  </si>
  <si>
    <t>31-Dec-97</t>
  </si>
  <si>
    <t>AMERICAN STRATEGIC INS CO</t>
  </si>
  <si>
    <t>ARX HOLDING CORP GRP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</si>
  <si>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</si>
  <si>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</si>
  <si>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</si>
  <si>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</si>
  <si>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</si>
  <si>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</si>
  <si>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</si>
  <si>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</si>
  <si>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</si>
  <si>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</si>
  <si>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</si>
  <si>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</si>
  <si>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</si>
  <si>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</si>
  <si>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</si>
  <si>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</si>
  <si>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CAPITOL PREFERRED INS CO</t>
  </si>
  <si>
    <t>PREFERRED HOLDING CO INC</t>
  </si>
  <si>
    <t>2255 KILLEARN CENTER BOULEVARD,</t>
  </si>
  <si>
    <t>(850) 521-0742</t>
  </si>
  <si>
    <t>JAMES ANTHONY GRAGANELLA</t>
  </si>
  <si>
    <t>http://www.capitol-preferred.com</t>
  </si>
  <si>
    <t>09-Apr-98</t>
  </si>
  <si>
    <t>CYPRESS PROPERTY &amp; CASUALTY INS CO</t>
  </si>
  <si>
    <t>ONEX CORP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</si>
  <si>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</si>
  <si>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</si>
  <si>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</si>
  <si>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</si>
  <si>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</si>
  <si>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</si>
  <si>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NATIONWIDE INS CO OF FLORIDA</t>
  </si>
  <si>
    <t>ONE NATIONWIDE PLAZA</t>
  </si>
  <si>
    <t>(614) 249-7111</t>
  </si>
  <si>
    <t>JAMES ERNEST LARSEN</t>
  </si>
  <si>
    <t>http://www.nationwide.com</t>
  </si>
  <si>
    <t>18-Aug-98</t>
  </si>
  <si>
    <t>FIRST PROTECTIVE INS CO</t>
  </si>
  <si>
    <t>PWC FINANCIAL INC</t>
  </si>
  <si>
    <t>7131 BUSINESS PARK LN #300</t>
  </si>
  <si>
    <t>LAKE MARY</t>
  </si>
  <si>
    <t>32746-5615</t>
  </si>
  <si>
    <t>(407) 444-5224</t>
  </si>
  <si>
    <t>LEMAN MILES PORTER</t>
  </si>
  <si>
    <t>http://www.frontlineinsurance.com</t>
  </si>
  <si>
    <t>30-Apr-98</t>
  </si>
  <si>
    <t>UNITED PROPERTY &amp; CASUALTY INS CO</t>
  </si>
  <si>
    <t>UNITED INS HOLDINGS LC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</si>
  <si>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</si>
  <si>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</si>
  <si>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</si>
  <si>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</si>
  <si>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</si>
  <si>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</si>
  <si>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TOWER HILL PRIME INS CO</t>
  </si>
  <si>
    <t>01-Apr-00</t>
  </si>
  <si>
    <t>QBE SPECIALTY INS CO</t>
  </si>
  <si>
    <t>88 PINE STREET, 16TH FL., WALL ST. PLAZA</t>
  </si>
  <si>
    <t>28-Aug-02</t>
  </si>
  <si>
    <t>ST JOHNS INS CO INC</t>
  </si>
  <si>
    <t>ST JOHNS FINANCIAL HOLDING CO INC</t>
  </si>
  <si>
    <t>6675 WESTWOOD BLVD STE 360</t>
  </si>
  <si>
    <t>ORLANDO</t>
  </si>
  <si>
    <t>32821-6015</t>
  </si>
  <si>
    <t>(407) 226-8460</t>
  </si>
  <si>
    <t>REESE IRWIN BOWEN</t>
  </si>
  <si>
    <t>http://www.stjohnsinsurance.com</t>
  </si>
  <si>
    <t>04-Dec-03</t>
  </si>
  <si>
    <t>UNIVERSAL INS CO OF NORTH AMERICA</t>
  </si>
  <si>
    <t>UNIVERSAL INS CO GRP</t>
  </si>
  <si>
    <t>101 ARTHUR ANDERSEN PKWY STE 220</t>
  </si>
  <si>
    <t>SARASOTA</t>
  </si>
  <si>
    <t>34232-6305</t>
  </si>
  <si>
    <t>(941) 378-8851</t>
  </si>
  <si>
    <t>MIGUEL ANGEL BARRALES</t>
  </si>
  <si>
    <t>http://www.uihna.com</t>
  </si>
  <si>
    <t>23-Apr-04</t>
  </si>
  <si>
    <t>TOWER HILL SELECT INS CO</t>
  </si>
  <si>
    <t>24-Jun-04</t>
  </si>
  <si>
    <t>ASI ASR CORP</t>
  </si>
  <si>
    <t>21-Oct-04</t>
  </si>
  <si>
    <t>GULFSTREAM PROP &amp; CAS INS CO</t>
  </si>
  <si>
    <t>NEW HOLDINGS INC</t>
  </si>
  <si>
    <t>6964 PROFESSIONAL PKWY EAST</t>
  </si>
  <si>
    <t>34240</t>
  </si>
  <si>
    <t>(941) 388-0905</t>
  </si>
  <si>
    <t>KERRY WAYNE FORD</t>
  </si>
  <si>
    <t>http://www.gspcic.com</t>
  </si>
  <si>
    <t>18-Jan-05</t>
  </si>
  <si>
    <t>AMERICAN MODERN INS CO OF FLORIDA</t>
  </si>
  <si>
    <t>31-Jul-07</t>
  </si>
  <si>
    <t>FLORIDA PENINSULA INS CO</t>
  </si>
  <si>
    <t>FLORIDA PENINSULA HOLDINGS LLC</t>
  </si>
  <si>
    <t>903 NW 65TH ST SUITE 200</t>
  </si>
  <si>
    <t>BOCA RATON</t>
  </si>
  <si>
    <t>33487</t>
  </si>
  <si>
    <t>(561) 994-8366</t>
  </si>
  <si>
    <t>CLINT BRYAN STRAUCH</t>
  </si>
  <si>
    <t>http://www.floridapeninsula.com</t>
  </si>
  <si>
    <t>01-May-05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</si>
  <si>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</si>
  <si>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</si>
  <si>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</si>
  <si>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</si>
  <si>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</si>
  <si>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</si>
  <si>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FIDELITY FIRE &amp; CASUALTY CO</t>
  </si>
  <si>
    <t>FIDELITY INSURANCE HOLDINGS INC</t>
  </si>
  <si>
    <t>P.O. BOX 958405</t>
  </si>
  <si>
    <t>32795-8405</t>
  </si>
  <si>
    <t>26-May-05</t>
  </si>
  <si>
    <t>ACA HOME INS CORP</t>
  </si>
  <si>
    <t>P. O. BOX 33018</t>
  </si>
  <si>
    <t>33733-8018</t>
  </si>
  <si>
    <t>01-Oct-05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</si>
  <si>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</si>
  <si>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</si>
  <si>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</si>
  <si>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</si>
  <si>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</si>
  <si>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</si>
  <si>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</si>
  <si>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SECURITY FIRST INS CO</t>
  </si>
  <si>
    <t>SECURITY FIRST INS HOLDINGS LLC</t>
  </si>
  <si>
    <t>140 SOUTH ATLANTIC AVENUE  SUITE 200</t>
  </si>
  <si>
    <t>ORMOND BEACH</t>
  </si>
  <si>
    <t>32176</t>
  </si>
  <si>
    <t>(386) 673-5308</t>
  </si>
  <si>
    <t>WALLACE LOCKWOOD BURT</t>
  </si>
  <si>
    <t>http://securityfirstflorida.com</t>
  </si>
  <si>
    <t>25-May-05</t>
  </si>
  <si>
    <t>AMERICAN TRADITIONS INS CO</t>
  </si>
  <si>
    <t>JERGER HOLDING CORP</t>
  </si>
  <si>
    <t>7785 66TH STREET</t>
  </si>
  <si>
    <t>PINELLAS PARK</t>
  </si>
  <si>
    <t>33781</t>
  </si>
  <si>
    <t>(727) 561-0013</t>
  </si>
  <si>
    <t>THOMAS JOHN JERGER JR</t>
  </si>
  <si>
    <t>http://www.jergermga.com</t>
  </si>
  <si>
    <t>01-Jan-06</t>
  </si>
  <si>
    <t>PRIME INS CO</t>
  </si>
  <si>
    <t>PRIME HOLDINGS INS SERVICES INC</t>
  </si>
  <si>
    <t>PO BOX 4439</t>
  </si>
  <si>
    <t>SANDY</t>
  </si>
  <si>
    <t>UT</t>
  </si>
  <si>
    <t>84091-4439</t>
  </si>
  <si>
    <t>(801) 304-5502</t>
  </si>
  <si>
    <t>RICK JOHN LINDSEY</t>
  </si>
  <si>
    <t>http://www.primeis.com</t>
  </si>
  <si>
    <t>13-Jun-06</t>
  </si>
  <si>
    <t>TOWER HILL SIGNATURE INS CO</t>
  </si>
  <si>
    <t>(800) 509-1592</t>
  </si>
  <si>
    <t>01-Apr-06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</si>
  <si>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</si>
  <si>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</si>
  <si>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</si>
  <si>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</si>
  <si>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</si>
  <si>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</si>
  <si>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</si>
  <si>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AMERICAN INTEGRITY INS CO OF FL</t>
  </si>
  <si>
    <t>7650 W. COURTNEY CAMPBELL PKWY, SUITE 12</t>
  </si>
  <si>
    <t>33607</t>
  </si>
  <si>
    <t>(813) 880-7000</t>
  </si>
  <si>
    <t>ROBERT CRAIG RITCHIE</t>
  </si>
  <si>
    <t>http://www.aiicfl.com</t>
  </si>
  <si>
    <t>13-Sep-06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</si>
  <si>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</si>
  <si>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</si>
  <si>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</si>
  <si>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</si>
  <si>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</si>
  <si>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</si>
  <si>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</si>
  <si>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</si>
  <si>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PRIVILEGE UNDERWRITERS RECIP EXCH</t>
  </si>
  <si>
    <t>PURE COMPANIES GRP</t>
  </si>
  <si>
    <t>ONE N LEXINGTON AVE SUITE 1450</t>
  </si>
  <si>
    <t>WHITE PLAINS</t>
  </si>
  <si>
    <t>10601-1743</t>
  </si>
  <si>
    <t>(914) 328-7388</t>
  </si>
  <si>
    <t>ROSS J BUCHMUELLER</t>
  </si>
  <si>
    <t>http://www.pureinsurance.com</t>
  </si>
  <si>
    <t>29-Jan-07</t>
  </si>
  <si>
    <t>HOMEOWNERS CHOICE PROP &amp; CAS INS CO</t>
  </si>
  <si>
    <t>HCI GROUP INC</t>
  </si>
  <si>
    <t>5300 W CYPRESS ST SUITE 100</t>
  </si>
  <si>
    <t>813-405-3600</t>
  </si>
  <si>
    <t>SCOTT RICHARDSON WALLACE</t>
  </si>
  <si>
    <t>http://www.hcpci.com</t>
  </si>
  <si>
    <t>19-Jun-07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</si>
  <si>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</si>
  <si>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</si>
  <si>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</si>
  <si>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</si>
  <si>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</si>
  <si>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</si>
  <si>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</si>
  <si>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MODERN USA INS CO</t>
  </si>
  <si>
    <t>JERGER INS HOLDINGS CO</t>
  </si>
  <si>
    <t>31-May-07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</si>
  <si>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</si>
  <si>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</si>
  <si>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</si>
  <si>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</si>
  <si>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</si>
  <si>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</si>
  <si>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PEOPLES TRUST INS CO</t>
  </si>
  <si>
    <t>6001 BROKEN SOUND PARKWAY, SUITE 200</t>
  </si>
  <si>
    <t>(561) 988-9170</t>
  </si>
  <si>
    <t>MITCHELL FREDERICK POLITZER</t>
  </si>
  <si>
    <t>http://www.peoplestrustinsurance.com</t>
  </si>
  <si>
    <t>06-Mar-08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</si>
  <si>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</si>
  <si>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</si>
  <si>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</si>
  <si>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</si>
  <si>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</si>
  <si>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</si>
  <si>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</si>
  <si>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ASI PREFERRED INS CORP</t>
  </si>
  <si>
    <t>PO BOX 33018</t>
  </si>
  <si>
    <t>15-Mar-08</t>
  </si>
  <si>
    <t>AMERICAN PLATINUM PROP &amp; CAS INS CO</t>
  </si>
  <si>
    <t>UNIVERSAL INS HOLDING GRP</t>
  </si>
  <si>
    <t>https://americanplatinumpcic.com</t>
  </si>
  <si>
    <t xml:space="preserve">  -   -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</si>
  <si>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</si>
  <si>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</si>
  <si>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</si>
  <si>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</si>
  <si>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</si>
  <si>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</si>
  <si>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</si>
  <si>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</si>
  <si>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PREPARED INS CO</t>
  </si>
  <si>
    <t>PREPARED HOLDINGS LLC</t>
  </si>
  <si>
    <t>1715 N WESTSHORE BLVD STE 930</t>
  </si>
  <si>
    <t>(813) 286-3730</t>
  </si>
  <si>
    <t>ERIC LEE GOBBLE</t>
  </si>
  <si>
    <t>http://preparedins.com</t>
  </si>
  <si>
    <t>18-Sep-09</t>
  </si>
  <si>
    <t>SOUTHERN FIDELITY P&amp;C INC</t>
  </si>
  <si>
    <t>SFPC HOLDING COMPANY LLC</t>
  </si>
  <si>
    <t>32309-3562</t>
  </si>
  <si>
    <t>12-Jan-12</t>
  </si>
  <si>
    <t>HERITAGE PROPERTY &amp; CASUALTY INS CO</t>
  </si>
  <si>
    <t>HERITAGE INS HOLDINGS LLC</t>
  </si>
  <si>
    <t>700 CENTRAL AVENUE SUITE 330</t>
  </si>
  <si>
    <t>SAINT PETERSBURG</t>
  </si>
  <si>
    <t>33701-3600</t>
  </si>
  <si>
    <t>(727) 362-7200</t>
  </si>
  <si>
    <t>RICHARD ALEXANDER WIDDICOMBE</t>
  </si>
  <si>
    <t>http://www.heritagepci.com</t>
  </si>
  <si>
    <t>02-Aug-12</t>
  </si>
  <si>
    <t>Weiss Ratings LLC</t>
  </si>
  <si>
    <t>Florida Homeowners Insurers</t>
  </si>
  <si>
    <t>For Media Release</t>
  </si>
  <si>
    <t>Prepared:  August 18, 2014</t>
  </si>
  <si>
    <t>Company</t>
  </si>
  <si>
    <t>Group Name</t>
  </si>
  <si>
    <t>Address</t>
  </si>
  <si>
    <t>City</t>
  </si>
  <si>
    <t>Domicile State</t>
  </si>
  <si>
    <t>Zip</t>
  </si>
  <si>
    <t>Phone</t>
  </si>
  <si>
    <t>President</t>
  </si>
  <si>
    <t>Web Address</t>
  </si>
  <si>
    <t>Commenced Operations</t>
  </si>
  <si>
    <t>Weiss Financial Strength Rating *</t>
  </si>
  <si>
    <t>2013 Florida Homeowners Direct Premiums Written               $</t>
  </si>
  <si>
    <t>Net Income            2013                       $</t>
  </si>
  <si>
    <t>Capital and Surplus          2013</t>
  </si>
  <si>
    <t>2012 Reserves</t>
  </si>
  <si>
    <t>2013 Reserves</t>
  </si>
  <si>
    <t>2012 to 2013 change in reserves                   $</t>
  </si>
  <si>
    <t>2012 to 2013 change %</t>
  </si>
  <si>
    <t>2013 to 2014 change in reserves                   $</t>
  </si>
  <si>
    <t>2013 to 2014 change %</t>
  </si>
  <si>
    <t>2012 to 2014 change in reserves                   $</t>
  </si>
  <si>
    <t>2012 to 2014 change %</t>
  </si>
  <si>
    <t>Weiss Ratings, LLC</t>
  </si>
  <si>
    <t>*A=Excellent; B=Good; C=Fair; D=Weak; E=Very Weak; U=Unrated</t>
  </si>
  <si>
    <t>Weiss recommended insurers are ranked A+, A, A-, B+</t>
  </si>
  <si>
    <t>Total Assets as of June 30, 2014             $</t>
  </si>
  <si>
    <t>Total Liabilities  as of June 30, 2014       $</t>
  </si>
  <si>
    <t>Net Income            June 2014        $</t>
  </si>
  <si>
    <t>Capital and Surplus              June 2014</t>
  </si>
  <si>
    <t>June 2014 Reserves</t>
  </si>
  <si>
    <t>Prepared:  October 23, 2014</t>
  </si>
  <si>
    <t>2013 Marketshare                         %</t>
  </si>
  <si>
    <t>2013 Florida Homeowners Direct Losses    Incurred                               $</t>
  </si>
</sst>
</file>

<file path=xl/styles.xml><?xml version="1.0" encoding="utf-8"?>
<styleSheet xmlns="http://schemas.openxmlformats.org/spreadsheetml/2006/main">
  <numFmts count="1">
    <numFmt numFmtId="164" formatCode="#,##0.0_);[Red]\(#,##0.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0" fontId="3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5"/>
    </xf>
    <xf numFmtId="38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38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C128"/>
  <sheetViews>
    <sheetView tabSelected="1" topLeftCell="J4" workbookViewId="0">
      <pane ySplit="4" topLeftCell="A8" activePane="bottomLeft" state="frozen"/>
      <selection activeCell="K4" sqref="K4"/>
      <selection pane="bottomLeft" activeCell="AE16" sqref="AE16"/>
    </sheetView>
  </sheetViews>
  <sheetFormatPr defaultRowHeight="15"/>
  <cols>
    <col min="1" max="1" width="39.28515625" style="7" customWidth="1"/>
    <col min="2" max="2" width="45.28515625" style="7" customWidth="1"/>
    <col min="3" max="3" width="40.85546875" style="7" customWidth="1"/>
    <col min="4" max="4" width="20" style="7" customWidth="1"/>
    <col min="5" max="5" width="14.7109375" style="7" customWidth="1"/>
    <col min="6" max="6" width="20" style="7" customWidth="1"/>
    <col min="7" max="7" width="16.42578125" style="7" customWidth="1"/>
    <col min="8" max="8" width="34.42578125" style="7" bestFit="1" customWidth="1"/>
    <col min="9" max="9" width="37.28515625" style="7" bestFit="1" customWidth="1"/>
    <col min="10" max="10" width="22.85546875" style="11" bestFit="1" customWidth="1"/>
    <col min="11" max="11" width="15.85546875" style="2" customWidth="1"/>
    <col min="12" max="12" width="21" style="11" customWidth="1"/>
    <col min="13" max="14" width="16" style="11" customWidth="1"/>
    <col min="15" max="15" width="19.28515625" style="11" customWidth="1"/>
    <col min="16" max="16" width="14" style="16" customWidth="1"/>
    <col min="17" max="17" width="15.140625" style="11" customWidth="1"/>
    <col min="18" max="18" width="13.140625" style="11" customWidth="1"/>
    <col min="19" max="19" width="15.28515625" style="11" customWidth="1"/>
    <col min="20" max="20" width="15.42578125" style="11" customWidth="1"/>
    <col min="21" max="21" width="20.7109375" style="11" customWidth="1"/>
    <col min="22" max="22" width="17.7109375" style="11" customWidth="1"/>
    <col min="23" max="23" width="15.7109375" style="11" customWidth="1"/>
    <col min="24" max="24" width="14" style="16" customWidth="1"/>
    <col min="25" max="25" width="15.42578125" style="11" customWidth="1"/>
    <col min="26" max="26" width="14" style="11" customWidth="1"/>
    <col min="27" max="27" width="12.85546875" style="16" customWidth="1"/>
    <col min="28" max="28" width="14.5703125" style="11" customWidth="1"/>
    <col min="29" max="29" width="14" style="16" customWidth="1"/>
  </cols>
  <sheetData>
    <row r="1" spans="1:29" ht="18.75">
      <c r="A1" s="5" t="s">
        <v>800</v>
      </c>
      <c r="B1" s="5"/>
      <c r="C1" s="5"/>
      <c r="D1" s="5"/>
      <c r="E1" s="5"/>
      <c r="F1" s="5"/>
      <c r="G1" s="5"/>
      <c r="H1" s="5"/>
      <c r="I1" s="5"/>
      <c r="J1" s="10"/>
      <c r="K1" s="10"/>
      <c r="L1" s="10"/>
      <c r="M1" s="10"/>
      <c r="N1" s="10"/>
      <c r="O1" s="10"/>
      <c r="P1" s="13"/>
      <c r="Q1" s="10"/>
      <c r="R1" s="10"/>
      <c r="S1" s="10"/>
      <c r="T1" s="10"/>
    </row>
    <row r="2" spans="1:29" ht="15.75">
      <c r="A2" s="6" t="s">
        <v>801</v>
      </c>
      <c r="B2" s="6" t="s">
        <v>802</v>
      </c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2"/>
      <c r="O2" s="12"/>
      <c r="P2" s="15"/>
      <c r="Q2" s="12"/>
      <c r="R2" s="12"/>
      <c r="S2" s="12"/>
      <c r="T2" s="12"/>
    </row>
    <row r="3" spans="1:29">
      <c r="A3" s="7" t="s">
        <v>803</v>
      </c>
    </row>
    <row r="4" spans="1:29" ht="18.75">
      <c r="A4" s="5" t="s">
        <v>826</v>
      </c>
      <c r="B4" s="5"/>
      <c r="C4" s="5"/>
      <c r="D4" s="5"/>
      <c r="E4" s="5"/>
      <c r="F4" s="5"/>
      <c r="G4" s="5"/>
      <c r="H4" s="5"/>
      <c r="I4" s="5"/>
      <c r="J4" s="5"/>
      <c r="K4" s="8" t="s">
        <v>827</v>
      </c>
      <c r="L4" s="5"/>
      <c r="M4" s="10"/>
      <c r="N4" s="13"/>
      <c r="O4" s="10"/>
      <c r="P4" s="13"/>
      <c r="Q4" s="10"/>
      <c r="R4" s="10"/>
      <c r="V4" s="14"/>
    </row>
    <row r="5" spans="1:29" ht="15.75">
      <c r="A5" s="6" t="s">
        <v>801</v>
      </c>
      <c r="B5" s="6" t="s">
        <v>802</v>
      </c>
      <c r="C5" s="6"/>
      <c r="D5" s="6"/>
      <c r="E5" s="6"/>
      <c r="F5" s="6"/>
      <c r="G5" s="6"/>
      <c r="H5" s="6"/>
      <c r="I5" s="6"/>
      <c r="J5" s="6"/>
      <c r="K5" s="8" t="s">
        <v>828</v>
      </c>
      <c r="L5" s="6"/>
      <c r="M5" s="12"/>
      <c r="N5" s="15"/>
      <c r="O5" s="12"/>
      <c r="P5" s="15"/>
      <c r="Q5" s="12"/>
      <c r="R5" s="12"/>
      <c r="V5" s="14"/>
    </row>
    <row r="6" spans="1:29">
      <c r="A6" s="7" t="s">
        <v>834</v>
      </c>
      <c r="J6" s="7"/>
      <c r="K6" s="8"/>
      <c r="L6" s="7"/>
      <c r="N6" s="16"/>
      <c r="V6" s="14"/>
    </row>
    <row r="7" spans="1:29" s="17" customFormat="1" ht="75.75" customHeight="1">
      <c r="A7" s="9" t="s">
        <v>804</v>
      </c>
      <c r="B7" s="9" t="s">
        <v>805</v>
      </c>
      <c r="C7" s="9" t="s">
        <v>806</v>
      </c>
      <c r="D7" s="9" t="s">
        <v>807</v>
      </c>
      <c r="E7" s="9" t="s">
        <v>808</v>
      </c>
      <c r="F7" s="9" t="s">
        <v>809</v>
      </c>
      <c r="G7" s="9" t="s">
        <v>810</v>
      </c>
      <c r="H7" s="9" t="s">
        <v>811</v>
      </c>
      <c r="I7" s="9" t="s">
        <v>812</v>
      </c>
      <c r="J7" s="1" t="s">
        <v>813</v>
      </c>
      <c r="K7" s="1" t="s">
        <v>814</v>
      </c>
      <c r="L7" s="3" t="s">
        <v>815</v>
      </c>
      <c r="M7" s="3" t="s">
        <v>836</v>
      </c>
      <c r="N7" s="3" t="s">
        <v>829</v>
      </c>
      <c r="O7" s="3" t="s">
        <v>830</v>
      </c>
      <c r="P7" s="4" t="s">
        <v>835</v>
      </c>
      <c r="Q7" s="1" t="s">
        <v>816</v>
      </c>
      <c r="R7" s="1" t="s">
        <v>831</v>
      </c>
      <c r="S7" s="1" t="s">
        <v>817</v>
      </c>
      <c r="T7" s="1" t="s">
        <v>832</v>
      </c>
      <c r="U7" s="1" t="s">
        <v>818</v>
      </c>
      <c r="V7" s="1" t="s">
        <v>819</v>
      </c>
      <c r="W7" s="1" t="s">
        <v>820</v>
      </c>
      <c r="X7" s="4" t="s">
        <v>821</v>
      </c>
      <c r="Y7" s="1" t="s">
        <v>833</v>
      </c>
      <c r="Z7" s="1" t="s">
        <v>822</v>
      </c>
      <c r="AA7" s="4" t="s">
        <v>823</v>
      </c>
      <c r="AB7" s="1" t="s">
        <v>824</v>
      </c>
      <c r="AC7" s="4" t="s">
        <v>825</v>
      </c>
    </row>
    <row r="8" spans="1:29">
      <c r="A8" s="7" t="s">
        <v>480</v>
      </c>
      <c r="B8" s="7" t="s">
        <v>11</v>
      </c>
      <c r="C8" s="7" t="s">
        <v>481</v>
      </c>
      <c r="D8" s="7" t="s">
        <v>482</v>
      </c>
      <c r="E8" s="7" t="s">
        <v>48</v>
      </c>
      <c r="F8" s="7" t="s">
        <v>483</v>
      </c>
      <c r="G8" s="7" t="s">
        <v>484</v>
      </c>
      <c r="H8" s="7" t="s">
        <v>485</v>
      </c>
      <c r="I8" s="7" t="s">
        <v>486</v>
      </c>
      <c r="J8" s="11" t="s">
        <v>487</v>
      </c>
      <c r="K8" s="18" t="s">
        <v>455</v>
      </c>
      <c r="L8" s="19">
        <v>1272335759</v>
      </c>
      <c r="M8" s="19">
        <v>388109714</v>
      </c>
      <c r="N8" s="19">
        <v>14610658790</v>
      </c>
      <c r="O8" s="19">
        <v>7103245853</v>
      </c>
      <c r="P8" s="16">
        <v>14.599704591410356</v>
      </c>
      <c r="Q8" s="19">
        <v>665346488</v>
      </c>
      <c r="R8" s="19">
        <v>491494865</v>
      </c>
      <c r="S8" s="19">
        <v>7008208509</v>
      </c>
      <c r="T8" s="19">
        <v>7507412937</v>
      </c>
      <c r="U8" s="19">
        <v>1140376988</v>
      </c>
      <c r="V8" s="19">
        <v>953328817</v>
      </c>
      <c r="W8" s="21">
        <f t="shared" ref="W8:W39" si="0">SUM(V8-U8)</f>
        <v>-187048171</v>
      </c>
      <c r="X8" s="23">
        <f t="shared" ref="X8:X39" si="1">SUM(W8/U8)*100</f>
        <v>-16.402310198143002</v>
      </c>
      <c r="Y8" s="19">
        <v>865228643</v>
      </c>
      <c r="Z8" s="21">
        <f t="shared" ref="Z8:Z39" si="2">SUM(Y8-V8)</f>
        <v>-88100174</v>
      </c>
      <c r="AA8" s="23">
        <f t="shared" ref="AA8:AA39" si="3">SUM(Z8/V8)*100</f>
        <v>-9.2413207729563478</v>
      </c>
      <c r="AB8" s="21">
        <f t="shared" ref="AB8:AB39" si="4">SUM(Y8-U8)</f>
        <v>-275148345</v>
      </c>
      <c r="AC8" s="23">
        <f t="shared" ref="AC8:AC39" si="5">SUM(AB8/U8)*100</f>
        <v>-24.127840871513623</v>
      </c>
    </row>
    <row r="9" spans="1:29">
      <c r="A9" s="7" t="s">
        <v>534</v>
      </c>
      <c r="B9" s="7" t="s">
        <v>535</v>
      </c>
      <c r="C9" s="7" t="s">
        <v>536</v>
      </c>
      <c r="D9" s="7" t="s">
        <v>537</v>
      </c>
      <c r="E9" s="7" t="s">
        <v>48</v>
      </c>
      <c r="F9" s="7" t="s">
        <v>538</v>
      </c>
      <c r="G9" s="7" t="s">
        <v>539</v>
      </c>
      <c r="H9" s="7" t="s">
        <v>540</v>
      </c>
      <c r="I9" s="7" t="s">
        <v>541</v>
      </c>
      <c r="J9" s="11" t="s">
        <v>542</v>
      </c>
      <c r="K9" s="18" t="s">
        <v>139</v>
      </c>
      <c r="L9" s="19">
        <v>684379171</v>
      </c>
      <c r="M9" s="19">
        <v>141630309</v>
      </c>
      <c r="N9" s="19">
        <v>649078266</v>
      </c>
      <c r="O9" s="19">
        <v>481215864</v>
      </c>
      <c r="P9" s="16">
        <v>7.8530636700546541</v>
      </c>
      <c r="Q9" s="19">
        <v>27650575</v>
      </c>
      <c r="R9" s="19">
        <v>2918409</v>
      </c>
      <c r="S9" s="19">
        <v>161803292</v>
      </c>
      <c r="T9" s="19">
        <v>167862402</v>
      </c>
      <c r="U9" s="19">
        <v>91333208</v>
      </c>
      <c r="V9" s="19">
        <v>68267257</v>
      </c>
      <c r="W9" s="21">
        <f t="shared" si="0"/>
        <v>-23065951</v>
      </c>
      <c r="X9" s="23">
        <f t="shared" si="1"/>
        <v>-25.254725532032118</v>
      </c>
      <c r="Y9" s="19">
        <v>65685968</v>
      </c>
      <c r="Z9" s="21">
        <f t="shared" si="2"/>
        <v>-2581289</v>
      </c>
      <c r="AA9" s="23">
        <f t="shared" si="3"/>
        <v>-3.7811523612264071</v>
      </c>
      <c r="AB9" s="21">
        <f t="shared" si="4"/>
        <v>-25647240</v>
      </c>
      <c r="AC9" s="23">
        <f t="shared" si="5"/>
        <v>-28.080958242482843</v>
      </c>
    </row>
    <row r="10" spans="1:29">
      <c r="A10" s="7" t="s">
        <v>552</v>
      </c>
      <c r="B10" s="7" t="s">
        <v>553</v>
      </c>
      <c r="C10" s="7" t="s">
        <v>554</v>
      </c>
      <c r="D10" s="7" t="s">
        <v>555</v>
      </c>
      <c r="E10" s="7" t="s">
        <v>48</v>
      </c>
      <c r="F10" s="7" t="s">
        <v>556</v>
      </c>
      <c r="G10" s="7" t="s">
        <v>557</v>
      </c>
      <c r="H10" s="7" t="s">
        <v>558</v>
      </c>
      <c r="I10" s="7" t="s">
        <v>559</v>
      </c>
      <c r="J10" s="11" t="s">
        <v>560</v>
      </c>
      <c r="K10" s="18" t="s">
        <v>33</v>
      </c>
      <c r="L10" s="19">
        <v>646850723</v>
      </c>
      <c r="M10" s="19">
        <v>136310936</v>
      </c>
      <c r="N10" s="19">
        <v>1889571626</v>
      </c>
      <c r="O10" s="19">
        <v>1082590934</v>
      </c>
      <c r="P10" s="16">
        <v>7.422435000932964</v>
      </c>
      <c r="Q10" s="19">
        <v>174481188</v>
      </c>
      <c r="R10" s="19">
        <v>60640125</v>
      </c>
      <c r="S10" s="19">
        <v>734564784</v>
      </c>
      <c r="T10" s="19">
        <v>806980691</v>
      </c>
      <c r="U10" s="19">
        <v>317216348</v>
      </c>
      <c r="V10" s="19">
        <v>237404643</v>
      </c>
      <c r="W10" s="21">
        <f t="shared" si="0"/>
        <v>-79811705</v>
      </c>
      <c r="X10" s="23">
        <f t="shared" si="1"/>
        <v>-25.160022648013086</v>
      </c>
      <c r="Y10" s="19">
        <v>216331219</v>
      </c>
      <c r="Z10" s="21">
        <f t="shared" si="2"/>
        <v>-21073424</v>
      </c>
      <c r="AA10" s="23">
        <f t="shared" si="3"/>
        <v>-8.8765846083305124</v>
      </c>
      <c r="AB10" s="21">
        <f t="shared" si="4"/>
        <v>-100885129</v>
      </c>
      <c r="AC10" s="23">
        <f t="shared" si="5"/>
        <v>-31.803256558517596</v>
      </c>
    </row>
    <row r="11" spans="1:29">
      <c r="A11" s="7" t="s">
        <v>729</v>
      </c>
      <c r="B11" s="7" t="s">
        <v>730</v>
      </c>
      <c r="C11" s="7" t="s">
        <v>731</v>
      </c>
      <c r="D11" s="7" t="s">
        <v>508</v>
      </c>
      <c r="E11" s="7" t="s">
        <v>48</v>
      </c>
      <c r="F11" s="7" t="s">
        <v>707</v>
      </c>
      <c r="G11" s="7" t="s">
        <v>732</v>
      </c>
      <c r="H11" s="7" t="s">
        <v>733</v>
      </c>
      <c r="I11" s="7" t="s">
        <v>734</v>
      </c>
      <c r="J11" s="11" t="s">
        <v>735</v>
      </c>
      <c r="K11" s="18" t="s">
        <v>105</v>
      </c>
      <c r="L11" s="19">
        <v>311550298</v>
      </c>
      <c r="M11" s="19">
        <v>45609634</v>
      </c>
      <c r="N11" s="19">
        <v>370897378</v>
      </c>
      <c r="O11" s="19">
        <v>232746240</v>
      </c>
      <c r="P11" s="16">
        <v>3.574954397053824</v>
      </c>
      <c r="Q11" s="19">
        <v>45723648</v>
      </c>
      <c r="R11" s="19">
        <v>19737105</v>
      </c>
      <c r="S11" s="19">
        <v>116898615</v>
      </c>
      <c r="T11" s="19">
        <v>138151137</v>
      </c>
      <c r="U11" s="19">
        <v>38045468</v>
      </c>
      <c r="V11" s="19">
        <v>40006717</v>
      </c>
      <c r="W11" s="21">
        <f t="shared" si="0"/>
        <v>1961249</v>
      </c>
      <c r="X11" s="23">
        <f t="shared" si="1"/>
        <v>5.1550134696726557</v>
      </c>
      <c r="Y11" s="19">
        <v>39432004</v>
      </c>
      <c r="Z11" s="21">
        <f t="shared" si="2"/>
        <v>-574713</v>
      </c>
      <c r="AA11" s="23">
        <f t="shared" si="3"/>
        <v>-1.4365412688074355</v>
      </c>
      <c r="AB11" s="21">
        <f t="shared" si="4"/>
        <v>1386536</v>
      </c>
      <c r="AC11" s="23">
        <f t="shared" si="5"/>
        <v>3.6444183049607908</v>
      </c>
    </row>
    <row r="12" spans="1:29">
      <c r="A12" s="7" t="s">
        <v>636</v>
      </c>
      <c r="B12" s="7" t="s">
        <v>637</v>
      </c>
      <c r="C12" s="7" t="s">
        <v>638</v>
      </c>
      <c r="D12" s="7" t="s">
        <v>639</v>
      </c>
      <c r="E12" s="7" t="s">
        <v>48</v>
      </c>
      <c r="F12" s="7" t="s">
        <v>640</v>
      </c>
      <c r="G12" s="7" t="s">
        <v>641</v>
      </c>
      <c r="H12" s="7" t="s">
        <v>642</v>
      </c>
      <c r="I12" s="7" t="s">
        <v>643</v>
      </c>
      <c r="J12" s="11" t="s">
        <v>644</v>
      </c>
      <c r="K12" s="18" t="s">
        <v>105</v>
      </c>
      <c r="L12" s="19">
        <v>310352524</v>
      </c>
      <c r="M12" s="19">
        <v>60317347</v>
      </c>
      <c r="N12" s="19">
        <v>323914381</v>
      </c>
      <c r="O12" s="19">
        <v>244040304</v>
      </c>
      <c r="P12" s="16">
        <v>3.5612102682391034</v>
      </c>
      <c r="Q12" s="19">
        <v>15458436</v>
      </c>
      <c r="R12" s="19">
        <v>8050837</v>
      </c>
      <c r="S12" s="19">
        <v>71154644</v>
      </c>
      <c r="T12" s="19">
        <v>79874077</v>
      </c>
      <c r="U12" s="19">
        <v>81830849</v>
      </c>
      <c r="V12" s="19">
        <v>76593224</v>
      </c>
      <c r="W12" s="21">
        <f t="shared" si="0"/>
        <v>-5237625</v>
      </c>
      <c r="X12" s="23">
        <f t="shared" si="1"/>
        <v>-6.4005507262914998</v>
      </c>
      <c r="Y12" s="19">
        <v>77102914</v>
      </c>
      <c r="Z12" s="21">
        <f t="shared" si="2"/>
        <v>509690</v>
      </c>
      <c r="AA12" s="23">
        <f t="shared" si="3"/>
        <v>0.66545051034801717</v>
      </c>
      <c r="AB12" s="21">
        <f t="shared" si="4"/>
        <v>-4727935</v>
      </c>
      <c r="AC12" s="23">
        <f t="shared" si="5"/>
        <v>-5.7776927134166725</v>
      </c>
    </row>
    <row r="13" spans="1:29">
      <c r="A13" s="7" t="s">
        <v>446</v>
      </c>
      <c r="B13" s="7" t="s">
        <v>447</v>
      </c>
      <c r="C13" s="7" t="s">
        <v>448</v>
      </c>
      <c r="D13" s="7" t="s">
        <v>449</v>
      </c>
      <c r="E13" s="7" t="s">
        <v>133</v>
      </c>
      <c r="F13" s="7" t="s">
        <v>450</v>
      </c>
      <c r="G13" s="7" t="s">
        <v>451</v>
      </c>
      <c r="H13" s="7" t="s">
        <v>452</v>
      </c>
      <c r="I13" s="7" t="s">
        <v>453</v>
      </c>
      <c r="J13" s="11" t="s">
        <v>454</v>
      </c>
      <c r="K13" s="18" t="s">
        <v>455</v>
      </c>
      <c r="L13" s="19">
        <v>277431545</v>
      </c>
      <c r="M13" s="19">
        <v>57644426</v>
      </c>
      <c r="N13" s="19">
        <v>29862593657</v>
      </c>
      <c r="O13" s="19">
        <v>7837275710</v>
      </c>
      <c r="P13" s="16">
        <v>3.1834510448107034</v>
      </c>
      <c r="Q13" s="19">
        <v>922550983</v>
      </c>
      <c r="R13" s="19">
        <v>63663851</v>
      </c>
      <c r="S13" s="19">
        <v>20754486132</v>
      </c>
      <c r="T13" s="19">
        <v>22025317947</v>
      </c>
      <c r="U13" s="19">
        <v>2653578543</v>
      </c>
      <c r="V13" s="19">
        <v>2542686138</v>
      </c>
      <c r="W13" s="21">
        <f t="shared" si="0"/>
        <v>-110892405</v>
      </c>
      <c r="X13" s="23">
        <f t="shared" si="1"/>
        <v>-4.1789757944994061</v>
      </c>
      <c r="Y13" s="19">
        <v>2725792183</v>
      </c>
      <c r="Z13" s="21">
        <f t="shared" si="2"/>
        <v>183106045</v>
      </c>
      <c r="AA13" s="23">
        <f t="shared" si="3"/>
        <v>7.2012838023345527</v>
      </c>
      <c r="AB13" s="21">
        <f t="shared" si="4"/>
        <v>72213640</v>
      </c>
      <c r="AC13" s="23">
        <f t="shared" si="5"/>
        <v>2.7213681008423798</v>
      </c>
    </row>
    <row r="14" spans="1:29">
      <c r="A14" s="7" t="s">
        <v>591</v>
      </c>
      <c r="B14" s="7" t="s">
        <v>592</v>
      </c>
      <c r="C14" s="7" t="s">
        <v>593</v>
      </c>
      <c r="D14" s="7" t="s">
        <v>546</v>
      </c>
      <c r="E14" s="7" t="s">
        <v>48</v>
      </c>
      <c r="F14" s="7" t="s">
        <v>594</v>
      </c>
      <c r="G14" s="7" t="s">
        <v>595</v>
      </c>
      <c r="H14" s="7" t="s">
        <v>596</v>
      </c>
      <c r="I14" s="7" t="s">
        <v>597</v>
      </c>
      <c r="J14" s="11" t="s">
        <v>598</v>
      </c>
      <c r="K14" s="18" t="s">
        <v>33</v>
      </c>
      <c r="L14" s="19">
        <v>263178022</v>
      </c>
      <c r="M14" s="19">
        <v>64272690</v>
      </c>
      <c r="N14" s="19">
        <v>350065542</v>
      </c>
      <c r="O14" s="19">
        <v>258978728</v>
      </c>
      <c r="P14" s="16">
        <v>3.0198957696289161</v>
      </c>
      <c r="Q14" s="19">
        <v>7200126</v>
      </c>
      <c r="R14" s="19">
        <v>11261298</v>
      </c>
      <c r="S14" s="19">
        <v>78361610</v>
      </c>
      <c r="T14" s="19">
        <v>91086813</v>
      </c>
      <c r="U14" s="19">
        <v>27799120</v>
      </c>
      <c r="V14" s="19">
        <v>30812682</v>
      </c>
      <c r="W14" s="21">
        <f t="shared" si="0"/>
        <v>3013562</v>
      </c>
      <c r="X14" s="23">
        <f t="shared" si="1"/>
        <v>10.840494231472075</v>
      </c>
      <c r="Y14" s="19">
        <v>31839951</v>
      </c>
      <c r="Z14" s="21">
        <f t="shared" si="2"/>
        <v>1027269</v>
      </c>
      <c r="AA14" s="23">
        <f t="shared" si="3"/>
        <v>3.3339162102150017</v>
      </c>
      <c r="AB14" s="21">
        <f t="shared" si="4"/>
        <v>4040831</v>
      </c>
      <c r="AC14" s="23">
        <f t="shared" si="5"/>
        <v>14.535823436137546</v>
      </c>
    </row>
    <row r="15" spans="1:29">
      <c r="A15" s="7" t="s">
        <v>604</v>
      </c>
      <c r="B15" s="7" t="s">
        <v>605</v>
      </c>
      <c r="C15" s="7" t="s">
        <v>606</v>
      </c>
      <c r="D15" s="7" t="s">
        <v>607</v>
      </c>
      <c r="E15" s="7" t="s">
        <v>48</v>
      </c>
      <c r="F15" s="7" t="s">
        <v>608</v>
      </c>
      <c r="G15" s="7" t="s">
        <v>609</v>
      </c>
      <c r="H15" s="7" t="s">
        <v>610</v>
      </c>
      <c r="I15" s="7" t="s">
        <v>611</v>
      </c>
      <c r="J15" s="11" t="s">
        <v>612</v>
      </c>
      <c r="K15" s="18" t="s">
        <v>105</v>
      </c>
      <c r="L15" s="19">
        <v>255851881</v>
      </c>
      <c r="M15" s="19">
        <v>61309982</v>
      </c>
      <c r="N15" s="19">
        <v>132908690</v>
      </c>
      <c r="O15" s="19">
        <v>83675154</v>
      </c>
      <c r="P15" s="16">
        <v>2.9358303068464466</v>
      </c>
      <c r="Q15" s="19">
        <v>4468176</v>
      </c>
      <c r="R15" s="19">
        <v>956802</v>
      </c>
      <c r="S15" s="19">
        <v>48621994</v>
      </c>
      <c r="T15" s="19">
        <v>49233536</v>
      </c>
      <c r="U15" s="19">
        <v>10986219</v>
      </c>
      <c r="V15" s="19">
        <v>10219487</v>
      </c>
      <c r="W15" s="21">
        <f t="shared" si="0"/>
        <v>-766732</v>
      </c>
      <c r="X15" s="23">
        <f t="shared" si="1"/>
        <v>-6.9790343702414814</v>
      </c>
      <c r="Y15" s="19">
        <v>9879033</v>
      </c>
      <c r="Z15" s="21">
        <f t="shared" si="2"/>
        <v>-340454</v>
      </c>
      <c r="AA15" s="23">
        <f t="shared" si="3"/>
        <v>-3.3314196691086351</v>
      </c>
      <c r="AB15" s="21">
        <f t="shared" si="4"/>
        <v>-1107186</v>
      </c>
      <c r="AC15" s="23">
        <f t="shared" si="5"/>
        <v>-10.077953115626039</v>
      </c>
    </row>
    <row r="16" spans="1:29">
      <c r="A16" s="7" t="s">
        <v>96</v>
      </c>
      <c r="B16" s="7" t="s">
        <v>97</v>
      </c>
      <c r="C16" s="7" t="s">
        <v>98</v>
      </c>
      <c r="D16" s="7" t="s">
        <v>99</v>
      </c>
      <c r="E16" s="7" t="s">
        <v>48</v>
      </c>
      <c r="F16" s="7" t="s">
        <v>100</v>
      </c>
      <c r="G16" s="7" t="s">
        <v>101</v>
      </c>
      <c r="H16" s="7" t="s">
        <v>102</v>
      </c>
      <c r="I16" s="7" t="s">
        <v>103</v>
      </c>
      <c r="J16" s="11" t="s">
        <v>104</v>
      </c>
      <c r="K16" s="18" t="s">
        <v>105</v>
      </c>
      <c r="L16" s="19">
        <v>220639653</v>
      </c>
      <c r="M16" s="19">
        <v>40820907</v>
      </c>
      <c r="N16" s="19">
        <v>364052986</v>
      </c>
      <c r="O16" s="19">
        <v>272013396</v>
      </c>
      <c r="P16" s="16">
        <v>2.5317796282665732</v>
      </c>
      <c r="Q16" s="19">
        <v>3609681</v>
      </c>
      <c r="R16" s="19">
        <v>12235666</v>
      </c>
      <c r="S16" s="19">
        <v>76888814</v>
      </c>
      <c r="T16" s="19">
        <v>92039590</v>
      </c>
      <c r="U16" s="19">
        <v>23314756</v>
      </c>
      <c r="V16" s="19">
        <v>34487524</v>
      </c>
      <c r="W16" s="21">
        <f t="shared" si="0"/>
        <v>11172768</v>
      </c>
      <c r="X16" s="23">
        <f t="shared" si="1"/>
        <v>47.921445113987041</v>
      </c>
      <c r="Y16" s="19">
        <v>47527520</v>
      </c>
      <c r="Z16" s="21">
        <f t="shared" si="2"/>
        <v>13039996</v>
      </c>
      <c r="AA16" s="23">
        <f t="shared" si="3"/>
        <v>37.810763103782108</v>
      </c>
      <c r="AB16" s="21">
        <f t="shared" si="4"/>
        <v>24212764</v>
      </c>
      <c r="AC16" s="23">
        <f t="shared" si="5"/>
        <v>103.85167230572776</v>
      </c>
    </row>
    <row r="17" spans="1:29">
      <c r="A17" s="7" t="s">
        <v>752</v>
      </c>
      <c r="B17" s="7" t="s">
        <v>11</v>
      </c>
      <c r="C17" s="7" t="s">
        <v>753</v>
      </c>
      <c r="D17" s="7" t="s">
        <v>639</v>
      </c>
      <c r="E17" s="7" t="s">
        <v>48</v>
      </c>
      <c r="F17" s="7" t="s">
        <v>640</v>
      </c>
      <c r="G17" s="7" t="s">
        <v>754</v>
      </c>
      <c r="H17" s="7" t="s">
        <v>755</v>
      </c>
      <c r="I17" s="7" t="s">
        <v>756</v>
      </c>
      <c r="J17" s="11" t="s">
        <v>757</v>
      </c>
      <c r="K17" s="18" t="s">
        <v>105</v>
      </c>
      <c r="L17" s="19">
        <v>203009802</v>
      </c>
      <c r="M17" s="19">
        <v>30468275</v>
      </c>
      <c r="N17" s="19">
        <v>237510521</v>
      </c>
      <c r="O17" s="19">
        <v>173918206</v>
      </c>
      <c r="P17" s="16">
        <v>2.3294819133985434</v>
      </c>
      <c r="Q17" s="19">
        <v>9144721</v>
      </c>
      <c r="R17" s="19">
        <v>1206708</v>
      </c>
      <c r="S17" s="19">
        <v>61251402</v>
      </c>
      <c r="T17" s="19">
        <v>63592315</v>
      </c>
      <c r="U17" s="19">
        <v>12348372</v>
      </c>
      <c r="V17" s="19">
        <v>26669980</v>
      </c>
      <c r="W17" s="21">
        <f t="shared" si="0"/>
        <v>14321608</v>
      </c>
      <c r="X17" s="23">
        <f t="shared" si="1"/>
        <v>115.97972591042772</v>
      </c>
      <c r="Y17" s="19">
        <v>39023885</v>
      </c>
      <c r="Z17" s="21">
        <f t="shared" si="2"/>
        <v>12353905</v>
      </c>
      <c r="AA17" s="23">
        <f t="shared" si="3"/>
        <v>46.321388317501551</v>
      </c>
      <c r="AB17" s="21">
        <f t="shared" si="4"/>
        <v>26675513</v>
      </c>
      <c r="AC17" s="23">
        <f t="shared" si="5"/>
        <v>216.02453343647247</v>
      </c>
    </row>
    <row r="18" spans="1:29">
      <c r="A18" s="7" t="s">
        <v>667</v>
      </c>
      <c r="B18" s="7" t="s">
        <v>668</v>
      </c>
      <c r="C18" s="7" t="s">
        <v>669</v>
      </c>
      <c r="D18" s="7" t="s">
        <v>670</v>
      </c>
      <c r="E18" s="7" t="s">
        <v>48</v>
      </c>
      <c r="F18" s="7" t="s">
        <v>671</v>
      </c>
      <c r="G18" s="7" t="s">
        <v>672</v>
      </c>
      <c r="H18" s="7" t="s">
        <v>673</v>
      </c>
      <c r="I18" s="7" t="s">
        <v>674</v>
      </c>
      <c r="J18" s="11" t="s">
        <v>675</v>
      </c>
      <c r="K18" s="18" t="s">
        <v>33</v>
      </c>
      <c r="L18" s="19">
        <v>184487897</v>
      </c>
      <c r="M18" s="19">
        <v>39968046</v>
      </c>
      <c r="N18" s="19">
        <v>160095249</v>
      </c>
      <c r="O18" s="19">
        <v>112220465</v>
      </c>
      <c r="P18" s="16">
        <v>2.1169481230390703</v>
      </c>
      <c r="Q18" s="19">
        <v>5378387</v>
      </c>
      <c r="R18" s="19">
        <v>3293585</v>
      </c>
      <c r="S18" s="19">
        <v>44777357</v>
      </c>
      <c r="T18" s="19">
        <v>47874784</v>
      </c>
      <c r="U18" s="19">
        <v>9708518</v>
      </c>
      <c r="V18" s="19">
        <v>12232070</v>
      </c>
      <c r="W18" s="21">
        <f t="shared" si="0"/>
        <v>2523552</v>
      </c>
      <c r="X18" s="23">
        <f t="shared" si="1"/>
        <v>25.993174241423873</v>
      </c>
      <c r="Y18" s="19">
        <v>12072655</v>
      </c>
      <c r="Z18" s="21">
        <f t="shared" si="2"/>
        <v>-159415</v>
      </c>
      <c r="AA18" s="23">
        <f t="shared" si="3"/>
        <v>-1.3032544777784953</v>
      </c>
      <c r="AB18" s="21">
        <f t="shared" si="4"/>
        <v>2364137</v>
      </c>
      <c r="AC18" s="23">
        <f t="shared" si="5"/>
        <v>24.351162556427251</v>
      </c>
    </row>
    <row r="19" spans="1:29">
      <c r="A19" s="7" t="s">
        <v>599</v>
      </c>
      <c r="B19" s="7" t="s">
        <v>375</v>
      </c>
      <c r="C19" s="7" t="s">
        <v>376</v>
      </c>
      <c r="D19" s="7" t="s">
        <v>251</v>
      </c>
      <c r="E19" s="7" t="s">
        <v>48</v>
      </c>
      <c r="F19" s="7" t="s">
        <v>377</v>
      </c>
      <c r="G19" s="7" t="s">
        <v>378</v>
      </c>
      <c r="H19" s="7" t="s">
        <v>379</v>
      </c>
      <c r="I19" s="7" t="s">
        <v>380</v>
      </c>
      <c r="J19" s="11" t="s">
        <v>600</v>
      </c>
      <c r="K19" s="18" t="s">
        <v>105</v>
      </c>
      <c r="L19" s="19">
        <v>179732931</v>
      </c>
      <c r="M19" s="19">
        <v>52238308</v>
      </c>
      <c r="N19" s="19">
        <v>159629087</v>
      </c>
      <c r="O19" s="19">
        <v>107719748</v>
      </c>
      <c r="P19" s="16">
        <v>2.0623861896412685</v>
      </c>
      <c r="Q19" s="19">
        <v>1494255</v>
      </c>
      <c r="R19" s="19">
        <v>10128517</v>
      </c>
      <c r="S19" s="19">
        <v>43773480</v>
      </c>
      <c r="T19" s="19">
        <v>51909339</v>
      </c>
      <c r="U19" s="19">
        <v>15000071</v>
      </c>
      <c r="V19" s="19">
        <v>15339633</v>
      </c>
      <c r="W19" s="21">
        <f t="shared" si="0"/>
        <v>339562</v>
      </c>
      <c r="X19" s="23">
        <f t="shared" si="1"/>
        <v>2.2637359516498288</v>
      </c>
      <c r="Y19" s="19">
        <v>12078100</v>
      </c>
      <c r="Z19" s="21">
        <f t="shared" si="2"/>
        <v>-3261533</v>
      </c>
      <c r="AA19" s="23">
        <f t="shared" si="3"/>
        <v>-21.262131890639104</v>
      </c>
      <c r="AB19" s="21">
        <f t="shared" si="4"/>
        <v>-2921971</v>
      </c>
      <c r="AC19" s="23">
        <f t="shared" si="5"/>
        <v>-19.479714462684878</v>
      </c>
    </row>
    <row r="20" spans="1:29">
      <c r="A20" s="7" t="s">
        <v>210</v>
      </c>
      <c r="B20" s="7" t="s">
        <v>152</v>
      </c>
      <c r="C20" s="7" t="s">
        <v>211</v>
      </c>
      <c r="D20" s="7" t="s">
        <v>154</v>
      </c>
      <c r="E20" s="7" t="s">
        <v>155</v>
      </c>
      <c r="F20" s="7" t="s">
        <v>156</v>
      </c>
      <c r="G20" s="7" t="s">
        <v>157</v>
      </c>
      <c r="H20" s="7" t="s">
        <v>158</v>
      </c>
      <c r="I20" s="7" t="s">
        <v>159</v>
      </c>
      <c r="J20" s="11" t="s">
        <v>212</v>
      </c>
      <c r="K20" s="18" t="s">
        <v>117</v>
      </c>
      <c r="L20" s="19">
        <v>162155667</v>
      </c>
      <c r="M20" s="19">
        <v>37098378</v>
      </c>
      <c r="N20" s="19">
        <v>32182245723</v>
      </c>
      <c r="O20" s="19">
        <v>17327776086</v>
      </c>
      <c r="P20" s="16">
        <v>1.8606918962049774</v>
      </c>
      <c r="Q20" s="19">
        <v>2021923317</v>
      </c>
      <c r="R20" s="19">
        <v>813485940</v>
      </c>
      <c r="S20" s="19">
        <v>14741311916</v>
      </c>
      <c r="T20" s="19">
        <v>14854469637</v>
      </c>
      <c r="U20" s="19">
        <v>9598944294</v>
      </c>
      <c r="V20" s="19">
        <v>9083788735</v>
      </c>
      <c r="W20" s="21">
        <f t="shared" si="0"/>
        <v>-515155559</v>
      </c>
      <c r="X20" s="23">
        <f t="shared" si="1"/>
        <v>-5.3667939225567505</v>
      </c>
      <c r="Y20" s="19">
        <v>9209245700</v>
      </c>
      <c r="Z20" s="21">
        <f t="shared" si="2"/>
        <v>125456965</v>
      </c>
      <c r="AA20" s="23">
        <f t="shared" si="3"/>
        <v>1.3811083531325654</v>
      </c>
      <c r="AB20" s="21">
        <f t="shared" si="4"/>
        <v>-389698594</v>
      </c>
      <c r="AC20" s="23">
        <f t="shared" si="5"/>
        <v>-4.0598068085840273</v>
      </c>
    </row>
    <row r="21" spans="1:29">
      <c r="A21" s="7" t="s">
        <v>456</v>
      </c>
      <c r="B21" s="7" t="s">
        <v>447</v>
      </c>
      <c r="C21" s="7" t="s">
        <v>448</v>
      </c>
      <c r="D21" s="7" t="s">
        <v>449</v>
      </c>
      <c r="E21" s="7" t="s">
        <v>133</v>
      </c>
      <c r="F21" s="7" t="s">
        <v>457</v>
      </c>
      <c r="G21" s="7" t="s">
        <v>458</v>
      </c>
      <c r="H21" s="7" t="s">
        <v>459</v>
      </c>
      <c r="I21" s="7" t="s">
        <v>453</v>
      </c>
      <c r="J21" s="11" t="s">
        <v>460</v>
      </c>
      <c r="K21" s="18" t="s">
        <v>455</v>
      </c>
      <c r="L21" s="19">
        <v>147191648</v>
      </c>
      <c r="M21" s="19">
        <v>30450826</v>
      </c>
      <c r="N21" s="19">
        <v>8466274523</v>
      </c>
      <c r="O21" s="19">
        <v>4063787843</v>
      </c>
      <c r="P21" s="16">
        <v>1.6889838738886351</v>
      </c>
      <c r="Q21" s="19">
        <v>319886625</v>
      </c>
      <c r="R21" s="19">
        <v>185225871</v>
      </c>
      <c r="S21" s="19">
        <v>4168775814</v>
      </c>
      <c r="T21" s="19">
        <v>4402486679</v>
      </c>
      <c r="U21" s="19">
        <v>1869956130</v>
      </c>
      <c r="V21" s="19">
        <v>1892343575</v>
      </c>
      <c r="W21" s="21">
        <f t="shared" si="0"/>
        <v>22387445</v>
      </c>
      <c r="X21" s="23">
        <f t="shared" si="1"/>
        <v>1.1972176587907439</v>
      </c>
      <c r="Y21" s="19">
        <v>1823588995</v>
      </c>
      <c r="Z21" s="21">
        <f t="shared" si="2"/>
        <v>-68754580</v>
      </c>
      <c r="AA21" s="23">
        <f t="shared" si="3"/>
        <v>-3.6333032176781113</v>
      </c>
      <c r="AB21" s="21">
        <f t="shared" si="4"/>
        <v>-46367135</v>
      </c>
      <c r="AC21" s="23">
        <f t="shared" si="5"/>
        <v>-2.479584106606822</v>
      </c>
    </row>
    <row r="22" spans="1:29">
      <c r="A22" s="7" t="s">
        <v>705</v>
      </c>
      <c r="B22" s="7" t="s">
        <v>11</v>
      </c>
      <c r="C22" s="7" t="s">
        <v>706</v>
      </c>
      <c r="D22" s="7" t="s">
        <v>508</v>
      </c>
      <c r="E22" s="7" t="s">
        <v>48</v>
      </c>
      <c r="F22" s="7" t="s">
        <v>707</v>
      </c>
      <c r="G22" s="7" t="s">
        <v>708</v>
      </c>
      <c r="H22" s="7" t="s">
        <v>709</v>
      </c>
      <c r="I22" s="7" t="s">
        <v>710</v>
      </c>
      <c r="J22" s="11" t="s">
        <v>711</v>
      </c>
      <c r="K22" s="18" t="s">
        <v>105</v>
      </c>
      <c r="L22" s="19">
        <v>141915923</v>
      </c>
      <c r="M22" s="19">
        <v>24523951</v>
      </c>
      <c r="N22" s="19">
        <v>185730931</v>
      </c>
      <c r="O22" s="19">
        <v>139191814</v>
      </c>
      <c r="P22" s="16">
        <v>1.6284463734995431</v>
      </c>
      <c r="Q22" s="19">
        <v>11757994</v>
      </c>
      <c r="R22" s="19">
        <v>5553410</v>
      </c>
      <c r="S22" s="19">
        <v>41068891</v>
      </c>
      <c r="T22" s="19">
        <v>46539117</v>
      </c>
      <c r="U22" s="19">
        <v>15546268</v>
      </c>
      <c r="V22" s="19">
        <v>16854712</v>
      </c>
      <c r="W22" s="21">
        <f t="shared" si="0"/>
        <v>1308444</v>
      </c>
      <c r="X22" s="23">
        <f t="shared" si="1"/>
        <v>8.4164508163631311</v>
      </c>
      <c r="Y22" s="19">
        <v>17428078</v>
      </c>
      <c r="Z22" s="21">
        <f t="shared" si="2"/>
        <v>573366</v>
      </c>
      <c r="AA22" s="23">
        <f t="shared" si="3"/>
        <v>3.401814281964592</v>
      </c>
      <c r="AB22" s="21">
        <f t="shared" si="4"/>
        <v>1881810</v>
      </c>
      <c r="AC22" s="23">
        <f t="shared" si="5"/>
        <v>12.104577124233289</v>
      </c>
    </row>
    <row r="23" spans="1:29">
      <c r="A23" s="7" t="s">
        <v>224</v>
      </c>
      <c r="B23" s="7" t="s">
        <v>225</v>
      </c>
      <c r="C23" s="7" t="s">
        <v>226</v>
      </c>
      <c r="D23" s="7" t="s">
        <v>227</v>
      </c>
      <c r="E23" s="7" t="s">
        <v>204</v>
      </c>
      <c r="F23" s="7" t="s">
        <v>228</v>
      </c>
      <c r="G23" s="7" t="s">
        <v>229</v>
      </c>
      <c r="H23" s="7" t="s">
        <v>230</v>
      </c>
      <c r="I23" s="7" t="s">
        <v>231</v>
      </c>
      <c r="J23" s="11" t="s">
        <v>232</v>
      </c>
      <c r="K23" s="18" t="s">
        <v>22</v>
      </c>
      <c r="L23" s="19">
        <v>134209691</v>
      </c>
      <c r="M23" s="19">
        <v>32680296</v>
      </c>
      <c r="N23" s="19">
        <v>357338317</v>
      </c>
      <c r="O23" s="19">
        <v>174812808</v>
      </c>
      <c r="P23" s="16">
        <v>1.5400194705244195</v>
      </c>
      <c r="Q23" s="19">
        <v>24366994</v>
      </c>
      <c r="R23" s="19">
        <v>18557759</v>
      </c>
      <c r="S23" s="19">
        <v>165687568</v>
      </c>
      <c r="T23" s="19">
        <v>182525509</v>
      </c>
      <c r="U23" s="19">
        <v>51505227</v>
      </c>
      <c r="V23" s="19">
        <v>45640620</v>
      </c>
      <c r="W23" s="21">
        <f t="shared" si="0"/>
        <v>-5864607</v>
      </c>
      <c r="X23" s="23">
        <f t="shared" si="1"/>
        <v>-11.386430740320783</v>
      </c>
      <c r="Y23" s="19">
        <v>42093812</v>
      </c>
      <c r="Z23" s="21">
        <f t="shared" si="2"/>
        <v>-3546808</v>
      </c>
      <c r="AA23" s="23">
        <f t="shared" si="3"/>
        <v>-7.7711652470978709</v>
      </c>
      <c r="AB23" s="21">
        <f t="shared" si="4"/>
        <v>-9411415</v>
      </c>
      <c r="AC23" s="23">
        <f t="shared" si="5"/>
        <v>-18.272737638841978</v>
      </c>
    </row>
    <row r="24" spans="1:29">
      <c r="A24" s="7" t="s">
        <v>392</v>
      </c>
      <c r="B24" s="7" t="s">
        <v>375</v>
      </c>
      <c r="C24" s="7" t="s">
        <v>376</v>
      </c>
      <c r="D24" s="7" t="s">
        <v>251</v>
      </c>
      <c r="E24" s="7" t="s">
        <v>48</v>
      </c>
      <c r="F24" s="7" t="s">
        <v>377</v>
      </c>
      <c r="G24" s="7" t="s">
        <v>378</v>
      </c>
      <c r="H24" s="7" t="s">
        <v>379</v>
      </c>
      <c r="I24" s="7" t="s">
        <v>380</v>
      </c>
      <c r="J24" s="11" t="s">
        <v>393</v>
      </c>
      <c r="K24" s="18" t="s">
        <v>105</v>
      </c>
      <c r="L24" s="19">
        <v>132209409</v>
      </c>
      <c r="M24" s="19">
        <v>34895330</v>
      </c>
      <c r="N24" s="19">
        <v>114725536</v>
      </c>
      <c r="O24" s="19">
        <v>70220796</v>
      </c>
      <c r="P24" s="16">
        <v>1.5170667820591766</v>
      </c>
      <c r="Q24" s="19">
        <v>3705479</v>
      </c>
      <c r="R24" s="19">
        <v>6532669</v>
      </c>
      <c r="S24" s="19">
        <v>39225397</v>
      </c>
      <c r="T24" s="19">
        <v>44504740</v>
      </c>
      <c r="U24" s="19">
        <v>10534285</v>
      </c>
      <c r="V24" s="19">
        <v>10839058</v>
      </c>
      <c r="W24" s="21">
        <f t="shared" si="0"/>
        <v>304773</v>
      </c>
      <c r="X24" s="23">
        <f t="shared" si="1"/>
        <v>2.8931531660667997</v>
      </c>
      <c r="Y24" s="19">
        <v>7935017</v>
      </c>
      <c r="Z24" s="21">
        <f t="shared" si="2"/>
        <v>-2904041</v>
      </c>
      <c r="AA24" s="23">
        <f t="shared" si="3"/>
        <v>-26.792374392682465</v>
      </c>
      <c r="AB24" s="21">
        <f t="shared" si="4"/>
        <v>-2599268</v>
      </c>
      <c r="AC24" s="23">
        <f t="shared" si="5"/>
        <v>-24.674365654622026</v>
      </c>
    </row>
    <row r="25" spans="1:29">
      <c r="A25" s="7" t="s">
        <v>622</v>
      </c>
      <c r="B25" s="7" t="s">
        <v>375</v>
      </c>
      <c r="C25" s="7" t="s">
        <v>376</v>
      </c>
      <c r="D25" s="7" t="s">
        <v>251</v>
      </c>
      <c r="E25" s="7" t="s">
        <v>48</v>
      </c>
      <c r="F25" s="7" t="s">
        <v>377</v>
      </c>
      <c r="G25" s="7" t="s">
        <v>378</v>
      </c>
      <c r="H25" s="7" t="s">
        <v>379</v>
      </c>
      <c r="I25" s="7" t="s">
        <v>380</v>
      </c>
      <c r="J25" s="11" t="s">
        <v>623</v>
      </c>
      <c r="K25" s="18" t="s">
        <v>479</v>
      </c>
      <c r="L25" s="19">
        <v>121368000</v>
      </c>
      <c r="M25" s="19">
        <v>32892421</v>
      </c>
      <c r="N25" s="19">
        <v>90886578</v>
      </c>
      <c r="O25" s="19">
        <v>59224032</v>
      </c>
      <c r="P25" s="16">
        <v>1.3926645811188683</v>
      </c>
      <c r="Q25" s="19">
        <v>3434043</v>
      </c>
      <c r="R25" s="19">
        <v>262231</v>
      </c>
      <c r="S25" s="19">
        <v>31397016</v>
      </c>
      <c r="T25" s="19">
        <v>31662546</v>
      </c>
      <c r="U25" s="19">
        <v>8658794</v>
      </c>
      <c r="V25" s="19">
        <v>9073451</v>
      </c>
      <c r="W25" s="21">
        <f t="shared" si="0"/>
        <v>414657</v>
      </c>
      <c r="X25" s="23">
        <f t="shared" si="1"/>
        <v>4.7888539674231767</v>
      </c>
      <c r="Y25" s="19">
        <v>7275656</v>
      </c>
      <c r="Z25" s="21">
        <f t="shared" si="2"/>
        <v>-1797795</v>
      </c>
      <c r="AA25" s="23">
        <f t="shared" si="3"/>
        <v>-19.813795214191384</v>
      </c>
      <c r="AB25" s="21">
        <f t="shared" si="4"/>
        <v>-1383138</v>
      </c>
      <c r="AC25" s="23">
        <f t="shared" si="5"/>
        <v>-15.973794964980112</v>
      </c>
    </row>
    <row r="26" spans="1:29">
      <c r="A26" s="7" t="s">
        <v>149</v>
      </c>
      <c r="B26" s="7" t="s">
        <v>66</v>
      </c>
      <c r="C26" s="7" t="s">
        <v>67</v>
      </c>
      <c r="D26" s="7" t="s">
        <v>68</v>
      </c>
      <c r="E26" s="7" t="s">
        <v>69</v>
      </c>
      <c r="F26" s="7" t="s">
        <v>70</v>
      </c>
      <c r="G26" s="7" t="s">
        <v>71</v>
      </c>
      <c r="H26" s="7" t="s">
        <v>72</v>
      </c>
      <c r="I26" s="7" t="s">
        <v>73</v>
      </c>
      <c r="J26" s="11" t="s">
        <v>150</v>
      </c>
      <c r="K26" s="18" t="s">
        <v>10</v>
      </c>
      <c r="L26" s="19">
        <v>121279021</v>
      </c>
      <c r="M26" s="19">
        <v>31847927</v>
      </c>
      <c r="N26" s="19">
        <v>4638975267</v>
      </c>
      <c r="O26" s="19">
        <v>3325174916</v>
      </c>
      <c r="P26" s="16">
        <v>1.3916435714477573</v>
      </c>
      <c r="Q26" s="19">
        <v>124570068</v>
      </c>
      <c r="R26" s="19">
        <v>111816973</v>
      </c>
      <c r="S26" s="19">
        <v>1166328318</v>
      </c>
      <c r="T26" s="19">
        <v>1313800352</v>
      </c>
      <c r="U26" s="19">
        <v>1354183909</v>
      </c>
      <c r="V26" s="19">
        <v>1391707954</v>
      </c>
      <c r="W26" s="21">
        <f t="shared" si="0"/>
        <v>37524045</v>
      </c>
      <c r="X26" s="23">
        <f t="shared" si="1"/>
        <v>2.7709711177789513</v>
      </c>
      <c r="Y26" s="19">
        <v>1876271278</v>
      </c>
      <c r="Z26" s="21">
        <f t="shared" si="2"/>
        <v>484563324</v>
      </c>
      <c r="AA26" s="23">
        <f t="shared" si="3"/>
        <v>34.817888523758484</v>
      </c>
      <c r="AB26" s="21">
        <f t="shared" si="4"/>
        <v>522087369</v>
      </c>
      <c r="AC26" s="23">
        <f t="shared" si="5"/>
        <v>38.553653276351255</v>
      </c>
    </row>
    <row r="27" spans="1:29">
      <c r="A27" s="7" t="s">
        <v>791</v>
      </c>
      <c r="B27" s="7" t="s">
        <v>792</v>
      </c>
      <c r="C27" s="7" t="s">
        <v>793</v>
      </c>
      <c r="D27" s="7" t="s">
        <v>794</v>
      </c>
      <c r="E27" s="7" t="s">
        <v>48</v>
      </c>
      <c r="F27" s="7" t="s">
        <v>795</v>
      </c>
      <c r="G27" s="7" t="s">
        <v>796</v>
      </c>
      <c r="H27" s="7" t="s">
        <v>797</v>
      </c>
      <c r="I27" s="7" t="s">
        <v>798</v>
      </c>
      <c r="J27" s="11" t="s">
        <v>799</v>
      </c>
      <c r="K27" s="18" t="s">
        <v>33</v>
      </c>
      <c r="L27" s="19">
        <v>120622904</v>
      </c>
      <c r="M27" s="19">
        <v>12339086</v>
      </c>
      <c r="N27" s="19">
        <v>323703333</v>
      </c>
      <c r="O27" s="19">
        <v>202384708</v>
      </c>
      <c r="P27" s="16">
        <v>1.3841148084544646</v>
      </c>
      <c r="Q27" s="19">
        <v>20989788</v>
      </c>
      <c r="R27" s="19">
        <v>1963231</v>
      </c>
      <c r="S27" s="19">
        <v>63054969</v>
      </c>
      <c r="T27" s="19">
        <v>121318625</v>
      </c>
      <c r="U27" s="19">
        <v>1035136</v>
      </c>
      <c r="V27" s="19">
        <v>14793691</v>
      </c>
      <c r="W27" s="21">
        <f t="shared" si="0"/>
        <v>13758555</v>
      </c>
      <c r="X27" s="23">
        <f t="shared" si="1"/>
        <v>1329.154333343638</v>
      </c>
      <c r="Y27" s="19">
        <v>28563236</v>
      </c>
      <c r="Z27" s="21">
        <f t="shared" si="2"/>
        <v>13769545</v>
      </c>
      <c r="AA27" s="23">
        <f t="shared" si="3"/>
        <v>93.077143493128261</v>
      </c>
      <c r="AB27" s="21">
        <f t="shared" si="4"/>
        <v>27528100</v>
      </c>
      <c r="AC27" s="23">
        <f t="shared" si="5"/>
        <v>2659.3703629281563</v>
      </c>
    </row>
    <row r="28" spans="1:29">
      <c r="A28" s="7" t="s">
        <v>765</v>
      </c>
      <c r="B28" s="7" t="s">
        <v>544</v>
      </c>
      <c r="C28" s="7" t="s">
        <v>766</v>
      </c>
      <c r="D28" s="7" t="s">
        <v>473</v>
      </c>
      <c r="E28" s="7" t="s">
        <v>48</v>
      </c>
      <c r="F28" s="7" t="s">
        <v>658</v>
      </c>
      <c r="G28" s="7" t="s">
        <v>548</v>
      </c>
      <c r="H28" s="7" t="s">
        <v>549</v>
      </c>
      <c r="I28" s="7" t="s">
        <v>550</v>
      </c>
      <c r="J28" s="11" t="s">
        <v>767</v>
      </c>
      <c r="K28" s="18" t="s">
        <v>33</v>
      </c>
      <c r="L28" s="19">
        <v>120616740</v>
      </c>
      <c r="M28" s="19">
        <v>27300871</v>
      </c>
      <c r="N28" s="19">
        <v>58557426</v>
      </c>
      <c r="O28" s="19">
        <v>37624260</v>
      </c>
      <c r="P28" s="16">
        <v>1.3840440782415748</v>
      </c>
      <c r="Q28" s="19">
        <v>3973799</v>
      </c>
      <c r="R28" s="19">
        <v>471377</v>
      </c>
      <c r="S28" s="19">
        <v>20263186</v>
      </c>
      <c r="T28" s="19">
        <v>20933166</v>
      </c>
      <c r="U28" s="19">
        <v>5101016</v>
      </c>
      <c r="V28" s="19">
        <v>4745633</v>
      </c>
      <c r="W28" s="21">
        <f t="shared" si="0"/>
        <v>-355383</v>
      </c>
      <c r="X28" s="23">
        <f t="shared" si="1"/>
        <v>-6.9669062006470872</v>
      </c>
      <c r="Y28" s="19">
        <v>4689471</v>
      </c>
      <c r="Z28" s="21">
        <f t="shared" si="2"/>
        <v>-56162</v>
      </c>
      <c r="AA28" s="23">
        <f t="shared" si="3"/>
        <v>-1.1834459175414533</v>
      </c>
      <c r="AB28" s="21">
        <f t="shared" si="4"/>
        <v>-411545</v>
      </c>
      <c r="AC28" s="23">
        <f t="shared" si="5"/>
        <v>-8.0679025511780402</v>
      </c>
    </row>
    <row r="29" spans="1:29">
      <c r="A29" s="7" t="s">
        <v>695</v>
      </c>
      <c r="B29" s="7" t="s">
        <v>375</v>
      </c>
      <c r="C29" s="7" t="s">
        <v>376</v>
      </c>
      <c r="D29" s="7" t="s">
        <v>251</v>
      </c>
      <c r="E29" s="7" t="s">
        <v>48</v>
      </c>
      <c r="F29" s="7" t="s">
        <v>377</v>
      </c>
      <c r="G29" s="7" t="s">
        <v>696</v>
      </c>
      <c r="H29" s="7" t="s">
        <v>379</v>
      </c>
      <c r="I29" s="7" t="s">
        <v>380</v>
      </c>
      <c r="J29" s="11" t="s">
        <v>697</v>
      </c>
      <c r="K29" s="18" t="s">
        <v>105</v>
      </c>
      <c r="L29" s="19">
        <v>119226028</v>
      </c>
      <c r="M29" s="19">
        <v>25939266</v>
      </c>
      <c r="N29" s="19">
        <v>132317009</v>
      </c>
      <c r="O29" s="19">
        <v>83392616</v>
      </c>
      <c r="P29" s="16">
        <v>1.3680860386847147</v>
      </c>
      <c r="Q29" s="19">
        <v>5475957</v>
      </c>
      <c r="R29" s="19">
        <v>10253512</v>
      </c>
      <c r="S29" s="19">
        <v>42226676</v>
      </c>
      <c r="T29" s="19">
        <v>48924393</v>
      </c>
      <c r="U29" s="19">
        <v>18200578</v>
      </c>
      <c r="V29" s="19">
        <v>13703993</v>
      </c>
      <c r="W29" s="21">
        <f t="shared" si="0"/>
        <v>-4496585</v>
      </c>
      <c r="X29" s="23">
        <f t="shared" si="1"/>
        <v>-24.705726378579847</v>
      </c>
      <c r="Y29" s="19">
        <v>10949859</v>
      </c>
      <c r="Z29" s="21">
        <f t="shared" si="2"/>
        <v>-2754134</v>
      </c>
      <c r="AA29" s="23">
        <f t="shared" si="3"/>
        <v>-20.097310324078538</v>
      </c>
      <c r="AB29" s="21">
        <f t="shared" si="4"/>
        <v>-7250719</v>
      </c>
      <c r="AC29" s="23">
        <f t="shared" si="5"/>
        <v>-39.83785020453746</v>
      </c>
    </row>
    <row r="30" spans="1:29">
      <c r="A30" s="7" t="s">
        <v>582</v>
      </c>
      <c r="B30" s="7" t="s">
        <v>583</v>
      </c>
      <c r="C30" s="7" t="s">
        <v>584</v>
      </c>
      <c r="D30" s="7" t="s">
        <v>585</v>
      </c>
      <c r="E30" s="7" t="s">
        <v>48</v>
      </c>
      <c r="F30" s="7" t="s">
        <v>586</v>
      </c>
      <c r="G30" s="7" t="s">
        <v>587</v>
      </c>
      <c r="H30" s="7" t="s">
        <v>588</v>
      </c>
      <c r="I30" s="7" t="s">
        <v>589</v>
      </c>
      <c r="J30" s="11" t="s">
        <v>590</v>
      </c>
      <c r="K30" s="18" t="s">
        <v>479</v>
      </c>
      <c r="L30" s="19">
        <v>106099244</v>
      </c>
      <c r="M30" s="19">
        <v>24746511</v>
      </c>
      <c r="N30" s="19">
        <v>93554561</v>
      </c>
      <c r="O30" s="19">
        <v>64995813</v>
      </c>
      <c r="P30" s="16">
        <v>1.2174597851351971</v>
      </c>
      <c r="Q30" s="19">
        <v>1420186</v>
      </c>
      <c r="R30" s="19">
        <v>1580679</v>
      </c>
      <c r="S30" s="19">
        <v>26948415</v>
      </c>
      <c r="T30" s="19">
        <v>28558748</v>
      </c>
      <c r="U30" s="19">
        <v>7556434</v>
      </c>
      <c r="V30" s="19">
        <v>8305194</v>
      </c>
      <c r="W30" s="21">
        <f t="shared" si="0"/>
        <v>748760</v>
      </c>
      <c r="X30" s="23">
        <f t="shared" si="1"/>
        <v>9.9089067673984843</v>
      </c>
      <c r="Y30" s="19">
        <v>8318019</v>
      </c>
      <c r="Z30" s="21">
        <f t="shared" si="2"/>
        <v>12825</v>
      </c>
      <c r="AA30" s="23">
        <f t="shared" si="3"/>
        <v>0.15442143795798147</v>
      </c>
      <c r="AB30" s="21">
        <f t="shared" si="4"/>
        <v>761585</v>
      </c>
      <c r="AC30" s="23">
        <f t="shared" si="5"/>
        <v>10.078629681672599</v>
      </c>
    </row>
    <row r="31" spans="1:29">
      <c r="A31" s="7" t="s">
        <v>736</v>
      </c>
      <c r="B31" s="7" t="s">
        <v>11</v>
      </c>
      <c r="C31" s="7" t="s">
        <v>737</v>
      </c>
      <c r="D31" s="7" t="s">
        <v>607</v>
      </c>
      <c r="E31" s="7" t="s">
        <v>48</v>
      </c>
      <c r="F31" s="7" t="s">
        <v>738</v>
      </c>
      <c r="G31" s="7" t="s">
        <v>739</v>
      </c>
      <c r="H31" s="7" t="s">
        <v>740</v>
      </c>
      <c r="I31" s="7" t="s">
        <v>741</v>
      </c>
      <c r="J31" s="11" t="s">
        <v>742</v>
      </c>
      <c r="K31" s="18" t="s">
        <v>479</v>
      </c>
      <c r="L31" s="19">
        <v>96100405</v>
      </c>
      <c r="M31" s="19">
        <v>29875240</v>
      </c>
      <c r="N31" s="19">
        <v>67211725</v>
      </c>
      <c r="O31" s="19">
        <v>43730455</v>
      </c>
      <c r="P31" s="16">
        <v>1.1027258443302896</v>
      </c>
      <c r="Q31" s="19">
        <v>2805526</v>
      </c>
      <c r="R31" s="19">
        <v>1775361</v>
      </c>
      <c r="S31" s="19">
        <v>21540962</v>
      </c>
      <c r="T31" s="19">
        <v>23481270</v>
      </c>
      <c r="U31" s="19">
        <v>3424655</v>
      </c>
      <c r="V31" s="19">
        <v>4888135</v>
      </c>
      <c r="W31" s="21">
        <f t="shared" si="0"/>
        <v>1463480</v>
      </c>
      <c r="X31" s="23">
        <f t="shared" si="1"/>
        <v>42.733647622899241</v>
      </c>
      <c r="Y31" s="19">
        <v>5648359</v>
      </c>
      <c r="Z31" s="21">
        <f t="shared" si="2"/>
        <v>760224</v>
      </c>
      <c r="AA31" s="23">
        <f t="shared" si="3"/>
        <v>15.552434619747613</v>
      </c>
      <c r="AB31" s="21">
        <f t="shared" si="4"/>
        <v>2223704</v>
      </c>
      <c r="AC31" s="23">
        <f t="shared" si="5"/>
        <v>64.932204849831592</v>
      </c>
    </row>
    <row r="32" spans="1:29">
      <c r="A32" s="7" t="s">
        <v>514</v>
      </c>
      <c r="B32" s="7" t="s">
        <v>515</v>
      </c>
      <c r="C32" s="7" t="s">
        <v>516</v>
      </c>
      <c r="D32" s="7" t="s">
        <v>517</v>
      </c>
      <c r="E32" s="7" t="s">
        <v>48</v>
      </c>
      <c r="F32" s="7" t="s">
        <v>518</v>
      </c>
      <c r="G32" s="7" t="s">
        <v>519</v>
      </c>
      <c r="H32" s="7" t="s">
        <v>520</v>
      </c>
      <c r="I32" s="7" t="s">
        <v>521</v>
      </c>
      <c r="J32" s="11" t="s">
        <v>522</v>
      </c>
      <c r="K32" s="18" t="s">
        <v>33</v>
      </c>
      <c r="L32" s="19">
        <v>95073232</v>
      </c>
      <c r="M32" s="19">
        <v>26170862</v>
      </c>
      <c r="N32" s="19">
        <v>105445056</v>
      </c>
      <c r="O32" s="19">
        <v>52826548</v>
      </c>
      <c r="P32" s="16">
        <v>1.0909393152964288</v>
      </c>
      <c r="Q32" s="19">
        <v>4849890</v>
      </c>
      <c r="R32" s="19">
        <v>1588540</v>
      </c>
      <c r="S32" s="19">
        <v>50730156</v>
      </c>
      <c r="T32" s="19">
        <v>52618509</v>
      </c>
      <c r="U32" s="19">
        <v>4476144</v>
      </c>
      <c r="V32" s="19">
        <v>5151783</v>
      </c>
      <c r="W32" s="21">
        <f t="shared" si="0"/>
        <v>675639</v>
      </c>
      <c r="X32" s="23">
        <f t="shared" si="1"/>
        <v>15.094219488917245</v>
      </c>
      <c r="Y32" s="19">
        <v>5384765</v>
      </c>
      <c r="Z32" s="21">
        <f t="shared" si="2"/>
        <v>232982</v>
      </c>
      <c r="AA32" s="23">
        <f t="shared" si="3"/>
        <v>4.5223566287632844</v>
      </c>
      <c r="AB32" s="21">
        <f t="shared" si="4"/>
        <v>908621</v>
      </c>
      <c r="AC32" s="23">
        <f t="shared" si="5"/>
        <v>20.29919055329766</v>
      </c>
    </row>
    <row r="33" spans="1:29">
      <c r="A33" s="7" t="s">
        <v>626</v>
      </c>
      <c r="B33" s="7" t="s">
        <v>627</v>
      </c>
      <c r="C33" s="7" t="s">
        <v>628</v>
      </c>
      <c r="D33" s="7" t="s">
        <v>616</v>
      </c>
      <c r="E33" s="7" t="s">
        <v>48</v>
      </c>
      <c r="F33" s="7" t="s">
        <v>629</v>
      </c>
      <c r="G33" s="7" t="s">
        <v>630</v>
      </c>
      <c r="H33" s="7" t="s">
        <v>631</v>
      </c>
      <c r="I33" s="7" t="s">
        <v>632</v>
      </c>
      <c r="J33" s="11" t="s">
        <v>633</v>
      </c>
      <c r="K33" s="18" t="s">
        <v>33</v>
      </c>
      <c r="L33" s="19">
        <v>94934776</v>
      </c>
      <c r="M33" s="19">
        <v>16397463</v>
      </c>
      <c r="N33" s="19">
        <v>112483669</v>
      </c>
      <c r="O33" s="19">
        <v>80758513</v>
      </c>
      <c r="P33" s="16">
        <v>1.0893505705923603</v>
      </c>
      <c r="Q33" s="19">
        <v>3724093</v>
      </c>
      <c r="R33" s="19">
        <v>3640751</v>
      </c>
      <c r="S33" s="19">
        <v>29484075</v>
      </c>
      <c r="T33" s="19">
        <v>31725156</v>
      </c>
      <c r="U33" s="19">
        <v>10442791</v>
      </c>
      <c r="V33" s="19">
        <v>10748879</v>
      </c>
      <c r="W33" s="21">
        <f t="shared" si="0"/>
        <v>306088</v>
      </c>
      <c r="X33" s="23">
        <f t="shared" si="1"/>
        <v>2.9310938043287469</v>
      </c>
      <c r="Y33" s="19">
        <v>12514481</v>
      </c>
      <c r="Z33" s="21">
        <f t="shared" si="2"/>
        <v>1765602</v>
      </c>
      <c r="AA33" s="23">
        <f t="shared" si="3"/>
        <v>16.425917530562955</v>
      </c>
      <c r="AB33" s="21">
        <f t="shared" si="4"/>
        <v>2071690</v>
      </c>
      <c r="AC33" s="23">
        <f t="shared" si="5"/>
        <v>19.83847038593418</v>
      </c>
    </row>
    <row r="34" spans="1:29">
      <c r="A34" s="7" t="s">
        <v>712</v>
      </c>
      <c r="B34" s="7" t="s">
        <v>713</v>
      </c>
      <c r="C34" s="7" t="s">
        <v>714</v>
      </c>
      <c r="D34" s="7" t="s">
        <v>508</v>
      </c>
      <c r="E34" s="7" t="s">
        <v>48</v>
      </c>
      <c r="F34" s="7" t="s">
        <v>715</v>
      </c>
      <c r="G34" s="7" t="s">
        <v>716</v>
      </c>
      <c r="H34" s="7" t="s">
        <v>717</v>
      </c>
      <c r="I34" s="7" t="s">
        <v>718</v>
      </c>
      <c r="J34" s="11" t="s">
        <v>719</v>
      </c>
      <c r="K34" s="18" t="s">
        <v>33</v>
      </c>
      <c r="L34" s="19">
        <v>93825069</v>
      </c>
      <c r="M34" s="19">
        <v>19079812</v>
      </c>
      <c r="N34" s="19">
        <v>304093510</v>
      </c>
      <c r="O34" s="19">
        <v>181288787</v>
      </c>
      <c r="P34" s="16">
        <v>1.0766169864983679</v>
      </c>
      <c r="Q34" s="19">
        <v>12333030</v>
      </c>
      <c r="R34" s="19">
        <v>7328461</v>
      </c>
      <c r="S34" s="19">
        <v>114270131</v>
      </c>
      <c r="T34" s="19">
        <v>122804723</v>
      </c>
      <c r="U34" s="19">
        <v>39552140</v>
      </c>
      <c r="V34" s="19">
        <v>55837973</v>
      </c>
      <c r="W34" s="21">
        <f t="shared" si="0"/>
        <v>16285833</v>
      </c>
      <c r="X34" s="23">
        <f t="shared" si="1"/>
        <v>41.17560516320988</v>
      </c>
      <c r="Y34" s="19">
        <v>61071032</v>
      </c>
      <c r="Z34" s="21">
        <f t="shared" si="2"/>
        <v>5233059</v>
      </c>
      <c r="AA34" s="23">
        <f t="shared" si="3"/>
        <v>9.3718641971477012</v>
      </c>
      <c r="AB34" s="21">
        <f t="shared" si="4"/>
        <v>21518892</v>
      </c>
      <c r="AC34" s="23">
        <f t="shared" si="5"/>
        <v>54.406391158607349</v>
      </c>
    </row>
    <row r="35" spans="1:29">
      <c r="A35" s="7" t="s">
        <v>532</v>
      </c>
      <c r="B35" s="7" t="s">
        <v>225</v>
      </c>
      <c r="C35" s="7" t="s">
        <v>226</v>
      </c>
      <c r="D35" s="7" t="s">
        <v>227</v>
      </c>
      <c r="E35" s="7" t="s">
        <v>204</v>
      </c>
      <c r="F35" s="7" t="s">
        <v>228</v>
      </c>
      <c r="G35" s="7" t="s">
        <v>229</v>
      </c>
      <c r="H35" s="7" t="s">
        <v>230</v>
      </c>
      <c r="I35" s="7" t="s">
        <v>231</v>
      </c>
      <c r="J35" s="11" t="s">
        <v>533</v>
      </c>
      <c r="K35" s="18" t="s">
        <v>54</v>
      </c>
      <c r="L35" s="19">
        <v>92659621</v>
      </c>
      <c r="M35" s="19">
        <v>19138456</v>
      </c>
      <c r="N35" s="19">
        <v>6578735</v>
      </c>
      <c r="O35" s="19">
        <v>1187417</v>
      </c>
      <c r="P35" s="16">
        <v>1.0632437896858982</v>
      </c>
      <c r="Q35" s="19">
        <v>141824</v>
      </c>
      <c r="R35" s="19">
        <v>60499</v>
      </c>
      <c r="S35" s="19">
        <v>5805985</v>
      </c>
      <c r="T35" s="19">
        <v>5391318</v>
      </c>
      <c r="U35" s="19">
        <v>0</v>
      </c>
      <c r="V35" s="19">
        <v>0</v>
      </c>
      <c r="W35" s="21">
        <f t="shared" si="0"/>
        <v>0</v>
      </c>
      <c r="X35" s="23" t="e">
        <f t="shared" si="1"/>
        <v>#DIV/0!</v>
      </c>
      <c r="Y35" s="19">
        <v>0</v>
      </c>
      <c r="Z35" s="21">
        <f t="shared" si="2"/>
        <v>0</v>
      </c>
      <c r="AA35" s="23" t="e">
        <f t="shared" si="3"/>
        <v>#DIV/0!</v>
      </c>
      <c r="AB35" s="21">
        <f t="shared" si="4"/>
        <v>0</v>
      </c>
      <c r="AC35" s="23" t="e">
        <f t="shared" si="5"/>
        <v>#DIV/0!</v>
      </c>
    </row>
    <row r="36" spans="1:29">
      <c r="A36" s="7" t="s">
        <v>746</v>
      </c>
      <c r="B36" s="7" t="s">
        <v>11</v>
      </c>
      <c r="C36" s="7" t="s">
        <v>747</v>
      </c>
      <c r="D36" s="7" t="s">
        <v>546</v>
      </c>
      <c r="E36" s="7" t="s">
        <v>48</v>
      </c>
      <c r="F36" s="7" t="s">
        <v>547</v>
      </c>
      <c r="G36" s="7" t="s">
        <v>748</v>
      </c>
      <c r="H36" s="7" t="s">
        <v>749</v>
      </c>
      <c r="I36" s="7" t="s">
        <v>750</v>
      </c>
      <c r="J36" s="11" t="s">
        <v>751</v>
      </c>
      <c r="K36" s="18" t="s">
        <v>320</v>
      </c>
      <c r="L36" s="19">
        <v>88715860</v>
      </c>
      <c r="M36" s="19">
        <v>21174865</v>
      </c>
      <c r="N36" s="19">
        <v>95694587</v>
      </c>
      <c r="O36" s="19">
        <v>65778673</v>
      </c>
      <c r="P36" s="16">
        <v>1.017990211633216</v>
      </c>
      <c r="Q36" s="19">
        <v>4522218</v>
      </c>
      <c r="R36" s="19">
        <v>3338221</v>
      </c>
      <c r="S36" s="19">
        <v>25075211</v>
      </c>
      <c r="T36" s="19">
        <v>29915914</v>
      </c>
      <c r="U36" s="19">
        <v>6124481</v>
      </c>
      <c r="V36" s="19">
        <v>9160632</v>
      </c>
      <c r="W36" s="21">
        <f t="shared" si="0"/>
        <v>3036151</v>
      </c>
      <c r="X36" s="23">
        <f t="shared" si="1"/>
        <v>49.574012883703944</v>
      </c>
      <c r="Y36" s="19">
        <v>10677034</v>
      </c>
      <c r="Z36" s="21">
        <f t="shared" si="2"/>
        <v>1516402</v>
      </c>
      <c r="AA36" s="23">
        <f t="shared" si="3"/>
        <v>16.553464870109398</v>
      </c>
      <c r="AB36" s="21">
        <f t="shared" si="4"/>
        <v>4552553</v>
      </c>
      <c r="AC36" s="23">
        <f t="shared" si="5"/>
        <v>74.333694561220781</v>
      </c>
    </row>
    <row r="37" spans="1:29">
      <c r="A37" s="7" t="s">
        <v>651</v>
      </c>
      <c r="B37" s="7" t="s">
        <v>652</v>
      </c>
      <c r="C37" s="7" t="s">
        <v>653</v>
      </c>
      <c r="D37" s="7" t="s">
        <v>585</v>
      </c>
      <c r="E37" s="7" t="s">
        <v>48</v>
      </c>
      <c r="F37" s="7" t="s">
        <v>654</v>
      </c>
      <c r="G37" s="7" t="s">
        <v>587</v>
      </c>
      <c r="H37" s="7" t="s">
        <v>588</v>
      </c>
      <c r="I37" s="7" t="s">
        <v>589</v>
      </c>
      <c r="J37" s="11" t="s">
        <v>655</v>
      </c>
      <c r="K37" s="18" t="s">
        <v>320</v>
      </c>
      <c r="L37" s="19">
        <v>87034853</v>
      </c>
      <c r="M37" s="19">
        <v>19869048</v>
      </c>
      <c r="N37" s="19">
        <v>85460244</v>
      </c>
      <c r="O37" s="19">
        <v>61502689</v>
      </c>
      <c r="P37" s="16">
        <v>0.99870111640619663</v>
      </c>
      <c r="Q37" s="19">
        <v>1580175</v>
      </c>
      <c r="R37" s="19">
        <v>1131607</v>
      </c>
      <c r="S37" s="19">
        <v>22801075</v>
      </c>
      <c r="T37" s="19">
        <v>23957554</v>
      </c>
      <c r="U37" s="19">
        <v>5623489</v>
      </c>
      <c r="V37" s="19">
        <v>7121932</v>
      </c>
      <c r="W37" s="21">
        <f t="shared" si="0"/>
        <v>1498443</v>
      </c>
      <c r="X37" s="23">
        <f t="shared" si="1"/>
        <v>26.646144413192591</v>
      </c>
      <c r="Y37" s="19">
        <v>6724085</v>
      </c>
      <c r="Z37" s="21">
        <f t="shared" si="2"/>
        <v>-397847</v>
      </c>
      <c r="AA37" s="23">
        <f t="shared" si="3"/>
        <v>-5.586222951861938</v>
      </c>
      <c r="AB37" s="21">
        <f t="shared" si="4"/>
        <v>1100596</v>
      </c>
      <c r="AC37" s="23">
        <f t="shared" si="5"/>
        <v>19.57140842633461</v>
      </c>
    </row>
    <row r="38" spans="1:29">
      <c r="A38" s="7" t="s">
        <v>248</v>
      </c>
      <c r="B38" s="7" t="s">
        <v>249</v>
      </c>
      <c r="C38" s="7" t="s">
        <v>250</v>
      </c>
      <c r="D38" s="7" t="s">
        <v>251</v>
      </c>
      <c r="E38" s="7" t="s">
        <v>48</v>
      </c>
      <c r="F38" s="7" t="s">
        <v>252</v>
      </c>
      <c r="G38" s="7" t="s">
        <v>253</v>
      </c>
      <c r="H38" s="7" t="s">
        <v>254</v>
      </c>
      <c r="I38" s="7" t="s">
        <v>255</v>
      </c>
      <c r="J38" s="11" t="s">
        <v>256</v>
      </c>
      <c r="K38" s="18" t="s">
        <v>22</v>
      </c>
      <c r="L38" s="19">
        <v>80514547</v>
      </c>
      <c r="M38" s="19">
        <v>19613882</v>
      </c>
      <c r="N38" s="19">
        <v>522904915</v>
      </c>
      <c r="O38" s="19">
        <v>266885880</v>
      </c>
      <c r="P38" s="16">
        <v>0.92388238968863634</v>
      </c>
      <c r="Q38" s="19">
        <v>19934177</v>
      </c>
      <c r="R38" s="19">
        <v>10927497</v>
      </c>
      <c r="S38" s="19">
        <v>246269878</v>
      </c>
      <c r="T38" s="19">
        <v>256019035</v>
      </c>
      <c r="U38" s="19">
        <v>82329667</v>
      </c>
      <c r="V38" s="19">
        <v>89309115</v>
      </c>
      <c r="W38" s="21">
        <f t="shared" si="0"/>
        <v>6979448</v>
      </c>
      <c r="X38" s="23">
        <f t="shared" si="1"/>
        <v>8.4774398516636769</v>
      </c>
      <c r="Y38" s="19">
        <v>89316284</v>
      </c>
      <c r="Z38" s="21">
        <f t="shared" si="2"/>
        <v>7169</v>
      </c>
      <c r="AA38" s="23">
        <f t="shared" si="3"/>
        <v>8.0271761734510526E-3</v>
      </c>
      <c r="AB38" s="21">
        <f t="shared" si="4"/>
        <v>6986617</v>
      </c>
      <c r="AC38" s="23">
        <f t="shared" si="5"/>
        <v>8.4861475268690203</v>
      </c>
    </row>
    <row r="39" spans="1:29">
      <c r="A39" s="7" t="s">
        <v>568</v>
      </c>
      <c r="B39" s="7" t="s">
        <v>569</v>
      </c>
      <c r="C39" s="7" t="s">
        <v>570</v>
      </c>
      <c r="D39" s="7" t="s">
        <v>143</v>
      </c>
      <c r="E39" s="7" t="s">
        <v>48</v>
      </c>
      <c r="F39" s="7" t="s">
        <v>571</v>
      </c>
      <c r="G39" s="7" t="s">
        <v>572</v>
      </c>
      <c r="H39" s="7" t="s">
        <v>573</v>
      </c>
      <c r="I39" s="7" t="s">
        <v>574</v>
      </c>
      <c r="J39" s="11" t="s">
        <v>575</v>
      </c>
      <c r="K39" s="18" t="s">
        <v>320</v>
      </c>
      <c r="L39" s="19">
        <v>79606958</v>
      </c>
      <c r="M39" s="19">
        <v>18093437</v>
      </c>
      <c r="N39" s="19">
        <v>100486788</v>
      </c>
      <c r="O39" s="19">
        <v>69492232</v>
      </c>
      <c r="P39" s="16">
        <v>0.9134680543241821</v>
      </c>
      <c r="Q39" s="19">
        <v>796718</v>
      </c>
      <c r="R39" s="19">
        <v>-271357</v>
      </c>
      <c r="S39" s="19">
        <v>31106376</v>
      </c>
      <c r="T39" s="19">
        <v>30994558</v>
      </c>
      <c r="U39" s="19">
        <v>17337658</v>
      </c>
      <c r="V39" s="19">
        <v>15630975</v>
      </c>
      <c r="W39" s="21">
        <f t="shared" si="0"/>
        <v>-1706683</v>
      </c>
      <c r="X39" s="23">
        <f t="shared" si="1"/>
        <v>-9.8437920508064014</v>
      </c>
      <c r="Y39" s="19">
        <v>14999078</v>
      </c>
      <c r="Z39" s="21">
        <f t="shared" si="2"/>
        <v>-631897</v>
      </c>
      <c r="AA39" s="23">
        <f t="shared" si="3"/>
        <v>-4.0425949117057636</v>
      </c>
      <c r="AB39" s="21">
        <f t="shared" si="4"/>
        <v>-2338580</v>
      </c>
      <c r="AC39" s="23">
        <f t="shared" si="5"/>
        <v>-13.48844232594737</v>
      </c>
    </row>
    <row r="40" spans="1:29">
      <c r="A40" s="7" t="s">
        <v>660</v>
      </c>
      <c r="B40" s="7" t="s">
        <v>11</v>
      </c>
      <c r="C40" s="7" t="s">
        <v>661</v>
      </c>
      <c r="D40" s="7" t="s">
        <v>143</v>
      </c>
      <c r="E40" s="7" t="s">
        <v>48</v>
      </c>
      <c r="F40" s="7" t="s">
        <v>662</v>
      </c>
      <c r="G40" s="7" t="s">
        <v>663</v>
      </c>
      <c r="H40" s="7" t="s">
        <v>664</v>
      </c>
      <c r="I40" s="7" t="s">
        <v>665</v>
      </c>
      <c r="J40" s="11" t="s">
        <v>666</v>
      </c>
      <c r="K40" s="18" t="s">
        <v>479</v>
      </c>
      <c r="L40" s="19">
        <v>78483218</v>
      </c>
      <c r="M40" s="19">
        <v>14101654</v>
      </c>
      <c r="N40" s="19">
        <v>115246588</v>
      </c>
      <c r="O40" s="19">
        <v>79654819</v>
      </c>
      <c r="P40" s="16">
        <v>0.90057344539607487</v>
      </c>
      <c r="Q40" s="19">
        <v>4354987</v>
      </c>
      <c r="R40" s="19">
        <v>4432350</v>
      </c>
      <c r="S40" s="19">
        <v>31227973</v>
      </c>
      <c r="T40" s="19">
        <v>35591769</v>
      </c>
      <c r="U40" s="19">
        <v>14620993</v>
      </c>
      <c r="V40" s="19">
        <v>16577173</v>
      </c>
      <c r="W40" s="21">
        <f t="shared" ref="W40:W71" si="6">SUM(V40-U40)</f>
        <v>1956180</v>
      </c>
      <c r="X40" s="23">
        <f t="shared" ref="X40:X71" si="7">SUM(W40/U40)*100</f>
        <v>13.379255430872581</v>
      </c>
      <c r="Y40" s="19">
        <v>17847634</v>
      </c>
      <c r="Z40" s="21">
        <f t="shared" ref="Z40:Z71" si="8">SUM(Y40-V40)</f>
        <v>1270461</v>
      </c>
      <c r="AA40" s="23">
        <f t="shared" ref="AA40:AA71" si="9">SUM(Z40/V40)*100</f>
        <v>7.6639183291385082</v>
      </c>
      <c r="AB40" s="21">
        <f t="shared" ref="AB40:AB71" si="10">SUM(Y40-U40)</f>
        <v>3226641</v>
      </c>
      <c r="AC40" s="23">
        <f t="shared" ref="AC40:AC71" si="11">SUM(AB40/U40)*100</f>
        <v>22.068548969279995</v>
      </c>
    </row>
    <row r="41" spans="1:29">
      <c r="A41" s="7" t="s">
        <v>613</v>
      </c>
      <c r="B41" s="7" t="s">
        <v>614</v>
      </c>
      <c r="C41" s="7" t="s">
        <v>615</v>
      </c>
      <c r="D41" s="7" t="s">
        <v>616</v>
      </c>
      <c r="E41" s="7" t="s">
        <v>48</v>
      </c>
      <c r="F41" s="7" t="s">
        <v>617</v>
      </c>
      <c r="G41" s="7" t="s">
        <v>618</v>
      </c>
      <c r="H41" s="7" t="s">
        <v>619</v>
      </c>
      <c r="I41" s="7" t="s">
        <v>620</v>
      </c>
      <c r="J41" s="11" t="s">
        <v>621</v>
      </c>
      <c r="K41" s="18" t="s">
        <v>320</v>
      </c>
      <c r="L41" s="19">
        <v>77466568</v>
      </c>
      <c r="M41" s="19">
        <v>19607105</v>
      </c>
      <c r="N41" s="19">
        <v>126189917</v>
      </c>
      <c r="O41" s="19">
        <v>87494708</v>
      </c>
      <c r="P41" s="16">
        <v>0.8889076649070291</v>
      </c>
      <c r="Q41" s="19">
        <v>6557622</v>
      </c>
      <c r="R41" s="19">
        <v>-945875</v>
      </c>
      <c r="S41" s="19">
        <v>38379867</v>
      </c>
      <c r="T41" s="19">
        <v>38695209</v>
      </c>
      <c r="U41" s="19">
        <v>33871179</v>
      </c>
      <c r="V41" s="19">
        <v>30093396</v>
      </c>
      <c r="W41" s="21">
        <f t="shared" si="6"/>
        <v>-3777783</v>
      </c>
      <c r="X41" s="23">
        <f t="shared" si="7"/>
        <v>-11.153385006172947</v>
      </c>
      <c r="Y41" s="19">
        <v>29042124</v>
      </c>
      <c r="Z41" s="21">
        <f t="shared" si="8"/>
        <v>-1051272</v>
      </c>
      <c r="AA41" s="23">
        <f t="shared" si="9"/>
        <v>-3.49336445777007</v>
      </c>
      <c r="AB41" s="21">
        <f t="shared" si="10"/>
        <v>-4829055</v>
      </c>
      <c r="AC41" s="23">
        <f t="shared" si="11"/>
        <v>-14.257121076299114</v>
      </c>
    </row>
    <row r="42" spans="1:29">
      <c r="A42" s="7" t="s">
        <v>645</v>
      </c>
      <c r="B42" s="7" t="s">
        <v>646</v>
      </c>
      <c r="C42" s="7" t="s">
        <v>647</v>
      </c>
      <c r="D42" s="7" t="s">
        <v>482</v>
      </c>
      <c r="E42" s="7" t="s">
        <v>48</v>
      </c>
      <c r="F42" s="7" t="s">
        <v>483</v>
      </c>
      <c r="G42" s="7" t="s">
        <v>648</v>
      </c>
      <c r="H42" s="7" t="s">
        <v>565</v>
      </c>
      <c r="I42" s="7" t="s">
        <v>649</v>
      </c>
      <c r="J42" s="11" t="s">
        <v>650</v>
      </c>
      <c r="K42" s="18" t="s">
        <v>10</v>
      </c>
      <c r="L42" s="19">
        <v>76367749</v>
      </c>
      <c r="M42" s="19">
        <v>15785579</v>
      </c>
      <c r="N42" s="19">
        <v>202873523</v>
      </c>
      <c r="O42" s="19">
        <v>125761254</v>
      </c>
      <c r="P42" s="16">
        <v>0.87629901763294993</v>
      </c>
      <c r="Q42" s="19">
        <v>9237447</v>
      </c>
      <c r="R42" s="19">
        <v>5227635</v>
      </c>
      <c r="S42" s="19">
        <v>72105801</v>
      </c>
      <c r="T42" s="19">
        <v>77112269</v>
      </c>
      <c r="U42" s="19">
        <v>23568160</v>
      </c>
      <c r="V42" s="19">
        <v>17322294</v>
      </c>
      <c r="W42" s="21">
        <f t="shared" si="6"/>
        <v>-6245866</v>
      </c>
      <c r="X42" s="23">
        <f t="shared" si="7"/>
        <v>-26.501288178627437</v>
      </c>
      <c r="Y42" s="19">
        <v>19291603</v>
      </c>
      <c r="Z42" s="21">
        <f t="shared" si="8"/>
        <v>1969309</v>
      </c>
      <c r="AA42" s="23">
        <f t="shared" si="9"/>
        <v>11.368638587937602</v>
      </c>
      <c r="AB42" s="21">
        <f t="shared" si="10"/>
        <v>-4276557</v>
      </c>
      <c r="AC42" s="23">
        <f t="shared" si="11"/>
        <v>-18.145485264865819</v>
      </c>
    </row>
    <row r="43" spans="1:29">
      <c r="A43" s="7" t="s">
        <v>331</v>
      </c>
      <c r="B43" s="7" t="s">
        <v>234</v>
      </c>
      <c r="C43" s="7" t="s">
        <v>332</v>
      </c>
      <c r="D43" s="7" t="s">
        <v>236</v>
      </c>
      <c r="E43" s="7" t="s">
        <v>194</v>
      </c>
      <c r="F43" s="7" t="s">
        <v>333</v>
      </c>
      <c r="G43" s="7" t="s">
        <v>238</v>
      </c>
      <c r="H43" s="7" t="s">
        <v>239</v>
      </c>
      <c r="I43" s="7" t="s">
        <v>240</v>
      </c>
      <c r="J43" s="11" t="s">
        <v>334</v>
      </c>
      <c r="K43" s="18" t="s">
        <v>10</v>
      </c>
      <c r="L43" s="19">
        <v>67296151</v>
      </c>
      <c r="M43" s="19">
        <v>23786683</v>
      </c>
      <c r="N43" s="19">
        <v>5427403763</v>
      </c>
      <c r="O43" s="19">
        <v>4211858811</v>
      </c>
      <c r="P43" s="16">
        <v>0.77220491351367004</v>
      </c>
      <c r="Q43" s="19">
        <v>87506828</v>
      </c>
      <c r="R43" s="19">
        <v>3804200</v>
      </c>
      <c r="S43" s="19">
        <v>1216296019</v>
      </c>
      <c r="T43" s="19">
        <v>1215544952</v>
      </c>
      <c r="U43" s="19">
        <v>2472362373</v>
      </c>
      <c r="V43" s="19">
        <v>2279464676</v>
      </c>
      <c r="W43" s="21">
        <f t="shared" si="6"/>
        <v>-192897697</v>
      </c>
      <c r="X43" s="23">
        <f t="shared" si="7"/>
        <v>-7.802161168062721</v>
      </c>
      <c r="Y43" s="19">
        <v>2219690450</v>
      </c>
      <c r="Z43" s="21">
        <f t="shared" si="8"/>
        <v>-59774226</v>
      </c>
      <c r="AA43" s="23">
        <f t="shared" si="9"/>
        <v>-2.6222922701698406</v>
      </c>
      <c r="AB43" s="21">
        <f t="shared" si="10"/>
        <v>-252671923</v>
      </c>
      <c r="AC43" s="23">
        <f t="shared" si="11"/>
        <v>-10.219857969016259</v>
      </c>
    </row>
    <row r="44" spans="1:29">
      <c r="A44" s="7" t="s">
        <v>543</v>
      </c>
      <c r="B44" s="7" t="s">
        <v>544</v>
      </c>
      <c r="C44" s="7" t="s">
        <v>545</v>
      </c>
      <c r="D44" s="7" t="s">
        <v>546</v>
      </c>
      <c r="E44" s="7" t="s">
        <v>48</v>
      </c>
      <c r="F44" s="7" t="s">
        <v>547</v>
      </c>
      <c r="G44" s="7" t="s">
        <v>548</v>
      </c>
      <c r="H44" s="7" t="s">
        <v>549</v>
      </c>
      <c r="I44" s="7" t="s">
        <v>550</v>
      </c>
      <c r="J44" s="11" t="s">
        <v>551</v>
      </c>
      <c r="K44" s="18" t="s">
        <v>10</v>
      </c>
      <c r="L44" s="19">
        <v>64109107</v>
      </c>
      <c r="M44" s="19">
        <v>11900932</v>
      </c>
      <c r="N44" s="19">
        <v>778736575</v>
      </c>
      <c r="O44" s="19">
        <v>477102376</v>
      </c>
      <c r="P44" s="16">
        <v>0.7356344559196798</v>
      </c>
      <c r="Q44" s="19">
        <v>30093073</v>
      </c>
      <c r="R44" s="19">
        <v>-3566235</v>
      </c>
      <c r="S44" s="19">
        <v>307441750</v>
      </c>
      <c r="T44" s="19">
        <v>301634199</v>
      </c>
      <c r="U44" s="19">
        <v>106936292</v>
      </c>
      <c r="V44" s="19">
        <v>113718124</v>
      </c>
      <c r="W44" s="21">
        <f t="shared" si="6"/>
        <v>6781832</v>
      </c>
      <c r="X44" s="23">
        <f t="shared" si="7"/>
        <v>6.3419367486577896</v>
      </c>
      <c r="Y44" s="19">
        <v>149054944</v>
      </c>
      <c r="Z44" s="21">
        <f t="shared" si="8"/>
        <v>35336820</v>
      </c>
      <c r="AA44" s="23">
        <f t="shared" si="9"/>
        <v>31.07404409872256</v>
      </c>
      <c r="AB44" s="21">
        <f t="shared" si="10"/>
        <v>42118652</v>
      </c>
      <c r="AC44" s="23">
        <f t="shared" si="11"/>
        <v>39.386677069371359</v>
      </c>
    </row>
    <row r="45" spans="1:29">
      <c r="A45" s="7" t="s">
        <v>787</v>
      </c>
      <c r="B45" s="7" t="s">
        <v>788</v>
      </c>
      <c r="C45" s="7" t="s">
        <v>647</v>
      </c>
      <c r="D45" s="7" t="s">
        <v>482</v>
      </c>
      <c r="E45" s="7" t="s">
        <v>48</v>
      </c>
      <c r="F45" s="7" t="s">
        <v>789</v>
      </c>
      <c r="G45" s="7" t="s">
        <v>648</v>
      </c>
      <c r="H45" s="7" t="s">
        <v>565</v>
      </c>
      <c r="I45" s="7" t="s">
        <v>11</v>
      </c>
      <c r="J45" s="11" t="s">
        <v>790</v>
      </c>
      <c r="K45" s="18" t="s">
        <v>10</v>
      </c>
      <c r="L45" s="19">
        <v>61479976</v>
      </c>
      <c r="M45" s="19">
        <v>13646133</v>
      </c>
      <c r="N45" s="19">
        <v>103941377</v>
      </c>
      <c r="O45" s="19">
        <v>77389990</v>
      </c>
      <c r="P45" s="16">
        <v>0.70546589729778908</v>
      </c>
      <c r="Q45" s="19">
        <v>1707743</v>
      </c>
      <c r="R45" s="19">
        <v>3264461</v>
      </c>
      <c r="S45" s="19">
        <v>24418402</v>
      </c>
      <c r="T45" s="19">
        <v>26551387</v>
      </c>
      <c r="U45" s="19">
        <v>7168743</v>
      </c>
      <c r="V45" s="19">
        <v>11117605</v>
      </c>
      <c r="W45" s="21">
        <f t="shared" si="6"/>
        <v>3948862</v>
      </c>
      <c r="X45" s="23">
        <f t="shared" si="7"/>
        <v>55.084440884545593</v>
      </c>
      <c r="Y45" s="19">
        <v>13543772</v>
      </c>
      <c r="Z45" s="21">
        <f t="shared" si="8"/>
        <v>2426167</v>
      </c>
      <c r="AA45" s="23">
        <f t="shared" si="9"/>
        <v>21.822748694525483</v>
      </c>
      <c r="AB45" s="21">
        <f t="shared" si="10"/>
        <v>6375029</v>
      </c>
      <c r="AC45" s="23">
        <f t="shared" si="11"/>
        <v>88.928128683089909</v>
      </c>
    </row>
    <row r="46" spans="1:29">
      <c r="A46" s="7" t="s">
        <v>624</v>
      </c>
      <c r="B46" s="7" t="s">
        <v>544</v>
      </c>
      <c r="C46" s="7" t="s">
        <v>545</v>
      </c>
      <c r="D46" s="7" t="s">
        <v>546</v>
      </c>
      <c r="E46" s="7" t="s">
        <v>48</v>
      </c>
      <c r="F46" s="7" t="s">
        <v>547</v>
      </c>
      <c r="G46" s="7" t="s">
        <v>548</v>
      </c>
      <c r="H46" s="7" t="s">
        <v>549</v>
      </c>
      <c r="I46" s="7" t="s">
        <v>550</v>
      </c>
      <c r="J46" s="11" t="s">
        <v>625</v>
      </c>
      <c r="K46" s="18" t="s">
        <v>10</v>
      </c>
      <c r="L46" s="19">
        <v>61198534</v>
      </c>
      <c r="M46" s="19">
        <v>12652443</v>
      </c>
      <c r="N46" s="19">
        <v>151437925</v>
      </c>
      <c r="O46" s="19">
        <v>89326437</v>
      </c>
      <c r="P46" s="16">
        <v>0.70223642737953007</v>
      </c>
      <c r="Q46" s="19">
        <v>11254571</v>
      </c>
      <c r="R46" s="19">
        <v>7042912</v>
      </c>
      <c r="S46" s="19">
        <v>55638212</v>
      </c>
      <c r="T46" s="19">
        <v>62111488</v>
      </c>
      <c r="U46" s="19">
        <v>23527216</v>
      </c>
      <c r="V46" s="19">
        <v>25592536</v>
      </c>
      <c r="W46" s="21">
        <f t="shared" si="6"/>
        <v>2065320</v>
      </c>
      <c r="X46" s="23">
        <f t="shared" si="7"/>
        <v>8.7784292030132249</v>
      </c>
      <c r="Y46" s="19">
        <v>27176631</v>
      </c>
      <c r="Z46" s="21">
        <f t="shared" si="8"/>
        <v>1584095</v>
      </c>
      <c r="AA46" s="23">
        <f t="shared" si="9"/>
        <v>6.1896757710920092</v>
      </c>
      <c r="AB46" s="21">
        <f t="shared" si="10"/>
        <v>3649415</v>
      </c>
      <c r="AC46" s="23">
        <f t="shared" si="11"/>
        <v>15.51146127956661</v>
      </c>
    </row>
    <row r="47" spans="1:29">
      <c r="A47" s="7" t="s">
        <v>286</v>
      </c>
      <c r="B47" s="7" t="s">
        <v>275</v>
      </c>
      <c r="C47" s="7" t="s">
        <v>276</v>
      </c>
      <c r="D47" s="7" t="s">
        <v>277</v>
      </c>
      <c r="E47" s="7" t="s">
        <v>278</v>
      </c>
      <c r="F47" s="7" t="s">
        <v>279</v>
      </c>
      <c r="G47" s="7" t="s">
        <v>280</v>
      </c>
      <c r="H47" s="7" t="s">
        <v>281</v>
      </c>
      <c r="I47" s="7" t="s">
        <v>282</v>
      </c>
      <c r="J47" s="11" t="s">
        <v>287</v>
      </c>
      <c r="K47" s="18" t="s">
        <v>54</v>
      </c>
      <c r="L47" s="19">
        <v>57494737</v>
      </c>
      <c r="M47" s="19">
        <v>19209551</v>
      </c>
      <c r="N47" s="19">
        <v>561845491</v>
      </c>
      <c r="O47" s="19">
        <v>120018342</v>
      </c>
      <c r="P47" s="16">
        <v>0.65973637054779266</v>
      </c>
      <c r="Q47" s="19">
        <v>19150837</v>
      </c>
      <c r="R47" s="19">
        <v>10062818</v>
      </c>
      <c r="S47" s="19">
        <v>432102002</v>
      </c>
      <c r="T47" s="19">
        <v>441827149</v>
      </c>
      <c r="U47" s="19">
        <v>73310106</v>
      </c>
      <c r="V47" s="19">
        <v>73617623</v>
      </c>
      <c r="W47" s="21">
        <f t="shared" si="6"/>
        <v>307517</v>
      </c>
      <c r="X47" s="23">
        <f t="shared" si="7"/>
        <v>0.41947422637746562</v>
      </c>
      <c r="Y47" s="19">
        <v>75276661</v>
      </c>
      <c r="Z47" s="21">
        <f t="shared" si="8"/>
        <v>1659038</v>
      </c>
      <c r="AA47" s="23">
        <f t="shared" si="9"/>
        <v>2.2535881116400618</v>
      </c>
      <c r="AB47" s="21">
        <f t="shared" si="10"/>
        <v>1966555</v>
      </c>
      <c r="AC47" s="23">
        <f t="shared" si="11"/>
        <v>2.6825155593145644</v>
      </c>
    </row>
    <row r="48" spans="1:29">
      <c r="A48" s="7" t="s">
        <v>488</v>
      </c>
      <c r="B48" s="7" t="s">
        <v>489</v>
      </c>
      <c r="C48" s="7" t="s">
        <v>490</v>
      </c>
      <c r="D48" s="7" t="s">
        <v>491</v>
      </c>
      <c r="E48" s="7" t="s">
        <v>38</v>
      </c>
      <c r="F48" s="7" t="s">
        <v>492</v>
      </c>
      <c r="G48" s="7" t="s">
        <v>493</v>
      </c>
      <c r="H48" s="7" t="s">
        <v>494</v>
      </c>
      <c r="I48" s="7" t="s">
        <v>495</v>
      </c>
      <c r="J48" s="11" t="s">
        <v>496</v>
      </c>
      <c r="K48" s="18" t="s">
        <v>33</v>
      </c>
      <c r="L48" s="19">
        <v>57111160</v>
      </c>
      <c r="M48" s="19">
        <v>9435538</v>
      </c>
      <c r="N48" s="19">
        <v>102003138</v>
      </c>
      <c r="O48" s="19">
        <v>80923431</v>
      </c>
      <c r="P48" s="16">
        <v>0.65533492945926985</v>
      </c>
      <c r="Q48" s="19">
        <v>4168905</v>
      </c>
      <c r="R48" s="19">
        <v>2021572</v>
      </c>
      <c r="S48" s="19">
        <v>22306560</v>
      </c>
      <c r="T48" s="19">
        <v>21079707</v>
      </c>
      <c r="U48" s="19">
        <v>1615196</v>
      </c>
      <c r="V48" s="19">
        <v>1677680</v>
      </c>
      <c r="W48" s="21">
        <f t="shared" si="6"/>
        <v>62484</v>
      </c>
      <c r="X48" s="23">
        <f t="shared" si="7"/>
        <v>3.868508837317576</v>
      </c>
      <c r="Y48" s="19">
        <v>1660121</v>
      </c>
      <c r="Z48" s="21">
        <f t="shared" si="8"/>
        <v>-17559</v>
      </c>
      <c r="AA48" s="23">
        <f t="shared" si="9"/>
        <v>-1.0466239092079539</v>
      </c>
      <c r="AB48" s="21">
        <f t="shared" si="10"/>
        <v>44925</v>
      </c>
      <c r="AC48" s="23">
        <f t="shared" si="11"/>
        <v>2.7813961896884338</v>
      </c>
    </row>
    <row r="49" spans="1:29">
      <c r="A49" s="7" t="s">
        <v>468</v>
      </c>
      <c r="B49" s="7" t="s">
        <v>249</v>
      </c>
      <c r="C49" s="7" t="s">
        <v>250</v>
      </c>
      <c r="D49" s="7" t="s">
        <v>251</v>
      </c>
      <c r="E49" s="7" t="s">
        <v>48</v>
      </c>
      <c r="F49" s="7" t="s">
        <v>252</v>
      </c>
      <c r="G49" s="7" t="s">
        <v>253</v>
      </c>
      <c r="H49" s="7" t="s">
        <v>254</v>
      </c>
      <c r="I49" s="7" t="s">
        <v>255</v>
      </c>
      <c r="J49" s="11" t="s">
        <v>469</v>
      </c>
      <c r="K49" s="18" t="s">
        <v>54</v>
      </c>
      <c r="L49" s="19">
        <v>56301425</v>
      </c>
      <c r="M49" s="19">
        <v>13309507</v>
      </c>
      <c r="N49" s="19">
        <v>9429964</v>
      </c>
      <c r="O49" s="19">
        <v>38892</v>
      </c>
      <c r="P49" s="16">
        <v>0.64604344196180519</v>
      </c>
      <c r="Q49" s="19">
        <v>183040</v>
      </c>
      <c r="R49" s="19">
        <v>140786</v>
      </c>
      <c r="S49" s="19">
        <v>9250286</v>
      </c>
      <c r="T49" s="19">
        <v>9391072</v>
      </c>
      <c r="U49" s="19">
        <v>0</v>
      </c>
      <c r="V49" s="19">
        <v>0</v>
      </c>
      <c r="W49" s="21">
        <f t="shared" si="6"/>
        <v>0</v>
      </c>
      <c r="X49" s="23" t="e">
        <f t="shared" si="7"/>
        <v>#DIV/0!</v>
      </c>
      <c r="Y49" s="19">
        <v>0</v>
      </c>
      <c r="Z49" s="21">
        <f t="shared" si="8"/>
        <v>0</v>
      </c>
      <c r="AA49" s="23" t="e">
        <f t="shared" si="9"/>
        <v>#DIV/0!</v>
      </c>
      <c r="AB49" s="21">
        <f t="shared" si="10"/>
        <v>0</v>
      </c>
      <c r="AC49" s="23" t="e">
        <f t="shared" si="11"/>
        <v>#DIV/0!</v>
      </c>
    </row>
    <row r="50" spans="1:29">
      <c r="A50" s="7" t="s">
        <v>374</v>
      </c>
      <c r="B50" s="7" t="s">
        <v>375</v>
      </c>
      <c r="C50" s="7" t="s">
        <v>376</v>
      </c>
      <c r="D50" s="7" t="s">
        <v>251</v>
      </c>
      <c r="E50" s="7" t="s">
        <v>48</v>
      </c>
      <c r="F50" s="7" t="s">
        <v>377</v>
      </c>
      <c r="G50" s="7" t="s">
        <v>378</v>
      </c>
      <c r="H50" s="7" t="s">
        <v>379</v>
      </c>
      <c r="I50" s="7" t="s">
        <v>380</v>
      </c>
      <c r="J50" s="11" t="s">
        <v>381</v>
      </c>
      <c r="K50" s="18" t="s">
        <v>105</v>
      </c>
      <c r="L50" s="19">
        <v>55163719</v>
      </c>
      <c r="M50" s="19">
        <v>15295229</v>
      </c>
      <c r="N50" s="19">
        <v>42820211</v>
      </c>
      <c r="O50" s="19">
        <v>27838408</v>
      </c>
      <c r="P50" s="16">
        <v>0.63298857700624511</v>
      </c>
      <c r="Q50" s="19">
        <v>-941359</v>
      </c>
      <c r="R50" s="19">
        <v>1584906</v>
      </c>
      <c r="S50" s="19">
        <v>13553146</v>
      </c>
      <c r="T50" s="19">
        <v>14981803</v>
      </c>
      <c r="U50" s="19">
        <v>2907267</v>
      </c>
      <c r="V50" s="19">
        <v>2422786</v>
      </c>
      <c r="W50" s="21">
        <f t="shared" si="6"/>
        <v>-484481</v>
      </c>
      <c r="X50" s="23">
        <f t="shared" si="7"/>
        <v>-16.664482484752863</v>
      </c>
      <c r="Y50" s="19">
        <v>1979512</v>
      </c>
      <c r="Z50" s="21">
        <f t="shared" si="8"/>
        <v>-443274</v>
      </c>
      <c r="AA50" s="23">
        <f t="shared" si="9"/>
        <v>-18.296044306017947</v>
      </c>
      <c r="AB50" s="21">
        <f t="shared" si="10"/>
        <v>-927755</v>
      </c>
      <c r="AC50" s="23">
        <f t="shared" si="11"/>
        <v>-31.911585691991828</v>
      </c>
    </row>
    <row r="51" spans="1:29">
      <c r="A51" s="7" t="s">
        <v>720</v>
      </c>
      <c r="B51" s="7" t="s">
        <v>721</v>
      </c>
      <c r="C51" s="7" t="s">
        <v>722</v>
      </c>
      <c r="D51" s="7" t="s">
        <v>723</v>
      </c>
      <c r="E51" s="7" t="s">
        <v>69</v>
      </c>
      <c r="F51" s="7" t="s">
        <v>724</v>
      </c>
      <c r="G51" s="7" t="s">
        <v>725</v>
      </c>
      <c r="H51" s="7" t="s">
        <v>726</v>
      </c>
      <c r="I51" s="7" t="s">
        <v>727</v>
      </c>
      <c r="J51" s="11" t="s">
        <v>728</v>
      </c>
      <c r="K51" s="18" t="s">
        <v>22</v>
      </c>
      <c r="L51" s="19">
        <v>49518848</v>
      </c>
      <c r="M51" s="19">
        <v>6655561</v>
      </c>
      <c r="N51" s="19">
        <v>240635188</v>
      </c>
      <c r="O51" s="19">
        <v>172670783</v>
      </c>
      <c r="P51" s="16">
        <v>0.5682152273038108</v>
      </c>
      <c r="Q51" s="19">
        <v>-9364827</v>
      </c>
      <c r="R51" s="19">
        <v>-2500076</v>
      </c>
      <c r="S51" s="19">
        <v>60081415</v>
      </c>
      <c r="T51" s="19">
        <v>67964405</v>
      </c>
      <c r="U51" s="19">
        <v>10190226</v>
      </c>
      <c r="V51" s="19">
        <v>13627614</v>
      </c>
      <c r="W51" s="21">
        <f t="shared" si="6"/>
        <v>3437388</v>
      </c>
      <c r="X51" s="23">
        <f t="shared" si="7"/>
        <v>33.732205743032587</v>
      </c>
      <c r="Y51" s="19">
        <v>14081069</v>
      </c>
      <c r="Z51" s="21">
        <f t="shared" si="8"/>
        <v>453455</v>
      </c>
      <c r="AA51" s="23">
        <f t="shared" si="9"/>
        <v>3.3274717056118557</v>
      </c>
      <c r="AB51" s="21">
        <f t="shared" si="10"/>
        <v>3890843</v>
      </c>
      <c r="AC51" s="23">
        <f t="shared" si="11"/>
        <v>38.18210705042263</v>
      </c>
    </row>
    <row r="52" spans="1:29">
      <c r="A52" s="7" t="s">
        <v>576</v>
      </c>
      <c r="B52" s="7" t="s">
        <v>395</v>
      </c>
      <c r="C52" s="7" t="s">
        <v>577</v>
      </c>
      <c r="D52" s="7" t="s">
        <v>397</v>
      </c>
      <c r="E52" s="7" t="s">
        <v>90</v>
      </c>
      <c r="F52" s="7" t="s">
        <v>398</v>
      </c>
      <c r="G52" s="7" t="s">
        <v>578</v>
      </c>
      <c r="H52" s="7" t="s">
        <v>579</v>
      </c>
      <c r="I52" s="7" t="s">
        <v>580</v>
      </c>
      <c r="J52" s="11" t="s">
        <v>581</v>
      </c>
      <c r="K52" s="18" t="s">
        <v>10</v>
      </c>
      <c r="L52" s="19">
        <v>48239146</v>
      </c>
      <c r="M52" s="19">
        <v>15406524</v>
      </c>
      <c r="N52" s="19">
        <v>334932030</v>
      </c>
      <c r="O52" s="19">
        <v>53829273</v>
      </c>
      <c r="P52" s="16">
        <v>0.5535309971130935</v>
      </c>
      <c r="Q52" s="19">
        <v>12437924</v>
      </c>
      <c r="R52" s="19">
        <v>6676733</v>
      </c>
      <c r="S52" s="19">
        <v>272910661</v>
      </c>
      <c r="T52" s="19">
        <v>281102757</v>
      </c>
      <c r="U52" s="19">
        <v>31565629</v>
      </c>
      <c r="V52" s="19">
        <v>19375990</v>
      </c>
      <c r="W52" s="21">
        <f t="shared" si="6"/>
        <v>-12189639</v>
      </c>
      <c r="X52" s="23">
        <f t="shared" si="7"/>
        <v>-38.616810075287908</v>
      </c>
      <c r="Y52" s="19">
        <v>16349967</v>
      </c>
      <c r="Z52" s="21">
        <f t="shared" si="8"/>
        <v>-3026023</v>
      </c>
      <c r="AA52" s="23">
        <f t="shared" si="9"/>
        <v>-15.617385227799973</v>
      </c>
      <c r="AB52" s="21">
        <f t="shared" si="10"/>
        <v>-15215662</v>
      </c>
      <c r="AC52" s="23">
        <f t="shared" si="11"/>
        <v>-48.203259310942293</v>
      </c>
    </row>
    <row r="53" spans="1:29">
      <c r="A53" s="7" t="s">
        <v>676</v>
      </c>
      <c r="B53" s="7" t="s">
        <v>677</v>
      </c>
      <c r="C53" s="7" t="s">
        <v>678</v>
      </c>
      <c r="D53" s="7" t="s">
        <v>679</v>
      </c>
      <c r="E53" s="7" t="s">
        <v>48</v>
      </c>
      <c r="F53" s="7" t="s">
        <v>680</v>
      </c>
      <c r="G53" s="7" t="s">
        <v>681</v>
      </c>
      <c r="H53" s="7" t="s">
        <v>682</v>
      </c>
      <c r="I53" s="7" t="s">
        <v>683</v>
      </c>
      <c r="J53" s="11" t="s">
        <v>684</v>
      </c>
      <c r="K53" s="18" t="s">
        <v>320</v>
      </c>
      <c r="L53" s="19">
        <v>47214354</v>
      </c>
      <c r="M53" s="19">
        <v>7687300</v>
      </c>
      <c r="N53" s="19">
        <v>48090680</v>
      </c>
      <c r="O53" s="19">
        <v>30607022</v>
      </c>
      <c r="P53" s="16">
        <v>0.541771789402544</v>
      </c>
      <c r="Q53" s="19">
        <v>3265415</v>
      </c>
      <c r="R53" s="19">
        <v>1291157</v>
      </c>
      <c r="S53" s="19">
        <v>15981734</v>
      </c>
      <c r="T53" s="19">
        <v>17483658</v>
      </c>
      <c r="U53" s="19">
        <v>4144955</v>
      </c>
      <c r="V53" s="19">
        <v>3971278</v>
      </c>
      <c r="W53" s="21">
        <f t="shared" si="6"/>
        <v>-173677</v>
      </c>
      <c r="X53" s="23">
        <f t="shared" si="7"/>
        <v>-4.1900816776056677</v>
      </c>
      <c r="Y53" s="19">
        <v>4272745</v>
      </c>
      <c r="Z53" s="21">
        <f t="shared" si="8"/>
        <v>301467</v>
      </c>
      <c r="AA53" s="23">
        <f t="shared" si="9"/>
        <v>7.5911834930720037</v>
      </c>
      <c r="AB53" s="21">
        <f t="shared" si="10"/>
        <v>127790</v>
      </c>
      <c r="AC53" s="23">
        <f t="shared" si="11"/>
        <v>3.0830250268096999</v>
      </c>
    </row>
    <row r="54" spans="1:29">
      <c r="A54" s="7" t="s">
        <v>698</v>
      </c>
      <c r="B54" s="7" t="s">
        <v>699</v>
      </c>
      <c r="C54" s="7" t="s">
        <v>700</v>
      </c>
      <c r="D54" s="7" t="s">
        <v>482</v>
      </c>
      <c r="E54" s="7" t="s">
        <v>48</v>
      </c>
      <c r="F54" s="7" t="s">
        <v>701</v>
      </c>
      <c r="G54" s="7" t="s">
        <v>702</v>
      </c>
      <c r="H54" s="7" t="s">
        <v>703</v>
      </c>
      <c r="I54" s="7" t="s">
        <v>11</v>
      </c>
      <c r="J54" s="11" t="s">
        <v>704</v>
      </c>
      <c r="K54" s="18" t="s">
        <v>320</v>
      </c>
      <c r="L54" s="19">
        <v>46237993</v>
      </c>
      <c r="M54" s="19">
        <v>10625515</v>
      </c>
      <c r="N54" s="19">
        <v>61566310</v>
      </c>
      <c r="O54" s="19">
        <v>41760298</v>
      </c>
      <c r="P54" s="16">
        <v>0.53056831416124639</v>
      </c>
      <c r="Q54" s="19">
        <v>3521404</v>
      </c>
      <c r="R54" s="19">
        <v>3012265</v>
      </c>
      <c r="S54" s="19">
        <v>16378421</v>
      </c>
      <c r="T54" s="19">
        <v>19806012</v>
      </c>
      <c r="U54" s="19">
        <v>5123557</v>
      </c>
      <c r="V54" s="19">
        <v>6102507</v>
      </c>
      <c r="W54" s="21">
        <f t="shared" si="6"/>
        <v>978950</v>
      </c>
      <c r="X54" s="23">
        <f t="shared" si="7"/>
        <v>19.106843156033982</v>
      </c>
      <c r="Y54" s="19">
        <v>7745099</v>
      </c>
      <c r="Z54" s="21">
        <f t="shared" si="8"/>
        <v>1642592</v>
      </c>
      <c r="AA54" s="23">
        <f t="shared" si="9"/>
        <v>26.916675392588651</v>
      </c>
      <c r="AB54" s="21">
        <f t="shared" si="10"/>
        <v>2621542</v>
      </c>
      <c r="AC54" s="23">
        <f t="shared" si="11"/>
        <v>51.166445498703339</v>
      </c>
    </row>
    <row r="55" spans="1:29">
      <c r="A55" s="7" t="s">
        <v>325</v>
      </c>
      <c r="B55" s="7" t="s">
        <v>66</v>
      </c>
      <c r="C55" s="7" t="s">
        <v>326</v>
      </c>
      <c r="D55" s="7" t="s">
        <v>236</v>
      </c>
      <c r="E55" s="7" t="s">
        <v>194</v>
      </c>
      <c r="F55" s="7" t="s">
        <v>327</v>
      </c>
      <c r="G55" s="7" t="s">
        <v>328</v>
      </c>
      <c r="H55" s="7" t="s">
        <v>76</v>
      </c>
      <c r="I55" s="7" t="s">
        <v>329</v>
      </c>
      <c r="J55" s="11" t="s">
        <v>330</v>
      </c>
      <c r="K55" s="18" t="s">
        <v>10</v>
      </c>
      <c r="L55" s="19">
        <v>44842641</v>
      </c>
      <c r="M55" s="19">
        <v>13275265</v>
      </c>
      <c r="N55" s="19">
        <v>26837955728</v>
      </c>
      <c r="O55" s="19">
        <v>19602084495</v>
      </c>
      <c r="P55" s="16">
        <v>0.51455703187437196</v>
      </c>
      <c r="Q55" s="19">
        <v>1660162001</v>
      </c>
      <c r="R55" s="19">
        <v>571899827</v>
      </c>
      <c r="S55" s="19">
        <v>7224131360</v>
      </c>
      <c r="T55" s="19">
        <v>7235871233</v>
      </c>
      <c r="U55" s="19">
        <v>10443361068</v>
      </c>
      <c r="V55" s="19">
        <v>9140350587</v>
      </c>
      <c r="W55" s="21">
        <f t="shared" si="6"/>
        <v>-1303010481</v>
      </c>
      <c r="X55" s="23">
        <f t="shared" si="7"/>
        <v>-12.476926465681785</v>
      </c>
      <c r="Y55" s="19">
        <v>11261363894</v>
      </c>
      <c r="Z55" s="21">
        <f t="shared" si="8"/>
        <v>2121013307</v>
      </c>
      <c r="AA55" s="23">
        <f t="shared" si="9"/>
        <v>23.204944786435686</v>
      </c>
      <c r="AB55" s="21">
        <f t="shared" si="10"/>
        <v>818002826</v>
      </c>
      <c r="AC55" s="23">
        <f t="shared" si="11"/>
        <v>7.8327544233482591</v>
      </c>
    </row>
    <row r="56" spans="1:29">
      <c r="A56" s="7" t="s">
        <v>257</v>
      </c>
      <c r="B56" s="7" t="s">
        <v>56</v>
      </c>
      <c r="C56" s="7" t="s">
        <v>57</v>
      </c>
      <c r="D56" s="7" t="s">
        <v>58</v>
      </c>
      <c r="E56" s="7" t="s">
        <v>59</v>
      </c>
      <c r="F56" s="7" t="s">
        <v>60</v>
      </c>
      <c r="G56" s="7" t="s">
        <v>61</v>
      </c>
      <c r="H56" s="7" t="s">
        <v>258</v>
      </c>
      <c r="I56" s="7" t="s">
        <v>63</v>
      </c>
      <c r="J56" s="11" t="s">
        <v>259</v>
      </c>
      <c r="K56" s="18" t="s">
        <v>54</v>
      </c>
      <c r="L56" s="19">
        <v>44059262</v>
      </c>
      <c r="M56" s="19">
        <v>7096737</v>
      </c>
      <c r="N56" s="19">
        <v>2150725825</v>
      </c>
      <c r="O56" s="19">
        <v>1106405881</v>
      </c>
      <c r="P56" s="16">
        <v>0.50556797226317041</v>
      </c>
      <c r="Q56" s="19">
        <v>38478162</v>
      </c>
      <c r="R56" s="19">
        <v>13400829</v>
      </c>
      <c r="S56" s="19">
        <v>1029924695</v>
      </c>
      <c r="T56" s="19">
        <v>1044319943</v>
      </c>
      <c r="U56" s="19">
        <v>43919088</v>
      </c>
      <c r="V56" s="19">
        <v>22773283</v>
      </c>
      <c r="W56" s="21">
        <f t="shared" si="6"/>
        <v>-21145805</v>
      </c>
      <c r="X56" s="23">
        <f t="shared" si="7"/>
        <v>-48.147186025356447</v>
      </c>
      <c r="Y56" s="19">
        <v>16320296</v>
      </c>
      <c r="Z56" s="21">
        <f t="shared" si="8"/>
        <v>-6452987</v>
      </c>
      <c r="AA56" s="23">
        <f t="shared" si="9"/>
        <v>-28.335778376793542</v>
      </c>
      <c r="AB56" s="21">
        <f t="shared" si="10"/>
        <v>-27598792</v>
      </c>
      <c r="AC56" s="23">
        <f t="shared" si="11"/>
        <v>-62.840084475342472</v>
      </c>
    </row>
    <row r="57" spans="1:29">
      <c r="A57" s="7" t="s">
        <v>780</v>
      </c>
      <c r="B57" s="7" t="s">
        <v>781</v>
      </c>
      <c r="C57" s="7" t="s">
        <v>782</v>
      </c>
      <c r="D57" s="7" t="s">
        <v>508</v>
      </c>
      <c r="E57" s="7" t="s">
        <v>48</v>
      </c>
      <c r="F57" s="7" t="s">
        <v>707</v>
      </c>
      <c r="G57" s="7" t="s">
        <v>783</v>
      </c>
      <c r="H57" s="7" t="s">
        <v>784</v>
      </c>
      <c r="I57" s="7" t="s">
        <v>785</v>
      </c>
      <c r="J57" s="11" t="s">
        <v>786</v>
      </c>
      <c r="K57" s="18" t="s">
        <v>320</v>
      </c>
      <c r="L57" s="19">
        <v>41204825</v>
      </c>
      <c r="M57" s="19">
        <v>7212880</v>
      </c>
      <c r="N57" s="19">
        <v>54189220</v>
      </c>
      <c r="O57" s="19">
        <v>38470607</v>
      </c>
      <c r="P57" s="16">
        <v>0.47281408895838495</v>
      </c>
      <c r="Q57" s="19">
        <v>567698</v>
      </c>
      <c r="R57" s="19">
        <v>224707</v>
      </c>
      <c r="S57" s="19">
        <v>15779545</v>
      </c>
      <c r="T57" s="19">
        <v>15718613</v>
      </c>
      <c r="U57" s="19">
        <v>4909514</v>
      </c>
      <c r="V57" s="19">
        <v>5586153</v>
      </c>
      <c r="W57" s="21">
        <f t="shared" si="6"/>
        <v>676639</v>
      </c>
      <c r="X57" s="23">
        <f t="shared" si="7"/>
        <v>13.782199215645377</v>
      </c>
      <c r="Y57" s="19">
        <v>6287877</v>
      </c>
      <c r="Z57" s="21">
        <f t="shared" si="8"/>
        <v>701724</v>
      </c>
      <c r="AA57" s="23">
        <f t="shared" si="9"/>
        <v>12.561847124487999</v>
      </c>
      <c r="AB57" s="21">
        <f t="shared" si="10"/>
        <v>1378363</v>
      </c>
      <c r="AC57" s="23">
        <f t="shared" si="11"/>
        <v>28.075345135995132</v>
      </c>
    </row>
    <row r="58" spans="1:29">
      <c r="A58" s="7" t="s">
        <v>772</v>
      </c>
      <c r="B58" s="7" t="s">
        <v>11</v>
      </c>
      <c r="C58" s="7" t="s">
        <v>773</v>
      </c>
      <c r="D58" s="7" t="s">
        <v>774</v>
      </c>
      <c r="E58" s="7" t="s">
        <v>48</v>
      </c>
      <c r="F58" s="7" t="s">
        <v>775</v>
      </c>
      <c r="G58" s="7" t="s">
        <v>776</v>
      </c>
      <c r="H58" s="7" t="s">
        <v>777</v>
      </c>
      <c r="I58" s="7" t="s">
        <v>778</v>
      </c>
      <c r="J58" s="11" t="s">
        <v>779</v>
      </c>
      <c r="K58" s="18" t="s">
        <v>105</v>
      </c>
      <c r="L58" s="19">
        <v>39725298</v>
      </c>
      <c r="M58" s="19">
        <v>10037607</v>
      </c>
      <c r="N58" s="19">
        <v>29381733</v>
      </c>
      <c r="O58" s="19">
        <v>18007833</v>
      </c>
      <c r="P58" s="16">
        <v>0.45583692158552674</v>
      </c>
      <c r="Q58" s="19">
        <v>1159468</v>
      </c>
      <c r="R58" s="19">
        <v>-55770</v>
      </c>
      <c r="S58" s="19">
        <v>11408632</v>
      </c>
      <c r="T58" s="19">
        <v>11373900</v>
      </c>
      <c r="U58" s="19">
        <v>2398795</v>
      </c>
      <c r="V58" s="19">
        <v>2250485</v>
      </c>
      <c r="W58" s="21">
        <f t="shared" si="6"/>
        <v>-148310</v>
      </c>
      <c r="X58" s="23">
        <f t="shared" si="7"/>
        <v>-6.182687557711267</v>
      </c>
      <c r="Y58" s="19">
        <v>2272482</v>
      </c>
      <c r="Z58" s="21">
        <f t="shared" si="8"/>
        <v>21997</v>
      </c>
      <c r="AA58" s="23">
        <f t="shared" si="9"/>
        <v>0.97743375316876135</v>
      </c>
      <c r="AB58" s="21">
        <f t="shared" si="10"/>
        <v>-126313</v>
      </c>
      <c r="AC58" s="23">
        <f t="shared" si="11"/>
        <v>-5.2656854795845414</v>
      </c>
    </row>
    <row r="59" spans="1:29">
      <c r="A59" s="7" t="s">
        <v>108</v>
      </c>
      <c r="B59" s="7" t="s">
        <v>109</v>
      </c>
      <c r="C59" s="7" t="s">
        <v>110</v>
      </c>
      <c r="D59" s="7" t="s">
        <v>111</v>
      </c>
      <c r="E59" s="7" t="s">
        <v>27</v>
      </c>
      <c r="F59" s="7" t="s">
        <v>112</v>
      </c>
      <c r="G59" s="7" t="s">
        <v>113</v>
      </c>
      <c r="H59" s="7" t="s">
        <v>114</v>
      </c>
      <c r="I59" s="7" t="s">
        <v>115</v>
      </c>
      <c r="J59" s="11" t="s">
        <v>116</v>
      </c>
      <c r="K59" s="18" t="s">
        <v>117</v>
      </c>
      <c r="L59" s="19">
        <v>38717603</v>
      </c>
      <c r="M59" s="19">
        <v>15348609</v>
      </c>
      <c r="N59" s="19">
        <v>4991404401</v>
      </c>
      <c r="O59" s="19">
        <v>2259040539</v>
      </c>
      <c r="P59" s="16">
        <v>0.44427389727046362</v>
      </c>
      <c r="Q59" s="19">
        <v>145156560</v>
      </c>
      <c r="R59" s="19">
        <v>73678949</v>
      </c>
      <c r="S59" s="19">
        <v>2649700527</v>
      </c>
      <c r="T59" s="19">
        <v>2732363862</v>
      </c>
      <c r="U59" s="19">
        <v>871541202</v>
      </c>
      <c r="V59" s="19">
        <v>912887920</v>
      </c>
      <c r="W59" s="21">
        <f t="shared" si="6"/>
        <v>41346718</v>
      </c>
      <c r="X59" s="23">
        <f t="shared" si="7"/>
        <v>4.7440921789030916</v>
      </c>
      <c r="Y59" s="19">
        <v>934950366</v>
      </c>
      <c r="Z59" s="21">
        <f t="shared" si="8"/>
        <v>22062446</v>
      </c>
      <c r="AA59" s="23">
        <f t="shared" si="9"/>
        <v>2.4167748873268033</v>
      </c>
      <c r="AB59" s="21">
        <f t="shared" si="10"/>
        <v>63409164</v>
      </c>
      <c r="AC59" s="23">
        <f t="shared" si="11"/>
        <v>7.2755210946412605</v>
      </c>
    </row>
    <row r="60" spans="1:29">
      <c r="A60" s="7" t="s">
        <v>743</v>
      </c>
      <c r="B60" s="7" t="s">
        <v>744</v>
      </c>
      <c r="C60" s="7" t="s">
        <v>678</v>
      </c>
      <c r="D60" s="7" t="s">
        <v>679</v>
      </c>
      <c r="E60" s="7" t="s">
        <v>48</v>
      </c>
      <c r="F60" s="7" t="s">
        <v>680</v>
      </c>
      <c r="G60" s="7" t="s">
        <v>681</v>
      </c>
      <c r="H60" s="7" t="s">
        <v>682</v>
      </c>
      <c r="I60" s="7" t="s">
        <v>683</v>
      </c>
      <c r="J60" s="11" t="s">
        <v>745</v>
      </c>
      <c r="K60" s="18" t="s">
        <v>33</v>
      </c>
      <c r="L60" s="19">
        <v>36705569</v>
      </c>
      <c r="M60" s="19">
        <v>4055345</v>
      </c>
      <c r="N60" s="19">
        <v>41317383</v>
      </c>
      <c r="O60" s="19">
        <v>26822743</v>
      </c>
      <c r="P60" s="16">
        <v>0.42118635782178759</v>
      </c>
      <c r="Q60" s="19">
        <v>3373538</v>
      </c>
      <c r="R60" s="19">
        <v>215087</v>
      </c>
      <c r="S60" s="19">
        <v>14023934</v>
      </c>
      <c r="T60" s="19">
        <v>14494640</v>
      </c>
      <c r="U60" s="19">
        <v>4223356</v>
      </c>
      <c r="V60" s="19">
        <v>2909099</v>
      </c>
      <c r="W60" s="21">
        <f t="shared" si="6"/>
        <v>-1314257</v>
      </c>
      <c r="X60" s="23">
        <f t="shared" si="7"/>
        <v>-31.118783261463157</v>
      </c>
      <c r="Y60" s="19">
        <v>3093107</v>
      </c>
      <c r="Z60" s="21">
        <f t="shared" si="8"/>
        <v>184008</v>
      </c>
      <c r="AA60" s="23">
        <f t="shared" si="9"/>
        <v>6.3252574078778334</v>
      </c>
      <c r="AB60" s="21">
        <f t="shared" si="10"/>
        <v>-1130249</v>
      </c>
      <c r="AC60" s="23">
        <f t="shared" si="11"/>
        <v>-26.761868997072469</v>
      </c>
    </row>
    <row r="61" spans="1:29">
      <c r="A61" s="7" t="s">
        <v>222</v>
      </c>
      <c r="B61" s="7" t="s">
        <v>35</v>
      </c>
      <c r="C61" s="7" t="s">
        <v>36</v>
      </c>
      <c r="D61" s="7" t="s">
        <v>37</v>
      </c>
      <c r="E61" s="7" t="s">
        <v>38</v>
      </c>
      <c r="F61" s="7" t="s">
        <v>39</v>
      </c>
      <c r="G61" s="7" t="s">
        <v>40</v>
      </c>
      <c r="H61" s="7" t="s">
        <v>41</v>
      </c>
      <c r="I61" s="7" t="s">
        <v>42</v>
      </c>
      <c r="J61" s="11" t="s">
        <v>223</v>
      </c>
      <c r="K61" s="18" t="s">
        <v>33</v>
      </c>
      <c r="L61" s="19">
        <v>33651572</v>
      </c>
      <c r="M61" s="19">
        <v>8608467</v>
      </c>
      <c r="N61" s="19">
        <v>9754696586</v>
      </c>
      <c r="O61" s="19">
        <v>7445904757</v>
      </c>
      <c r="P61" s="16">
        <v>0.38614257813732972</v>
      </c>
      <c r="Q61" s="19">
        <v>237388063</v>
      </c>
      <c r="R61" s="19">
        <v>-141724792</v>
      </c>
      <c r="S61" s="19">
        <v>2478652440</v>
      </c>
      <c r="T61" s="19">
        <v>2308791829</v>
      </c>
      <c r="U61" s="19">
        <v>6150524024</v>
      </c>
      <c r="V61" s="19">
        <v>5119800837</v>
      </c>
      <c r="W61" s="21">
        <f t="shared" si="6"/>
        <v>-1030723187</v>
      </c>
      <c r="X61" s="23">
        <f t="shared" si="7"/>
        <v>-16.75829869094094</v>
      </c>
      <c r="Y61" s="19">
        <v>5158637549</v>
      </c>
      <c r="Z61" s="21">
        <f t="shared" si="8"/>
        <v>38836712</v>
      </c>
      <c r="AA61" s="23">
        <f t="shared" si="9"/>
        <v>0.75855903845581563</v>
      </c>
      <c r="AB61" s="21">
        <f t="shared" si="10"/>
        <v>-991886475</v>
      </c>
      <c r="AC61" s="23">
        <f t="shared" si="11"/>
        <v>-16.126861241896677</v>
      </c>
    </row>
    <row r="62" spans="1:29">
      <c r="A62" s="7" t="s">
        <v>470</v>
      </c>
      <c r="B62" s="7" t="s">
        <v>471</v>
      </c>
      <c r="C62" s="7" t="s">
        <v>472</v>
      </c>
      <c r="D62" s="7" t="s">
        <v>473</v>
      </c>
      <c r="E62" s="7" t="s">
        <v>48</v>
      </c>
      <c r="F62" s="7" t="s">
        <v>474</v>
      </c>
      <c r="G62" s="7" t="s">
        <v>475</v>
      </c>
      <c r="H62" s="7" t="s">
        <v>476</v>
      </c>
      <c r="I62" s="7" t="s">
        <v>477</v>
      </c>
      <c r="J62" s="11" t="s">
        <v>478</v>
      </c>
      <c r="K62" s="18" t="s">
        <v>479</v>
      </c>
      <c r="L62" s="19">
        <v>32936425</v>
      </c>
      <c r="M62" s="19">
        <v>6938349</v>
      </c>
      <c r="N62" s="19">
        <v>136447531</v>
      </c>
      <c r="O62" s="19">
        <v>99177285</v>
      </c>
      <c r="P62" s="16">
        <v>0.37793646205077136</v>
      </c>
      <c r="Q62" s="19">
        <v>2062260</v>
      </c>
      <c r="R62" s="19">
        <v>14771688</v>
      </c>
      <c r="S62" s="19">
        <v>22779158</v>
      </c>
      <c r="T62" s="19">
        <v>37270245</v>
      </c>
      <c r="U62" s="19">
        <v>8246485</v>
      </c>
      <c r="V62" s="19">
        <v>11274652</v>
      </c>
      <c r="W62" s="21">
        <f t="shared" si="6"/>
        <v>3028167</v>
      </c>
      <c r="X62" s="23">
        <f t="shared" si="7"/>
        <v>36.720699789061648</v>
      </c>
      <c r="Y62" s="19">
        <v>13211991</v>
      </c>
      <c r="Z62" s="21">
        <f t="shared" si="8"/>
        <v>1937339</v>
      </c>
      <c r="AA62" s="23">
        <f t="shared" si="9"/>
        <v>17.183137891972187</v>
      </c>
      <c r="AB62" s="21">
        <f t="shared" si="10"/>
        <v>4965506</v>
      </c>
      <c r="AC62" s="23">
        <f t="shared" si="11"/>
        <v>60.21360616068543</v>
      </c>
    </row>
    <row r="63" spans="1:29">
      <c r="A63" s="7" t="s">
        <v>416</v>
      </c>
      <c r="B63" s="7" t="s">
        <v>417</v>
      </c>
      <c r="C63" s="7" t="s">
        <v>418</v>
      </c>
      <c r="D63" s="7" t="s">
        <v>68</v>
      </c>
      <c r="E63" s="7" t="s">
        <v>69</v>
      </c>
      <c r="F63" s="7" t="s">
        <v>419</v>
      </c>
      <c r="G63" s="7" t="s">
        <v>420</v>
      </c>
      <c r="H63" s="7" t="s">
        <v>421</v>
      </c>
      <c r="I63" s="7" t="s">
        <v>422</v>
      </c>
      <c r="J63" s="11" t="s">
        <v>423</v>
      </c>
      <c r="K63" s="18" t="s">
        <v>33</v>
      </c>
      <c r="L63" s="19">
        <v>31624415</v>
      </c>
      <c r="M63" s="19">
        <v>4591001</v>
      </c>
      <c r="N63" s="19">
        <v>900778422</v>
      </c>
      <c r="O63" s="19">
        <v>583133897</v>
      </c>
      <c r="P63" s="16">
        <v>0.36288150640287598</v>
      </c>
      <c r="Q63" s="19">
        <v>21416952</v>
      </c>
      <c r="R63" s="19">
        <v>19735964</v>
      </c>
      <c r="S63" s="19">
        <v>300336629</v>
      </c>
      <c r="T63" s="19">
        <v>317644525</v>
      </c>
      <c r="U63" s="19">
        <v>116569304</v>
      </c>
      <c r="V63" s="19">
        <v>140484287</v>
      </c>
      <c r="W63" s="21">
        <f t="shared" si="6"/>
        <v>23914983</v>
      </c>
      <c r="X63" s="23">
        <f t="shared" si="7"/>
        <v>20.515677952405035</v>
      </c>
      <c r="Y63" s="19">
        <v>158170337</v>
      </c>
      <c r="Z63" s="21">
        <f t="shared" si="8"/>
        <v>17686050</v>
      </c>
      <c r="AA63" s="23">
        <f t="shared" si="9"/>
        <v>12.589343888686995</v>
      </c>
      <c r="AB63" s="21">
        <f t="shared" si="10"/>
        <v>41601033</v>
      </c>
      <c r="AC63" s="23">
        <f t="shared" si="11"/>
        <v>35.687811089615842</v>
      </c>
    </row>
    <row r="64" spans="1:29">
      <c r="A64" s="7" t="s">
        <v>384</v>
      </c>
      <c r="B64" s="7" t="s">
        <v>385</v>
      </c>
      <c r="C64" s="7" t="s">
        <v>386</v>
      </c>
      <c r="D64" s="7" t="s">
        <v>251</v>
      </c>
      <c r="E64" s="7" t="s">
        <v>48</v>
      </c>
      <c r="F64" s="7" t="s">
        <v>387</v>
      </c>
      <c r="G64" s="7" t="s">
        <v>388</v>
      </c>
      <c r="H64" s="7" t="s">
        <v>389</v>
      </c>
      <c r="I64" s="7" t="s">
        <v>390</v>
      </c>
      <c r="J64" s="11" t="s">
        <v>391</v>
      </c>
      <c r="K64" s="18" t="s">
        <v>33</v>
      </c>
      <c r="L64" s="19">
        <v>31288545</v>
      </c>
      <c r="M64" s="19">
        <v>6166390</v>
      </c>
      <c r="N64" s="19">
        <v>51886000</v>
      </c>
      <c r="O64" s="19">
        <v>22505411</v>
      </c>
      <c r="P64" s="16">
        <v>0.35902749008176665</v>
      </c>
      <c r="Q64" s="19">
        <v>1808914</v>
      </c>
      <c r="R64" s="19">
        <v>1099245</v>
      </c>
      <c r="S64" s="19">
        <v>28062131</v>
      </c>
      <c r="T64" s="19">
        <v>29380589</v>
      </c>
      <c r="U64" s="19">
        <v>1853759</v>
      </c>
      <c r="V64" s="19">
        <v>1908240</v>
      </c>
      <c r="W64" s="21">
        <f t="shared" si="6"/>
        <v>54481</v>
      </c>
      <c r="X64" s="23">
        <f t="shared" si="7"/>
        <v>2.9389472957380112</v>
      </c>
      <c r="Y64" s="19">
        <v>2112540</v>
      </c>
      <c r="Z64" s="21">
        <f t="shared" si="8"/>
        <v>204300</v>
      </c>
      <c r="AA64" s="23">
        <f t="shared" si="9"/>
        <v>10.706200477927306</v>
      </c>
      <c r="AB64" s="21">
        <f t="shared" si="10"/>
        <v>258781</v>
      </c>
      <c r="AC64" s="23">
        <f t="shared" si="11"/>
        <v>13.959797363087651</v>
      </c>
    </row>
    <row r="65" spans="1:29">
      <c r="A65" s="7" t="s">
        <v>44</v>
      </c>
      <c r="B65" s="7" t="s">
        <v>45</v>
      </c>
      <c r="C65" s="7" t="s">
        <v>46</v>
      </c>
      <c r="D65" s="7" t="s">
        <v>47</v>
      </c>
      <c r="E65" s="7" t="s">
        <v>48</v>
      </c>
      <c r="F65" s="7" t="s">
        <v>49</v>
      </c>
      <c r="G65" s="7" t="s">
        <v>50</v>
      </c>
      <c r="H65" s="7" t="s">
        <v>51</v>
      </c>
      <c r="I65" s="7" t="s">
        <v>52</v>
      </c>
      <c r="J65" s="11" t="s">
        <v>53</v>
      </c>
      <c r="K65" s="18" t="s">
        <v>54</v>
      </c>
      <c r="L65" s="19">
        <v>30753177</v>
      </c>
      <c r="M65" s="19">
        <v>7357287</v>
      </c>
      <c r="N65" s="19">
        <v>1970295924</v>
      </c>
      <c r="O65" s="19">
        <v>1400117964</v>
      </c>
      <c r="P65" s="16">
        <v>0.35288428881401535</v>
      </c>
      <c r="Q65" s="19">
        <v>96509610</v>
      </c>
      <c r="R65" s="19">
        <v>65396817</v>
      </c>
      <c r="S65" s="19">
        <v>542116674</v>
      </c>
      <c r="T65" s="19">
        <v>570177960</v>
      </c>
      <c r="U65" s="19">
        <v>132300684</v>
      </c>
      <c r="V65" s="19">
        <v>138084002</v>
      </c>
      <c r="W65" s="21">
        <f t="shared" si="6"/>
        <v>5783318</v>
      </c>
      <c r="X65" s="23">
        <f t="shared" si="7"/>
        <v>4.3713439909350731</v>
      </c>
      <c r="Y65" s="19">
        <v>152503871</v>
      </c>
      <c r="Z65" s="21">
        <f t="shared" si="8"/>
        <v>14419869</v>
      </c>
      <c r="AA65" s="23">
        <f t="shared" si="9"/>
        <v>10.442823782004812</v>
      </c>
      <c r="AB65" s="21">
        <f t="shared" si="10"/>
        <v>20203187</v>
      </c>
      <c r="AC65" s="23">
        <f t="shared" si="11"/>
        <v>15.270659522818491</v>
      </c>
    </row>
    <row r="66" spans="1:29">
      <c r="A66" s="7" t="s">
        <v>561</v>
      </c>
      <c r="B66" s="7" t="s">
        <v>562</v>
      </c>
      <c r="C66" s="7" t="s">
        <v>563</v>
      </c>
      <c r="D66" s="7" t="s">
        <v>482</v>
      </c>
      <c r="E66" s="7" t="s">
        <v>48</v>
      </c>
      <c r="F66" s="7" t="s">
        <v>483</v>
      </c>
      <c r="G66" s="7" t="s">
        <v>564</v>
      </c>
      <c r="H66" s="7" t="s">
        <v>565</v>
      </c>
      <c r="I66" s="7" t="s">
        <v>566</v>
      </c>
      <c r="J66" s="11" t="s">
        <v>567</v>
      </c>
      <c r="K66" s="18" t="s">
        <v>105</v>
      </c>
      <c r="L66" s="19">
        <v>30352525</v>
      </c>
      <c r="M66" s="19">
        <v>10167129</v>
      </c>
      <c r="N66" s="19">
        <v>44597026</v>
      </c>
      <c r="O66" s="19">
        <v>22794839</v>
      </c>
      <c r="P66" s="16">
        <v>0.34828691677398471</v>
      </c>
      <c r="Q66" s="19">
        <v>2493794</v>
      </c>
      <c r="R66" s="19">
        <v>2030234</v>
      </c>
      <c r="S66" s="19">
        <v>19631245</v>
      </c>
      <c r="T66" s="19">
        <v>21802187</v>
      </c>
      <c r="U66" s="19">
        <v>5751696</v>
      </c>
      <c r="V66" s="19">
        <v>4882678</v>
      </c>
      <c r="W66" s="21">
        <f t="shared" si="6"/>
        <v>-869018</v>
      </c>
      <c r="X66" s="23">
        <f t="shared" si="7"/>
        <v>-15.108900053132155</v>
      </c>
      <c r="Y66" s="19">
        <v>4527618</v>
      </c>
      <c r="Z66" s="21">
        <f t="shared" si="8"/>
        <v>-355060</v>
      </c>
      <c r="AA66" s="23">
        <f t="shared" si="9"/>
        <v>-7.2718291068958472</v>
      </c>
      <c r="AB66" s="21">
        <f t="shared" si="10"/>
        <v>-1224078</v>
      </c>
      <c r="AC66" s="23">
        <f t="shared" si="11"/>
        <v>-21.282035768232536</v>
      </c>
    </row>
    <row r="67" spans="1:29">
      <c r="A67" s="7" t="s">
        <v>233</v>
      </c>
      <c r="B67" s="7" t="s">
        <v>234</v>
      </c>
      <c r="C67" s="7" t="s">
        <v>235</v>
      </c>
      <c r="D67" s="7" t="s">
        <v>236</v>
      </c>
      <c r="E67" s="7" t="s">
        <v>194</v>
      </c>
      <c r="F67" s="7" t="s">
        <v>237</v>
      </c>
      <c r="G67" s="7" t="s">
        <v>238</v>
      </c>
      <c r="H67" s="7" t="s">
        <v>239</v>
      </c>
      <c r="I67" s="7" t="s">
        <v>240</v>
      </c>
      <c r="J67" s="11" t="s">
        <v>241</v>
      </c>
      <c r="K67" s="18" t="s">
        <v>10</v>
      </c>
      <c r="L67" s="19">
        <v>26362366</v>
      </c>
      <c r="M67" s="19">
        <v>8820610</v>
      </c>
      <c r="N67" s="19">
        <v>23075267</v>
      </c>
      <c r="O67" s="19">
        <v>794815</v>
      </c>
      <c r="P67" s="16">
        <v>0.30250093437061082</v>
      </c>
      <c r="Q67" s="19">
        <v>1277319</v>
      </c>
      <c r="R67" s="19">
        <v>114445</v>
      </c>
      <c r="S67" s="19">
        <v>22158766</v>
      </c>
      <c r="T67" s="19">
        <v>22280452</v>
      </c>
      <c r="U67" s="19">
        <v>19165601</v>
      </c>
      <c r="V67" s="19">
        <v>0</v>
      </c>
      <c r="W67" s="21">
        <f t="shared" si="6"/>
        <v>-19165601</v>
      </c>
      <c r="X67" s="23">
        <f t="shared" si="7"/>
        <v>-100</v>
      </c>
      <c r="Y67" s="19">
        <v>0</v>
      </c>
      <c r="Z67" s="21">
        <f t="shared" si="8"/>
        <v>0</v>
      </c>
      <c r="AA67" s="23" t="e">
        <f t="shared" si="9"/>
        <v>#DIV/0!</v>
      </c>
      <c r="AB67" s="21">
        <f t="shared" si="10"/>
        <v>-19165601</v>
      </c>
      <c r="AC67" s="23">
        <f t="shared" si="11"/>
        <v>-100</v>
      </c>
    </row>
    <row r="68" spans="1:29">
      <c r="A68" s="7" t="s">
        <v>260</v>
      </c>
      <c r="B68" s="7" t="s">
        <v>56</v>
      </c>
      <c r="C68" s="7" t="s">
        <v>57</v>
      </c>
      <c r="D68" s="7" t="s">
        <v>58</v>
      </c>
      <c r="E68" s="7" t="s">
        <v>59</v>
      </c>
      <c r="F68" s="7" t="s">
        <v>60</v>
      </c>
      <c r="G68" s="7" t="s">
        <v>61</v>
      </c>
      <c r="H68" s="7" t="s">
        <v>258</v>
      </c>
      <c r="I68" s="7" t="s">
        <v>63</v>
      </c>
      <c r="J68" s="11" t="s">
        <v>261</v>
      </c>
      <c r="K68" s="18" t="s">
        <v>33</v>
      </c>
      <c r="L68" s="19">
        <v>25238780</v>
      </c>
      <c r="M68" s="19">
        <v>3466453</v>
      </c>
      <c r="N68" s="19">
        <v>79071166</v>
      </c>
      <c r="O68" s="19">
        <v>61586460</v>
      </c>
      <c r="P68" s="16">
        <v>0.28960809255035319</v>
      </c>
      <c r="Q68" s="19">
        <v>194965</v>
      </c>
      <c r="R68" s="19">
        <v>63801</v>
      </c>
      <c r="S68" s="19">
        <v>17354293</v>
      </c>
      <c r="T68" s="19">
        <v>17484706</v>
      </c>
      <c r="U68" s="19">
        <v>0</v>
      </c>
      <c r="V68" s="19">
        <v>0</v>
      </c>
      <c r="W68" s="21">
        <f t="shared" si="6"/>
        <v>0</v>
      </c>
      <c r="X68" s="23" t="e">
        <f t="shared" si="7"/>
        <v>#DIV/0!</v>
      </c>
      <c r="Y68" s="19">
        <v>0</v>
      </c>
      <c r="Z68" s="21">
        <f t="shared" si="8"/>
        <v>0</v>
      </c>
      <c r="AA68" s="23" t="e">
        <f t="shared" si="9"/>
        <v>#DIV/0!</v>
      </c>
      <c r="AB68" s="21">
        <f t="shared" si="10"/>
        <v>0</v>
      </c>
      <c r="AC68" s="23" t="e">
        <f t="shared" si="11"/>
        <v>#DIV/0!</v>
      </c>
    </row>
    <row r="69" spans="1:29">
      <c r="A69" s="7" t="s">
        <v>506</v>
      </c>
      <c r="B69" s="7" t="s">
        <v>425</v>
      </c>
      <c r="C69" s="7" t="s">
        <v>507</v>
      </c>
      <c r="D69" s="7" t="s">
        <v>508</v>
      </c>
      <c r="E69" s="7" t="s">
        <v>48</v>
      </c>
      <c r="F69" s="7" t="s">
        <v>509</v>
      </c>
      <c r="G69" s="7" t="s">
        <v>510</v>
      </c>
      <c r="H69" s="7" t="s">
        <v>511</v>
      </c>
      <c r="I69" s="7" t="s">
        <v>512</v>
      </c>
      <c r="J69" s="11" t="s">
        <v>513</v>
      </c>
      <c r="K69" s="18" t="s">
        <v>54</v>
      </c>
      <c r="L69" s="19">
        <v>24184655</v>
      </c>
      <c r="M69" s="19">
        <v>3805548</v>
      </c>
      <c r="N69" s="19">
        <v>278070061</v>
      </c>
      <c r="O69" s="19">
        <v>87290465</v>
      </c>
      <c r="P69" s="16">
        <v>0.27751229669335692</v>
      </c>
      <c r="Q69" s="19">
        <v>17026048</v>
      </c>
      <c r="R69" s="19">
        <v>4289462</v>
      </c>
      <c r="S69" s="19">
        <v>201757032</v>
      </c>
      <c r="T69" s="19">
        <v>190779597</v>
      </c>
      <c r="U69" s="19">
        <v>41817219</v>
      </c>
      <c r="V69" s="19">
        <v>38697297</v>
      </c>
      <c r="W69" s="21">
        <f t="shared" si="6"/>
        <v>-3119922</v>
      </c>
      <c r="X69" s="23">
        <f t="shared" si="7"/>
        <v>-7.4608548215509023</v>
      </c>
      <c r="Y69" s="19">
        <v>38742985</v>
      </c>
      <c r="Z69" s="21">
        <f t="shared" si="8"/>
        <v>45688</v>
      </c>
      <c r="AA69" s="23">
        <f t="shared" si="9"/>
        <v>0.11806509379711974</v>
      </c>
      <c r="AB69" s="21">
        <f t="shared" si="10"/>
        <v>-3074234</v>
      </c>
      <c r="AC69" s="23">
        <f t="shared" si="11"/>
        <v>-7.3515983929969133</v>
      </c>
    </row>
    <row r="70" spans="1:29">
      <c r="A70" s="7" t="s">
        <v>601</v>
      </c>
      <c r="B70" s="7" t="s">
        <v>315</v>
      </c>
      <c r="C70" s="7" t="s">
        <v>602</v>
      </c>
      <c r="D70" s="7" t="s">
        <v>68</v>
      </c>
      <c r="E70" s="7" t="s">
        <v>69</v>
      </c>
      <c r="F70" s="7" t="s">
        <v>317</v>
      </c>
      <c r="G70" s="7" t="s">
        <v>318</v>
      </c>
      <c r="H70" s="7" t="s">
        <v>136</v>
      </c>
      <c r="I70" s="7" t="s">
        <v>137</v>
      </c>
      <c r="J70" s="11" t="s">
        <v>603</v>
      </c>
      <c r="K70" s="18" t="s">
        <v>105</v>
      </c>
      <c r="L70" s="19">
        <v>20831183</v>
      </c>
      <c r="M70" s="19">
        <v>2313403</v>
      </c>
      <c r="N70" s="19">
        <v>806287937</v>
      </c>
      <c r="O70" s="19">
        <v>591041853</v>
      </c>
      <c r="P70" s="16">
        <v>0.23903212335134047</v>
      </c>
      <c r="Q70" s="19">
        <v>-14561477</v>
      </c>
      <c r="R70" s="19">
        <v>-1389562</v>
      </c>
      <c r="S70" s="19">
        <v>214759957</v>
      </c>
      <c r="T70" s="19">
        <v>215246084</v>
      </c>
      <c r="U70" s="19">
        <v>237031323</v>
      </c>
      <c r="V70" s="19">
        <v>233259799</v>
      </c>
      <c r="W70" s="21">
        <f t="shared" si="6"/>
        <v>-3771524</v>
      </c>
      <c r="X70" s="23">
        <f t="shared" si="7"/>
        <v>-1.5911500439121289</v>
      </c>
      <c r="Y70" s="19">
        <v>240190652</v>
      </c>
      <c r="Z70" s="21">
        <f t="shared" si="8"/>
        <v>6930853</v>
      </c>
      <c r="AA70" s="23">
        <f t="shared" si="9"/>
        <v>2.9713019687545903</v>
      </c>
      <c r="AB70" s="21">
        <f t="shared" si="10"/>
        <v>3159329</v>
      </c>
      <c r="AC70" s="23">
        <f t="shared" si="11"/>
        <v>1.332874052261861</v>
      </c>
    </row>
    <row r="71" spans="1:29">
      <c r="A71" s="7" t="s">
        <v>34</v>
      </c>
      <c r="B71" s="7" t="s">
        <v>35</v>
      </c>
      <c r="C71" s="7" t="s">
        <v>36</v>
      </c>
      <c r="D71" s="7" t="s">
        <v>37</v>
      </c>
      <c r="E71" s="7" t="s">
        <v>38</v>
      </c>
      <c r="F71" s="7" t="s">
        <v>39</v>
      </c>
      <c r="G71" s="7" t="s">
        <v>40</v>
      </c>
      <c r="H71" s="7" t="s">
        <v>41</v>
      </c>
      <c r="I71" s="7" t="s">
        <v>42</v>
      </c>
      <c r="J71" s="11" t="s">
        <v>43</v>
      </c>
      <c r="K71" s="18" t="s">
        <v>33</v>
      </c>
      <c r="L71" s="19">
        <v>17855670</v>
      </c>
      <c r="M71" s="19">
        <v>4768918</v>
      </c>
      <c r="N71" s="19">
        <v>182298022</v>
      </c>
      <c r="O71" s="19">
        <v>21219022</v>
      </c>
      <c r="P71" s="16">
        <v>0.20488892608551465</v>
      </c>
      <c r="Q71" s="19">
        <v>1992960</v>
      </c>
      <c r="R71" s="19">
        <v>2019296</v>
      </c>
      <c r="S71" s="19">
        <v>157008925</v>
      </c>
      <c r="T71" s="19">
        <v>161079000</v>
      </c>
      <c r="U71" s="19">
        <v>0</v>
      </c>
      <c r="V71" s="19">
        <v>0</v>
      </c>
      <c r="W71" s="21">
        <f t="shared" si="6"/>
        <v>0</v>
      </c>
      <c r="X71" s="23" t="e">
        <f t="shared" si="7"/>
        <v>#DIV/0!</v>
      </c>
      <c r="Y71" s="19">
        <v>0</v>
      </c>
      <c r="Z71" s="21">
        <f t="shared" si="8"/>
        <v>0</v>
      </c>
      <c r="AA71" s="23" t="e">
        <f t="shared" si="9"/>
        <v>#DIV/0!</v>
      </c>
      <c r="AB71" s="21">
        <f t="shared" si="10"/>
        <v>0</v>
      </c>
      <c r="AC71" s="23" t="e">
        <f t="shared" si="11"/>
        <v>#DIV/0!</v>
      </c>
    </row>
    <row r="72" spans="1:29">
      <c r="A72" s="7" t="s">
        <v>345</v>
      </c>
      <c r="B72" s="7" t="s">
        <v>346</v>
      </c>
      <c r="C72" s="7" t="s">
        <v>347</v>
      </c>
      <c r="D72" s="7" t="s">
        <v>348</v>
      </c>
      <c r="E72" s="7" t="s">
        <v>27</v>
      </c>
      <c r="F72" s="7" t="s">
        <v>349</v>
      </c>
      <c r="G72" s="7" t="s">
        <v>350</v>
      </c>
      <c r="H72" s="7" t="s">
        <v>351</v>
      </c>
      <c r="I72" s="7" t="s">
        <v>352</v>
      </c>
      <c r="J72" s="11" t="s">
        <v>353</v>
      </c>
      <c r="K72" s="18" t="s">
        <v>54</v>
      </c>
      <c r="L72" s="19">
        <v>16892672</v>
      </c>
      <c r="M72" s="19">
        <v>5598112</v>
      </c>
      <c r="N72" s="19">
        <v>193603085</v>
      </c>
      <c r="O72" s="19">
        <v>141394201</v>
      </c>
      <c r="P72" s="16">
        <v>0.19383878761171341</v>
      </c>
      <c r="Q72" s="19">
        <v>1947641</v>
      </c>
      <c r="R72" s="19">
        <v>938179</v>
      </c>
      <c r="S72" s="19">
        <v>51249756</v>
      </c>
      <c r="T72" s="19">
        <v>52208884</v>
      </c>
      <c r="U72" s="19">
        <v>0</v>
      </c>
      <c r="V72" s="19">
        <v>0</v>
      </c>
      <c r="W72" s="21">
        <f t="shared" ref="W72:W103" si="12">SUM(V72-U72)</f>
        <v>0</v>
      </c>
      <c r="X72" s="23" t="e">
        <f t="shared" ref="X72:X103" si="13">SUM(W72/U72)*100</f>
        <v>#DIV/0!</v>
      </c>
      <c r="Y72" s="19">
        <v>0</v>
      </c>
      <c r="Z72" s="21">
        <f t="shared" ref="Z72:Z103" si="14">SUM(Y72-V72)</f>
        <v>0</v>
      </c>
      <c r="AA72" s="23" t="e">
        <f t="shared" ref="AA72:AA103" si="15">SUM(Z72/V72)*100</f>
        <v>#DIV/0!</v>
      </c>
      <c r="AB72" s="21">
        <f t="shared" ref="AB72:AB103" si="16">SUM(Y72-U72)</f>
        <v>0</v>
      </c>
      <c r="AC72" s="23" t="e">
        <f t="shared" ref="AC72:AC103" si="17">SUM(AB72/U72)*100</f>
        <v>#DIV/0!</v>
      </c>
    </row>
    <row r="73" spans="1:29">
      <c r="A73" s="7" t="s">
        <v>140</v>
      </c>
      <c r="B73" s="7" t="s">
        <v>141</v>
      </c>
      <c r="C73" s="7" t="s">
        <v>142</v>
      </c>
      <c r="D73" s="7" t="s">
        <v>143</v>
      </c>
      <c r="E73" s="7" t="s">
        <v>48</v>
      </c>
      <c r="F73" s="7" t="s">
        <v>144</v>
      </c>
      <c r="G73" s="7" t="s">
        <v>145</v>
      </c>
      <c r="H73" s="7" t="s">
        <v>146</v>
      </c>
      <c r="I73" s="7" t="s">
        <v>147</v>
      </c>
      <c r="J73" s="11" t="s">
        <v>148</v>
      </c>
      <c r="K73" s="18" t="s">
        <v>33</v>
      </c>
      <c r="L73" s="19">
        <v>16170330</v>
      </c>
      <c r="M73" s="19">
        <v>8349993</v>
      </c>
      <c r="N73" s="19">
        <v>117597430</v>
      </c>
      <c r="O73" s="19">
        <v>6535632</v>
      </c>
      <c r="P73" s="16">
        <v>0.1855501108694538</v>
      </c>
      <c r="Q73" s="19">
        <v>5575828</v>
      </c>
      <c r="R73" s="19">
        <v>4166750</v>
      </c>
      <c r="S73" s="19">
        <v>112371068</v>
      </c>
      <c r="T73" s="19">
        <v>111061798</v>
      </c>
      <c r="U73" s="19">
        <v>0</v>
      </c>
      <c r="V73" s="19">
        <v>0</v>
      </c>
      <c r="W73" s="21">
        <f t="shared" si="12"/>
        <v>0</v>
      </c>
      <c r="X73" s="23" t="e">
        <f t="shared" si="13"/>
        <v>#DIV/0!</v>
      </c>
      <c r="Y73" s="19">
        <v>0</v>
      </c>
      <c r="Z73" s="21">
        <f t="shared" si="14"/>
        <v>0</v>
      </c>
      <c r="AA73" s="23" t="e">
        <f t="shared" si="15"/>
        <v>#DIV/0!</v>
      </c>
      <c r="AB73" s="21">
        <f t="shared" si="16"/>
        <v>0</v>
      </c>
      <c r="AC73" s="23" t="e">
        <f t="shared" si="17"/>
        <v>#DIV/0!</v>
      </c>
    </row>
    <row r="74" spans="1:29">
      <c r="A74" s="7" t="s">
        <v>161</v>
      </c>
      <c r="B74" s="7" t="s">
        <v>162</v>
      </c>
      <c r="C74" s="7" t="s">
        <v>163</v>
      </c>
      <c r="D74" s="7" t="s">
        <v>164</v>
      </c>
      <c r="E74" s="7" t="s">
        <v>165</v>
      </c>
      <c r="F74" s="7" t="s">
        <v>166</v>
      </c>
      <c r="G74" s="7" t="s">
        <v>167</v>
      </c>
      <c r="H74" s="7" t="s">
        <v>168</v>
      </c>
      <c r="I74" s="7" t="s">
        <v>169</v>
      </c>
      <c r="J74" s="11" t="s">
        <v>170</v>
      </c>
      <c r="K74" s="18" t="s">
        <v>33</v>
      </c>
      <c r="L74" s="19">
        <v>14601742</v>
      </c>
      <c r="M74" s="19">
        <v>2003506</v>
      </c>
      <c r="N74" s="19">
        <v>71890126</v>
      </c>
      <c r="O74" s="19">
        <v>10034763</v>
      </c>
      <c r="P74" s="16">
        <v>0.16755099289792849</v>
      </c>
      <c r="Q74" s="19">
        <v>2089215</v>
      </c>
      <c r="R74" s="19">
        <v>1145640</v>
      </c>
      <c r="S74" s="19">
        <v>60700886</v>
      </c>
      <c r="T74" s="19">
        <v>61855363</v>
      </c>
      <c r="U74" s="19">
        <v>610318</v>
      </c>
      <c r="V74" s="19">
        <v>782897</v>
      </c>
      <c r="W74" s="21">
        <f t="shared" si="12"/>
        <v>172579</v>
      </c>
      <c r="X74" s="23">
        <f t="shared" si="13"/>
        <v>28.276898272703736</v>
      </c>
      <c r="Y74" s="19">
        <v>762984</v>
      </c>
      <c r="Z74" s="21">
        <f t="shared" si="14"/>
        <v>-19913</v>
      </c>
      <c r="AA74" s="23">
        <f t="shared" si="15"/>
        <v>-2.5435018910533569</v>
      </c>
      <c r="AB74" s="21">
        <f t="shared" si="16"/>
        <v>152666</v>
      </c>
      <c r="AC74" s="23">
        <f t="shared" si="17"/>
        <v>25.014172939352932</v>
      </c>
    </row>
    <row r="75" spans="1:29">
      <c r="A75" s="7" t="s">
        <v>758</v>
      </c>
      <c r="B75" s="7" t="s">
        <v>759</v>
      </c>
      <c r="C75" s="7" t="s">
        <v>760</v>
      </c>
      <c r="D75" s="7" t="s">
        <v>508</v>
      </c>
      <c r="E75" s="7" t="s">
        <v>48</v>
      </c>
      <c r="F75" s="7" t="s">
        <v>707</v>
      </c>
      <c r="G75" s="7" t="s">
        <v>761</v>
      </c>
      <c r="H75" s="7" t="s">
        <v>762</v>
      </c>
      <c r="I75" s="7" t="s">
        <v>763</v>
      </c>
      <c r="J75" s="11" t="s">
        <v>764</v>
      </c>
      <c r="K75" s="18" t="s">
        <v>33</v>
      </c>
      <c r="L75" s="19">
        <v>13349562</v>
      </c>
      <c r="M75" s="19">
        <v>2653188</v>
      </c>
      <c r="N75" s="19">
        <v>28244024</v>
      </c>
      <c r="O75" s="19">
        <v>12015996</v>
      </c>
      <c r="P75" s="16">
        <v>0.15318257012433559</v>
      </c>
      <c r="Q75" s="19">
        <v>2041926</v>
      </c>
      <c r="R75" s="19">
        <v>872908</v>
      </c>
      <c r="S75" s="19">
        <v>15202565</v>
      </c>
      <c r="T75" s="19">
        <v>16228028</v>
      </c>
      <c r="U75" s="19">
        <v>1829820</v>
      </c>
      <c r="V75" s="19">
        <v>1253438</v>
      </c>
      <c r="W75" s="21">
        <f t="shared" si="12"/>
        <v>-576382</v>
      </c>
      <c r="X75" s="23">
        <f t="shared" si="13"/>
        <v>-31.499382452918866</v>
      </c>
      <c r="Y75" s="19">
        <v>1353882</v>
      </c>
      <c r="Z75" s="21">
        <f t="shared" si="14"/>
        <v>100444</v>
      </c>
      <c r="AA75" s="23">
        <f t="shared" si="15"/>
        <v>8.0134797253633607</v>
      </c>
      <c r="AB75" s="21">
        <f t="shared" si="16"/>
        <v>-475938</v>
      </c>
      <c r="AC75" s="23">
        <f t="shared" si="17"/>
        <v>-26.010099354034821</v>
      </c>
    </row>
    <row r="76" spans="1:29">
      <c r="A76" s="7" t="s">
        <v>768</v>
      </c>
      <c r="B76" s="7" t="s">
        <v>769</v>
      </c>
      <c r="C76" s="7" t="s">
        <v>536</v>
      </c>
      <c r="D76" s="7" t="s">
        <v>537</v>
      </c>
      <c r="E76" s="7" t="s">
        <v>48</v>
      </c>
      <c r="F76" s="7" t="s">
        <v>538</v>
      </c>
      <c r="G76" s="7" t="s">
        <v>539</v>
      </c>
      <c r="H76" s="7" t="s">
        <v>540</v>
      </c>
      <c r="I76" s="7" t="s">
        <v>770</v>
      </c>
      <c r="J76" s="11" t="s">
        <v>771</v>
      </c>
      <c r="K76" s="18" t="s">
        <v>33</v>
      </c>
      <c r="L76" s="19">
        <v>11571455</v>
      </c>
      <c r="M76" s="19">
        <v>1907275</v>
      </c>
      <c r="N76" s="19">
        <v>20250655</v>
      </c>
      <c r="O76" s="19">
        <v>6963767</v>
      </c>
      <c r="P76" s="16">
        <v>0.13277927897395386</v>
      </c>
      <c r="Q76" s="19">
        <v>-184162</v>
      </c>
      <c r="R76" s="19">
        <v>-514907</v>
      </c>
      <c r="S76" s="19">
        <v>13707620</v>
      </c>
      <c r="T76" s="19">
        <v>13286888</v>
      </c>
      <c r="U76" s="19">
        <v>217314</v>
      </c>
      <c r="V76" s="19">
        <v>813597</v>
      </c>
      <c r="W76" s="21">
        <f t="shared" si="12"/>
        <v>596283</v>
      </c>
      <c r="X76" s="23">
        <f t="shared" si="13"/>
        <v>274.38775228471246</v>
      </c>
      <c r="Y76" s="19">
        <v>798025</v>
      </c>
      <c r="Z76" s="21">
        <f t="shared" si="14"/>
        <v>-15572</v>
      </c>
      <c r="AA76" s="23">
        <f t="shared" si="15"/>
        <v>-1.9139696926119443</v>
      </c>
      <c r="AB76" s="21">
        <f t="shared" si="16"/>
        <v>580711</v>
      </c>
      <c r="AC76" s="23">
        <f t="shared" si="17"/>
        <v>267.22208417313198</v>
      </c>
    </row>
    <row r="77" spans="1:29">
      <c r="A77" s="7" t="s">
        <v>171</v>
      </c>
      <c r="B77" s="7" t="s">
        <v>172</v>
      </c>
      <c r="C77" s="7" t="s">
        <v>173</v>
      </c>
      <c r="D77" s="7" t="s">
        <v>89</v>
      </c>
      <c r="E77" s="7" t="s">
        <v>90</v>
      </c>
      <c r="F77" s="7" t="s">
        <v>174</v>
      </c>
      <c r="G77" s="7" t="s">
        <v>175</v>
      </c>
      <c r="H77" s="7" t="s">
        <v>176</v>
      </c>
      <c r="I77" s="7" t="s">
        <v>177</v>
      </c>
      <c r="J77" s="11" t="s">
        <v>178</v>
      </c>
      <c r="K77" s="18" t="s">
        <v>179</v>
      </c>
      <c r="L77" s="19">
        <v>11269672</v>
      </c>
      <c r="M77" s="19">
        <v>2357995</v>
      </c>
      <c r="N77" s="19">
        <v>10807938974</v>
      </c>
      <c r="O77" s="19">
        <v>6475950471</v>
      </c>
      <c r="P77" s="16">
        <v>0.1293164016481036</v>
      </c>
      <c r="Q77" s="19">
        <v>417715253</v>
      </c>
      <c r="R77" s="19">
        <v>137655821</v>
      </c>
      <c r="S77" s="19">
        <v>4325670432</v>
      </c>
      <c r="T77" s="19">
        <v>4331988503</v>
      </c>
      <c r="U77" s="19">
        <v>2836585289</v>
      </c>
      <c r="V77" s="19">
        <v>2945976974</v>
      </c>
      <c r="W77" s="21">
        <f t="shared" si="12"/>
        <v>109391685</v>
      </c>
      <c r="X77" s="23">
        <f t="shared" si="13"/>
        <v>3.8564567553886091</v>
      </c>
      <c r="Y77" s="19">
        <v>3102357468</v>
      </c>
      <c r="Z77" s="21">
        <f t="shared" si="14"/>
        <v>156380494</v>
      </c>
      <c r="AA77" s="23">
        <f t="shared" si="15"/>
        <v>5.3082727862488719</v>
      </c>
      <c r="AB77" s="21">
        <f t="shared" si="16"/>
        <v>265772179</v>
      </c>
      <c r="AC77" s="23">
        <f t="shared" si="17"/>
        <v>9.3694407860972309</v>
      </c>
    </row>
    <row r="78" spans="1:29">
      <c r="A78" s="7" t="s">
        <v>65</v>
      </c>
      <c r="B78" s="7" t="s">
        <v>66</v>
      </c>
      <c r="C78" s="7" t="s">
        <v>67</v>
      </c>
      <c r="D78" s="7" t="s">
        <v>68</v>
      </c>
      <c r="E78" s="7" t="s">
        <v>69</v>
      </c>
      <c r="F78" s="7" t="s">
        <v>70</v>
      </c>
      <c r="G78" s="7" t="s">
        <v>71</v>
      </c>
      <c r="H78" s="7" t="s">
        <v>72</v>
      </c>
      <c r="I78" s="7" t="s">
        <v>73</v>
      </c>
      <c r="J78" s="11" t="s">
        <v>74</v>
      </c>
      <c r="K78" s="18" t="s">
        <v>33</v>
      </c>
      <c r="L78" s="19">
        <v>10806819</v>
      </c>
      <c r="M78" s="19">
        <v>12197859</v>
      </c>
      <c r="N78" s="19">
        <v>26478585392</v>
      </c>
      <c r="O78" s="19">
        <v>19499764711</v>
      </c>
      <c r="P78" s="16">
        <v>0.12400529015772219</v>
      </c>
      <c r="Q78" s="19">
        <v>702989648</v>
      </c>
      <c r="R78" s="19">
        <v>286884510</v>
      </c>
      <c r="S78" s="19">
        <v>5091686090</v>
      </c>
      <c r="T78" s="19">
        <v>6978820681</v>
      </c>
      <c r="U78" s="19">
        <v>10398180388</v>
      </c>
      <c r="V78" s="19">
        <v>10504183372</v>
      </c>
      <c r="W78" s="21">
        <f t="shared" si="12"/>
        <v>106002984</v>
      </c>
      <c r="X78" s="23">
        <f t="shared" si="13"/>
        <v>1.0194378251249856</v>
      </c>
      <c r="Y78" s="19">
        <v>11493216829</v>
      </c>
      <c r="Z78" s="21">
        <f t="shared" si="14"/>
        <v>989033457</v>
      </c>
      <c r="AA78" s="23">
        <f t="shared" si="15"/>
        <v>9.4156149219212235</v>
      </c>
      <c r="AB78" s="21">
        <f t="shared" si="16"/>
        <v>1095036441</v>
      </c>
      <c r="AC78" s="23">
        <f t="shared" si="17"/>
        <v>10.531039087028388</v>
      </c>
    </row>
    <row r="79" spans="1:29">
      <c r="A79" s="7" t="s">
        <v>634</v>
      </c>
      <c r="B79" s="7" t="s">
        <v>87</v>
      </c>
      <c r="C79" s="7" t="s">
        <v>88</v>
      </c>
      <c r="D79" s="7" t="s">
        <v>89</v>
      </c>
      <c r="E79" s="7" t="s">
        <v>90</v>
      </c>
      <c r="F79" s="7" t="s">
        <v>91</v>
      </c>
      <c r="G79" s="7" t="s">
        <v>92</v>
      </c>
      <c r="H79" s="7" t="s">
        <v>93</v>
      </c>
      <c r="I79" s="7" t="s">
        <v>94</v>
      </c>
      <c r="J79" s="11" t="s">
        <v>635</v>
      </c>
      <c r="K79" s="18" t="s">
        <v>33</v>
      </c>
      <c r="L79" s="19">
        <v>10410286</v>
      </c>
      <c r="M79" s="19">
        <v>2452032</v>
      </c>
      <c r="N79" s="19">
        <v>31829872</v>
      </c>
      <c r="O79" s="19">
        <v>24161063</v>
      </c>
      <c r="P79" s="16">
        <v>0.11945518251530567</v>
      </c>
      <c r="Q79" s="19">
        <v>46668</v>
      </c>
      <c r="R79" s="19">
        <v>-229837</v>
      </c>
      <c r="S79" s="19">
        <v>7850271</v>
      </c>
      <c r="T79" s="19">
        <v>7668809</v>
      </c>
      <c r="U79" s="19">
        <v>3001512</v>
      </c>
      <c r="V79" s="19">
        <v>2763325</v>
      </c>
      <c r="W79" s="21">
        <f t="shared" si="12"/>
        <v>-238187</v>
      </c>
      <c r="X79" s="23">
        <f t="shared" si="13"/>
        <v>-7.9355671408276898</v>
      </c>
      <c r="Y79" s="19">
        <v>3338822</v>
      </c>
      <c r="Z79" s="21">
        <f t="shared" si="14"/>
        <v>575497</v>
      </c>
      <c r="AA79" s="23">
        <f t="shared" si="15"/>
        <v>20.82625098386907</v>
      </c>
      <c r="AB79" s="21">
        <f t="shared" si="16"/>
        <v>337310</v>
      </c>
      <c r="AC79" s="23">
        <f t="shared" si="17"/>
        <v>11.238002713299164</v>
      </c>
    </row>
    <row r="80" spans="1:29">
      <c r="A80" s="7" t="s">
        <v>86</v>
      </c>
      <c r="B80" s="7" t="s">
        <v>87</v>
      </c>
      <c r="C80" s="7" t="s">
        <v>88</v>
      </c>
      <c r="D80" s="7" t="s">
        <v>89</v>
      </c>
      <c r="E80" s="7" t="s">
        <v>90</v>
      </c>
      <c r="F80" s="7" t="s">
        <v>91</v>
      </c>
      <c r="G80" s="7" t="s">
        <v>92</v>
      </c>
      <c r="H80" s="7" t="s">
        <v>93</v>
      </c>
      <c r="I80" s="7" t="s">
        <v>94</v>
      </c>
      <c r="J80" s="11" t="s">
        <v>95</v>
      </c>
      <c r="K80" s="18" t="s">
        <v>54</v>
      </c>
      <c r="L80" s="19">
        <v>10067183</v>
      </c>
      <c r="M80" s="19">
        <v>1805945</v>
      </c>
      <c r="N80" s="19">
        <v>140579175</v>
      </c>
      <c r="O80" s="19">
        <v>103061811</v>
      </c>
      <c r="P80" s="16">
        <v>0.11551816949889585</v>
      </c>
      <c r="Q80" s="19">
        <v>1418989</v>
      </c>
      <c r="R80" s="19">
        <v>557589</v>
      </c>
      <c r="S80" s="19">
        <v>36874548</v>
      </c>
      <c r="T80" s="19">
        <v>37517364</v>
      </c>
      <c r="U80" s="19">
        <v>6003024</v>
      </c>
      <c r="V80" s="19">
        <v>5526649</v>
      </c>
      <c r="W80" s="21">
        <f t="shared" si="12"/>
        <v>-476375</v>
      </c>
      <c r="X80" s="23">
        <f t="shared" si="13"/>
        <v>-7.9355837990985876</v>
      </c>
      <c r="Y80" s="19">
        <v>6677645</v>
      </c>
      <c r="Z80" s="21">
        <f t="shared" si="14"/>
        <v>1150996</v>
      </c>
      <c r="AA80" s="23">
        <f t="shared" si="15"/>
        <v>20.826290940495767</v>
      </c>
      <c r="AB80" s="21">
        <f t="shared" si="16"/>
        <v>674621</v>
      </c>
      <c r="AC80" s="23">
        <f t="shared" si="17"/>
        <v>11.238019371570063</v>
      </c>
    </row>
    <row r="81" spans="1:29">
      <c r="A81" s="7" t="s">
        <v>497</v>
      </c>
      <c r="B81" s="7" t="s">
        <v>498</v>
      </c>
      <c r="C81" s="7" t="s">
        <v>499</v>
      </c>
      <c r="D81" s="7" t="s">
        <v>500</v>
      </c>
      <c r="E81" s="7" t="s">
        <v>59</v>
      </c>
      <c r="F81" s="7" t="s">
        <v>501</v>
      </c>
      <c r="G81" s="7" t="s">
        <v>502</v>
      </c>
      <c r="H81" s="7" t="s">
        <v>503</v>
      </c>
      <c r="I81" s="7" t="s">
        <v>504</v>
      </c>
      <c r="J81" s="11" t="s">
        <v>505</v>
      </c>
      <c r="K81" s="18" t="s">
        <v>179</v>
      </c>
      <c r="L81" s="19">
        <v>8846229</v>
      </c>
      <c r="M81" s="19">
        <v>2919554</v>
      </c>
      <c r="N81" s="19">
        <v>607730699</v>
      </c>
      <c r="O81" s="19">
        <v>421832190</v>
      </c>
      <c r="P81" s="16">
        <v>0.1015080565286285</v>
      </c>
      <c r="Q81" s="19">
        <v>13513862</v>
      </c>
      <c r="R81" s="19">
        <v>-534689</v>
      </c>
      <c r="S81" s="19">
        <v>184551870</v>
      </c>
      <c r="T81" s="19">
        <v>185898509</v>
      </c>
      <c r="U81" s="19">
        <v>164377392</v>
      </c>
      <c r="V81" s="19">
        <v>166028865</v>
      </c>
      <c r="W81" s="21">
        <f t="shared" si="12"/>
        <v>1651473</v>
      </c>
      <c r="X81" s="23">
        <f t="shared" si="13"/>
        <v>1.0046837827917356</v>
      </c>
      <c r="Y81" s="19">
        <v>176765144</v>
      </c>
      <c r="Z81" s="21">
        <f t="shared" si="14"/>
        <v>10736279</v>
      </c>
      <c r="AA81" s="23">
        <f t="shared" si="15"/>
        <v>6.4665135185981066</v>
      </c>
      <c r="AB81" s="21">
        <f t="shared" si="16"/>
        <v>12387752</v>
      </c>
      <c r="AC81" s="23">
        <f t="shared" si="17"/>
        <v>7.5361653140232328</v>
      </c>
    </row>
    <row r="82" spans="1:29">
      <c r="A82" s="7" t="s">
        <v>118</v>
      </c>
      <c r="B82" s="7" t="s">
        <v>11</v>
      </c>
      <c r="C82" s="7" t="s">
        <v>119</v>
      </c>
      <c r="D82" s="7" t="s">
        <v>120</v>
      </c>
      <c r="E82" s="7" t="s">
        <v>121</v>
      </c>
      <c r="F82" s="7" t="s">
        <v>122</v>
      </c>
      <c r="G82" s="7" t="s">
        <v>123</v>
      </c>
      <c r="H82" s="7" t="s">
        <v>124</v>
      </c>
      <c r="I82" s="7" t="s">
        <v>125</v>
      </c>
      <c r="J82" s="11" t="s">
        <v>126</v>
      </c>
      <c r="K82" s="18" t="s">
        <v>33</v>
      </c>
      <c r="L82" s="19">
        <v>8411908</v>
      </c>
      <c r="M82" s="19">
        <v>1827247</v>
      </c>
      <c r="N82" s="19">
        <v>128182694</v>
      </c>
      <c r="O82" s="19">
        <v>66048508</v>
      </c>
      <c r="P82" s="16">
        <v>9.6524341928930654E-2</v>
      </c>
      <c r="Q82" s="19">
        <v>7684885</v>
      </c>
      <c r="R82" s="19">
        <v>-503147</v>
      </c>
      <c r="S82" s="19">
        <v>61598171</v>
      </c>
      <c r="T82" s="19">
        <v>62134186</v>
      </c>
      <c r="U82" s="19">
        <v>17535088</v>
      </c>
      <c r="V82" s="19">
        <v>10496778</v>
      </c>
      <c r="W82" s="21">
        <f t="shared" si="12"/>
        <v>-7038310</v>
      </c>
      <c r="X82" s="23">
        <f t="shared" si="13"/>
        <v>-40.138435575572814</v>
      </c>
      <c r="Y82" s="19">
        <v>14900303</v>
      </c>
      <c r="Z82" s="21">
        <f t="shared" si="14"/>
        <v>4403525</v>
      </c>
      <c r="AA82" s="23">
        <f t="shared" si="15"/>
        <v>41.95120636065657</v>
      </c>
      <c r="AB82" s="21">
        <f t="shared" si="16"/>
        <v>-2634785</v>
      </c>
      <c r="AC82" s="23">
        <f t="shared" si="17"/>
        <v>-15.025787153163989</v>
      </c>
    </row>
    <row r="83" spans="1:29">
      <c r="A83" s="7" t="s">
        <v>394</v>
      </c>
      <c r="B83" s="7" t="s">
        <v>395</v>
      </c>
      <c r="C83" s="7" t="s">
        <v>396</v>
      </c>
      <c r="D83" s="7" t="s">
        <v>397</v>
      </c>
      <c r="E83" s="7" t="s">
        <v>90</v>
      </c>
      <c r="F83" s="7" t="s">
        <v>398</v>
      </c>
      <c r="G83" s="7" t="s">
        <v>399</v>
      </c>
      <c r="H83" s="7" t="s">
        <v>400</v>
      </c>
      <c r="I83" s="7" t="s">
        <v>401</v>
      </c>
      <c r="J83" s="11" t="s">
        <v>402</v>
      </c>
      <c r="K83" s="18" t="s">
        <v>22</v>
      </c>
      <c r="L83" s="19">
        <v>7695255</v>
      </c>
      <c r="M83" s="19">
        <v>2009043</v>
      </c>
      <c r="N83" s="19">
        <v>2220190564</v>
      </c>
      <c r="O83" s="19">
        <v>1461539804</v>
      </c>
      <c r="P83" s="16">
        <v>8.8300944904570203E-2</v>
      </c>
      <c r="Q83" s="19">
        <v>16195219</v>
      </c>
      <c r="R83" s="19">
        <v>-4277119</v>
      </c>
      <c r="S83" s="19">
        <v>716364695</v>
      </c>
      <c r="T83" s="19">
        <v>758650760</v>
      </c>
      <c r="U83" s="19">
        <v>313878539</v>
      </c>
      <c r="V83" s="19">
        <v>379084069</v>
      </c>
      <c r="W83" s="21">
        <f t="shared" si="12"/>
        <v>65205530</v>
      </c>
      <c r="X83" s="23">
        <f t="shared" si="13"/>
        <v>20.774128173191222</v>
      </c>
      <c r="Y83" s="19">
        <v>401990649</v>
      </c>
      <c r="Z83" s="21">
        <f t="shared" si="14"/>
        <v>22906580</v>
      </c>
      <c r="AA83" s="23">
        <f t="shared" si="15"/>
        <v>6.042612146805884</v>
      </c>
      <c r="AB83" s="21">
        <f t="shared" si="16"/>
        <v>88112110</v>
      </c>
      <c r="AC83" s="23">
        <f t="shared" si="17"/>
        <v>28.072040312383383</v>
      </c>
    </row>
    <row r="84" spans="1:29">
      <c r="A84" s="7" t="s">
        <v>412</v>
      </c>
      <c r="B84" s="7" t="s">
        <v>291</v>
      </c>
      <c r="C84" s="7" t="s">
        <v>413</v>
      </c>
      <c r="D84" s="7" t="s">
        <v>293</v>
      </c>
      <c r="E84" s="7" t="s">
        <v>204</v>
      </c>
      <c r="F84" s="7" t="s">
        <v>414</v>
      </c>
      <c r="G84" s="7" t="s">
        <v>295</v>
      </c>
      <c r="H84" s="7" t="s">
        <v>296</v>
      </c>
      <c r="I84" s="7" t="s">
        <v>297</v>
      </c>
      <c r="J84" s="11" t="s">
        <v>415</v>
      </c>
      <c r="K84" s="18" t="s">
        <v>54</v>
      </c>
      <c r="L84" s="19">
        <v>7643074</v>
      </c>
      <c r="M84" s="19">
        <v>4460090</v>
      </c>
      <c r="N84" s="19">
        <v>343825379</v>
      </c>
      <c r="O84" s="19">
        <v>199474580</v>
      </c>
      <c r="P84" s="16">
        <v>8.7702182211707475E-2</v>
      </c>
      <c r="Q84" s="19">
        <v>14244377</v>
      </c>
      <c r="R84" s="19">
        <v>6414547</v>
      </c>
      <c r="S84" s="19">
        <v>140395404</v>
      </c>
      <c r="T84" s="19">
        <v>144350799</v>
      </c>
      <c r="U84" s="19">
        <v>66730896</v>
      </c>
      <c r="V84" s="19">
        <v>68050885</v>
      </c>
      <c r="W84" s="21">
        <f t="shared" si="12"/>
        <v>1319989</v>
      </c>
      <c r="X84" s="23">
        <f t="shared" si="13"/>
        <v>1.9780777407814216</v>
      </c>
      <c r="Y84" s="19">
        <v>71857643</v>
      </c>
      <c r="Z84" s="21">
        <f t="shared" si="14"/>
        <v>3806758</v>
      </c>
      <c r="AA84" s="23">
        <f t="shared" si="15"/>
        <v>5.5939874992073948</v>
      </c>
      <c r="AB84" s="21">
        <f t="shared" si="16"/>
        <v>5126747</v>
      </c>
      <c r="AC84" s="23">
        <f t="shared" si="17"/>
        <v>7.6827186615327321</v>
      </c>
    </row>
    <row r="85" spans="1:29">
      <c r="A85" s="7" t="s">
        <v>180</v>
      </c>
      <c r="B85" s="7" t="s">
        <v>181</v>
      </c>
      <c r="C85" s="7" t="s">
        <v>182</v>
      </c>
      <c r="D85" s="7" t="s">
        <v>183</v>
      </c>
      <c r="E85" s="7" t="s">
        <v>184</v>
      </c>
      <c r="F85" s="7" t="s">
        <v>185</v>
      </c>
      <c r="G85" s="7" t="s">
        <v>186</v>
      </c>
      <c r="H85" s="7" t="s">
        <v>187</v>
      </c>
      <c r="I85" s="7" t="s">
        <v>188</v>
      </c>
      <c r="J85" s="11" t="s">
        <v>189</v>
      </c>
      <c r="K85" s="18" t="s">
        <v>54</v>
      </c>
      <c r="L85" s="19">
        <v>6373649</v>
      </c>
      <c r="M85" s="19">
        <v>960479</v>
      </c>
      <c r="N85" s="19">
        <v>1001568454</v>
      </c>
      <c r="O85" s="19">
        <v>748280912</v>
      </c>
      <c r="P85" s="16">
        <v>7.3135877783136349E-2</v>
      </c>
      <c r="Q85" s="19">
        <v>-29745822</v>
      </c>
      <c r="R85" s="19">
        <v>9354531</v>
      </c>
      <c r="S85" s="19">
        <v>250837735</v>
      </c>
      <c r="T85" s="19">
        <v>253287542</v>
      </c>
      <c r="U85" s="19">
        <v>201729056</v>
      </c>
      <c r="V85" s="19">
        <v>262001468</v>
      </c>
      <c r="W85" s="21">
        <f t="shared" si="12"/>
        <v>60272412</v>
      </c>
      <c r="X85" s="23">
        <f t="shared" si="13"/>
        <v>29.877903161357182</v>
      </c>
      <c r="Y85" s="19">
        <v>244600211</v>
      </c>
      <c r="Z85" s="21">
        <f t="shared" si="14"/>
        <v>-17401257</v>
      </c>
      <c r="AA85" s="23">
        <f t="shared" si="15"/>
        <v>-6.6416639314402612</v>
      </c>
      <c r="AB85" s="21">
        <f t="shared" si="16"/>
        <v>42871155</v>
      </c>
      <c r="AC85" s="23">
        <f t="shared" si="17"/>
        <v>21.251849312178411</v>
      </c>
    </row>
    <row r="86" spans="1:29">
      <c r="A86" s="7" t="s">
        <v>151</v>
      </c>
      <c r="B86" s="7" t="s">
        <v>152</v>
      </c>
      <c r="C86" s="7" t="s">
        <v>153</v>
      </c>
      <c r="D86" s="7" t="s">
        <v>154</v>
      </c>
      <c r="E86" s="7" t="s">
        <v>155</v>
      </c>
      <c r="F86" s="7" t="s">
        <v>156</v>
      </c>
      <c r="G86" s="7" t="s">
        <v>157</v>
      </c>
      <c r="H86" s="7" t="s">
        <v>158</v>
      </c>
      <c r="I86" s="7" t="s">
        <v>159</v>
      </c>
      <c r="J86" s="11" t="s">
        <v>160</v>
      </c>
      <c r="K86" s="18" t="s">
        <v>22</v>
      </c>
      <c r="L86" s="19">
        <v>5999887</v>
      </c>
      <c r="M86" s="19">
        <v>2076150</v>
      </c>
      <c r="N86" s="19">
        <v>405173626</v>
      </c>
      <c r="O86" s="19">
        <v>228130777</v>
      </c>
      <c r="P86" s="16">
        <v>6.8847061133210929E-2</v>
      </c>
      <c r="Q86" s="19">
        <v>14076767</v>
      </c>
      <c r="R86" s="19">
        <v>6783981</v>
      </c>
      <c r="S86" s="19">
        <v>173864510</v>
      </c>
      <c r="T86" s="19">
        <v>177042849</v>
      </c>
      <c r="U86" s="19">
        <v>64562223</v>
      </c>
      <c r="V86" s="19">
        <v>60663869</v>
      </c>
      <c r="W86" s="21">
        <f t="shared" si="12"/>
        <v>-3898354</v>
      </c>
      <c r="X86" s="23">
        <f t="shared" si="13"/>
        <v>-6.0381347154047038</v>
      </c>
      <c r="Y86" s="19">
        <v>61393316</v>
      </c>
      <c r="Z86" s="21">
        <f t="shared" si="14"/>
        <v>729447</v>
      </c>
      <c r="AA86" s="23">
        <f t="shared" si="15"/>
        <v>1.2024406158466419</v>
      </c>
      <c r="AB86" s="21">
        <f t="shared" si="16"/>
        <v>-3168907</v>
      </c>
      <c r="AC86" s="23">
        <f t="shared" si="17"/>
        <v>-4.9082990838156242</v>
      </c>
    </row>
    <row r="87" spans="1:29">
      <c r="A87" s="7" t="s">
        <v>75</v>
      </c>
      <c r="B87" s="7" t="s">
        <v>66</v>
      </c>
      <c r="C87" s="7" t="s">
        <v>67</v>
      </c>
      <c r="D87" s="7" t="s">
        <v>68</v>
      </c>
      <c r="E87" s="7" t="s">
        <v>69</v>
      </c>
      <c r="F87" s="7" t="s">
        <v>70</v>
      </c>
      <c r="G87" s="7" t="s">
        <v>71</v>
      </c>
      <c r="H87" s="7" t="s">
        <v>76</v>
      </c>
      <c r="I87" s="7" t="s">
        <v>73</v>
      </c>
      <c r="J87" s="11" t="s">
        <v>77</v>
      </c>
      <c r="K87" s="18" t="s">
        <v>33</v>
      </c>
      <c r="L87" s="19">
        <v>5829020</v>
      </c>
      <c r="M87" s="19">
        <v>1187955</v>
      </c>
      <c r="N87" s="19">
        <v>333273223</v>
      </c>
      <c r="O87" s="19">
        <v>93470574</v>
      </c>
      <c r="P87" s="16">
        <v>6.6886409075155764E-2</v>
      </c>
      <c r="Q87" s="19">
        <v>158803262</v>
      </c>
      <c r="R87" s="19">
        <v>140010398</v>
      </c>
      <c r="S87" s="19">
        <v>741787919</v>
      </c>
      <c r="T87" s="19">
        <v>239802649</v>
      </c>
      <c r="U87" s="19">
        <v>1160373447</v>
      </c>
      <c r="V87" s="19">
        <v>1015594506</v>
      </c>
      <c r="W87" s="21">
        <f t="shared" si="12"/>
        <v>-144778941</v>
      </c>
      <c r="X87" s="23">
        <f t="shared" si="13"/>
        <v>-12.476926404538796</v>
      </c>
      <c r="Y87" s="19">
        <v>0</v>
      </c>
      <c r="Z87" s="21">
        <f t="shared" si="14"/>
        <v>-1015594506</v>
      </c>
      <c r="AA87" s="23">
        <f t="shared" si="15"/>
        <v>-100</v>
      </c>
      <c r="AB87" s="21">
        <f t="shared" si="16"/>
        <v>-1160373447</v>
      </c>
      <c r="AC87" s="23">
        <f t="shared" si="17"/>
        <v>-100</v>
      </c>
    </row>
    <row r="88" spans="1:29">
      <c r="A88" s="7" t="s">
        <v>466</v>
      </c>
      <c r="B88" s="7" t="s">
        <v>45</v>
      </c>
      <c r="C88" s="7" t="s">
        <v>79</v>
      </c>
      <c r="D88" s="7" t="s">
        <v>80</v>
      </c>
      <c r="E88" s="7" t="s">
        <v>81</v>
      </c>
      <c r="F88" s="7" t="s">
        <v>82</v>
      </c>
      <c r="G88" s="7" t="s">
        <v>83</v>
      </c>
      <c r="H88" s="7" t="s">
        <v>84</v>
      </c>
      <c r="I88" s="7" t="s">
        <v>52</v>
      </c>
      <c r="J88" s="11" t="s">
        <v>467</v>
      </c>
      <c r="K88" s="18" t="s">
        <v>10</v>
      </c>
      <c r="L88" s="19">
        <v>4647207</v>
      </c>
      <c r="M88" s="19">
        <v>533318</v>
      </c>
      <c r="N88" s="19">
        <v>88779888</v>
      </c>
      <c r="O88" s="19">
        <v>28192533</v>
      </c>
      <c r="P88" s="16">
        <v>5.3325428366848532E-2</v>
      </c>
      <c r="Q88" s="19">
        <v>27837607</v>
      </c>
      <c r="R88" s="19">
        <v>15838196</v>
      </c>
      <c r="S88" s="19">
        <v>56722000</v>
      </c>
      <c r="T88" s="19">
        <v>60587355</v>
      </c>
      <c r="U88" s="19">
        <v>11018417</v>
      </c>
      <c r="V88" s="19">
        <v>11712706</v>
      </c>
      <c r="W88" s="21">
        <f t="shared" si="12"/>
        <v>694289</v>
      </c>
      <c r="X88" s="23">
        <f t="shared" si="13"/>
        <v>6.3011683075708609</v>
      </c>
      <c r="Y88" s="19">
        <v>11871516</v>
      </c>
      <c r="Z88" s="21">
        <f t="shared" si="14"/>
        <v>158810</v>
      </c>
      <c r="AA88" s="23">
        <f t="shared" si="15"/>
        <v>1.355877967055606</v>
      </c>
      <c r="AB88" s="21">
        <f t="shared" si="16"/>
        <v>853099</v>
      </c>
      <c r="AC88" s="23">
        <f t="shared" si="17"/>
        <v>7.7424824273759105</v>
      </c>
    </row>
    <row r="89" spans="1:29">
      <c r="A89" s="7" t="s">
        <v>190</v>
      </c>
      <c r="B89" s="7" t="s">
        <v>191</v>
      </c>
      <c r="C89" s="7" t="s">
        <v>192</v>
      </c>
      <c r="D89" s="7" t="s">
        <v>193</v>
      </c>
      <c r="E89" s="7" t="s">
        <v>194</v>
      </c>
      <c r="F89" s="7" t="s">
        <v>195</v>
      </c>
      <c r="G89" s="7" t="s">
        <v>196</v>
      </c>
      <c r="H89" s="7" t="s">
        <v>197</v>
      </c>
      <c r="I89" s="7" t="s">
        <v>198</v>
      </c>
      <c r="J89" s="11" t="s">
        <v>199</v>
      </c>
      <c r="K89" s="18" t="s">
        <v>10</v>
      </c>
      <c r="L89" s="19">
        <v>4471601</v>
      </c>
      <c r="M89" s="19">
        <v>864829</v>
      </c>
      <c r="N89" s="19">
        <v>1568291824</v>
      </c>
      <c r="O89" s="19">
        <v>1041547751</v>
      </c>
      <c r="P89" s="16">
        <v>5.1310397580875619E-2</v>
      </c>
      <c r="Q89" s="19">
        <v>33572067</v>
      </c>
      <c r="R89" s="19">
        <v>6671545</v>
      </c>
      <c r="S89" s="19">
        <v>522559854</v>
      </c>
      <c r="T89" s="19">
        <v>526744073</v>
      </c>
      <c r="U89" s="19">
        <v>742455086</v>
      </c>
      <c r="V89" s="19">
        <v>695619973</v>
      </c>
      <c r="W89" s="21">
        <f t="shared" si="12"/>
        <v>-46835113</v>
      </c>
      <c r="X89" s="23">
        <f t="shared" si="13"/>
        <v>-6.30814090752959</v>
      </c>
      <c r="Y89" s="19">
        <v>717319241</v>
      </c>
      <c r="Z89" s="21">
        <f t="shared" si="14"/>
        <v>21699268</v>
      </c>
      <c r="AA89" s="23">
        <f t="shared" si="15"/>
        <v>3.1194141689775776</v>
      </c>
      <c r="AB89" s="21">
        <f t="shared" si="16"/>
        <v>-25135845</v>
      </c>
      <c r="AC89" s="23">
        <f t="shared" si="17"/>
        <v>-3.3855037798205618</v>
      </c>
    </row>
    <row r="90" spans="1:29">
      <c r="A90" s="7" t="s">
        <v>262</v>
      </c>
      <c r="B90" s="7" t="s">
        <v>152</v>
      </c>
      <c r="C90" s="7" t="s">
        <v>153</v>
      </c>
      <c r="D90" s="7" t="s">
        <v>154</v>
      </c>
      <c r="E90" s="7" t="s">
        <v>155</v>
      </c>
      <c r="F90" s="7" t="s">
        <v>156</v>
      </c>
      <c r="G90" s="7" t="s">
        <v>157</v>
      </c>
      <c r="H90" s="7" t="s">
        <v>263</v>
      </c>
      <c r="I90" s="7" t="s">
        <v>159</v>
      </c>
      <c r="J90" s="11" t="s">
        <v>264</v>
      </c>
      <c r="K90" s="18" t="s">
        <v>54</v>
      </c>
      <c r="L90" s="19">
        <v>4204951</v>
      </c>
      <c r="M90" s="19">
        <v>1302101</v>
      </c>
      <c r="N90" s="19">
        <v>1654714270</v>
      </c>
      <c r="O90" s="19">
        <v>1179363301</v>
      </c>
      <c r="P90" s="16">
        <v>4.825066181399023E-2</v>
      </c>
      <c r="Q90" s="19">
        <v>83374654</v>
      </c>
      <c r="R90" s="19">
        <v>34563140</v>
      </c>
      <c r="S90" s="19">
        <v>478837822</v>
      </c>
      <c r="T90" s="19">
        <v>475350969</v>
      </c>
      <c r="U90" s="19">
        <v>509534462</v>
      </c>
      <c r="V90" s="19">
        <v>481500959</v>
      </c>
      <c r="W90" s="21">
        <f t="shared" si="12"/>
        <v>-28033503</v>
      </c>
      <c r="X90" s="23">
        <f t="shared" si="13"/>
        <v>-5.5017874335651902</v>
      </c>
      <c r="Y90" s="19">
        <v>487336270</v>
      </c>
      <c r="Z90" s="21">
        <f t="shared" si="14"/>
        <v>5835311</v>
      </c>
      <c r="AA90" s="23">
        <f t="shared" si="15"/>
        <v>1.21190018232134</v>
      </c>
      <c r="AB90" s="21">
        <f t="shared" si="16"/>
        <v>-22198192</v>
      </c>
      <c r="AC90" s="23">
        <f t="shared" si="17"/>
        <v>-4.3565634231821599</v>
      </c>
    </row>
    <row r="91" spans="1:29">
      <c r="A91" s="7" t="s">
        <v>656</v>
      </c>
      <c r="B91" s="7" t="s">
        <v>544</v>
      </c>
      <c r="C91" s="7" t="s">
        <v>657</v>
      </c>
      <c r="D91" s="7" t="s">
        <v>473</v>
      </c>
      <c r="E91" s="7" t="s">
        <v>48</v>
      </c>
      <c r="F91" s="7" t="s">
        <v>658</v>
      </c>
      <c r="G91" s="7" t="s">
        <v>548</v>
      </c>
      <c r="H91" s="7" t="s">
        <v>549</v>
      </c>
      <c r="I91" s="7" t="s">
        <v>550</v>
      </c>
      <c r="J91" s="11" t="s">
        <v>659</v>
      </c>
      <c r="K91" s="18" t="s">
        <v>22</v>
      </c>
      <c r="L91" s="19">
        <v>3963220</v>
      </c>
      <c r="M91" s="19">
        <v>1349046</v>
      </c>
      <c r="N91" s="19">
        <v>17448710</v>
      </c>
      <c r="O91" s="19">
        <v>1012183</v>
      </c>
      <c r="P91" s="16">
        <v>4.5476864751680189E-2</v>
      </c>
      <c r="Q91" s="19">
        <v>201917</v>
      </c>
      <c r="R91" s="19">
        <v>114902</v>
      </c>
      <c r="S91" s="19">
        <v>16219125</v>
      </c>
      <c r="T91" s="19">
        <v>16436527</v>
      </c>
      <c r="U91" s="19">
        <v>0</v>
      </c>
      <c r="V91" s="19">
        <v>0</v>
      </c>
      <c r="W91" s="21">
        <f t="shared" si="12"/>
        <v>0</v>
      </c>
      <c r="X91" s="23" t="e">
        <f t="shared" si="13"/>
        <v>#DIV/0!</v>
      </c>
      <c r="Y91" s="19">
        <v>0</v>
      </c>
      <c r="Z91" s="21">
        <f t="shared" si="14"/>
        <v>0</v>
      </c>
      <c r="AA91" s="23" t="e">
        <f t="shared" si="15"/>
        <v>#DIV/0!</v>
      </c>
      <c r="AB91" s="21">
        <f t="shared" si="16"/>
        <v>0</v>
      </c>
      <c r="AC91" s="23" t="e">
        <f t="shared" si="17"/>
        <v>#DIV/0!</v>
      </c>
    </row>
    <row r="92" spans="1:29">
      <c r="A92" s="7" t="s">
        <v>362</v>
      </c>
      <c r="B92" s="7" t="s">
        <v>66</v>
      </c>
      <c r="C92" s="7" t="s">
        <v>67</v>
      </c>
      <c r="D92" s="7" t="s">
        <v>68</v>
      </c>
      <c r="E92" s="7" t="s">
        <v>69</v>
      </c>
      <c r="F92" s="7" t="s">
        <v>70</v>
      </c>
      <c r="G92" s="7" t="s">
        <v>71</v>
      </c>
      <c r="H92" s="7" t="s">
        <v>72</v>
      </c>
      <c r="I92" s="7" t="s">
        <v>73</v>
      </c>
      <c r="J92" s="11" t="s">
        <v>363</v>
      </c>
      <c r="K92" s="18" t="s">
        <v>33</v>
      </c>
      <c r="L92" s="19">
        <v>3685969</v>
      </c>
      <c r="M92" s="19">
        <v>1242247</v>
      </c>
      <c r="N92" s="19">
        <v>560149832</v>
      </c>
      <c r="O92" s="19">
        <v>326761360</v>
      </c>
      <c r="P92" s="16">
        <v>4.2295485411328639E-2</v>
      </c>
      <c r="Q92" s="19">
        <v>129326495</v>
      </c>
      <c r="R92" s="19">
        <v>72175731</v>
      </c>
      <c r="S92" s="19">
        <v>731425446</v>
      </c>
      <c r="T92" s="19">
        <v>233388472</v>
      </c>
      <c r="U92" s="19">
        <v>1354183909</v>
      </c>
      <c r="V92" s="19">
        <v>1391707954</v>
      </c>
      <c r="W92" s="21">
        <f t="shared" si="12"/>
        <v>37524045</v>
      </c>
      <c r="X92" s="23">
        <f t="shared" si="13"/>
        <v>2.7709711177789513</v>
      </c>
      <c r="Y92" s="19">
        <v>0</v>
      </c>
      <c r="Z92" s="21">
        <f t="shared" si="14"/>
        <v>-1391707954</v>
      </c>
      <c r="AA92" s="23">
        <f t="shared" si="15"/>
        <v>-100</v>
      </c>
      <c r="AB92" s="21">
        <f t="shared" si="16"/>
        <v>-1354183909</v>
      </c>
      <c r="AC92" s="23">
        <f t="shared" si="17"/>
        <v>-100</v>
      </c>
    </row>
    <row r="93" spans="1:29">
      <c r="A93" s="7" t="s">
        <v>299</v>
      </c>
      <c r="B93" s="7" t="s">
        <v>300</v>
      </c>
      <c r="C93" s="7" t="s">
        <v>301</v>
      </c>
      <c r="D93" s="7" t="s">
        <v>302</v>
      </c>
      <c r="E93" s="7" t="s">
        <v>303</v>
      </c>
      <c r="F93" s="7" t="s">
        <v>304</v>
      </c>
      <c r="G93" s="7" t="s">
        <v>305</v>
      </c>
      <c r="H93" s="7" t="s">
        <v>306</v>
      </c>
      <c r="I93" s="7" t="s">
        <v>307</v>
      </c>
      <c r="J93" s="11" t="s">
        <v>308</v>
      </c>
      <c r="K93" s="18" t="s">
        <v>54</v>
      </c>
      <c r="L93" s="19">
        <v>3493583</v>
      </c>
      <c r="M93" s="19">
        <v>815179</v>
      </c>
      <c r="N93" s="19">
        <v>1396424192</v>
      </c>
      <c r="O93" s="19">
        <v>821879466</v>
      </c>
      <c r="P93" s="16">
        <v>4.0087908718105254E-2</v>
      </c>
      <c r="Q93" s="19">
        <v>11265406</v>
      </c>
      <c r="R93" s="19">
        <v>-8985904</v>
      </c>
      <c r="S93" s="19">
        <v>530713685</v>
      </c>
      <c r="T93" s="19">
        <v>574544726</v>
      </c>
      <c r="U93" s="19">
        <v>298170923</v>
      </c>
      <c r="V93" s="19">
        <v>330310104</v>
      </c>
      <c r="W93" s="21">
        <f t="shared" si="12"/>
        <v>32139181</v>
      </c>
      <c r="X93" s="23">
        <f t="shared" si="13"/>
        <v>10.778777714686822</v>
      </c>
      <c r="Y93" s="19">
        <v>364125955</v>
      </c>
      <c r="Z93" s="21">
        <f t="shared" si="14"/>
        <v>33815851</v>
      </c>
      <c r="AA93" s="23">
        <f t="shared" si="15"/>
        <v>10.237607203199573</v>
      </c>
      <c r="AB93" s="21">
        <f t="shared" si="16"/>
        <v>65955032</v>
      </c>
      <c r="AC93" s="23">
        <f t="shared" si="17"/>
        <v>22.119873841622042</v>
      </c>
    </row>
    <row r="94" spans="1:29">
      <c r="A94" s="7" t="s">
        <v>461</v>
      </c>
      <c r="B94" s="7" t="s">
        <v>447</v>
      </c>
      <c r="C94" s="7" t="s">
        <v>448</v>
      </c>
      <c r="D94" s="7" t="s">
        <v>449</v>
      </c>
      <c r="E94" s="7" t="s">
        <v>133</v>
      </c>
      <c r="F94" s="7" t="s">
        <v>457</v>
      </c>
      <c r="G94" s="7" t="s">
        <v>458</v>
      </c>
      <c r="H94" s="7" t="s">
        <v>459</v>
      </c>
      <c r="I94" s="7" t="s">
        <v>453</v>
      </c>
      <c r="J94" s="11" t="s">
        <v>462</v>
      </c>
      <c r="K94" s="18" t="s">
        <v>117</v>
      </c>
      <c r="L94" s="19">
        <v>3080615</v>
      </c>
      <c r="M94" s="19">
        <v>624470</v>
      </c>
      <c r="N94" s="19">
        <v>2627540352</v>
      </c>
      <c r="O94" s="19">
        <v>1732717156</v>
      </c>
      <c r="P94" s="16">
        <v>3.5349213949010465E-2</v>
      </c>
      <c r="Q94" s="19">
        <v>116982337</v>
      </c>
      <c r="R94" s="19">
        <v>48415947</v>
      </c>
      <c r="S94" s="19">
        <v>835638139</v>
      </c>
      <c r="T94" s="19">
        <v>894823196</v>
      </c>
      <c r="U94" s="19">
        <v>500410795</v>
      </c>
      <c r="V94" s="19">
        <v>649610481</v>
      </c>
      <c r="W94" s="21">
        <f t="shared" si="12"/>
        <v>149199686</v>
      </c>
      <c r="X94" s="23">
        <f t="shared" si="13"/>
        <v>29.81544113172059</v>
      </c>
      <c r="Y94" s="19">
        <v>820615048</v>
      </c>
      <c r="Z94" s="21">
        <f t="shared" si="14"/>
        <v>171004567</v>
      </c>
      <c r="AA94" s="23">
        <f t="shared" si="15"/>
        <v>26.32416994515826</v>
      </c>
      <c r="AB94" s="21">
        <f t="shared" si="16"/>
        <v>320204253</v>
      </c>
      <c r="AC94" s="23">
        <f t="shared" si="17"/>
        <v>63.98827847029159</v>
      </c>
    </row>
    <row r="95" spans="1:29">
      <c r="A95" s="7" t="s">
        <v>309</v>
      </c>
      <c r="B95" s="7" t="s">
        <v>162</v>
      </c>
      <c r="C95" s="7" t="s">
        <v>310</v>
      </c>
      <c r="D95" s="7" t="s">
        <v>311</v>
      </c>
      <c r="E95" s="7" t="s">
        <v>16</v>
      </c>
      <c r="F95" s="7" t="s">
        <v>312</v>
      </c>
      <c r="G95" s="7" t="s">
        <v>167</v>
      </c>
      <c r="H95" s="7" t="s">
        <v>168</v>
      </c>
      <c r="I95" s="7" t="s">
        <v>169</v>
      </c>
      <c r="J95" s="11" t="s">
        <v>313</v>
      </c>
      <c r="K95" s="18" t="s">
        <v>33</v>
      </c>
      <c r="L95" s="19">
        <v>2474112</v>
      </c>
      <c r="M95" s="19">
        <v>1222591</v>
      </c>
      <c r="N95" s="19">
        <v>411637388</v>
      </c>
      <c r="O95" s="19">
        <v>253806271</v>
      </c>
      <c r="P95" s="16">
        <v>2.838975802617795E-2</v>
      </c>
      <c r="Q95" s="19">
        <v>5405611</v>
      </c>
      <c r="R95" s="19">
        <v>1460639</v>
      </c>
      <c r="S95" s="19">
        <v>156796410</v>
      </c>
      <c r="T95" s="19">
        <v>157831117</v>
      </c>
      <c r="U95" s="19">
        <v>0</v>
      </c>
      <c r="V95" s="19">
        <v>0</v>
      </c>
      <c r="W95" s="21">
        <f t="shared" si="12"/>
        <v>0</v>
      </c>
      <c r="X95" s="23" t="e">
        <f t="shared" si="13"/>
        <v>#DIV/0!</v>
      </c>
      <c r="Y95" s="19">
        <v>0</v>
      </c>
      <c r="Z95" s="21">
        <f t="shared" si="14"/>
        <v>0</v>
      </c>
      <c r="AA95" s="23" t="e">
        <f t="shared" si="15"/>
        <v>#DIV/0!</v>
      </c>
      <c r="AB95" s="21">
        <f t="shared" si="16"/>
        <v>0</v>
      </c>
      <c r="AC95" s="23" t="e">
        <f t="shared" si="17"/>
        <v>#DIV/0!</v>
      </c>
    </row>
    <row r="96" spans="1:29">
      <c r="A96" s="7" t="s">
        <v>382</v>
      </c>
      <c r="B96" s="7" t="s">
        <v>152</v>
      </c>
      <c r="C96" s="7" t="s">
        <v>153</v>
      </c>
      <c r="D96" s="7" t="s">
        <v>154</v>
      </c>
      <c r="E96" s="7" t="s">
        <v>155</v>
      </c>
      <c r="F96" s="7" t="s">
        <v>156</v>
      </c>
      <c r="G96" s="7" t="s">
        <v>157</v>
      </c>
      <c r="H96" s="7" t="s">
        <v>158</v>
      </c>
      <c r="I96" s="7" t="s">
        <v>159</v>
      </c>
      <c r="J96" s="11" t="s">
        <v>383</v>
      </c>
      <c r="K96" s="18" t="s">
        <v>117</v>
      </c>
      <c r="L96" s="19">
        <v>1979563</v>
      </c>
      <c r="M96" s="19">
        <v>168822</v>
      </c>
      <c r="N96" s="19">
        <v>6754288225</v>
      </c>
      <c r="O96" s="19">
        <v>3929760109</v>
      </c>
      <c r="P96" s="16">
        <v>2.2714943611111742E-2</v>
      </c>
      <c r="Q96" s="19">
        <v>425649784</v>
      </c>
      <c r="R96" s="19">
        <v>205463099</v>
      </c>
      <c r="S96" s="19">
        <v>2771421804</v>
      </c>
      <c r="T96" s="19">
        <v>2824528116</v>
      </c>
      <c r="U96" s="19">
        <v>2232807722</v>
      </c>
      <c r="V96" s="19">
        <v>2125077184</v>
      </c>
      <c r="W96" s="21">
        <f t="shared" si="12"/>
        <v>-107730538</v>
      </c>
      <c r="X96" s="23">
        <f t="shared" si="13"/>
        <v>-4.8248909630025008</v>
      </c>
      <c r="Y96" s="19">
        <v>2147212248</v>
      </c>
      <c r="Z96" s="21">
        <f t="shared" si="14"/>
        <v>22135064</v>
      </c>
      <c r="AA96" s="23">
        <f t="shared" si="15"/>
        <v>1.0416122372710956</v>
      </c>
      <c r="AB96" s="21">
        <f t="shared" si="16"/>
        <v>-85595474</v>
      </c>
      <c r="AC96" s="23">
        <f t="shared" si="17"/>
        <v>-3.8335353804370262</v>
      </c>
    </row>
    <row r="97" spans="1:29">
      <c r="A97" s="7" t="s">
        <v>523</v>
      </c>
      <c r="B97" s="7" t="s">
        <v>524</v>
      </c>
      <c r="C97" s="7" t="s">
        <v>525</v>
      </c>
      <c r="D97" s="7" t="s">
        <v>526</v>
      </c>
      <c r="E97" s="7" t="s">
        <v>278</v>
      </c>
      <c r="F97" s="7" t="s">
        <v>527</v>
      </c>
      <c r="G97" s="7" t="s">
        <v>528</v>
      </c>
      <c r="H97" s="7" t="s">
        <v>529</v>
      </c>
      <c r="I97" s="7" t="s">
        <v>530</v>
      </c>
      <c r="J97" s="11" t="s">
        <v>531</v>
      </c>
      <c r="K97" s="18" t="s">
        <v>33</v>
      </c>
      <c r="L97" s="19">
        <v>1782756</v>
      </c>
      <c r="M97" s="19">
        <v>263084</v>
      </c>
      <c r="N97" s="19">
        <v>342504811</v>
      </c>
      <c r="O97" s="19">
        <v>221798447</v>
      </c>
      <c r="P97" s="16">
        <v>2.0456637152932809E-2</v>
      </c>
      <c r="Q97" s="19">
        <v>4511401</v>
      </c>
      <c r="R97" s="19">
        <v>6353881</v>
      </c>
      <c r="S97" s="19">
        <v>116569506</v>
      </c>
      <c r="T97" s="19">
        <v>120706364</v>
      </c>
      <c r="U97" s="19">
        <v>20811431</v>
      </c>
      <c r="V97" s="19">
        <v>18280456</v>
      </c>
      <c r="W97" s="21">
        <f t="shared" si="12"/>
        <v>-2530975</v>
      </c>
      <c r="X97" s="23">
        <f t="shared" si="13"/>
        <v>-12.161465494612072</v>
      </c>
      <c r="Y97" s="19">
        <v>23178490</v>
      </c>
      <c r="Z97" s="21">
        <f t="shared" si="14"/>
        <v>4898034</v>
      </c>
      <c r="AA97" s="23">
        <f t="shared" si="15"/>
        <v>26.793828337761376</v>
      </c>
      <c r="AB97" s="21">
        <f t="shared" si="16"/>
        <v>2367059</v>
      </c>
      <c r="AC97" s="23">
        <f t="shared" si="17"/>
        <v>11.373840655166864</v>
      </c>
    </row>
    <row r="98" spans="1:29">
      <c r="A98" s="7" t="s">
        <v>265</v>
      </c>
      <c r="B98" s="7" t="s">
        <v>266</v>
      </c>
      <c r="C98" s="7" t="s">
        <v>267</v>
      </c>
      <c r="D98" s="7" t="s">
        <v>268</v>
      </c>
      <c r="E98" s="7" t="s">
        <v>38</v>
      </c>
      <c r="F98" s="7" t="s">
        <v>269</v>
      </c>
      <c r="G98" s="7" t="s">
        <v>270</v>
      </c>
      <c r="H98" s="7" t="s">
        <v>271</v>
      </c>
      <c r="I98" s="7" t="s">
        <v>272</v>
      </c>
      <c r="J98" s="11" t="s">
        <v>273</v>
      </c>
      <c r="K98" s="18" t="s">
        <v>33</v>
      </c>
      <c r="L98" s="19">
        <v>1712398</v>
      </c>
      <c r="M98" s="19">
        <v>475104</v>
      </c>
      <c r="N98" s="19">
        <v>97259047</v>
      </c>
      <c r="O98" s="19">
        <v>51897272</v>
      </c>
      <c r="P98" s="16">
        <v>1.9649298360183802E-2</v>
      </c>
      <c r="Q98" s="19">
        <v>3217656</v>
      </c>
      <c r="R98" s="19">
        <v>2013412</v>
      </c>
      <c r="S98" s="19">
        <v>43543318</v>
      </c>
      <c r="T98" s="19">
        <v>45361775</v>
      </c>
      <c r="U98" s="19">
        <v>9316129</v>
      </c>
      <c r="V98" s="19">
        <v>11232863</v>
      </c>
      <c r="W98" s="21">
        <f t="shared" si="12"/>
        <v>1916734</v>
      </c>
      <c r="X98" s="23">
        <f t="shared" si="13"/>
        <v>20.574360874564963</v>
      </c>
      <c r="Y98" s="19">
        <v>11338775</v>
      </c>
      <c r="Z98" s="21">
        <f t="shared" si="14"/>
        <v>105912</v>
      </c>
      <c r="AA98" s="23">
        <f t="shared" si="15"/>
        <v>0.94287627295018206</v>
      </c>
      <c r="AB98" s="21">
        <f t="shared" si="16"/>
        <v>2022646</v>
      </c>
      <c r="AC98" s="23">
        <f t="shared" si="17"/>
        <v>21.711227914512563</v>
      </c>
    </row>
    <row r="99" spans="1:29">
      <c r="A99" s="7" t="s">
        <v>443</v>
      </c>
      <c r="B99" s="7" t="s">
        <v>1</v>
      </c>
      <c r="C99" s="7" t="s">
        <v>444</v>
      </c>
      <c r="D99" s="7" t="s">
        <v>3</v>
      </c>
      <c r="E99" s="7" t="s">
        <v>4</v>
      </c>
      <c r="F99" s="7" t="s">
        <v>5</v>
      </c>
      <c r="G99" s="7" t="s">
        <v>6</v>
      </c>
      <c r="H99" s="7" t="s">
        <v>7</v>
      </c>
      <c r="I99" s="7" t="s">
        <v>8</v>
      </c>
      <c r="J99" s="11" t="s">
        <v>445</v>
      </c>
      <c r="K99" s="18" t="s">
        <v>54</v>
      </c>
      <c r="L99" s="19">
        <v>1527913</v>
      </c>
      <c r="M99" s="19">
        <v>921387</v>
      </c>
      <c r="N99" s="19">
        <v>1618679199</v>
      </c>
      <c r="O99" s="19">
        <v>948547355</v>
      </c>
      <c r="P99" s="16">
        <v>1.7532383479426813E-2</v>
      </c>
      <c r="Q99" s="19">
        <v>58916875</v>
      </c>
      <c r="R99" s="19">
        <v>1930376</v>
      </c>
      <c r="S99" s="19">
        <v>665772186</v>
      </c>
      <c r="T99" s="19">
        <v>670131844</v>
      </c>
      <c r="U99" s="19">
        <v>400485815</v>
      </c>
      <c r="V99" s="19">
        <v>393624134</v>
      </c>
      <c r="W99" s="21">
        <f t="shared" si="12"/>
        <v>-6861681</v>
      </c>
      <c r="X99" s="23">
        <f t="shared" si="13"/>
        <v>-1.713339335127263</v>
      </c>
      <c r="Y99" s="19">
        <v>416503458</v>
      </c>
      <c r="Z99" s="21">
        <f t="shared" si="14"/>
        <v>22879324</v>
      </c>
      <c r="AA99" s="23">
        <f t="shared" si="15"/>
        <v>5.8124799837603458</v>
      </c>
      <c r="AB99" s="21">
        <f t="shared" si="16"/>
        <v>16017643</v>
      </c>
      <c r="AC99" s="23">
        <f t="shared" si="17"/>
        <v>3.9995531427249174</v>
      </c>
    </row>
    <row r="100" spans="1:29">
      <c r="A100" s="7" t="s">
        <v>424</v>
      </c>
      <c r="B100" s="7" t="s">
        <v>425</v>
      </c>
      <c r="C100" s="7" t="s">
        <v>426</v>
      </c>
      <c r="D100" s="7" t="s">
        <v>277</v>
      </c>
      <c r="E100" s="7" t="s">
        <v>278</v>
      </c>
      <c r="F100" s="7" t="s">
        <v>427</v>
      </c>
      <c r="G100" s="7" t="s">
        <v>428</v>
      </c>
      <c r="H100" s="7" t="s">
        <v>429</v>
      </c>
      <c r="I100" s="7" t="s">
        <v>430</v>
      </c>
      <c r="J100" s="11" t="s">
        <v>431</v>
      </c>
      <c r="K100" s="18" t="s">
        <v>54</v>
      </c>
      <c r="L100" s="19">
        <v>1419658</v>
      </c>
      <c r="M100" s="19">
        <v>361273</v>
      </c>
      <c r="N100" s="19">
        <v>690682366</v>
      </c>
      <c r="O100" s="19">
        <v>484407483</v>
      </c>
      <c r="P100" s="16">
        <v>1.6290186984230196E-2</v>
      </c>
      <c r="Q100" s="19">
        <v>25081091</v>
      </c>
      <c r="R100" s="19">
        <v>9453648</v>
      </c>
      <c r="S100" s="19">
        <v>194510299</v>
      </c>
      <c r="T100" s="19">
        <v>206274882</v>
      </c>
      <c r="U100" s="19">
        <v>230497397</v>
      </c>
      <c r="V100" s="19">
        <v>228679248</v>
      </c>
      <c r="W100" s="21">
        <f t="shared" si="12"/>
        <v>-1818149</v>
      </c>
      <c r="X100" s="23">
        <f t="shared" si="13"/>
        <v>-0.78879372334083231</v>
      </c>
      <c r="Y100" s="19">
        <v>231984257</v>
      </c>
      <c r="Z100" s="21">
        <f t="shared" si="14"/>
        <v>3305009</v>
      </c>
      <c r="AA100" s="23">
        <f t="shared" si="15"/>
        <v>1.4452596940497198</v>
      </c>
      <c r="AB100" s="21">
        <f t="shared" si="16"/>
        <v>1486860</v>
      </c>
      <c r="AC100" s="23">
        <f t="shared" si="17"/>
        <v>0.64506585295624841</v>
      </c>
    </row>
    <row r="101" spans="1:29">
      <c r="A101" s="7" t="s">
        <v>433</v>
      </c>
      <c r="B101" s="7" t="s">
        <v>434</v>
      </c>
      <c r="C101" s="7" t="s">
        <v>435</v>
      </c>
      <c r="D101" s="7" t="s">
        <v>436</v>
      </c>
      <c r="E101" s="7" t="s">
        <v>437</v>
      </c>
      <c r="F101" s="7" t="s">
        <v>438</v>
      </c>
      <c r="G101" s="7" t="s">
        <v>439</v>
      </c>
      <c r="H101" s="7" t="s">
        <v>440</v>
      </c>
      <c r="I101" s="7" t="s">
        <v>441</v>
      </c>
      <c r="J101" s="11" t="s">
        <v>442</v>
      </c>
      <c r="K101" s="18" t="s">
        <v>33</v>
      </c>
      <c r="L101" s="19">
        <v>1222402</v>
      </c>
      <c r="M101" s="19">
        <v>-213642</v>
      </c>
      <c r="N101" s="19">
        <v>146402836</v>
      </c>
      <c r="O101" s="19">
        <v>48678068</v>
      </c>
      <c r="P101" s="16">
        <v>1.4026728373944258E-2</v>
      </c>
      <c r="Q101" s="19">
        <v>1999949</v>
      </c>
      <c r="R101" s="19">
        <v>801426</v>
      </c>
      <c r="S101" s="19">
        <v>95859427</v>
      </c>
      <c r="T101" s="19">
        <v>97724768</v>
      </c>
      <c r="U101" s="19">
        <v>0</v>
      </c>
      <c r="V101" s="19">
        <v>0</v>
      </c>
      <c r="W101" s="21">
        <f t="shared" si="12"/>
        <v>0</v>
      </c>
      <c r="X101" s="23" t="e">
        <f t="shared" si="13"/>
        <v>#DIV/0!</v>
      </c>
      <c r="Y101" s="19">
        <v>0</v>
      </c>
      <c r="Z101" s="21">
        <f t="shared" si="14"/>
        <v>0</v>
      </c>
      <c r="AA101" s="23" t="e">
        <f t="shared" si="15"/>
        <v>#DIV/0!</v>
      </c>
      <c r="AB101" s="21">
        <f t="shared" si="16"/>
        <v>0</v>
      </c>
      <c r="AC101" s="23" t="e">
        <f t="shared" si="17"/>
        <v>#DIV/0!</v>
      </c>
    </row>
    <row r="102" spans="1:29">
      <c r="A102" s="7" t="s">
        <v>321</v>
      </c>
      <c r="B102" s="7" t="s">
        <v>35</v>
      </c>
      <c r="C102" s="7" t="s">
        <v>322</v>
      </c>
      <c r="D102" s="7" t="s">
        <v>37</v>
      </c>
      <c r="E102" s="7" t="s">
        <v>38</v>
      </c>
      <c r="F102" s="7" t="s">
        <v>39</v>
      </c>
      <c r="G102" s="7" t="s">
        <v>323</v>
      </c>
      <c r="H102" s="7" t="s">
        <v>41</v>
      </c>
      <c r="I102" s="7" t="s">
        <v>42</v>
      </c>
      <c r="J102" s="11" t="s">
        <v>324</v>
      </c>
      <c r="K102" s="18" t="s">
        <v>33</v>
      </c>
      <c r="L102" s="19">
        <v>1157371</v>
      </c>
      <c r="M102" s="19">
        <v>68160</v>
      </c>
      <c r="N102" s="19">
        <v>186723565</v>
      </c>
      <c r="O102" s="19">
        <v>31213973</v>
      </c>
      <c r="P102" s="16">
        <v>1.3280515448175182E-2</v>
      </c>
      <c r="Q102" s="19">
        <v>1772954</v>
      </c>
      <c r="R102" s="19">
        <v>1675008</v>
      </c>
      <c r="S102" s="19">
        <v>154167811</v>
      </c>
      <c r="T102" s="19">
        <v>155509592</v>
      </c>
      <c r="U102" s="19">
        <v>0</v>
      </c>
      <c r="V102" s="19">
        <v>0</v>
      </c>
      <c r="W102" s="21">
        <f t="shared" si="12"/>
        <v>0</v>
      </c>
      <c r="X102" s="23" t="e">
        <f t="shared" si="13"/>
        <v>#DIV/0!</v>
      </c>
      <c r="Y102" s="19">
        <v>0</v>
      </c>
      <c r="Z102" s="21">
        <f t="shared" si="14"/>
        <v>0</v>
      </c>
      <c r="AA102" s="23" t="e">
        <f t="shared" si="15"/>
        <v>#DIV/0!</v>
      </c>
      <c r="AB102" s="21">
        <f t="shared" si="16"/>
        <v>0</v>
      </c>
      <c r="AC102" s="23" t="e">
        <f t="shared" si="17"/>
        <v>#DIV/0!</v>
      </c>
    </row>
    <row r="103" spans="1:29">
      <c r="A103" s="7" t="s">
        <v>364</v>
      </c>
      <c r="B103" s="7" t="s">
        <v>365</v>
      </c>
      <c r="C103" s="7" t="s">
        <v>366</v>
      </c>
      <c r="D103" s="7" t="s">
        <v>367</v>
      </c>
      <c r="E103" s="7" t="s">
        <v>368</v>
      </c>
      <c r="F103" s="7" t="s">
        <v>369</v>
      </c>
      <c r="G103" s="7" t="s">
        <v>370</v>
      </c>
      <c r="H103" s="7" t="s">
        <v>371</v>
      </c>
      <c r="I103" s="7" t="s">
        <v>372</v>
      </c>
      <c r="J103" s="11" t="s">
        <v>373</v>
      </c>
      <c r="K103" s="18" t="s">
        <v>22</v>
      </c>
      <c r="L103" s="19">
        <v>1146989</v>
      </c>
      <c r="M103" s="19">
        <v>230283</v>
      </c>
      <c r="N103" s="19">
        <v>32739110</v>
      </c>
      <c r="O103" s="19">
        <v>623465</v>
      </c>
      <c r="P103" s="16">
        <v>1.3161384839767892E-2</v>
      </c>
      <c r="Q103" s="19">
        <v>651513</v>
      </c>
      <c r="R103" s="19">
        <v>378961</v>
      </c>
      <c r="S103" s="19">
        <v>31736685</v>
      </c>
      <c r="T103" s="19">
        <v>32115645</v>
      </c>
      <c r="U103" s="19">
        <v>0</v>
      </c>
      <c r="V103" s="19">
        <v>0</v>
      </c>
      <c r="W103" s="21">
        <f t="shared" si="12"/>
        <v>0</v>
      </c>
      <c r="X103" s="23" t="e">
        <f t="shared" si="13"/>
        <v>#DIV/0!</v>
      </c>
      <c r="Y103" s="19">
        <v>0</v>
      </c>
      <c r="Z103" s="21">
        <f t="shared" si="14"/>
        <v>0</v>
      </c>
      <c r="AA103" s="23" t="e">
        <f t="shared" si="15"/>
        <v>#DIV/0!</v>
      </c>
      <c r="AB103" s="21">
        <f t="shared" si="16"/>
        <v>0</v>
      </c>
      <c r="AC103" s="23" t="e">
        <f t="shared" si="17"/>
        <v>#DIV/0!</v>
      </c>
    </row>
    <row r="104" spans="1:29">
      <c r="A104" s="7" t="s">
        <v>0</v>
      </c>
      <c r="B104" s="7" t="s">
        <v>1</v>
      </c>
      <c r="C104" s="7" t="s">
        <v>2</v>
      </c>
      <c r="D104" s="7" t="s">
        <v>3</v>
      </c>
      <c r="E104" s="7" t="s">
        <v>4</v>
      </c>
      <c r="F104" s="7" t="s">
        <v>5</v>
      </c>
      <c r="G104" s="7" t="s">
        <v>6</v>
      </c>
      <c r="H104" s="7" t="s">
        <v>7</v>
      </c>
      <c r="I104" s="7" t="s">
        <v>8</v>
      </c>
      <c r="J104" s="11" t="s">
        <v>9</v>
      </c>
      <c r="K104" s="18" t="s">
        <v>10</v>
      </c>
      <c r="L104" s="19">
        <v>1059206</v>
      </c>
      <c r="M104" s="19">
        <v>265502</v>
      </c>
      <c r="N104" s="19">
        <v>101471191</v>
      </c>
      <c r="O104" s="19">
        <v>63689895</v>
      </c>
      <c r="P104" s="16">
        <v>1.2154098941307362E-2</v>
      </c>
      <c r="Q104" s="19">
        <v>3129714</v>
      </c>
      <c r="R104" s="19">
        <v>646821</v>
      </c>
      <c r="S104" s="19">
        <v>37009416</v>
      </c>
      <c r="T104" s="19">
        <v>37781296</v>
      </c>
      <c r="U104" s="19">
        <v>24645281</v>
      </c>
      <c r="V104" s="19">
        <v>24223021</v>
      </c>
      <c r="W104" s="21">
        <f t="shared" ref="W104:W125" si="18">SUM(V104-U104)</f>
        <v>-422260</v>
      </c>
      <c r="X104" s="23">
        <f t="shared" ref="X104:X125" si="19">SUM(W104/U104)*100</f>
        <v>-1.7133503164358319</v>
      </c>
      <c r="Y104" s="19">
        <v>25630982</v>
      </c>
      <c r="Z104" s="21">
        <f t="shared" ref="Z104:Z125" si="20">SUM(Y104-V104)</f>
        <v>1407961</v>
      </c>
      <c r="AA104" s="23">
        <f t="shared" ref="AA104:AA125" si="21">SUM(Z104/V104)*100</f>
        <v>5.8124913486224532</v>
      </c>
      <c r="AB104" s="21">
        <f t="shared" ref="AB104:AB125" si="22">SUM(Y104-U104)</f>
        <v>985701</v>
      </c>
      <c r="AC104" s="23">
        <f t="shared" ref="AC104:AC125" si="23">SUM(AB104/U104)*100</f>
        <v>3.999552693272193</v>
      </c>
    </row>
    <row r="105" spans="1:29">
      <c r="A105" s="7" t="s">
        <v>12</v>
      </c>
      <c r="B105" s="7" t="s">
        <v>13</v>
      </c>
      <c r="C105" s="7" t="s">
        <v>14</v>
      </c>
      <c r="D105" s="7" t="s">
        <v>15</v>
      </c>
      <c r="E105" s="7" t="s">
        <v>16</v>
      </c>
      <c r="F105" s="7" t="s">
        <v>17</v>
      </c>
      <c r="G105" s="7" t="s">
        <v>18</v>
      </c>
      <c r="H105" s="7" t="s">
        <v>19</v>
      </c>
      <c r="I105" s="7" t="s">
        <v>20</v>
      </c>
      <c r="J105" s="11" t="s">
        <v>21</v>
      </c>
      <c r="K105" s="18" t="s">
        <v>22</v>
      </c>
      <c r="L105" s="19">
        <v>852592</v>
      </c>
      <c r="M105" s="19">
        <v>151258</v>
      </c>
      <c r="N105" s="19">
        <v>103755611</v>
      </c>
      <c r="O105" s="19">
        <v>50891262</v>
      </c>
      <c r="P105" s="16">
        <v>9.7832598423414577E-3</v>
      </c>
      <c r="Q105" s="19">
        <v>5734330</v>
      </c>
      <c r="R105" s="19">
        <v>1474069</v>
      </c>
      <c r="S105" s="19">
        <v>51485035</v>
      </c>
      <c r="T105" s="19">
        <v>52864349</v>
      </c>
      <c r="U105" s="19">
        <v>14868146</v>
      </c>
      <c r="V105" s="19">
        <v>13870615</v>
      </c>
      <c r="W105" s="21">
        <f t="shared" si="18"/>
        <v>-997531</v>
      </c>
      <c r="X105" s="23">
        <f t="shared" si="19"/>
        <v>-6.7091821670301064</v>
      </c>
      <c r="Y105" s="19">
        <v>15092440</v>
      </c>
      <c r="Z105" s="21">
        <f t="shared" si="20"/>
        <v>1221825</v>
      </c>
      <c r="AA105" s="23">
        <f t="shared" si="21"/>
        <v>8.8087298220014034</v>
      </c>
      <c r="AB105" s="21">
        <f t="shared" si="22"/>
        <v>224294</v>
      </c>
      <c r="AC105" s="23">
        <f t="shared" si="23"/>
        <v>1.5085539246117168</v>
      </c>
    </row>
    <row r="106" spans="1:29">
      <c r="A106" s="7" t="s">
        <v>463</v>
      </c>
      <c r="B106" s="7" t="s">
        <v>152</v>
      </c>
      <c r="C106" s="7" t="s">
        <v>153</v>
      </c>
      <c r="D106" s="7" t="s">
        <v>154</v>
      </c>
      <c r="E106" s="7" t="s">
        <v>155</v>
      </c>
      <c r="F106" s="7" t="s">
        <v>156</v>
      </c>
      <c r="G106" s="7" t="s">
        <v>464</v>
      </c>
      <c r="H106" s="7" t="s">
        <v>158</v>
      </c>
      <c r="I106" s="7" t="s">
        <v>159</v>
      </c>
      <c r="J106" s="11" t="s">
        <v>465</v>
      </c>
      <c r="K106" s="18" t="s">
        <v>54</v>
      </c>
      <c r="L106" s="19">
        <v>851721</v>
      </c>
      <c r="M106" s="19">
        <v>31712</v>
      </c>
      <c r="N106" s="19">
        <v>477356765</v>
      </c>
      <c r="O106" s="19">
        <v>201488145</v>
      </c>
      <c r="P106" s="16">
        <v>9.7732653557374566E-3</v>
      </c>
      <c r="Q106" s="19">
        <v>16654876</v>
      </c>
      <c r="R106" s="19">
        <v>8299807</v>
      </c>
      <c r="S106" s="19">
        <v>264882731</v>
      </c>
      <c r="T106" s="19">
        <v>275868620</v>
      </c>
      <c r="U106" s="19">
        <v>63691756</v>
      </c>
      <c r="V106" s="19">
        <v>60187488</v>
      </c>
      <c r="W106" s="21">
        <f t="shared" si="18"/>
        <v>-3504268</v>
      </c>
      <c r="X106" s="23">
        <f t="shared" si="19"/>
        <v>-5.501917705016643</v>
      </c>
      <c r="Y106" s="19">
        <v>60916923</v>
      </c>
      <c r="Z106" s="21">
        <f t="shared" si="20"/>
        <v>729435</v>
      </c>
      <c r="AA106" s="23">
        <f t="shared" si="21"/>
        <v>1.2119379363365357</v>
      </c>
      <c r="AB106" s="21">
        <f t="shared" si="22"/>
        <v>-2774833</v>
      </c>
      <c r="AC106" s="23">
        <f t="shared" si="23"/>
        <v>-4.3566595965732198</v>
      </c>
    </row>
    <row r="107" spans="1:29">
      <c r="A107" s="7" t="s">
        <v>55</v>
      </c>
      <c r="B107" s="7" t="s">
        <v>56</v>
      </c>
      <c r="C107" s="7" t="s">
        <v>57</v>
      </c>
      <c r="D107" s="7" t="s">
        <v>58</v>
      </c>
      <c r="E107" s="7" t="s">
        <v>59</v>
      </c>
      <c r="F107" s="7" t="s">
        <v>60</v>
      </c>
      <c r="G107" s="7" t="s">
        <v>61</v>
      </c>
      <c r="H107" s="7" t="s">
        <v>62</v>
      </c>
      <c r="I107" s="7" t="s">
        <v>63</v>
      </c>
      <c r="J107" s="11" t="s">
        <v>64</v>
      </c>
      <c r="K107" s="18" t="s">
        <v>22</v>
      </c>
      <c r="L107" s="19">
        <v>801457</v>
      </c>
      <c r="M107" s="19">
        <v>396116</v>
      </c>
      <c r="N107" s="19">
        <v>16407473</v>
      </c>
      <c r="O107" s="19">
        <v>25215</v>
      </c>
      <c r="P107" s="16">
        <v>9.196499713184569E-3</v>
      </c>
      <c r="Q107" s="19">
        <v>78176</v>
      </c>
      <c r="R107" s="19">
        <v>33066</v>
      </c>
      <c r="S107" s="19">
        <v>16341658</v>
      </c>
      <c r="T107" s="19">
        <v>16382258</v>
      </c>
      <c r="U107" s="19">
        <v>0</v>
      </c>
      <c r="V107" s="19">
        <v>0</v>
      </c>
      <c r="W107" s="21">
        <f t="shared" si="18"/>
        <v>0</v>
      </c>
      <c r="X107" s="23" t="e">
        <f t="shared" si="19"/>
        <v>#DIV/0!</v>
      </c>
      <c r="Y107" s="19">
        <v>0</v>
      </c>
      <c r="Z107" s="21">
        <f t="shared" si="20"/>
        <v>0</v>
      </c>
      <c r="AA107" s="23" t="e">
        <f t="shared" si="21"/>
        <v>#DIV/0!</v>
      </c>
      <c r="AB107" s="21">
        <f t="shared" si="22"/>
        <v>0</v>
      </c>
      <c r="AC107" s="23" t="e">
        <f t="shared" si="23"/>
        <v>#DIV/0!</v>
      </c>
    </row>
    <row r="108" spans="1:29">
      <c r="A108" s="7" t="s">
        <v>127</v>
      </c>
      <c r="B108" s="7" t="s">
        <v>35</v>
      </c>
      <c r="C108" s="7" t="s">
        <v>36</v>
      </c>
      <c r="D108" s="7" t="s">
        <v>37</v>
      </c>
      <c r="E108" s="7" t="s">
        <v>38</v>
      </c>
      <c r="F108" s="7" t="s">
        <v>39</v>
      </c>
      <c r="G108" s="7" t="s">
        <v>40</v>
      </c>
      <c r="H108" s="7" t="s">
        <v>41</v>
      </c>
      <c r="I108" s="7" t="s">
        <v>42</v>
      </c>
      <c r="J108" s="11" t="s">
        <v>128</v>
      </c>
      <c r="K108" s="18" t="s">
        <v>33</v>
      </c>
      <c r="L108" s="19">
        <v>801278</v>
      </c>
      <c r="M108" s="19">
        <v>135541</v>
      </c>
      <c r="N108" s="19">
        <v>98010755</v>
      </c>
      <c r="O108" s="19">
        <v>14841719</v>
      </c>
      <c r="P108" s="16">
        <v>9.1944457371775454E-3</v>
      </c>
      <c r="Q108" s="19">
        <v>1598259</v>
      </c>
      <c r="R108" s="19">
        <v>1030701</v>
      </c>
      <c r="S108" s="19">
        <v>82310227</v>
      </c>
      <c r="T108" s="19">
        <v>83169036</v>
      </c>
      <c r="U108" s="19">
        <v>0</v>
      </c>
      <c r="V108" s="19">
        <v>0</v>
      </c>
      <c r="W108" s="21">
        <f t="shared" si="18"/>
        <v>0</v>
      </c>
      <c r="X108" s="23" t="e">
        <f t="shared" si="19"/>
        <v>#DIV/0!</v>
      </c>
      <c r="Y108" s="19">
        <v>0</v>
      </c>
      <c r="Z108" s="21">
        <f t="shared" si="20"/>
        <v>0</v>
      </c>
      <c r="AA108" s="23" t="e">
        <f t="shared" si="21"/>
        <v>#DIV/0!</v>
      </c>
      <c r="AB108" s="21">
        <f t="shared" si="22"/>
        <v>0</v>
      </c>
      <c r="AC108" s="23" t="e">
        <f t="shared" si="23"/>
        <v>#DIV/0!</v>
      </c>
    </row>
    <row r="109" spans="1:29">
      <c r="A109" s="7" t="s">
        <v>403</v>
      </c>
      <c r="B109" s="7" t="s">
        <v>404</v>
      </c>
      <c r="C109" s="7" t="s">
        <v>405</v>
      </c>
      <c r="D109" s="7" t="s">
        <v>406</v>
      </c>
      <c r="E109" s="7" t="s">
        <v>81</v>
      </c>
      <c r="F109" s="7" t="s">
        <v>407</v>
      </c>
      <c r="G109" s="7" t="s">
        <v>408</v>
      </c>
      <c r="H109" s="7" t="s">
        <v>409</v>
      </c>
      <c r="I109" s="7" t="s">
        <v>410</v>
      </c>
      <c r="J109" s="11" t="s">
        <v>411</v>
      </c>
      <c r="K109" s="18" t="s">
        <v>320</v>
      </c>
      <c r="L109" s="19">
        <v>717800</v>
      </c>
      <c r="M109" s="19">
        <v>-1459677</v>
      </c>
      <c r="N109" s="19">
        <v>490051235</v>
      </c>
      <c r="O109" s="19">
        <v>280197523</v>
      </c>
      <c r="P109" s="16">
        <v>8.2365585354222167E-3</v>
      </c>
      <c r="Q109" s="19">
        <v>14094883</v>
      </c>
      <c r="R109" s="19">
        <v>2345078</v>
      </c>
      <c r="S109" s="19">
        <v>206175151</v>
      </c>
      <c r="T109" s="19">
        <v>209853712</v>
      </c>
      <c r="U109" s="19">
        <v>70612853</v>
      </c>
      <c r="V109" s="19">
        <v>59508895</v>
      </c>
      <c r="W109" s="21">
        <f t="shared" si="18"/>
        <v>-11103958</v>
      </c>
      <c r="X109" s="23">
        <f t="shared" si="19"/>
        <v>-15.725123016910251</v>
      </c>
      <c r="Y109" s="19">
        <v>60767794</v>
      </c>
      <c r="Z109" s="21">
        <f t="shared" si="20"/>
        <v>1258899</v>
      </c>
      <c r="AA109" s="23">
        <f t="shared" si="21"/>
        <v>2.115480383226743</v>
      </c>
      <c r="AB109" s="21">
        <f t="shared" si="22"/>
        <v>-9845059</v>
      </c>
      <c r="AC109" s="23">
        <f t="shared" si="23"/>
        <v>-13.942304526344518</v>
      </c>
    </row>
    <row r="110" spans="1:29">
      <c r="A110" s="7" t="s">
        <v>290</v>
      </c>
      <c r="B110" s="7" t="s">
        <v>291</v>
      </c>
      <c r="C110" s="7" t="s">
        <v>292</v>
      </c>
      <c r="D110" s="7" t="s">
        <v>293</v>
      </c>
      <c r="E110" s="7" t="s">
        <v>204</v>
      </c>
      <c r="F110" s="7" t="s">
        <v>294</v>
      </c>
      <c r="G110" s="7" t="s">
        <v>295</v>
      </c>
      <c r="H110" s="7" t="s">
        <v>296</v>
      </c>
      <c r="I110" s="7" t="s">
        <v>297</v>
      </c>
      <c r="J110" s="11" t="s">
        <v>298</v>
      </c>
      <c r="K110" s="18" t="s">
        <v>54</v>
      </c>
      <c r="L110" s="19">
        <v>586016</v>
      </c>
      <c r="M110" s="19">
        <v>267865</v>
      </c>
      <c r="N110" s="19">
        <v>459192175</v>
      </c>
      <c r="O110" s="19">
        <v>277672034</v>
      </c>
      <c r="P110" s="16">
        <v>6.724373205201987E-3</v>
      </c>
      <c r="Q110" s="19">
        <v>18988664</v>
      </c>
      <c r="R110" s="19">
        <v>7690735</v>
      </c>
      <c r="S110" s="19">
        <v>177008136</v>
      </c>
      <c r="T110" s="19">
        <v>181520141</v>
      </c>
      <c r="U110" s="19">
        <v>83925361</v>
      </c>
      <c r="V110" s="19">
        <v>85585469</v>
      </c>
      <c r="W110" s="21">
        <f t="shared" si="18"/>
        <v>1660108</v>
      </c>
      <c r="X110" s="23">
        <f t="shared" si="19"/>
        <v>1.9780766864976607</v>
      </c>
      <c r="Y110" s="19">
        <v>90373110</v>
      </c>
      <c r="Z110" s="21">
        <f t="shared" si="20"/>
        <v>4787641</v>
      </c>
      <c r="AA110" s="23">
        <f t="shared" si="21"/>
        <v>5.5939881570316565</v>
      </c>
      <c r="AB110" s="21">
        <f t="shared" si="22"/>
        <v>6447749</v>
      </c>
      <c r="AC110" s="23">
        <f t="shared" si="23"/>
        <v>7.6827182191090015</v>
      </c>
    </row>
    <row r="111" spans="1:29">
      <c r="A111" s="7" t="s">
        <v>335</v>
      </c>
      <c r="B111" s="7" t="s">
        <v>336</v>
      </c>
      <c r="C111" s="7" t="s">
        <v>337</v>
      </c>
      <c r="D111" s="7" t="s">
        <v>338</v>
      </c>
      <c r="E111" s="7" t="s">
        <v>339</v>
      </c>
      <c r="F111" s="7" t="s">
        <v>340</v>
      </c>
      <c r="G111" s="7" t="s">
        <v>341</v>
      </c>
      <c r="H111" s="7" t="s">
        <v>342</v>
      </c>
      <c r="I111" s="7" t="s">
        <v>343</v>
      </c>
      <c r="J111" s="11" t="s">
        <v>344</v>
      </c>
      <c r="K111" s="18" t="s">
        <v>22</v>
      </c>
      <c r="L111" s="19">
        <v>559190</v>
      </c>
      <c r="M111" s="19">
        <v>341221</v>
      </c>
      <c r="N111" s="19">
        <v>28121086</v>
      </c>
      <c r="O111" s="19">
        <v>20421056</v>
      </c>
      <c r="P111" s="16">
        <v>6.4165521975797562E-3</v>
      </c>
      <c r="Q111" s="19">
        <v>1596768</v>
      </c>
      <c r="R111" s="19">
        <v>260465</v>
      </c>
      <c r="S111" s="19">
        <v>9289861</v>
      </c>
      <c r="T111" s="19">
        <v>7700030</v>
      </c>
      <c r="U111" s="19">
        <v>0</v>
      </c>
      <c r="V111" s="19">
        <v>0</v>
      </c>
      <c r="W111" s="21">
        <f t="shared" si="18"/>
        <v>0</v>
      </c>
      <c r="X111" s="23" t="e">
        <f t="shared" si="19"/>
        <v>#DIV/0!</v>
      </c>
      <c r="Y111" s="19">
        <v>0</v>
      </c>
      <c r="Z111" s="21">
        <f t="shared" si="20"/>
        <v>0</v>
      </c>
      <c r="AA111" s="23" t="e">
        <f t="shared" si="21"/>
        <v>#DIV/0!</v>
      </c>
      <c r="AB111" s="21">
        <f t="shared" si="22"/>
        <v>0</v>
      </c>
      <c r="AC111" s="23" t="e">
        <f t="shared" si="23"/>
        <v>#DIV/0!</v>
      </c>
    </row>
    <row r="112" spans="1:29">
      <c r="A112" s="7" t="s">
        <v>314</v>
      </c>
      <c r="B112" s="7" t="s">
        <v>315</v>
      </c>
      <c r="C112" s="7" t="s">
        <v>316</v>
      </c>
      <c r="D112" s="7" t="s">
        <v>68</v>
      </c>
      <c r="E112" s="7" t="s">
        <v>69</v>
      </c>
      <c r="F112" s="7" t="s">
        <v>317</v>
      </c>
      <c r="G112" s="7" t="s">
        <v>318</v>
      </c>
      <c r="H112" s="7" t="s">
        <v>136</v>
      </c>
      <c r="I112" s="7" t="s">
        <v>137</v>
      </c>
      <c r="J112" s="11" t="s">
        <v>319</v>
      </c>
      <c r="K112" s="18" t="s">
        <v>320</v>
      </c>
      <c r="L112" s="19">
        <v>353236</v>
      </c>
      <c r="M112" s="19">
        <v>31581</v>
      </c>
      <c r="N112" s="19">
        <v>1040231991</v>
      </c>
      <c r="O112" s="19">
        <v>792753596</v>
      </c>
      <c r="P112" s="16">
        <v>4.0532864179693541E-3</v>
      </c>
      <c r="Q112" s="19">
        <v>-28235047</v>
      </c>
      <c r="R112" s="19">
        <v>273871</v>
      </c>
      <c r="S112" s="19">
        <v>248362910</v>
      </c>
      <c r="T112" s="19">
        <v>247478394</v>
      </c>
      <c r="U112" s="19">
        <v>354325184</v>
      </c>
      <c r="V112" s="19">
        <v>329449408</v>
      </c>
      <c r="W112" s="21">
        <f t="shared" si="18"/>
        <v>-24875776</v>
      </c>
      <c r="X112" s="23">
        <f t="shared" si="19"/>
        <v>-7.0206062462667056</v>
      </c>
      <c r="Y112" s="19">
        <v>338554443</v>
      </c>
      <c r="Z112" s="21">
        <f t="shared" si="20"/>
        <v>9105035</v>
      </c>
      <c r="AA112" s="23">
        <f t="shared" si="21"/>
        <v>2.7637126608526188</v>
      </c>
      <c r="AB112" s="21">
        <f t="shared" si="22"/>
        <v>-15770741</v>
      </c>
      <c r="AC112" s="23">
        <f t="shared" si="23"/>
        <v>-4.4509229691107706</v>
      </c>
    </row>
    <row r="113" spans="1:29">
      <c r="A113" s="7" t="s">
        <v>274</v>
      </c>
      <c r="B113" s="7" t="s">
        <v>275</v>
      </c>
      <c r="C113" s="7" t="s">
        <v>276</v>
      </c>
      <c r="D113" s="7" t="s">
        <v>277</v>
      </c>
      <c r="E113" s="7" t="s">
        <v>278</v>
      </c>
      <c r="F113" s="7" t="s">
        <v>279</v>
      </c>
      <c r="G113" s="7" t="s">
        <v>280</v>
      </c>
      <c r="H113" s="7" t="s">
        <v>281</v>
      </c>
      <c r="I113" s="7" t="s">
        <v>282</v>
      </c>
      <c r="J113" s="11" t="s">
        <v>283</v>
      </c>
      <c r="K113" s="18" t="s">
        <v>54</v>
      </c>
      <c r="L113" s="19">
        <v>318168</v>
      </c>
      <c r="M113" s="19">
        <v>131533</v>
      </c>
      <c r="N113" s="19">
        <v>2301313818</v>
      </c>
      <c r="O113" s="19">
        <v>1350197657</v>
      </c>
      <c r="P113" s="16">
        <v>3.6508907162137311E-3</v>
      </c>
      <c r="Q113" s="19">
        <v>83583673</v>
      </c>
      <c r="R113" s="19">
        <v>43118926</v>
      </c>
      <c r="S113" s="19">
        <v>905792522</v>
      </c>
      <c r="T113" s="19">
        <v>951116161</v>
      </c>
      <c r="U113" s="19">
        <v>806411159</v>
      </c>
      <c r="V113" s="19">
        <v>809793845</v>
      </c>
      <c r="W113" s="21">
        <f t="shared" si="18"/>
        <v>3382686</v>
      </c>
      <c r="X113" s="23">
        <f t="shared" si="19"/>
        <v>0.41947410601246404</v>
      </c>
      <c r="Y113" s="19">
        <v>828043268</v>
      </c>
      <c r="Z113" s="21">
        <f t="shared" si="20"/>
        <v>18249423</v>
      </c>
      <c r="AA113" s="23">
        <f t="shared" si="21"/>
        <v>2.2535887513444859</v>
      </c>
      <c r="AB113" s="21">
        <f t="shared" si="22"/>
        <v>21632109</v>
      </c>
      <c r="AC113" s="23">
        <f t="shared" si="23"/>
        <v>2.6825160786248494</v>
      </c>
    </row>
    <row r="114" spans="1:29">
      <c r="A114" s="7" t="s">
        <v>213</v>
      </c>
      <c r="B114" s="7" t="s">
        <v>214</v>
      </c>
      <c r="C114" s="7" t="s">
        <v>215</v>
      </c>
      <c r="D114" s="7" t="s">
        <v>164</v>
      </c>
      <c r="E114" s="7" t="s">
        <v>216</v>
      </c>
      <c r="F114" s="7" t="s">
        <v>217</v>
      </c>
      <c r="G114" s="7" t="s">
        <v>218</v>
      </c>
      <c r="H114" s="7" t="s">
        <v>219</v>
      </c>
      <c r="I114" s="7" t="s">
        <v>220</v>
      </c>
      <c r="J114" s="11" t="s">
        <v>221</v>
      </c>
      <c r="K114" s="18" t="s">
        <v>54</v>
      </c>
      <c r="L114" s="19">
        <v>265236</v>
      </c>
      <c r="M114" s="19">
        <v>17052</v>
      </c>
      <c r="N114" s="19">
        <v>268461917</v>
      </c>
      <c r="O114" s="19">
        <v>175088447</v>
      </c>
      <c r="P114" s="16">
        <v>3.0435105039025453E-3</v>
      </c>
      <c r="Q114" s="19">
        <v>7804964</v>
      </c>
      <c r="R114" s="19">
        <v>4086174</v>
      </c>
      <c r="S114" s="19">
        <v>81407206</v>
      </c>
      <c r="T114" s="19">
        <v>93373470</v>
      </c>
      <c r="U114" s="19">
        <v>27942254</v>
      </c>
      <c r="V114" s="19">
        <v>39585746</v>
      </c>
      <c r="W114" s="21">
        <f t="shared" si="18"/>
        <v>11643492</v>
      </c>
      <c r="X114" s="23">
        <f t="shared" si="19"/>
        <v>41.669838088222946</v>
      </c>
      <c r="Y114" s="19">
        <v>47901162</v>
      </c>
      <c r="Z114" s="21">
        <f t="shared" si="20"/>
        <v>8315416</v>
      </c>
      <c r="AA114" s="23">
        <f t="shared" si="21"/>
        <v>21.006086382709572</v>
      </c>
      <c r="AB114" s="21">
        <f t="shared" si="22"/>
        <v>19958908</v>
      </c>
      <c r="AC114" s="23">
        <f t="shared" si="23"/>
        <v>71.429126655279845</v>
      </c>
    </row>
    <row r="115" spans="1:29">
      <c r="A115" s="7" t="s">
        <v>288</v>
      </c>
      <c r="B115" s="7" t="s">
        <v>275</v>
      </c>
      <c r="C115" s="7" t="s">
        <v>276</v>
      </c>
      <c r="D115" s="7" t="s">
        <v>277</v>
      </c>
      <c r="E115" s="7" t="s">
        <v>278</v>
      </c>
      <c r="F115" s="7" t="s">
        <v>279</v>
      </c>
      <c r="G115" s="7" t="s">
        <v>280</v>
      </c>
      <c r="H115" s="7" t="s">
        <v>281</v>
      </c>
      <c r="I115" s="7" t="s">
        <v>282</v>
      </c>
      <c r="J115" s="11" t="s">
        <v>289</v>
      </c>
      <c r="K115" s="18" t="s">
        <v>117</v>
      </c>
      <c r="L115" s="19">
        <v>176486</v>
      </c>
      <c r="M115" s="19">
        <v>450135</v>
      </c>
      <c r="N115" s="19">
        <v>1632277360</v>
      </c>
      <c r="O115" s="19">
        <v>988597989</v>
      </c>
      <c r="P115" s="16">
        <v>2.0251285451135768E-3</v>
      </c>
      <c r="Q115" s="19">
        <v>52836874</v>
      </c>
      <c r="R115" s="19">
        <v>31382367</v>
      </c>
      <c r="S115" s="19">
        <v>611390002</v>
      </c>
      <c r="T115" s="19">
        <v>643679372</v>
      </c>
      <c r="U115" s="19">
        <v>586480843</v>
      </c>
      <c r="V115" s="19">
        <v>588940978</v>
      </c>
      <c r="W115" s="21">
        <f t="shared" si="18"/>
        <v>2460135</v>
      </c>
      <c r="X115" s="23">
        <f t="shared" si="19"/>
        <v>0.41947405944510957</v>
      </c>
      <c r="Y115" s="19">
        <v>602213286</v>
      </c>
      <c r="Z115" s="21">
        <f t="shared" si="20"/>
        <v>13272308</v>
      </c>
      <c r="AA115" s="23">
        <f t="shared" si="21"/>
        <v>2.2535888137843245</v>
      </c>
      <c r="AB115" s="21">
        <f t="shared" si="22"/>
        <v>15732443</v>
      </c>
      <c r="AC115" s="23">
        <f t="shared" si="23"/>
        <v>2.6825160937098165</v>
      </c>
    </row>
    <row r="116" spans="1:29">
      <c r="A116" s="7" t="s">
        <v>242</v>
      </c>
      <c r="B116" s="7" t="s">
        <v>234</v>
      </c>
      <c r="C116" s="7" t="s">
        <v>243</v>
      </c>
      <c r="D116" s="7" t="s">
        <v>236</v>
      </c>
      <c r="E116" s="7" t="s">
        <v>194</v>
      </c>
      <c r="F116" s="7" t="s">
        <v>237</v>
      </c>
      <c r="G116" s="7" t="s">
        <v>244</v>
      </c>
      <c r="H116" s="7" t="s">
        <v>245</v>
      </c>
      <c r="I116" s="7" t="s">
        <v>246</v>
      </c>
      <c r="J116" s="11" t="s">
        <v>247</v>
      </c>
      <c r="K116" s="18" t="s">
        <v>22</v>
      </c>
      <c r="L116" s="19">
        <v>144249</v>
      </c>
      <c r="M116" s="19">
        <v>1738</v>
      </c>
      <c r="N116" s="19">
        <v>53747049</v>
      </c>
      <c r="O116" s="19">
        <v>161128</v>
      </c>
      <c r="P116" s="16">
        <v>1.6552177935025346E-3</v>
      </c>
      <c r="Q116" s="19">
        <v>6442005</v>
      </c>
      <c r="R116" s="19">
        <v>672432</v>
      </c>
      <c r="S116" s="19">
        <v>53048147</v>
      </c>
      <c r="T116" s="19">
        <v>53585921</v>
      </c>
      <c r="U116" s="19">
        <v>70731981</v>
      </c>
      <c r="V116" s="19">
        <v>0</v>
      </c>
      <c r="W116" s="21">
        <f t="shared" si="18"/>
        <v>-70731981</v>
      </c>
      <c r="X116" s="23">
        <f t="shared" si="19"/>
        <v>-100</v>
      </c>
      <c r="Y116" s="19">
        <v>0</v>
      </c>
      <c r="Z116" s="21">
        <f t="shared" si="20"/>
        <v>0</v>
      </c>
      <c r="AA116" s="23" t="e">
        <f t="shared" si="21"/>
        <v>#DIV/0!</v>
      </c>
      <c r="AB116" s="21">
        <f t="shared" si="22"/>
        <v>-70731981</v>
      </c>
      <c r="AC116" s="23">
        <f t="shared" si="23"/>
        <v>-100</v>
      </c>
    </row>
    <row r="117" spans="1:29">
      <c r="A117" s="7" t="s">
        <v>23</v>
      </c>
      <c r="B117" s="7" t="s">
        <v>24</v>
      </c>
      <c r="C117" s="7" t="s">
        <v>25</v>
      </c>
      <c r="D117" s="7" t="s">
        <v>26</v>
      </c>
      <c r="E117" s="7" t="s">
        <v>27</v>
      </c>
      <c r="F117" s="7" t="s">
        <v>28</v>
      </c>
      <c r="G117" s="7" t="s">
        <v>29</v>
      </c>
      <c r="H117" s="7" t="s">
        <v>30</v>
      </c>
      <c r="I117" s="7" t="s">
        <v>31</v>
      </c>
      <c r="J117" s="11" t="s">
        <v>32</v>
      </c>
      <c r="K117" s="18" t="s">
        <v>33</v>
      </c>
      <c r="L117" s="19">
        <v>103175</v>
      </c>
      <c r="M117" s="19">
        <v>41621</v>
      </c>
      <c r="N117" s="19">
        <v>2509602418</v>
      </c>
      <c r="O117" s="19">
        <v>1177817787</v>
      </c>
      <c r="P117" s="16">
        <v>1.1839048856118518E-3</v>
      </c>
      <c r="Q117" s="19">
        <v>124414716</v>
      </c>
      <c r="R117" s="19">
        <v>48345159</v>
      </c>
      <c r="S117" s="19">
        <v>1262071193</v>
      </c>
      <c r="T117" s="19">
        <v>1331784631</v>
      </c>
      <c r="U117" s="19">
        <v>562923744</v>
      </c>
      <c r="V117" s="19">
        <v>367576922</v>
      </c>
      <c r="W117" s="21">
        <f t="shared" si="18"/>
        <v>-195346822</v>
      </c>
      <c r="X117" s="23">
        <f t="shared" si="19"/>
        <v>-34.702181970849679</v>
      </c>
      <c r="Y117" s="19">
        <v>436553685</v>
      </c>
      <c r="Z117" s="21">
        <f t="shared" si="20"/>
        <v>68976763</v>
      </c>
      <c r="AA117" s="23">
        <f t="shared" si="21"/>
        <v>18.765259425073484</v>
      </c>
      <c r="AB117" s="21">
        <f t="shared" si="22"/>
        <v>-126370059</v>
      </c>
      <c r="AC117" s="23">
        <f t="shared" si="23"/>
        <v>-22.448877018767217</v>
      </c>
    </row>
    <row r="118" spans="1:29">
      <c r="A118" s="7" t="s">
        <v>354</v>
      </c>
      <c r="B118" s="7" t="s">
        <v>201</v>
      </c>
      <c r="C118" s="7" t="s">
        <v>355</v>
      </c>
      <c r="D118" s="7" t="s">
        <v>356</v>
      </c>
      <c r="E118" s="7" t="s">
        <v>216</v>
      </c>
      <c r="F118" s="7" t="s">
        <v>357</v>
      </c>
      <c r="G118" s="7" t="s">
        <v>358</v>
      </c>
      <c r="H118" s="7" t="s">
        <v>359</v>
      </c>
      <c r="I118" s="7" t="s">
        <v>360</v>
      </c>
      <c r="J118" s="11" t="s">
        <v>361</v>
      </c>
      <c r="K118" s="18" t="s">
        <v>33</v>
      </c>
      <c r="L118" s="19">
        <v>70643</v>
      </c>
      <c r="M118" s="19">
        <v>9572</v>
      </c>
      <c r="N118" s="19">
        <v>407452258</v>
      </c>
      <c r="O118" s="19">
        <v>258706893</v>
      </c>
      <c r="P118" s="16">
        <v>8.1060908974342667E-4</v>
      </c>
      <c r="Q118" s="19">
        <v>-456443</v>
      </c>
      <c r="R118" s="19">
        <v>1379851</v>
      </c>
      <c r="S118" s="19">
        <v>143087393</v>
      </c>
      <c r="T118" s="19">
        <v>148745365</v>
      </c>
      <c r="U118" s="19">
        <v>56949067</v>
      </c>
      <c r="V118" s="19">
        <v>84442810</v>
      </c>
      <c r="W118" s="21">
        <f t="shared" si="18"/>
        <v>27493743</v>
      </c>
      <c r="X118" s="23">
        <f t="shared" si="19"/>
        <v>48.277775999385561</v>
      </c>
      <c r="Y118" s="19">
        <v>89143796</v>
      </c>
      <c r="Z118" s="21">
        <f t="shared" si="20"/>
        <v>4700986</v>
      </c>
      <c r="AA118" s="23">
        <f t="shared" si="21"/>
        <v>5.5670648572684875</v>
      </c>
      <c r="AB118" s="21">
        <f t="shared" si="22"/>
        <v>32194729</v>
      </c>
      <c r="AC118" s="23">
        <f t="shared" si="23"/>
        <v>56.532495958186637</v>
      </c>
    </row>
    <row r="119" spans="1:29">
      <c r="A119" s="7" t="s">
        <v>685</v>
      </c>
      <c r="B119" s="7" t="s">
        <v>686</v>
      </c>
      <c r="C119" s="7" t="s">
        <v>687</v>
      </c>
      <c r="D119" s="7" t="s">
        <v>688</v>
      </c>
      <c r="E119" s="7" t="s">
        <v>689</v>
      </c>
      <c r="F119" s="7" t="s">
        <v>690</v>
      </c>
      <c r="G119" s="7" t="s">
        <v>691</v>
      </c>
      <c r="H119" s="7" t="s">
        <v>692</v>
      </c>
      <c r="I119" s="7" t="s">
        <v>693</v>
      </c>
      <c r="J119" s="11" t="s">
        <v>694</v>
      </c>
      <c r="K119" s="18" t="s">
        <v>479</v>
      </c>
      <c r="L119" s="19">
        <v>19849</v>
      </c>
      <c r="M119" s="19">
        <v>1047</v>
      </c>
      <c r="N119" s="19">
        <v>64333929</v>
      </c>
      <c r="O119" s="19">
        <v>31625689</v>
      </c>
      <c r="P119" s="16">
        <v>2.2776184225354636E-4</v>
      </c>
      <c r="Q119" s="19">
        <v>2807784</v>
      </c>
      <c r="R119" s="19">
        <v>3095671</v>
      </c>
      <c r="S119" s="19">
        <v>28757770</v>
      </c>
      <c r="T119" s="19">
        <v>32708240</v>
      </c>
      <c r="U119" s="19">
        <v>8408831</v>
      </c>
      <c r="V119" s="19">
        <v>9970181</v>
      </c>
      <c r="W119" s="21">
        <f t="shared" si="18"/>
        <v>1561350</v>
      </c>
      <c r="X119" s="23">
        <f t="shared" si="19"/>
        <v>18.567979306517159</v>
      </c>
      <c r="Y119" s="19">
        <v>12001624</v>
      </c>
      <c r="Z119" s="21">
        <f t="shared" si="20"/>
        <v>2031443</v>
      </c>
      <c r="AA119" s="23">
        <f t="shared" si="21"/>
        <v>20.375186769427756</v>
      </c>
      <c r="AB119" s="21">
        <f t="shared" si="22"/>
        <v>3592793</v>
      </c>
      <c r="AC119" s="23">
        <f t="shared" si="23"/>
        <v>42.726426538956488</v>
      </c>
    </row>
    <row r="120" spans="1:29">
      <c r="A120" s="7" t="s">
        <v>78</v>
      </c>
      <c r="B120" s="7" t="s">
        <v>45</v>
      </c>
      <c r="C120" s="7" t="s">
        <v>79</v>
      </c>
      <c r="D120" s="7" t="s">
        <v>80</v>
      </c>
      <c r="E120" s="7" t="s">
        <v>81</v>
      </c>
      <c r="F120" s="7" t="s">
        <v>82</v>
      </c>
      <c r="G120" s="7" t="s">
        <v>83</v>
      </c>
      <c r="H120" s="7" t="s">
        <v>84</v>
      </c>
      <c r="I120" s="7" t="s">
        <v>52</v>
      </c>
      <c r="J120" s="11" t="s">
        <v>85</v>
      </c>
      <c r="K120" s="18" t="s">
        <v>54</v>
      </c>
      <c r="L120" s="19">
        <v>17698</v>
      </c>
      <c r="M120" s="19">
        <v>-2607</v>
      </c>
      <c r="N120" s="19">
        <v>2023778130</v>
      </c>
      <c r="O120" s="19">
        <v>1221395534</v>
      </c>
      <c r="P120" s="16">
        <v>2.0307970599039063E-4</v>
      </c>
      <c r="Q120" s="19">
        <v>294195952</v>
      </c>
      <c r="R120" s="19">
        <v>138839199</v>
      </c>
      <c r="S120" s="19">
        <v>740844483</v>
      </c>
      <c r="T120" s="19">
        <v>802382596</v>
      </c>
      <c r="U120" s="19">
        <v>203420349</v>
      </c>
      <c r="V120" s="19">
        <v>190178953</v>
      </c>
      <c r="W120" s="21">
        <f t="shared" si="18"/>
        <v>-13241396</v>
      </c>
      <c r="X120" s="23">
        <f t="shared" si="19"/>
        <v>-6.5093763063006058</v>
      </c>
      <c r="Y120" s="19">
        <v>220113915</v>
      </c>
      <c r="Z120" s="21">
        <f t="shared" si="20"/>
        <v>29934962</v>
      </c>
      <c r="AA120" s="23">
        <f t="shared" si="21"/>
        <v>15.740417921009378</v>
      </c>
      <c r="AB120" s="21">
        <f t="shared" si="22"/>
        <v>16693566</v>
      </c>
      <c r="AC120" s="23">
        <f t="shared" si="23"/>
        <v>8.2064385800458926</v>
      </c>
    </row>
    <row r="121" spans="1:29">
      <c r="A121" s="7" t="s">
        <v>284</v>
      </c>
      <c r="B121" s="7" t="s">
        <v>275</v>
      </c>
      <c r="C121" s="7" t="s">
        <v>276</v>
      </c>
      <c r="D121" s="7" t="s">
        <v>277</v>
      </c>
      <c r="E121" s="7" t="s">
        <v>278</v>
      </c>
      <c r="F121" s="7" t="s">
        <v>279</v>
      </c>
      <c r="G121" s="7" t="s">
        <v>280</v>
      </c>
      <c r="H121" s="7" t="s">
        <v>281</v>
      </c>
      <c r="I121" s="7" t="s">
        <v>282</v>
      </c>
      <c r="J121" s="11" t="s">
        <v>285</v>
      </c>
      <c r="K121" s="18" t="s">
        <v>54</v>
      </c>
      <c r="L121" s="19">
        <v>14105</v>
      </c>
      <c r="M121" s="19">
        <v>-537588</v>
      </c>
      <c r="N121" s="19">
        <v>26359532890</v>
      </c>
      <c r="O121" s="19">
        <v>11775615668</v>
      </c>
      <c r="P121" s="16">
        <v>1.6185101440809469E-4</v>
      </c>
      <c r="Q121" s="19">
        <v>1006597469</v>
      </c>
      <c r="R121" s="19">
        <v>296211997</v>
      </c>
      <c r="S121" s="19">
        <v>14081412911</v>
      </c>
      <c r="T121" s="19">
        <v>14583917222</v>
      </c>
      <c r="U121" s="19">
        <v>6084738739</v>
      </c>
      <c r="V121" s="19">
        <v>6110262343</v>
      </c>
      <c r="W121" s="21">
        <f t="shared" si="18"/>
        <v>25523604</v>
      </c>
      <c r="X121" s="23">
        <f t="shared" si="19"/>
        <v>0.41946918503512759</v>
      </c>
      <c r="Y121" s="19">
        <v>6247962838</v>
      </c>
      <c r="Z121" s="21">
        <f t="shared" si="20"/>
        <v>137700495</v>
      </c>
      <c r="AA121" s="23">
        <f t="shared" si="21"/>
        <v>2.2535938274033613</v>
      </c>
      <c r="AB121" s="21">
        <f t="shared" si="22"/>
        <v>163224099</v>
      </c>
      <c r="AC121" s="23">
        <f t="shared" si="23"/>
        <v>2.6825161441002998</v>
      </c>
    </row>
    <row r="122" spans="1:29">
      <c r="A122" s="7" t="s">
        <v>432</v>
      </c>
      <c r="B122" s="7" t="s">
        <v>275</v>
      </c>
      <c r="C122" s="7" t="s">
        <v>276</v>
      </c>
      <c r="D122" s="7" t="s">
        <v>277</v>
      </c>
      <c r="E122" s="7" t="s">
        <v>278</v>
      </c>
      <c r="F122" s="7" t="s">
        <v>279</v>
      </c>
      <c r="G122" s="7" t="s">
        <v>280</v>
      </c>
      <c r="H122" s="7" t="s">
        <v>281</v>
      </c>
      <c r="I122" s="7" t="s">
        <v>282</v>
      </c>
      <c r="J122" s="11" t="s">
        <v>283</v>
      </c>
      <c r="K122" s="18" t="s">
        <v>54</v>
      </c>
      <c r="L122" s="19">
        <v>4413</v>
      </c>
      <c r="M122" s="19">
        <v>7803</v>
      </c>
      <c r="N122" s="19">
        <v>661825723</v>
      </c>
      <c r="O122" s="19">
        <v>359875763</v>
      </c>
      <c r="P122" s="16">
        <v>5.06379671451912E-5</v>
      </c>
      <c r="Q122" s="19">
        <v>27680890</v>
      </c>
      <c r="R122" s="19">
        <v>12793883</v>
      </c>
      <c r="S122" s="19">
        <v>288142207</v>
      </c>
      <c r="T122" s="19">
        <v>301949960</v>
      </c>
      <c r="U122" s="19">
        <v>219930315</v>
      </c>
      <c r="V122" s="19">
        <v>220852866</v>
      </c>
      <c r="W122" s="21">
        <f t="shared" si="18"/>
        <v>922551</v>
      </c>
      <c r="X122" s="23">
        <f t="shared" si="19"/>
        <v>0.41947423209938112</v>
      </c>
      <c r="Y122" s="19">
        <v>225829982</v>
      </c>
      <c r="Z122" s="21">
        <f t="shared" si="20"/>
        <v>4977116</v>
      </c>
      <c r="AA122" s="23">
        <f t="shared" si="21"/>
        <v>2.2535890478324152</v>
      </c>
      <c r="AB122" s="21">
        <f t="shared" si="22"/>
        <v>5899667</v>
      </c>
      <c r="AC122" s="23">
        <f t="shared" si="23"/>
        <v>2.682516505284867</v>
      </c>
    </row>
    <row r="123" spans="1:29">
      <c r="A123" s="7" t="s">
        <v>200</v>
      </c>
      <c r="B123" s="7" t="s">
        <v>201</v>
      </c>
      <c r="C123" s="7" t="s">
        <v>202</v>
      </c>
      <c r="D123" s="7" t="s">
        <v>203</v>
      </c>
      <c r="E123" s="7" t="s">
        <v>204</v>
      </c>
      <c r="F123" s="7" t="s">
        <v>205</v>
      </c>
      <c r="G123" s="7" t="s">
        <v>206</v>
      </c>
      <c r="H123" s="7" t="s">
        <v>207</v>
      </c>
      <c r="I123" s="7" t="s">
        <v>208</v>
      </c>
      <c r="J123" s="11" t="s">
        <v>209</v>
      </c>
      <c r="K123" s="18" t="s">
        <v>33</v>
      </c>
      <c r="L123" s="19">
        <v>1160</v>
      </c>
      <c r="M123" s="19">
        <v>-97</v>
      </c>
      <c r="N123" s="19">
        <v>1305205932</v>
      </c>
      <c r="O123" s="19">
        <v>871482177</v>
      </c>
      <c r="P123" s="16">
        <v>1.331068250360793E-5</v>
      </c>
      <c r="Q123" s="19">
        <v>87912302</v>
      </c>
      <c r="R123" s="19">
        <v>29347535</v>
      </c>
      <c r="S123" s="19">
        <v>385332639</v>
      </c>
      <c r="T123" s="19">
        <v>433723755</v>
      </c>
      <c r="U123" s="19">
        <v>399533754</v>
      </c>
      <c r="V123" s="19">
        <v>356882125</v>
      </c>
      <c r="W123" s="21">
        <f t="shared" si="18"/>
        <v>-42651629</v>
      </c>
      <c r="X123" s="23">
        <f t="shared" si="19"/>
        <v>-10.675350598788206</v>
      </c>
      <c r="Y123" s="19">
        <v>380520973</v>
      </c>
      <c r="Z123" s="21">
        <f t="shared" si="20"/>
        <v>23638848</v>
      </c>
      <c r="AA123" s="23">
        <f t="shared" si="21"/>
        <v>6.6237130817353203</v>
      </c>
      <c r="AB123" s="21">
        <f t="shared" si="22"/>
        <v>-19012781</v>
      </c>
      <c r="AC123" s="23">
        <f t="shared" si="23"/>
        <v>-4.7587421111859296</v>
      </c>
    </row>
    <row r="124" spans="1:29">
      <c r="A124" s="7" t="s">
        <v>106</v>
      </c>
      <c r="B124" s="7" t="s">
        <v>87</v>
      </c>
      <c r="C124" s="7" t="s">
        <v>88</v>
      </c>
      <c r="D124" s="7" t="s">
        <v>89</v>
      </c>
      <c r="E124" s="7" t="s">
        <v>90</v>
      </c>
      <c r="F124" s="7" t="s">
        <v>91</v>
      </c>
      <c r="G124" s="7" t="s">
        <v>92</v>
      </c>
      <c r="H124" s="7" t="s">
        <v>93</v>
      </c>
      <c r="I124" s="7" t="s">
        <v>94</v>
      </c>
      <c r="J124" s="11" t="s">
        <v>107</v>
      </c>
      <c r="K124" s="18" t="s">
        <v>33</v>
      </c>
      <c r="L124" s="19">
        <v>1040</v>
      </c>
      <c r="M124" s="19">
        <v>782</v>
      </c>
      <c r="N124" s="19">
        <v>199279864</v>
      </c>
      <c r="O124" s="19">
        <v>137109472</v>
      </c>
      <c r="P124" s="16">
        <v>1.1933715348062281E-5</v>
      </c>
      <c r="Q124" s="19">
        <v>2331529</v>
      </c>
      <c r="R124" s="19">
        <v>291554</v>
      </c>
      <c r="S124" s="19">
        <v>61497266</v>
      </c>
      <c r="T124" s="19">
        <v>62170392</v>
      </c>
      <c r="U124" s="19">
        <v>13506805</v>
      </c>
      <c r="V124" s="19">
        <v>12434961</v>
      </c>
      <c r="W124" s="21">
        <f t="shared" si="18"/>
        <v>-1071844</v>
      </c>
      <c r="X124" s="23">
        <f t="shared" si="19"/>
        <v>-7.9355850624925726</v>
      </c>
      <c r="Y124" s="19">
        <v>15024701</v>
      </c>
      <c r="Z124" s="21">
        <f t="shared" si="20"/>
        <v>2589740</v>
      </c>
      <c r="AA124" s="23">
        <f t="shared" si="21"/>
        <v>20.826281642539932</v>
      </c>
      <c r="AB124" s="21">
        <f t="shared" si="22"/>
        <v>1517896</v>
      </c>
      <c r="AC124" s="23">
        <f t="shared" si="23"/>
        <v>11.238009284949326</v>
      </c>
    </row>
    <row r="125" spans="1:29">
      <c r="A125" s="7" t="s">
        <v>129</v>
      </c>
      <c r="B125" s="7" t="s">
        <v>130</v>
      </c>
      <c r="C125" s="7" t="s">
        <v>131</v>
      </c>
      <c r="D125" s="7" t="s">
        <v>132</v>
      </c>
      <c r="E125" s="7" t="s">
        <v>133</v>
      </c>
      <c r="F125" s="7" t="s">
        <v>134</v>
      </c>
      <c r="G125" s="7" t="s">
        <v>135</v>
      </c>
      <c r="H125" s="7" t="s">
        <v>136</v>
      </c>
      <c r="I125" s="7" t="s">
        <v>137</v>
      </c>
      <c r="J125" s="11" t="s">
        <v>138</v>
      </c>
      <c r="K125" s="18" t="s">
        <v>139</v>
      </c>
      <c r="L125" s="19">
        <v>50</v>
      </c>
      <c r="M125" s="19">
        <v>66564</v>
      </c>
      <c r="N125" s="19">
        <v>168764442</v>
      </c>
      <c r="O125" s="19">
        <v>122911910</v>
      </c>
      <c r="P125" s="16">
        <v>5.7373631481068658E-7</v>
      </c>
      <c r="Q125" s="19">
        <v>-7051976</v>
      </c>
      <c r="R125" s="19">
        <v>-39946</v>
      </c>
      <c r="S125" s="19">
        <v>46395007</v>
      </c>
      <c r="T125" s="19">
        <v>45852532</v>
      </c>
      <c r="U125" s="19">
        <v>0</v>
      </c>
      <c r="V125" s="19">
        <v>50499545</v>
      </c>
      <c r="W125" s="21">
        <f t="shared" si="18"/>
        <v>50499545</v>
      </c>
      <c r="X125" s="23" t="e">
        <f t="shared" si="19"/>
        <v>#DIV/0!</v>
      </c>
      <c r="Y125" s="19">
        <v>50325660</v>
      </c>
      <c r="Z125" s="21">
        <f t="shared" si="20"/>
        <v>-173885</v>
      </c>
      <c r="AA125" s="23">
        <f t="shared" si="21"/>
        <v>-0.34432983505098907</v>
      </c>
      <c r="AB125" s="21">
        <f t="shared" si="22"/>
        <v>50325660</v>
      </c>
      <c r="AC125" s="23" t="e">
        <f t="shared" si="23"/>
        <v>#DIV/0!</v>
      </c>
    </row>
    <row r="126" spans="1:29">
      <c r="L126" s="22"/>
      <c r="M126" s="22"/>
      <c r="N126" s="22"/>
      <c r="O126" s="22"/>
      <c r="P126" s="20"/>
      <c r="Q126" s="22"/>
      <c r="R126" s="22"/>
      <c r="S126" s="22"/>
      <c r="T126" s="22"/>
      <c r="U126" s="22"/>
      <c r="V126" s="22"/>
      <c r="W126" s="22"/>
      <c r="X126" s="20"/>
      <c r="Y126" s="22"/>
      <c r="Z126" s="22"/>
      <c r="AA126" s="20"/>
      <c r="AB126" s="22"/>
      <c r="AC126" s="20"/>
    </row>
    <row r="127" spans="1:29">
      <c r="L127" s="19">
        <f>SUM(L8:L125)</f>
        <v>8714804817</v>
      </c>
      <c r="M127" s="19">
        <f t="shared" ref="M127:AB127" si="24">SUM(M8:M125)</f>
        <v>2021307103</v>
      </c>
      <c r="N127" s="19">
        <f t="shared" si="24"/>
        <v>255690178517</v>
      </c>
      <c r="O127" s="19">
        <f t="shared" si="24"/>
        <v>144197783710</v>
      </c>
      <c r="P127" s="19"/>
      <c r="Q127" s="19">
        <f t="shared" si="24"/>
        <v>10855260245</v>
      </c>
      <c r="R127" s="19">
        <f t="shared" si="24"/>
        <v>4156759413</v>
      </c>
      <c r="S127" s="19">
        <f t="shared" si="24"/>
        <v>106961071768</v>
      </c>
      <c r="T127" s="19">
        <f t="shared" si="24"/>
        <v>111492394804</v>
      </c>
      <c r="U127" s="19">
        <f t="shared" si="24"/>
        <v>69624949380</v>
      </c>
      <c r="V127" s="19">
        <f t="shared" si="24"/>
        <v>66302347738</v>
      </c>
      <c r="W127" s="19">
        <f t="shared" si="24"/>
        <v>-3322601642</v>
      </c>
      <c r="X127" s="19"/>
      <c r="Y127" s="19">
        <f t="shared" si="24"/>
        <v>68532554972</v>
      </c>
      <c r="Z127" s="19">
        <f t="shared" si="24"/>
        <v>2230207234</v>
      </c>
      <c r="AA127" s="19"/>
      <c r="AB127" s="19">
        <f t="shared" si="24"/>
        <v>-1092394408</v>
      </c>
      <c r="AC127" s="19"/>
    </row>
    <row r="128" spans="1:29">
      <c r="L128" s="19">
        <f>SUBTOTAL(9,L8:L125)</f>
        <v>8714804817</v>
      </c>
      <c r="M128" s="19">
        <f t="shared" ref="M128:AB128" si="25">SUBTOTAL(9,M8:M125)</f>
        <v>2021307103</v>
      </c>
      <c r="N128" s="19">
        <f t="shared" si="25"/>
        <v>255690178517</v>
      </c>
      <c r="O128" s="19">
        <f t="shared" si="25"/>
        <v>144197783710</v>
      </c>
      <c r="P128" s="19"/>
      <c r="Q128" s="19">
        <f t="shared" si="25"/>
        <v>10855260245</v>
      </c>
      <c r="R128" s="19">
        <f t="shared" si="25"/>
        <v>4156759413</v>
      </c>
      <c r="S128" s="19">
        <f t="shared" si="25"/>
        <v>106961071768</v>
      </c>
      <c r="T128" s="19">
        <f t="shared" si="25"/>
        <v>111492394804</v>
      </c>
      <c r="U128" s="19">
        <f t="shared" si="25"/>
        <v>69624949380</v>
      </c>
      <c r="V128" s="19">
        <f t="shared" si="25"/>
        <v>66302347738</v>
      </c>
      <c r="W128" s="19">
        <f t="shared" si="25"/>
        <v>-3322601642</v>
      </c>
      <c r="X128" s="19"/>
      <c r="Y128" s="19">
        <f t="shared" si="25"/>
        <v>68532554972</v>
      </c>
      <c r="Z128" s="19">
        <f t="shared" si="25"/>
        <v>2230207234</v>
      </c>
      <c r="AA128" s="19"/>
      <c r="AB128" s="19">
        <f t="shared" si="25"/>
        <v>-1092394408</v>
      </c>
      <c r="AC128" s="19"/>
    </row>
  </sheetData>
  <autoFilter ref="A7:AC7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homeowners 2013 Q214 FL  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Lukosiunas</dc:creator>
  <cp:lastModifiedBy>pskoran</cp:lastModifiedBy>
  <dcterms:created xsi:type="dcterms:W3CDTF">2014-10-23T15:19:23Z</dcterms:created>
  <dcterms:modified xsi:type="dcterms:W3CDTF">2014-11-07T16:06:05Z</dcterms:modified>
</cp:coreProperties>
</file>