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ene/Desktop/wavetables/ImagesAsWavetable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2" i="1"/>
  <c r="H11" i="1"/>
  <c r="F13" i="1"/>
  <c r="F12" i="1"/>
  <c r="F11" i="1"/>
  <c r="D13" i="1"/>
  <c r="D12" i="1"/>
  <c r="D11" i="1"/>
  <c r="B13" i="1"/>
  <c r="B12" i="1"/>
  <c r="B11" i="1"/>
  <c r="I13" i="1"/>
  <c r="G13" i="1"/>
  <c r="E13" i="1"/>
  <c r="C13" i="1"/>
  <c r="I12" i="1"/>
  <c r="G12" i="1"/>
  <c r="E12" i="1"/>
  <c r="C12" i="1"/>
  <c r="E4" i="1"/>
  <c r="D3" i="1"/>
  <c r="B4" i="1"/>
  <c r="H3" i="1"/>
  <c r="H4" i="1"/>
  <c r="H5" i="1"/>
  <c r="F5" i="1"/>
  <c r="F4" i="1"/>
  <c r="F3" i="1"/>
  <c r="D5" i="1"/>
  <c r="D4" i="1"/>
  <c r="B5" i="1"/>
  <c r="B3" i="1"/>
  <c r="I5" i="1"/>
  <c r="I4" i="1"/>
  <c r="G5" i="1"/>
  <c r="G4" i="1"/>
  <c r="E5" i="1"/>
  <c r="C5" i="1"/>
  <c r="C4" i="1"/>
</calcChain>
</file>

<file path=xl/sharedStrings.xml><?xml version="1.0" encoding="utf-8"?>
<sst xmlns="http://schemas.openxmlformats.org/spreadsheetml/2006/main" count="32" uniqueCount="11">
  <si>
    <t>Serial</t>
  </si>
  <si>
    <t>TBB</t>
  </si>
  <si>
    <t>TBB/ISPC</t>
  </si>
  <si>
    <t>magic(1000 × 1000)</t>
  </si>
  <si>
    <t>reef(1000 × 1500)</t>
  </si>
  <si>
    <t>moon(1500 × 1000)</t>
  </si>
  <si>
    <t>Speedup</t>
  </si>
  <si>
    <t xml:space="preserve">garden 500*500 </t>
  </si>
  <si>
    <t>Runtime( ms)</t>
  </si>
  <si>
    <t>ms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</si>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</sst>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Graden(500*500)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Sheet1!$A$11:$A$13</c:f>
              <c:strCache>
                <c:ptCount val="3"/>
                <c:pt idx="0">
                  <c:v>Serial</c:v>
                </c:pt>
                <c:pt idx="1">
                  <c:v>TBB</c:v>
                </c:pt>
                <c:pt idx="2">
                  <c:v>TBB/ISPC</c:v>
                </c:pt>
              </c:strCache>
            </c:strRef>
          </c:cat>
          <c:val>
            <c:numRef>
              <c:f>Sheet1!$B$11:$B$13</c:f>
              <c:numCache>
                <c:formatCode>0.00</c:formatCode>
                <c:ptCount val="3"/>
                <c:pt idx="0">
                  <c:v>24.65566666666667</c:v>
                </c:pt>
                <c:pt idx="1">
                  <c:v>3.237</c:v>
                </c:pt>
                <c:pt idx="2">
                  <c:v>0.677666666666667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5106576"/>
        <c:axId val="-1871499024"/>
      </c:lineChart>
      <c:catAx>
        <c:axId val="-18751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499024"/>
        <c:crosses val="autoZero"/>
        <c:auto val="1"/>
        <c:lblAlgn val="ctr"/>
        <c:lblOffset val="100"/>
        <c:noMultiLvlLbl val="0"/>
      </c:catAx>
      <c:valAx>
        <c:axId val="-18714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1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 sz="1400" b="0" i="0" u="none" strike="noStrike" baseline="0">
                <a:effectLst/>
              </a:rPr>
              <a:t>magic(1000 × 1000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Sheet1!$A$11:$A$13</c:f>
              <c:strCache>
                <c:ptCount val="3"/>
                <c:pt idx="0">
                  <c:v>Serial</c:v>
                </c:pt>
                <c:pt idx="1">
                  <c:v>TBB</c:v>
                </c:pt>
                <c:pt idx="2">
                  <c:v>TBB/ISPC</c:v>
                </c:pt>
              </c:strCache>
            </c:strRef>
          </c:cat>
          <c:val>
            <c:numRef>
              <c:f>Sheet1!$D$11:$D$13</c:f>
              <c:numCache>
                <c:formatCode>0.00</c:formatCode>
                <c:ptCount val="3"/>
                <c:pt idx="0">
                  <c:v>882.657</c:v>
                </c:pt>
                <c:pt idx="1">
                  <c:v>121.9703333333333</c:v>
                </c:pt>
                <c:pt idx="2">
                  <c:v>2.713666666666667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Sheet1!$D$9</c:f>
              <c:strCache>
                <c:ptCount val="1"/>
                <c:pt idx="0">
                  <c:v>magic(1000 × 1000)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Sheet1!$A$11:$A$13</c:f>
              <c:strCache>
                <c:ptCount val="3"/>
                <c:pt idx="0">
                  <c:v>Serial</c:v>
                </c:pt>
                <c:pt idx="1">
                  <c:v>TBB</c:v>
                </c:pt>
                <c:pt idx="2">
                  <c:v>TBB/ISPC</c:v>
                </c:pt>
              </c:strCache>
            </c:strRef>
          </c:cat>
          <c:val>
            <c:numRef>
              <c:f>Sheet1!$D$11:$D$13</c:f>
              <c:numCache>
                <c:formatCode>0.00</c:formatCode>
                <c:ptCount val="3"/>
                <c:pt idx="0">
                  <c:v>882.657</c:v>
                </c:pt>
                <c:pt idx="1">
                  <c:v>121.9703333333333</c:v>
                </c:pt>
                <c:pt idx="2">
                  <c:v>2.713666666666667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Sheet1!$D$9</c:f>
              <c:strCache>
                <c:ptCount val="1"/>
                <c:pt idx="0">
                  <c:v>magic(1000 × 1000)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3331952"/>
        <c:axId val="-1844782528"/>
      </c:lineChart>
      <c:catAx>
        <c:axId val="-18433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782528"/>
        <c:crosses val="autoZero"/>
        <c:auto val="1"/>
        <c:lblAlgn val="ctr"/>
        <c:lblOffset val="100"/>
        <c:noMultiLvlLbl val="0"/>
      </c:catAx>
      <c:valAx>
        <c:axId val="-18447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33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reef(1000 × 1500)</a:t>
            </a:r>
            <a:r>
              <a:rPr lang="nl-NL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Sheet1!$D$9</c:f>
              <c:strCache>
                <c:ptCount val="1"/>
                <c:pt idx="0">
                  <c:v>magic(1000 × 1000)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Sheet1!$A$11:$A$13</c:f>
              <c:strCache>
                <c:ptCount val="3"/>
                <c:pt idx="0">
                  <c:v>Serial</c:v>
                </c:pt>
                <c:pt idx="1">
                  <c:v>TBB</c:v>
                </c:pt>
                <c:pt idx="2">
                  <c:v>TBB/ISPC</c:v>
                </c:pt>
              </c:strCache>
            </c:strRef>
          </c:cat>
          <c:val>
            <c:numRef>
              <c:f>Sheet1!$F$11:$F$13</c:f>
              <c:numCache>
                <c:formatCode>0.00</c:formatCode>
                <c:ptCount val="3"/>
                <c:pt idx="0">
                  <c:v>2355.931333333333</c:v>
                </c:pt>
                <c:pt idx="1">
                  <c:v>271.413</c:v>
                </c:pt>
                <c:pt idx="2">
                  <c:v>4.092333333333333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Sheet1!$D$9</c:f>
              <c:strCache>
                <c:ptCount val="1"/>
                <c:pt idx="0">
                  <c:v>magic(1000 × 1000)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5774752"/>
        <c:axId val="-1871212720"/>
      </c:lineChart>
      <c:catAx>
        <c:axId val="-18757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212720"/>
        <c:crosses val="autoZero"/>
        <c:auto val="1"/>
        <c:lblAlgn val="ctr"/>
        <c:lblOffset val="100"/>
        <c:noMultiLvlLbl val="0"/>
      </c:catAx>
      <c:valAx>
        <c:axId val="-18712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7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moon(1500 × 1000)</a:t>
            </a:r>
            <a:r>
              <a:rPr lang="nl-NL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Sheet1!$D$9</c:f>
              <c:strCache>
                <c:ptCount val="1"/>
                <c:pt idx="0">
                  <c:v>magic(1000 × 1000)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Sheet1!$A$11:$A$13</c:f>
              <c:strCache>
                <c:ptCount val="3"/>
                <c:pt idx="0">
                  <c:v>Serial</c:v>
                </c:pt>
                <c:pt idx="1">
                  <c:v>TBB</c:v>
                </c:pt>
                <c:pt idx="2">
                  <c:v>TBB/ISPC</c:v>
                </c:pt>
              </c:strCache>
            </c:strRef>
          </c:cat>
          <c:val>
            <c:numRef>
              <c:f>Sheet1!$H$11:$H$13</c:f>
              <c:numCache>
                <c:formatCode>0.00</c:formatCode>
                <c:ptCount val="3"/>
                <c:pt idx="0">
                  <c:v>2533.698333333333</c:v>
                </c:pt>
                <c:pt idx="1">
                  <c:v>263.8313333333333</c:v>
                </c:pt>
                <c:pt idx="2">
                  <c:v>4.126333333333333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Sheet1!$D$9</c:f>
              <c:strCache>
                <c:ptCount val="1"/>
                <c:pt idx="0">
                  <c:v>magic(1000 × 1000)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664128"/>
        <c:axId val="-1845464080"/>
      </c:lineChart>
      <c:catAx>
        <c:axId val="-18826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464080"/>
        <c:crosses val="autoZero"/>
        <c:auto val="1"/>
        <c:lblAlgn val="ctr"/>
        <c:lblOffset val="100"/>
        <c:noMultiLvlLbl val="0"/>
      </c:catAx>
      <c:valAx>
        <c:axId val="-18454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6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16</xdr:row>
      <xdr:rowOff>76200</xdr:rowOff>
    </xdr:from>
    <xdr:to>
      <xdr:col>5</xdr:col>
      <xdr:colOff>596900</xdr:colOff>
      <xdr:row>29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15</xdr:row>
      <xdr:rowOff>63500</xdr:rowOff>
    </xdr:from>
    <xdr:to>
      <xdr:col>11</xdr:col>
      <xdr:colOff>88900</xdr:colOff>
      <xdr:row>28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165100</xdr:rowOff>
    </xdr:from>
    <xdr:to>
      <xdr:col>5</xdr:col>
      <xdr:colOff>838200</xdr:colOff>
      <xdr:row>46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635000</xdr:colOff>
      <xdr:row>32</xdr:row>
      <xdr:rowOff>76200</xdr:rowOff>
    </xdr:from>
    <xdr:to>
      <xdr:col>11</xdr:col>
      <xdr:colOff>406400</xdr:colOff>
      <xdr:row>45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showRuler="0" topLeftCell="A14" workbookViewId="0">
      <selection activeCell="M33" sqref="M33"/>
    </sheetView>
  </sheetViews>
  <sheetFormatPr baseColWidth="10" defaultRowHeight="16" x14ac:dyDescent="0.2"/>
  <cols>
    <col min="2" max="2" width="12" bestFit="1" customWidth="1"/>
    <col min="3" max="4" width="12.1640625" bestFit="1" customWidth="1"/>
    <col min="5" max="5" width="12.6640625" bestFit="1" customWidth="1"/>
    <col min="6" max="6" width="12.1640625" bestFit="1" customWidth="1"/>
    <col min="7" max="7" width="12.6640625" bestFit="1" customWidth="1"/>
    <col min="8" max="8" width="17" customWidth="1"/>
    <col min="9" max="9" width="11.6640625" bestFit="1" customWidth="1"/>
  </cols>
  <sheetData>
    <row r="1" spans="1:9" x14ac:dyDescent="0.2">
      <c r="A1" s="5" t="s">
        <v>9</v>
      </c>
      <c r="B1" s="3" t="s">
        <v>7</v>
      </c>
      <c r="C1" s="3"/>
      <c r="D1" s="3" t="s">
        <v>3</v>
      </c>
      <c r="E1" s="3"/>
      <c r="F1" s="3" t="s">
        <v>4</v>
      </c>
      <c r="G1" s="3"/>
      <c r="H1" s="3" t="s">
        <v>5</v>
      </c>
      <c r="I1" s="3"/>
    </row>
    <row r="2" spans="1:9" x14ac:dyDescent="0.2">
      <c r="A2" s="5"/>
      <c r="B2" s="4" t="s">
        <v>8</v>
      </c>
      <c r="C2" s="4" t="s">
        <v>6</v>
      </c>
      <c r="D2" s="4" t="s">
        <v>8</v>
      </c>
      <c r="E2" s="4" t="s">
        <v>6</v>
      </c>
      <c r="F2" s="4" t="s">
        <v>8</v>
      </c>
      <c r="G2" s="4" t="s">
        <v>6</v>
      </c>
      <c r="H2" s="4" t="s">
        <v>8</v>
      </c>
      <c r="I2" s="4" t="s">
        <v>6</v>
      </c>
    </row>
    <row r="3" spans="1:9" x14ac:dyDescent="0.2">
      <c r="A3" s="4" t="s">
        <v>0</v>
      </c>
      <c r="B3" s="2">
        <f>(24653+24623+24691)/3</f>
        <v>24655.666666666668</v>
      </c>
      <c r="D3">
        <f>(869105+858788+920078)/3</f>
        <v>882657</v>
      </c>
      <c r="F3" s="2">
        <f>(2355284+2308690+2403820)/3</f>
        <v>2355931.3333333335</v>
      </c>
      <c r="H3" s="2">
        <f>(2575614+2636498+2388983)/3</f>
        <v>2533698.3333333335</v>
      </c>
    </row>
    <row r="4" spans="1:9" x14ac:dyDescent="0.2">
      <c r="A4" s="4" t="s">
        <v>1</v>
      </c>
      <c r="B4" s="2">
        <f>(3207+3259+3245)/3</f>
        <v>3237</v>
      </c>
      <c r="C4" s="1">
        <f>B3/B4</f>
        <v>7.6168262794768822</v>
      </c>
      <c r="D4" s="2">
        <f>(112131+120605+133175)/3</f>
        <v>121970.33333333333</v>
      </c>
      <c r="E4" s="1">
        <f>D3/D4</f>
        <v>7.23665317522567</v>
      </c>
      <c r="F4" s="2">
        <f>(276459+268755+269025)/3</f>
        <v>271413</v>
      </c>
      <c r="G4" s="1">
        <f>F3/F4</f>
        <v>8.6802449894932572</v>
      </c>
      <c r="H4" s="2">
        <f>(267093+261782+262619)/3</f>
        <v>263831.33333333331</v>
      </c>
      <c r="I4" s="1">
        <f>H3/H4</f>
        <v>9.603477726931601</v>
      </c>
    </row>
    <row r="5" spans="1:9" x14ac:dyDescent="0.2">
      <c r="A5" s="4" t="s">
        <v>2</v>
      </c>
      <c r="B5" s="2">
        <f>(679+677+677)/3</f>
        <v>677.66666666666663</v>
      </c>
      <c r="C5" s="1">
        <f>B3/B5</f>
        <v>36.383177570093459</v>
      </c>
      <c r="D5" s="2">
        <f>(2718+2705+2718)/3</f>
        <v>2713.6666666666665</v>
      </c>
      <c r="E5" s="1">
        <f>D3/D5</f>
        <v>325.26360397985508</v>
      </c>
      <c r="F5" s="2">
        <f>(4068+4066+4143)/3</f>
        <v>4092.3333333333335</v>
      </c>
      <c r="G5" s="1">
        <f>F3/F5</f>
        <v>575.69389916103285</v>
      </c>
      <c r="H5" s="2">
        <f>(4178+4083+4118)/3</f>
        <v>4126.333333333333</v>
      </c>
      <c r="I5" s="1">
        <f>H3/H5</f>
        <v>614.03142418612174</v>
      </c>
    </row>
    <row r="9" spans="1:9" x14ac:dyDescent="0.2">
      <c r="A9" s="5" t="s">
        <v>10</v>
      </c>
      <c r="B9" s="3" t="s">
        <v>7</v>
      </c>
      <c r="C9" s="3"/>
      <c r="D9" s="3" t="s">
        <v>3</v>
      </c>
      <c r="E9" s="3"/>
      <c r="F9" s="3" t="s">
        <v>4</v>
      </c>
      <c r="G9" s="3"/>
      <c r="H9" s="3" t="s">
        <v>5</v>
      </c>
      <c r="I9" s="3"/>
    </row>
    <row r="10" spans="1:9" x14ac:dyDescent="0.2">
      <c r="A10" s="5"/>
      <c r="B10" s="4" t="s">
        <v>8</v>
      </c>
      <c r="C10" s="4" t="s">
        <v>6</v>
      </c>
      <c r="D10" s="4" t="s">
        <v>8</v>
      </c>
      <c r="E10" s="4" t="s">
        <v>6</v>
      </c>
      <c r="F10" s="4" t="s">
        <v>8</v>
      </c>
      <c r="G10" s="4" t="s">
        <v>6</v>
      </c>
      <c r="H10" s="4" t="s">
        <v>8</v>
      </c>
      <c r="I10" s="4" t="s">
        <v>6</v>
      </c>
    </row>
    <row r="11" spans="1:9" x14ac:dyDescent="0.2">
      <c r="A11" s="4" t="s">
        <v>0</v>
      </c>
      <c r="B11" s="1">
        <f>(24653+24623+24691)/3/1000</f>
        <v>24.655666666666669</v>
      </c>
      <c r="D11" s="1">
        <f>(869105+858788+920078)/3/1000</f>
        <v>882.65700000000004</v>
      </c>
      <c r="F11" s="1">
        <f>(2355284+2308690+2403820)/3/1000</f>
        <v>2355.9313333333334</v>
      </c>
      <c r="H11" s="1">
        <f>(2575614+2636498+2388983)/3/1000</f>
        <v>2533.6983333333333</v>
      </c>
    </row>
    <row r="12" spans="1:9" x14ac:dyDescent="0.2">
      <c r="A12" s="4" t="s">
        <v>1</v>
      </c>
      <c r="B12" s="1">
        <f>(3207+3259+3245)/3/1000</f>
        <v>3.2370000000000001</v>
      </c>
      <c r="C12" s="1">
        <f>B11/B12</f>
        <v>7.6168262794768822</v>
      </c>
      <c r="D12" s="1">
        <f>(112131+120605+133175)/3/1000</f>
        <v>121.97033333333333</v>
      </c>
      <c r="E12" s="1">
        <f>D11/D12</f>
        <v>7.23665317522567</v>
      </c>
      <c r="F12" s="1">
        <f>(276459+268755+269025)/3/1000</f>
        <v>271.41300000000001</v>
      </c>
      <c r="G12" s="1">
        <f>F11/F12</f>
        <v>8.6802449894932572</v>
      </c>
      <c r="H12" s="1">
        <f>(267093+261782+262619)/3/1000</f>
        <v>263.8313333333333</v>
      </c>
      <c r="I12" s="1">
        <f>H11/H12</f>
        <v>9.603477726931601</v>
      </c>
    </row>
    <row r="13" spans="1:9" x14ac:dyDescent="0.2">
      <c r="A13" s="4" t="s">
        <v>2</v>
      </c>
      <c r="B13" s="1">
        <f>(679+677+677)/3/1000</f>
        <v>0.67766666666666664</v>
      </c>
      <c r="C13" s="1">
        <f>B11/B13</f>
        <v>36.383177570093466</v>
      </c>
      <c r="D13" s="1">
        <f>(2718+2705+2718)/3/1000</f>
        <v>2.7136666666666667</v>
      </c>
      <c r="E13" s="1">
        <f>D11/D13</f>
        <v>325.26360397985508</v>
      </c>
      <c r="F13" s="1">
        <f>(4068+4066+4143)/3/1000</f>
        <v>4.0923333333333334</v>
      </c>
      <c r="G13" s="1">
        <f>F11/F13</f>
        <v>575.69389916103285</v>
      </c>
      <c r="H13" s="1">
        <f>(4178+4083+4118)/3/1000</f>
        <v>4.1263333333333332</v>
      </c>
      <c r="I13" s="1">
        <f>H11/H13</f>
        <v>614.03142418612163</v>
      </c>
    </row>
  </sheetData>
  <mergeCells count="10">
    <mergeCell ref="B1:C1"/>
    <mergeCell ref="D1:E1"/>
    <mergeCell ref="F1:G1"/>
    <mergeCell ref="H1:I1"/>
    <mergeCell ref="A1:A2"/>
    <mergeCell ref="A9:A10"/>
    <mergeCell ref="B9:C9"/>
    <mergeCell ref="D9:E9"/>
    <mergeCell ref="F9:G9"/>
    <mergeCell ref="H9:I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2018-03-14T00:18:11Z</dcterms:created>
  <dcterms:modified xsi:type="dcterms:W3CDTF">2018-03-15T00:51:22Z</dcterms:modified>
</cp:coreProperties>
</file>