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entraliza\Orçamentos\"/>
    </mc:Choice>
  </mc:AlternateContent>
  <xr:revisionPtr revIDLastSave="0" documentId="13_ncr:1_{D2E728C1-6EAF-48DF-9911-7A74F6B51F30}" xr6:coauthVersionLast="45" xr6:coauthVersionMax="45" xr10:uidLastSave="{00000000-0000-0000-0000-000000000000}"/>
  <bookViews>
    <workbookView xWindow="870" yWindow="1170" windowWidth="27930" windowHeight="14745" xr2:uid="{406F579F-68FF-4F3E-8C04-686F043CB68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14" i="1" l="1"/>
  <c r="AI2" i="1"/>
  <c r="AF2" i="1"/>
  <c r="AC2" i="1"/>
  <c r="Z2" i="1"/>
  <c r="W2" i="1"/>
  <c r="T2" i="1"/>
  <c r="Q2" i="1"/>
  <c r="N2" i="1"/>
  <c r="K2" i="1"/>
  <c r="H2" i="1"/>
  <c r="E2" i="1"/>
  <c r="B2" i="1"/>
  <c r="AN2" i="1" l="1"/>
  <c r="AM2" i="1"/>
  <c r="AJ5" i="1" l="1"/>
  <c r="AG5" i="1"/>
  <c r="AD5" i="1"/>
  <c r="AA5" i="1"/>
  <c r="X5" i="1"/>
  <c r="U5" i="1"/>
  <c r="R5" i="1"/>
  <c r="O5" i="1"/>
  <c r="L5" i="1"/>
  <c r="I5" i="1"/>
  <c r="F5" i="1"/>
</calcChain>
</file>

<file path=xl/sharedStrings.xml><?xml version="1.0" encoding="utf-8"?>
<sst xmlns="http://schemas.openxmlformats.org/spreadsheetml/2006/main" count="18" uniqueCount="18">
  <si>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</si>
  <si>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</si>
  <si>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</si>
  <si>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</si>
  <si>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</si>
  <si>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</si>
  <si>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</si>
  <si>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</si>
  <si>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</si>
  <si>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</si>
  <si>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</si>
  <si>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</si>
  <si>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Produzido</t>
  </si>
  <si>
    <t>Disponibilidade</t>
  </si>
  <si>
    <t>Media</t>
  </si>
  <si>
    <t>Total</t>
  </si>
  <si>
    <t>Rural Monofasico</t>
  </si>
  <si>
    <t>Residencial Bifasico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</si>
</sst>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Consumo x Geração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Planilha1!$A$2</c:f>
              <c:strCache>
                <c:ptCount val="1"/>
                <c:pt idx="0">
                  <c:v>Produzido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Planilha1!$B$2:$AJ$2</c:f>
              <c:numCache>
                <c:formatCode>General</c:formatCode>
                <c:ptCount val="35"/>
                <c:pt idx="0" formatCode="#,##0">
                  <c:v>405.59999999999997</c:v>
                </c:pt>
                <c:pt idx="3" formatCode="#,##0">
                  <c:v>394.8</c:v>
                </c:pt>
                <c:pt idx="6" formatCode="#,##0">
                  <c:v>358.8</c:v>
                </c:pt>
                <c:pt idx="9" formatCode="#,##0">
                  <c:v>328.8</c:v>
                </c:pt>
                <c:pt idx="12" formatCode="#,##0">
                  <c:v>291.59999999999997</c:v>
                </c:pt>
                <c:pt idx="15" formatCode="#,##0">
                  <c:v>268.8</c:v>
                </c:pt>
                <c:pt idx="18" formatCode="#,##0">
                  <c:v>296.39999999999998</c:v>
                </c:pt>
                <c:pt idx="21" formatCode="#,##0">
                  <c:v>360</c:v>
                </c:pt>
                <c:pt idx="24" formatCode="#,##0">
                  <c:v>363.59999999999997</c:v>
                </c:pt>
                <c:pt idx="27" formatCode="#,##0">
                  <c:v>397.2</c:v>
                </c:pt>
                <c:pt idx="30" formatCode="#,##0">
                  <c:v>373.2</c:v>
                </c:pt>
                <c:pt idx="33" formatCode="#,##0">
                  <c:v>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0-40D4-9205-6FA83D305401}"/>
            </c:ext>
          </c:extLst>
        </c:ser>
        <c:ser>
          <c:idx val="1"/>
          <c:order val="1"/>
          <c:tx>
            <c:strRef>
              <c:f>Planilha1!$A$3</c:f>
              <c:strCache>
                <c:ptCount val="1"/>
                <c:pt idx="0">
                  <c:v>Rural Monofasico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Planilha1!$B$3:$AJ$3</c:f>
              <c:numCache>
                <c:formatCode>General</c:formatCode>
                <c:ptCount val="35"/>
                <c:pt idx="1">
                  <c:v>36</c:v>
                </c:pt>
                <c:pt idx="4">
                  <c:v>36</c:v>
                </c:pt>
                <c:pt idx="7">
                  <c:v>43</c:v>
                </c:pt>
                <c:pt idx="10">
                  <c:v>36</c:v>
                </c:pt>
                <c:pt idx="13">
                  <c:v>36</c:v>
                </c:pt>
                <c:pt idx="16">
                  <c:v>42</c:v>
                </c:pt>
                <c:pt idx="19">
                  <c:v>44</c:v>
                </c:pt>
                <c:pt idx="22">
                  <c:v>38</c:v>
                </c:pt>
                <c:pt idx="25">
                  <c:v>37</c:v>
                </c:pt>
                <c:pt idx="28">
                  <c:v>15</c:v>
                </c:pt>
                <c:pt idx="31">
                  <c:v>38</c:v>
                </c:pt>
                <c:pt idx="34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30-40D4-9205-6FA83D305401}"/>
            </c:ext>
          </c:extLst>
        </c:ser>
        <c:ser>
          <c:idx val="2"/>
          <c:order val="2"/>
          <c:tx>
            <c:strRef>
              <c:f>Planilha1!$A$4</c:f>
              <c:strCache>
                <c:ptCount val="1"/>
                <c:pt idx="0">
                  <c:v>Residencial Bifasico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Planilha1!$B$4:$AJ$4</c:f>
              <c:numCache>
                <c:formatCode>General</c:formatCode>
                <c:ptCount val="35"/>
                <c:pt idx="1">
                  <c:v>163</c:v>
                </c:pt>
                <c:pt idx="4">
                  <c:v>179</c:v>
                </c:pt>
                <c:pt idx="7">
                  <c:v>208</c:v>
                </c:pt>
                <c:pt idx="10">
                  <c:v>188</c:v>
                </c:pt>
                <c:pt idx="13">
                  <c:v>155</c:v>
                </c:pt>
                <c:pt idx="16">
                  <c:v>199</c:v>
                </c:pt>
                <c:pt idx="19">
                  <c:v>181</c:v>
                </c:pt>
                <c:pt idx="22">
                  <c:v>164</c:v>
                </c:pt>
                <c:pt idx="25">
                  <c:v>217</c:v>
                </c:pt>
                <c:pt idx="28">
                  <c:v>198</c:v>
                </c:pt>
                <c:pt idx="31">
                  <c:v>184</c:v>
                </c:pt>
                <c:pt idx="34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30-40D4-9205-6FA83D305401}"/>
            </c:ext>
          </c:extLst>
        </c:ser>
        <c:ser>
          <c:idx val="3"/>
          <c:order val="3"/>
          <c:tx>
            <c:strRef>
              <c:f>Planilha1!$A$5</c:f>
              <c:strCache>
                <c:ptCount val="1"/>
                <c:pt idx="0">
                  <c:v>Disponibilidade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Planilha1!$B$5:$AJ$5</c:f>
              <c:numCache>
                <c:formatCode>General</c:formatCode>
                <c:ptCount val="35"/>
                <c:pt idx="1">
                  <c:v>80</c:v>
                </c:pt>
                <c:pt idx="4">
                  <c:v>80</c:v>
                </c:pt>
                <c:pt idx="7">
                  <c:v>80</c:v>
                </c:pt>
                <c:pt idx="10">
                  <c:v>80</c:v>
                </c:pt>
                <c:pt idx="13">
                  <c:v>80</c:v>
                </c:pt>
                <c:pt idx="16">
                  <c:v>80</c:v>
                </c:pt>
                <c:pt idx="19">
                  <c:v>80</c:v>
                </c:pt>
                <c:pt idx="22">
                  <c:v>80</c:v>
                </c:pt>
                <c:pt idx="25">
                  <c:v>80</c:v>
                </c:pt>
                <c:pt idx="28">
                  <c:v>80</c:v>
                </c:pt>
                <c:pt idx="31">
                  <c:v>80</c:v>
                </c:pt>
                <c:pt idx="3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0-4EDD-BC69-11E8B06D2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39240352"/>
        <c:axId val="236720784"/>
      </c:barChart>
      <c:catAx>
        <c:axId val="23924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6720784"/>
        <c:crosses val="autoZero"/>
        <c:auto val="1"/>
        <c:lblAlgn val="ctr"/>
        <c:lblOffset val="100"/>
        <c:noMultiLvlLbl val="0"/>
      </c:catAx>
      <c:valAx>
        <c:axId val="23672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924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11</xdr:row>
      <xdr:rowOff>60007</xdr:rowOff>
    </xdr:from>
    <xdr:to>
      <xdr:col>20</xdr:col>
      <xdr:colOff>285750</xdr:colOff>
      <xdr:row>26</xdr:row>
      <xdr:rowOff>94297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79E1CA-140F-4BF9-A1EB-EA40D6F24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952C1-C54F-4959-B68C-BCFD3B7C9318}">
  <dimension ref="A1:AN15"/>
  <sheetViews>
    <sheetView tabSelected="1" workbookViewId="0">
      <selection activeCell="AM15" sqref="AM15"/>
    </sheetView>
  </sheetViews>
  <sheetFormatPr defaultRowHeight="15" x14ac:dyDescent="0.25"/>
  <cols>
    <col min="1" max="1" width="13.42578125" bestFit="1" customWidth="1"/>
    <col min="2" max="2" width="6.85546875" bestFit="1" customWidth="1"/>
    <col min="3" max="3" width="6.42578125" bestFit="1" customWidth="1"/>
    <col min="4" max="4" width="1.7109375" customWidth="1"/>
    <col min="5" max="5" width="8.7109375" bestFit="1" customWidth="1"/>
    <col min="6" max="6" width="5" bestFit="1" customWidth="1"/>
    <col min="7" max="7" width="1.7109375" customWidth="1"/>
    <col min="8" max="8" width="6.28515625" bestFit="1" customWidth="1"/>
    <col min="9" max="9" width="5" bestFit="1" customWidth="1"/>
    <col min="10" max="10" width="1.7109375" customWidth="1"/>
    <col min="11" max="12" width="5" bestFit="1" customWidth="1"/>
    <col min="13" max="13" width="1.7109375" customWidth="1"/>
    <col min="14" max="14" width="5.28515625" bestFit="1" customWidth="1"/>
    <col min="15" max="15" width="5" bestFit="1" customWidth="1"/>
    <col min="16" max="16" width="1.7109375" customWidth="1"/>
    <col min="17" max="17" width="5.7109375" bestFit="1" customWidth="1"/>
    <col min="18" max="18" width="5" bestFit="1" customWidth="1"/>
    <col min="19" max="19" width="1.7109375" customWidth="1"/>
    <col min="20" max="20" width="5.28515625" bestFit="1" customWidth="1"/>
    <col min="21" max="21" width="5" bestFit="1" customWidth="1"/>
    <col min="22" max="22" width="1.7109375" customWidth="1"/>
    <col min="23" max="23" width="6.7109375" bestFit="1" customWidth="1"/>
    <col min="24" max="24" width="5" bestFit="1" customWidth="1"/>
    <col min="25" max="25" width="1.7109375" customWidth="1"/>
    <col min="27" max="27" width="5" bestFit="1" customWidth="1"/>
    <col min="28" max="28" width="1.7109375" customWidth="1"/>
    <col min="29" max="29" width="7.7109375" bestFit="1" customWidth="1"/>
    <col min="30" max="30" width="5" bestFit="1" customWidth="1"/>
    <col min="31" max="31" width="1.7109375" customWidth="1"/>
    <col min="32" max="32" width="9.7109375" bestFit="1" customWidth="1"/>
    <col min="33" max="33" width="5" bestFit="1" customWidth="1"/>
    <col min="34" max="34" width="1.7109375" customWidth="1"/>
    <col min="35" max="35" width="9.28515625" bestFit="1" customWidth="1"/>
    <col min="36" max="36" width="5" bestFit="1" customWidth="1"/>
  </cols>
  <sheetData>
    <row r="1" spans="1:40" x14ac:dyDescent="0.25">
      <c r="B1" t="s">
        <v>0</v>
      </c>
      <c r="E1" t="s">
        <v>1</v>
      </c>
      <c r="H1" t="s">
        <v>2</v>
      </c>
      <c r="K1" t="s">
        <v>3</v>
      </c>
      <c r="N1" t="s">
        <v>4</v>
      </c>
      <c r="Q1" t="s">
        <v>5</v>
      </c>
      <c r="T1" t="s">
        <v>6</v>
      </c>
      <c r="W1" t="s">
        <v>7</v>
      </c>
      <c r="Z1" t="s">
        <v>8</v>
      </c>
      <c r="AC1" t="s">
        <v>9</v>
      </c>
      <c r="AF1" t="s">
        <v>10</v>
      </c>
      <c r="AI1" t="s">
        <v>11</v>
      </c>
      <c r="AM1" t="s">
        <v>14</v>
      </c>
      <c r="AN1" t="s">
        <v>15</v>
      </c>
    </row>
    <row r="2" spans="1:40" x14ac:dyDescent="0.25">
      <c r="A2" t="s">
        <v>12</v>
      </c>
      <c r="B2" s="2">
        <f>1.2*338</f>
        <v>405.59999999999997</v>
      </c>
      <c r="E2" s="2">
        <f>1.2*329</f>
        <v>394.8</v>
      </c>
      <c r="H2" s="2">
        <f>1.2*299</f>
        <v>358.8</v>
      </c>
      <c r="K2" s="2">
        <f>1.2*274</f>
        <v>328.8</v>
      </c>
      <c r="N2" s="2">
        <f>1.2*243</f>
        <v>291.59999999999997</v>
      </c>
      <c r="Q2" s="2">
        <f>1.2*224</f>
        <v>268.8</v>
      </c>
      <c r="T2" s="2">
        <f>1.2*247</f>
        <v>296.39999999999998</v>
      </c>
      <c r="W2" s="2">
        <f>1.2*300</f>
        <v>360</v>
      </c>
      <c r="Z2" s="2">
        <f>1.2*303</f>
        <v>363.59999999999997</v>
      </c>
      <c r="AC2" s="2">
        <f>1.2*331</f>
        <v>397.2</v>
      </c>
      <c r="AF2" s="2">
        <f>1.2*311</f>
        <v>373.2</v>
      </c>
      <c r="AI2" s="2">
        <f>1.2*345</f>
        <v>414</v>
      </c>
      <c r="AM2">
        <f>SUM(B2:AI2)/12</f>
        <v>354.39999999999992</v>
      </c>
      <c r="AN2">
        <f>SUM(B2:AI2)</f>
        <v>4252.7999999999993</v>
      </c>
    </row>
    <row r="3" spans="1:40" x14ac:dyDescent="0.25">
      <c r="A3" t="s">
        <v>16</v>
      </c>
      <c r="C3">
        <v>36</v>
      </c>
      <c r="F3">
        <v>36</v>
      </c>
      <c r="I3">
        <v>43</v>
      </c>
      <c r="L3">
        <v>36</v>
      </c>
      <c r="O3">
        <v>36</v>
      </c>
      <c r="R3">
        <v>42</v>
      </c>
      <c r="U3">
        <v>44</v>
      </c>
      <c r="X3">
        <v>38</v>
      </c>
      <c r="AA3">
        <v>37</v>
      </c>
      <c r="AD3">
        <v>15</v>
      </c>
      <c r="AG3">
        <v>38</v>
      </c>
      <c r="AJ3">
        <v>37</v>
      </c>
    </row>
    <row r="4" spans="1:40" x14ac:dyDescent="0.25">
      <c r="A4" t="s">
        <v>17</v>
      </c>
      <c r="C4">
        <v>163</v>
      </c>
      <c r="F4">
        <v>179</v>
      </c>
      <c r="I4">
        <v>208</v>
      </c>
      <c r="L4">
        <v>188</v>
      </c>
      <c r="O4">
        <v>155</v>
      </c>
      <c r="R4">
        <v>199</v>
      </c>
      <c r="U4">
        <v>181</v>
      </c>
      <c r="X4">
        <v>164</v>
      </c>
      <c r="AA4">
        <v>217</v>
      </c>
      <c r="AD4">
        <v>198</v>
      </c>
      <c r="AG4">
        <v>184</v>
      </c>
      <c r="AJ4">
        <v>215</v>
      </c>
    </row>
    <row r="5" spans="1:40" x14ac:dyDescent="0.25">
      <c r="A5" t="s">
        <v>13</v>
      </c>
      <c r="C5">
        <v>80</v>
      </c>
      <c r="F5">
        <f>C5</f>
        <v>80</v>
      </c>
      <c r="I5">
        <f>C5</f>
        <v>80</v>
      </c>
      <c r="L5">
        <f>C5</f>
        <v>80</v>
      </c>
      <c r="O5">
        <f>C5</f>
        <v>80</v>
      </c>
      <c r="R5">
        <f>C5</f>
        <v>80</v>
      </c>
      <c r="U5">
        <f>C5</f>
        <v>80</v>
      </c>
      <c r="X5">
        <f>C5</f>
        <v>80</v>
      </c>
      <c r="AA5">
        <f>C5</f>
        <v>80</v>
      </c>
      <c r="AD5">
        <f>C5</f>
        <v>80</v>
      </c>
      <c r="AG5">
        <f>C5</f>
        <v>80</v>
      </c>
      <c r="AJ5">
        <f>C5</f>
        <v>80</v>
      </c>
    </row>
    <row r="12" spans="1:40" x14ac:dyDescent="0.25">
      <c r="AM12">
        <v>355</v>
      </c>
    </row>
    <row r="13" spans="1:40" x14ac:dyDescent="0.25">
      <c r="AM13">
        <v>12</v>
      </c>
    </row>
    <row r="14" spans="1:40" x14ac:dyDescent="0.25">
      <c r="AM14">
        <f>AM12*AM13</f>
        <v>4260</v>
      </c>
    </row>
    <row r="15" spans="1:40" x14ac:dyDescent="0.25">
      <c r="Y15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Anderson</cp:lastModifiedBy>
  <dcterms:created xsi:type="dcterms:W3CDTF">2019-11-14T13:01:03Z</dcterms:created>
  <dcterms:modified xsi:type="dcterms:W3CDTF">2022-07-28T21:00:27Z</dcterms:modified>
</cp:coreProperties>
</file>