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13_ncr:1_{10970D3F-64A8-431A-959B-55728B786FA4}" xr6:coauthVersionLast="45" xr6:coauthVersionMax="45" xr10:uidLastSave="{00000000-0000-0000-0000-000000000000}"/>
  <bookViews>
    <workbookView xWindow="225" yWindow="645" windowWidth="27930" windowHeight="14745" xr2:uid="{406F579F-68FF-4F3E-8C04-686F043CB68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" i="1" l="1"/>
  <c r="AF2" i="1"/>
  <c r="AC2" i="1"/>
  <c r="Z2" i="1"/>
  <c r="W2" i="1"/>
  <c r="T2" i="1"/>
  <c r="Q2" i="1"/>
  <c r="N2" i="1"/>
  <c r="K2" i="1"/>
  <c r="H2" i="1"/>
  <c r="E2" i="1"/>
  <c r="B2" i="1"/>
  <c r="AN2" i="1" l="1"/>
  <c r="AM2" i="1"/>
  <c r="AJ5" i="1" l="1"/>
  <c r="AG5" i="1"/>
  <c r="AD5" i="1"/>
  <c r="AA5" i="1"/>
  <c r="X5" i="1"/>
  <c r="U5" i="1"/>
  <c r="R5" i="1"/>
  <c r="O5" i="1"/>
  <c r="L5" i="1"/>
  <c r="I5" i="1"/>
  <c r="F5" i="1"/>
</calcChain>
</file>

<file path=xl/sharedStrings.xml><?xml version="1.0" encoding="utf-8"?>
<sst xmlns="http://schemas.openxmlformats.org/spreadsheetml/2006/main" count="18" uniqueCount="18">
  <si>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</si>
  <si>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</si>
  <si>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</si>
  <si>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</si>
  <si>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</si>
  <si>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</si>
  <si>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</si>
  <si>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</si>
  <si>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</si>
  <si>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</si>
  <si>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</si>
  <si>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</si>
  <si>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Produzido</t>
  </si>
  <si>
    <t>Disponibilidade</t>
  </si>
  <si>
    <t>Media</t>
  </si>
  <si>
    <t>Total</t>
  </si>
  <si>
    <t>Comercial Trifasico</t>
  </si>
  <si>
    <t>Residencial Bifasico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</si>
</sst>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Consumo x Geração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Produzido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Planilha1!$B$2:$AJ$2</c:f>
              <c:numCache>
                <c:formatCode>General</c:formatCode>
                <c:ptCount val="35"/>
                <c:pt idx="0" formatCode="#,##0">
                  <c:v>686.65</c:v>
                </c:pt>
                <c:pt idx="3" formatCode="#,##0">
                  <c:v>667.82249999999999</c:v>
                </c:pt>
                <c:pt idx="6" formatCode="#,##0">
                  <c:v>608.01749999999993</c:v>
                </c:pt>
                <c:pt idx="9" formatCode="#,##0">
                  <c:v>555.96499999999992</c:v>
                </c:pt>
                <c:pt idx="12" formatCode="#,##0">
                  <c:v>495.05249999999995</c:v>
                </c:pt>
                <c:pt idx="15" formatCode="#,##0">
                  <c:v>455.18249999999995</c:v>
                </c:pt>
                <c:pt idx="18" formatCode="#,##0">
                  <c:v>501.69749999999999</c:v>
                </c:pt>
                <c:pt idx="21" formatCode="#,##0">
                  <c:v>609.125</c:v>
                </c:pt>
                <c:pt idx="24" formatCode="#,##0">
                  <c:v>615.77</c:v>
                </c:pt>
                <c:pt idx="27" formatCode="#,##0">
                  <c:v>672.25249999999994</c:v>
                </c:pt>
                <c:pt idx="30" formatCode="#,##0">
                  <c:v>632.38249999999994</c:v>
                </c:pt>
                <c:pt idx="33" formatCode="#,##0">
                  <c:v>699.93999999999994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0-40D4-9205-6FA83D305401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Comercial Trifasico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Planilha1!$B$3:$AJ$3</c:f>
              <c:numCache>
                <c:formatCode>General</c:formatCode>
                <c:ptCount val="35"/>
                <c:pt idx="1">
                  <c:v>344</c:v>
                </c:pt>
                <c:pt idx="4">
                  <c:v>47</c:v>
                </c:pt>
                <c:pt idx="7">
                  <c:v>302</c:v>
                </c:pt>
                <c:pt idx="10">
                  <c:v>289</c:v>
                </c:pt>
                <c:pt idx="13">
                  <c:v>283</c:v>
                </c:pt>
                <c:pt idx="16">
                  <c:v>286</c:v>
                </c:pt>
                <c:pt idx="19">
                  <c:v>454</c:v>
                </c:pt>
                <c:pt idx="22">
                  <c:v>189</c:v>
                </c:pt>
                <c:pt idx="25">
                  <c:v>244</c:v>
                </c:pt>
                <c:pt idx="28">
                  <c:v>244</c:v>
                </c:pt>
                <c:pt idx="31">
                  <c:v>244</c:v>
                </c:pt>
                <c:pt idx="34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0-40D4-9205-6FA83D305401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Residencial Bifasico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Planilha1!$B$4:$AJ$4</c:f>
              <c:numCache>
                <c:formatCode>General</c:formatCode>
                <c:ptCount val="35"/>
                <c:pt idx="1">
                  <c:v>113</c:v>
                </c:pt>
                <c:pt idx="4">
                  <c:v>187</c:v>
                </c:pt>
                <c:pt idx="7">
                  <c:v>148</c:v>
                </c:pt>
                <c:pt idx="10">
                  <c:v>105</c:v>
                </c:pt>
                <c:pt idx="13">
                  <c:v>134</c:v>
                </c:pt>
                <c:pt idx="16">
                  <c:v>134</c:v>
                </c:pt>
                <c:pt idx="19">
                  <c:v>41</c:v>
                </c:pt>
                <c:pt idx="22">
                  <c:v>104</c:v>
                </c:pt>
                <c:pt idx="25">
                  <c:v>134</c:v>
                </c:pt>
                <c:pt idx="28">
                  <c:v>166</c:v>
                </c:pt>
                <c:pt idx="31">
                  <c:v>142</c:v>
                </c:pt>
                <c:pt idx="34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0-40D4-9205-6FA83D305401}"/>
            </c:ext>
          </c:extLst>
        </c:ser>
        <c:ser>
          <c:idx val="3"/>
          <c:order val="3"/>
          <c:tx>
            <c:strRef>
              <c:f>Planilha1!$A$5</c:f>
              <c:strCache>
                <c:ptCount val="1"/>
                <c:pt idx="0">
                  <c:v>Disponibilidade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Planilha1!$B$5:$AJ$5</c:f>
              <c:numCache>
                <c:formatCode>General</c:formatCode>
                <c:ptCount val="35"/>
                <c:pt idx="1">
                  <c:v>150</c:v>
                </c:pt>
                <c:pt idx="4">
                  <c:v>150</c:v>
                </c:pt>
                <c:pt idx="7">
                  <c:v>150</c:v>
                </c:pt>
                <c:pt idx="10">
                  <c:v>150</c:v>
                </c:pt>
                <c:pt idx="13">
                  <c:v>150</c:v>
                </c:pt>
                <c:pt idx="16">
                  <c:v>150</c:v>
                </c:pt>
                <c:pt idx="19">
                  <c:v>150</c:v>
                </c:pt>
                <c:pt idx="22">
                  <c:v>150</c:v>
                </c:pt>
                <c:pt idx="25">
                  <c:v>150</c:v>
                </c:pt>
                <c:pt idx="28">
                  <c:v>150</c:v>
                </c:pt>
                <c:pt idx="31">
                  <c:v>150</c:v>
                </c:pt>
                <c:pt idx="3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0-4EDD-BC69-11E8B06D2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39240352"/>
        <c:axId val="236720784"/>
      </c:barChart>
      <c:catAx>
        <c:axId val="2392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720784"/>
        <c:crosses val="autoZero"/>
        <c:auto val="1"/>
        <c:lblAlgn val="ctr"/>
        <c:lblOffset val="100"/>
        <c:noMultiLvlLbl val="0"/>
      </c:catAx>
      <c:valAx>
        <c:axId val="2367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2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11</xdr:row>
      <xdr:rowOff>60007</xdr:rowOff>
    </xdr:from>
    <xdr:to>
      <xdr:col>20</xdr:col>
      <xdr:colOff>285750</xdr:colOff>
      <xdr:row>26</xdr:row>
      <xdr:rowOff>94297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79E1CA-140F-4BF9-A1EB-EA40D6F24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AN15"/>
  <sheetViews>
    <sheetView tabSelected="1" workbookViewId="0">
      <selection activeCell="AM10" sqref="AM10"/>
    </sheetView>
  </sheetViews>
  <sheetFormatPr defaultRowHeight="15" x14ac:dyDescent="0.25"/>
  <cols>
    <col min="1" max="1" width="13.42578125" bestFit="1" customWidth="1"/>
    <col min="2" max="2" width="6.85546875" bestFit="1" customWidth="1"/>
    <col min="3" max="3" width="6.42578125" bestFit="1" customWidth="1"/>
    <col min="4" max="4" width="1.7109375" customWidth="1"/>
    <col min="5" max="5" width="8.7109375" bestFit="1" customWidth="1"/>
    <col min="6" max="6" width="5" bestFit="1" customWidth="1"/>
    <col min="7" max="7" width="1.7109375" customWidth="1"/>
    <col min="8" max="8" width="6.28515625" bestFit="1" customWidth="1"/>
    <col min="9" max="9" width="5" bestFit="1" customWidth="1"/>
    <col min="10" max="10" width="1.7109375" customWidth="1"/>
    <col min="11" max="12" width="5" bestFit="1" customWidth="1"/>
    <col min="13" max="13" width="1.7109375" customWidth="1"/>
    <col min="14" max="14" width="5.28515625" bestFit="1" customWidth="1"/>
    <col min="15" max="15" width="5" bestFit="1" customWidth="1"/>
    <col min="16" max="16" width="1.7109375" customWidth="1"/>
    <col min="17" max="17" width="5.7109375" bestFit="1" customWidth="1"/>
    <col min="18" max="18" width="5" bestFit="1" customWidth="1"/>
    <col min="19" max="19" width="1.7109375" customWidth="1"/>
    <col min="20" max="20" width="5.28515625" bestFit="1" customWidth="1"/>
    <col min="21" max="21" width="5" bestFit="1" customWidth="1"/>
    <col min="22" max="22" width="1.7109375" customWidth="1"/>
    <col min="23" max="23" width="6.7109375" bestFit="1" customWidth="1"/>
    <col min="24" max="24" width="5" bestFit="1" customWidth="1"/>
    <col min="25" max="25" width="1.7109375" customWidth="1"/>
    <col min="27" max="27" width="5" bestFit="1" customWidth="1"/>
    <col min="28" max="28" width="1.7109375" customWidth="1"/>
    <col min="29" max="29" width="7.7109375" bestFit="1" customWidth="1"/>
    <col min="30" max="30" width="5" bestFit="1" customWidth="1"/>
    <col min="31" max="31" width="1.7109375" customWidth="1"/>
    <col min="32" max="32" width="9.7109375" bestFit="1" customWidth="1"/>
    <col min="33" max="33" width="5" bestFit="1" customWidth="1"/>
    <col min="34" max="34" width="1.7109375" customWidth="1"/>
    <col min="35" max="35" width="9.28515625" bestFit="1" customWidth="1"/>
    <col min="36" max="36" width="5" bestFit="1" customWidth="1"/>
  </cols>
  <sheetData>
    <row r="1" spans="1:40" x14ac:dyDescent="0.25">
      <c r="B1" t="s">
        <v>0</v>
      </c>
      <c r="E1" t="s">
        <v>1</v>
      </c>
      <c r="H1" t="s">
        <v>2</v>
      </c>
      <c r="K1" t="s">
        <v>3</v>
      </c>
      <c r="N1" t="s">
        <v>4</v>
      </c>
      <c r="Q1" t="s">
        <v>5</v>
      </c>
      <c r="T1" t="s">
        <v>6</v>
      </c>
      <c r="W1" t="s">
        <v>7</v>
      </c>
      <c r="Z1" t="s">
        <v>8</v>
      </c>
      <c r="AC1" t="s">
        <v>9</v>
      </c>
      <c r="AF1" t="s">
        <v>10</v>
      </c>
      <c r="AI1" t="s">
        <v>11</v>
      </c>
      <c r="AM1" t="s">
        <v>14</v>
      </c>
      <c r="AN1" t="s">
        <v>15</v>
      </c>
    </row>
    <row r="2" spans="1:40" x14ac:dyDescent="0.25">
      <c r="A2" t="s">
        <v>12</v>
      </c>
      <c r="B2" s="2">
        <f>1.1075*620</f>
        <v>686.65</v>
      </c>
      <c r="E2" s="2">
        <f>1.1075*603</f>
        <v>667.82249999999999</v>
      </c>
      <c r="H2" s="2">
        <f>1.1075*549</f>
        <v>608.01749999999993</v>
      </c>
      <c r="K2" s="2">
        <f>1.1075*502</f>
        <v>555.96499999999992</v>
      </c>
      <c r="N2" s="2">
        <f>1.1075*447</f>
        <v>495.05249999999995</v>
      </c>
      <c r="Q2" s="2">
        <f>1.1075*411</f>
        <v>455.18249999999995</v>
      </c>
      <c r="T2" s="2">
        <f>1.1075*453</f>
        <v>501.69749999999999</v>
      </c>
      <c r="W2" s="2">
        <f>1.1075*550</f>
        <v>609.125</v>
      </c>
      <c r="Z2" s="2">
        <f>1.1075*556</f>
        <v>615.77</v>
      </c>
      <c r="AC2" s="2">
        <f>1.1075*607</f>
        <v>672.25249999999994</v>
      </c>
      <c r="AF2" s="2">
        <f>1.1075*571</f>
        <v>632.38249999999994</v>
      </c>
      <c r="AI2" s="2">
        <f>1.1075*632</f>
        <v>699.93999999999994</v>
      </c>
      <c r="AM2">
        <f>SUM(B2:AI2)/12</f>
        <v>599.98812499999985</v>
      </c>
      <c r="AN2">
        <f>SUM(B2:AI2)</f>
        <v>7199.8574999999983</v>
      </c>
    </row>
    <row r="3" spans="1:40" x14ac:dyDescent="0.25">
      <c r="A3" t="s">
        <v>16</v>
      </c>
      <c r="C3">
        <v>344</v>
      </c>
      <c r="F3">
        <v>47</v>
      </c>
      <c r="I3">
        <v>302</v>
      </c>
      <c r="L3">
        <v>289</v>
      </c>
      <c r="O3">
        <v>283</v>
      </c>
      <c r="R3">
        <v>286</v>
      </c>
      <c r="U3">
        <v>454</v>
      </c>
      <c r="X3">
        <v>189</v>
      </c>
      <c r="AA3">
        <v>244</v>
      </c>
      <c r="AD3">
        <v>244</v>
      </c>
      <c r="AG3">
        <v>244</v>
      </c>
      <c r="AJ3">
        <v>352</v>
      </c>
    </row>
    <row r="4" spans="1:40" x14ac:dyDescent="0.25">
      <c r="A4" t="s">
        <v>17</v>
      </c>
      <c r="C4">
        <v>113</v>
      </c>
      <c r="F4">
        <v>187</v>
      </c>
      <c r="I4">
        <v>148</v>
      </c>
      <c r="L4">
        <v>105</v>
      </c>
      <c r="O4">
        <v>134</v>
      </c>
      <c r="R4">
        <v>134</v>
      </c>
      <c r="U4">
        <v>41</v>
      </c>
      <c r="X4">
        <v>104</v>
      </c>
      <c r="AA4">
        <v>134</v>
      </c>
      <c r="AD4">
        <v>166</v>
      </c>
      <c r="AG4">
        <v>142</v>
      </c>
      <c r="AJ4">
        <v>135</v>
      </c>
    </row>
    <row r="5" spans="1:40" x14ac:dyDescent="0.25">
      <c r="A5" t="s">
        <v>13</v>
      </c>
      <c r="C5">
        <v>150</v>
      </c>
      <c r="F5">
        <f>C5</f>
        <v>150</v>
      </c>
      <c r="I5">
        <f>C5</f>
        <v>150</v>
      </c>
      <c r="L5">
        <f>C5</f>
        <v>150</v>
      </c>
      <c r="O5">
        <f>C5</f>
        <v>150</v>
      </c>
      <c r="R5">
        <f>C5</f>
        <v>150</v>
      </c>
      <c r="U5">
        <f>C5</f>
        <v>150</v>
      </c>
      <c r="X5">
        <f>C5</f>
        <v>150</v>
      </c>
      <c r="AA5">
        <f>C5</f>
        <v>150</v>
      </c>
      <c r="AD5">
        <f>C5</f>
        <v>150</v>
      </c>
      <c r="AG5">
        <f>C5</f>
        <v>150</v>
      </c>
      <c r="AJ5">
        <f>C5</f>
        <v>150</v>
      </c>
    </row>
    <row r="15" spans="1:40" x14ac:dyDescent="0.25">
      <c r="Y15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2022-08-26T19:12:35Z</dcterms:modified>
</cp:coreProperties>
</file>