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ntraliza\Orçamentos\"/>
    </mc:Choice>
  </mc:AlternateContent>
  <xr:revisionPtr revIDLastSave="0" documentId="13_ncr:1_{C031FEF7-F457-4183-9F71-CEA2803F0447}" xr6:coauthVersionLast="45" xr6:coauthVersionMax="45" xr10:uidLastSave="{00000000-0000-0000-0000-000000000000}"/>
  <bookViews>
    <workbookView xWindow="780" yWindow="780" windowWidth="27930" windowHeight="14760" xr2:uid="{406F579F-68FF-4F3E-8C04-686F043CB6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N5" i="1" l="1"/>
  <c r="AM5" i="1"/>
  <c r="AN4" i="1"/>
  <c r="AM4" i="1"/>
  <c r="AM3" i="1"/>
  <c r="AN3" i="1"/>
  <c r="AI2" i="1"/>
  <c r="AF2" i="1"/>
  <c r="AC2" i="1"/>
  <c r="Z2" i="1"/>
  <c r="W2" i="1"/>
  <c r="T2" i="1"/>
  <c r="Q2" i="1"/>
  <c r="N2" i="1"/>
  <c r="K2" i="1"/>
  <c r="H2" i="1"/>
  <c r="E2" i="1"/>
  <c r="B2" i="1"/>
  <c r="AN2" i="1" l="1"/>
  <c r="AM2" i="1"/>
  <c r="AJ5" i="1" l="1"/>
  <c r="AG5" i="1"/>
  <c r="AD5" i="1"/>
  <c r="AA5" i="1"/>
  <c r="X5" i="1"/>
  <c r="U5" i="1"/>
  <c r="R5" i="1"/>
  <c r="O5" i="1"/>
  <c r="L5" i="1"/>
  <c r="I5" i="1"/>
  <c r="F5" i="1"/>
</calcChain>
</file>

<file path=xl/sharedStrings.xml><?xml version="1.0" encoding="utf-8"?>
<sst xmlns="http://schemas.openxmlformats.org/spreadsheetml/2006/main" count="18" uniqueCount="17">
  <si>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</si>
  <si>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</si>
  <si>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</si>
  <si>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</si>
  <si>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</si>
  <si>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</si>
  <si>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</si>
  <si>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</si>
  <si>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</si>
  <si>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</si>
  <si>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</si>
  <si>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</si>
  <si>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Produzido</t>
  </si>
  <si>
    <t>Disponibilidade</t>
  </si>
  <si>
    <t>Media</t>
  </si>
  <si>
    <t>Total</t>
  </si>
  <si>
    <t>Rural Bifasico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</si>
</sst>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Consumo x Geração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Planilha1!$A$2</c:f>
              <c:strCache>
                <c:ptCount val="1"/>
                <c:pt idx="0">
                  <c:v>Produzido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Planilha1!$B$1:$AJ$1</c:f>
              <c:strCache>
                <c:ptCount val="34"/>
                <c:pt idx="0">
                  <c:v>Janeiro</c:v>
                </c:pt>
                <c:pt idx="3">
                  <c:v>Fevereiro</c:v>
                </c:pt>
                <c:pt idx="6">
                  <c:v>Março</c:v>
                </c:pt>
                <c:pt idx="9">
                  <c:v>Abril</c:v>
                </c:pt>
                <c:pt idx="12">
                  <c:v>Maio</c:v>
                </c:pt>
                <c:pt idx="15">
                  <c:v>Junho</c:v>
                </c:pt>
                <c:pt idx="18">
                  <c:v>Julho</c:v>
                </c:pt>
                <c:pt idx="21">
                  <c:v>Agosto</c:v>
                </c:pt>
                <c:pt idx="24">
                  <c:v>Setembro</c:v>
                </c:pt>
                <c:pt idx="27">
                  <c:v>Outubro</c:v>
                </c:pt>
                <c:pt idx="30">
                  <c:v>Novembro</c:v>
                </c:pt>
                <c:pt idx="33">
                  <c:v>Dezembro</c:v>
                </c:pt>
              </c:strCache>
            </c:strRef>
          </c:cat>
          <c:val>
            <c:numRef>
              <c:f>Planilha1!$B$2:$AJ$2</c:f>
              <c:numCache>
                <c:formatCode>General</c:formatCode>
                <c:ptCount val="35"/>
                <c:pt idx="0" formatCode="#,##0">
                  <c:v>1413.73</c:v>
                </c:pt>
                <c:pt idx="3" formatCode="#,##0">
                  <c:v>1375.5800000000002</c:v>
                </c:pt>
                <c:pt idx="6" formatCode="#,##0">
                  <c:v>1251.3200000000002</c:v>
                </c:pt>
                <c:pt idx="9" formatCode="#,##0">
                  <c:v>1145.5900000000001</c:v>
                </c:pt>
                <c:pt idx="12" formatCode="#,##0">
                  <c:v>1019.1500000000001</c:v>
                </c:pt>
                <c:pt idx="15" formatCode="#,##0">
                  <c:v>938.49000000000012</c:v>
                </c:pt>
                <c:pt idx="18" formatCode="#,##0">
                  <c:v>1034.4100000000001</c:v>
                </c:pt>
                <c:pt idx="21" formatCode="#,##0">
                  <c:v>1253.5</c:v>
                </c:pt>
                <c:pt idx="24" formatCode="#,##0">
                  <c:v>1267.67</c:v>
                </c:pt>
                <c:pt idx="27" formatCode="#,##0">
                  <c:v>1385.39</c:v>
                </c:pt>
                <c:pt idx="30" formatCode="#,##0">
                  <c:v>1302.5500000000002</c:v>
                </c:pt>
                <c:pt idx="33" formatCode="#,##0">
                  <c:v>1442.0700000000002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30-40D4-9205-6FA83D305401}"/>
            </c:ext>
          </c:extLst>
        </c:ser>
        <c:ser>
          <c:idx val="1"/>
          <c:order val="1"/>
          <c:tx>
            <c:strRef>
              <c:f>Planilha1!$A$3</c:f>
              <c:strCache>
                <c:ptCount val="1"/>
                <c:pt idx="0">
                  <c:v>Rural Bifasico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Planilha1!$B$1:$AJ$1</c:f>
              <c:strCache>
                <c:ptCount val="34"/>
                <c:pt idx="0">
                  <c:v>Janeiro</c:v>
                </c:pt>
                <c:pt idx="3">
                  <c:v>Fevereiro</c:v>
                </c:pt>
                <c:pt idx="6">
                  <c:v>Março</c:v>
                </c:pt>
                <c:pt idx="9">
                  <c:v>Abril</c:v>
                </c:pt>
                <c:pt idx="12">
                  <c:v>Maio</c:v>
                </c:pt>
                <c:pt idx="15">
                  <c:v>Junho</c:v>
                </c:pt>
                <c:pt idx="18">
                  <c:v>Julho</c:v>
                </c:pt>
                <c:pt idx="21">
                  <c:v>Agosto</c:v>
                </c:pt>
                <c:pt idx="24">
                  <c:v>Setembro</c:v>
                </c:pt>
                <c:pt idx="27">
                  <c:v>Outubro</c:v>
                </c:pt>
                <c:pt idx="30">
                  <c:v>Novembro</c:v>
                </c:pt>
                <c:pt idx="33">
                  <c:v>Dezembro</c:v>
                </c:pt>
              </c:strCache>
            </c:strRef>
          </c:cat>
          <c:val>
            <c:numRef>
              <c:f>Planilha1!$B$3:$AJ$3</c:f>
              <c:numCache>
                <c:formatCode>General</c:formatCode>
                <c:ptCount val="35"/>
                <c:pt idx="1">
                  <c:v>415</c:v>
                </c:pt>
                <c:pt idx="4">
                  <c:v>423</c:v>
                </c:pt>
                <c:pt idx="7">
                  <c:v>1355</c:v>
                </c:pt>
                <c:pt idx="10">
                  <c:v>479</c:v>
                </c:pt>
                <c:pt idx="13">
                  <c:v>280</c:v>
                </c:pt>
                <c:pt idx="16">
                  <c:v>268</c:v>
                </c:pt>
                <c:pt idx="19">
                  <c:v>92</c:v>
                </c:pt>
                <c:pt idx="22">
                  <c:v>293</c:v>
                </c:pt>
                <c:pt idx="25">
                  <c:v>845</c:v>
                </c:pt>
                <c:pt idx="28">
                  <c:v>360</c:v>
                </c:pt>
                <c:pt idx="31">
                  <c:v>361</c:v>
                </c:pt>
                <c:pt idx="34">
                  <c:v>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30-40D4-9205-6FA83D305401}"/>
            </c:ext>
          </c:extLst>
        </c:ser>
        <c:ser>
          <c:idx val="2"/>
          <c:order val="2"/>
          <c:tx>
            <c:strRef>
              <c:f>Planilha1!$A$4</c:f>
              <c:strCache>
                <c:ptCount val="1"/>
                <c:pt idx="0">
                  <c:v>Rural Bifasico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Planilha1!$B$1:$AJ$1</c:f>
              <c:strCache>
                <c:ptCount val="34"/>
                <c:pt idx="0">
                  <c:v>Janeiro</c:v>
                </c:pt>
                <c:pt idx="3">
                  <c:v>Fevereiro</c:v>
                </c:pt>
                <c:pt idx="6">
                  <c:v>Março</c:v>
                </c:pt>
                <c:pt idx="9">
                  <c:v>Abril</c:v>
                </c:pt>
                <c:pt idx="12">
                  <c:v>Maio</c:v>
                </c:pt>
                <c:pt idx="15">
                  <c:v>Junho</c:v>
                </c:pt>
                <c:pt idx="18">
                  <c:v>Julho</c:v>
                </c:pt>
                <c:pt idx="21">
                  <c:v>Agosto</c:v>
                </c:pt>
                <c:pt idx="24">
                  <c:v>Setembro</c:v>
                </c:pt>
                <c:pt idx="27">
                  <c:v>Outubro</c:v>
                </c:pt>
                <c:pt idx="30">
                  <c:v>Novembro</c:v>
                </c:pt>
                <c:pt idx="33">
                  <c:v>Dezembro</c:v>
                </c:pt>
              </c:strCache>
            </c:strRef>
          </c:cat>
          <c:val>
            <c:numRef>
              <c:f>Planilha1!$B$4:$AJ$4</c:f>
              <c:numCache>
                <c:formatCode>General</c:formatCode>
                <c:ptCount val="35"/>
                <c:pt idx="1">
                  <c:v>452</c:v>
                </c:pt>
                <c:pt idx="4">
                  <c:v>465</c:v>
                </c:pt>
                <c:pt idx="7">
                  <c:v>194</c:v>
                </c:pt>
                <c:pt idx="10">
                  <c:v>416</c:v>
                </c:pt>
                <c:pt idx="13">
                  <c:v>425</c:v>
                </c:pt>
                <c:pt idx="16">
                  <c:v>688</c:v>
                </c:pt>
                <c:pt idx="19">
                  <c:v>579</c:v>
                </c:pt>
                <c:pt idx="22">
                  <c:v>368</c:v>
                </c:pt>
                <c:pt idx="25">
                  <c:v>1060</c:v>
                </c:pt>
                <c:pt idx="28">
                  <c:v>483</c:v>
                </c:pt>
                <c:pt idx="31">
                  <c:v>467</c:v>
                </c:pt>
                <c:pt idx="34">
                  <c:v>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30-40D4-9205-6FA83D305401}"/>
            </c:ext>
          </c:extLst>
        </c:ser>
        <c:ser>
          <c:idx val="3"/>
          <c:order val="3"/>
          <c:tx>
            <c:strRef>
              <c:f>Planilha1!$A$5</c:f>
              <c:strCache>
                <c:ptCount val="1"/>
                <c:pt idx="0">
                  <c:v>Disponibilidade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Planilha1!$B$1:$AJ$1</c:f>
              <c:strCache>
                <c:ptCount val="34"/>
                <c:pt idx="0">
                  <c:v>Janeiro</c:v>
                </c:pt>
                <c:pt idx="3">
                  <c:v>Fevereiro</c:v>
                </c:pt>
                <c:pt idx="6">
                  <c:v>Março</c:v>
                </c:pt>
                <c:pt idx="9">
                  <c:v>Abril</c:v>
                </c:pt>
                <c:pt idx="12">
                  <c:v>Maio</c:v>
                </c:pt>
                <c:pt idx="15">
                  <c:v>Junho</c:v>
                </c:pt>
                <c:pt idx="18">
                  <c:v>Julho</c:v>
                </c:pt>
                <c:pt idx="21">
                  <c:v>Agosto</c:v>
                </c:pt>
                <c:pt idx="24">
                  <c:v>Setembro</c:v>
                </c:pt>
                <c:pt idx="27">
                  <c:v>Outubro</c:v>
                </c:pt>
                <c:pt idx="30">
                  <c:v>Novembro</c:v>
                </c:pt>
                <c:pt idx="33">
                  <c:v>Dezembro</c:v>
                </c:pt>
              </c:strCache>
            </c:strRef>
          </c:cat>
          <c:val>
            <c:numRef>
              <c:f>Planilha1!$B$5:$AJ$5</c:f>
              <c:numCache>
                <c:formatCode>General</c:formatCode>
                <c:ptCount val="35"/>
                <c:pt idx="1">
                  <c:v>100</c:v>
                </c:pt>
                <c:pt idx="4">
                  <c:v>100</c:v>
                </c:pt>
                <c:pt idx="7">
                  <c:v>100</c:v>
                </c:pt>
                <c:pt idx="10">
                  <c:v>100</c:v>
                </c:pt>
                <c:pt idx="13">
                  <c:v>100</c:v>
                </c:pt>
                <c:pt idx="16">
                  <c:v>100</c:v>
                </c:pt>
                <c:pt idx="19">
                  <c:v>100</c:v>
                </c:pt>
                <c:pt idx="22">
                  <c:v>100</c:v>
                </c:pt>
                <c:pt idx="25">
                  <c:v>100</c:v>
                </c:pt>
                <c:pt idx="28">
                  <c:v>100</c:v>
                </c:pt>
                <c:pt idx="31">
                  <c:v>100</c:v>
                </c:pt>
                <c:pt idx="3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10-4EDD-BC69-11E8B06D2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39240352"/>
        <c:axId val="236720784"/>
      </c:barChart>
      <c:catAx>
        <c:axId val="23924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6720784"/>
        <c:crosses val="autoZero"/>
        <c:auto val="1"/>
        <c:lblAlgn val="ctr"/>
        <c:lblOffset val="100"/>
        <c:noMultiLvlLbl val="0"/>
      </c:catAx>
      <c:valAx>
        <c:axId val="23672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924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11</xdr:row>
      <xdr:rowOff>60007</xdr:rowOff>
    </xdr:from>
    <xdr:to>
      <xdr:col>20</xdr:col>
      <xdr:colOff>285750</xdr:colOff>
      <xdr:row>26</xdr:row>
      <xdr:rowOff>94297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B79E1CA-140F-4BF9-A1EB-EA40D6F24C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52C1-C54F-4959-B68C-BCFD3B7C9318}">
  <dimension ref="A1:AN15"/>
  <sheetViews>
    <sheetView tabSelected="1" workbookViewId="0">
      <selection activeCell="AM6" sqref="AM6"/>
    </sheetView>
  </sheetViews>
  <sheetFormatPr defaultRowHeight="15" x14ac:dyDescent="0.25"/>
  <cols>
    <col min="1" max="1" width="13.42578125" bestFit="1" customWidth="1"/>
    <col min="2" max="2" width="6.85546875" bestFit="1" customWidth="1"/>
    <col min="3" max="3" width="6.42578125" bestFit="1" customWidth="1"/>
    <col min="4" max="4" width="1.7109375" customWidth="1"/>
    <col min="5" max="5" width="8.7109375" bestFit="1" customWidth="1"/>
    <col min="6" max="6" width="5" bestFit="1" customWidth="1"/>
    <col min="7" max="7" width="1.7109375" customWidth="1"/>
    <col min="8" max="8" width="6.28515625" bestFit="1" customWidth="1"/>
    <col min="9" max="9" width="5" bestFit="1" customWidth="1"/>
    <col min="10" max="10" width="1.7109375" customWidth="1"/>
    <col min="11" max="11" width="5.5703125" bestFit="1" customWidth="1"/>
    <col min="12" max="12" width="5" bestFit="1" customWidth="1"/>
    <col min="13" max="13" width="1.7109375" customWidth="1"/>
    <col min="14" max="14" width="5.5703125" bestFit="1" customWidth="1"/>
    <col min="15" max="15" width="5" bestFit="1" customWidth="1"/>
    <col min="16" max="16" width="1.7109375" customWidth="1"/>
    <col min="17" max="17" width="5.7109375" bestFit="1" customWidth="1"/>
    <col min="18" max="18" width="5" bestFit="1" customWidth="1"/>
    <col min="19" max="19" width="1.7109375" customWidth="1"/>
    <col min="20" max="20" width="5.5703125" bestFit="1" customWidth="1"/>
    <col min="21" max="21" width="5" bestFit="1" customWidth="1"/>
    <col min="22" max="22" width="1.7109375" customWidth="1"/>
    <col min="23" max="23" width="6.7109375" bestFit="1" customWidth="1"/>
    <col min="24" max="24" width="5" bestFit="1" customWidth="1"/>
    <col min="25" max="25" width="1.7109375" customWidth="1"/>
    <col min="27" max="27" width="5" bestFit="1" customWidth="1"/>
    <col min="28" max="28" width="1.7109375" customWidth="1"/>
    <col min="29" max="29" width="7.7109375" bestFit="1" customWidth="1"/>
    <col min="30" max="30" width="5" bestFit="1" customWidth="1"/>
    <col min="31" max="31" width="1.7109375" customWidth="1"/>
    <col min="32" max="32" width="9.7109375" bestFit="1" customWidth="1"/>
    <col min="33" max="33" width="5" bestFit="1" customWidth="1"/>
    <col min="34" max="34" width="1.7109375" customWidth="1"/>
    <col min="35" max="35" width="9.28515625" bestFit="1" customWidth="1"/>
    <col min="36" max="36" width="5" bestFit="1" customWidth="1"/>
  </cols>
  <sheetData>
    <row r="1" spans="1:40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M1" t="s">
        <v>14</v>
      </c>
      <c r="AN1" t="s">
        <v>15</v>
      </c>
    </row>
    <row r="2" spans="1:40" x14ac:dyDescent="0.25">
      <c r="A2" t="s">
        <v>12</v>
      </c>
      <c r="B2" s="2">
        <f>1.09*1297</f>
        <v>1413.73</v>
      </c>
      <c r="E2" s="2">
        <f>1.09*1262</f>
        <v>1375.5800000000002</v>
      </c>
      <c r="H2" s="2">
        <f>1.09*1148</f>
        <v>1251.3200000000002</v>
      </c>
      <c r="K2" s="2">
        <f>1.09*1051</f>
        <v>1145.5900000000001</v>
      </c>
      <c r="N2" s="2">
        <f>1.09*935</f>
        <v>1019.1500000000001</v>
      </c>
      <c r="Q2" s="2">
        <f>1.09*861</f>
        <v>938.49000000000012</v>
      </c>
      <c r="T2" s="2">
        <f>1.09*949</f>
        <v>1034.4100000000001</v>
      </c>
      <c r="W2" s="2">
        <f>1.09*1150</f>
        <v>1253.5</v>
      </c>
      <c r="Z2" s="2">
        <f>1.09*1163</f>
        <v>1267.67</v>
      </c>
      <c r="AC2" s="2">
        <f>1.09*1271</f>
        <v>1385.39</v>
      </c>
      <c r="AF2" s="2">
        <f>1.09*1195</f>
        <v>1302.5500000000002</v>
      </c>
      <c r="AI2" s="2">
        <f>1.09*1323</f>
        <v>1442.0700000000002</v>
      </c>
      <c r="AM2">
        <f>SUM(B2:AI2)/12</f>
        <v>1235.7875000000001</v>
      </c>
      <c r="AN2">
        <f>SUM(B2:AI2)</f>
        <v>14829.45</v>
      </c>
    </row>
    <row r="3" spans="1:40" x14ac:dyDescent="0.25">
      <c r="A3" t="s">
        <v>16</v>
      </c>
      <c r="C3">
        <v>415</v>
      </c>
      <c r="F3">
        <v>423</v>
      </c>
      <c r="I3">
        <v>1355</v>
      </c>
      <c r="L3">
        <v>479</v>
      </c>
      <c r="O3">
        <v>280</v>
      </c>
      <c r="R3">
        <v>268</v>
      </c>
      <c r="U3">
        <v>92</v>
      </c>
      <c r="X3">
        <v>293</v>
      </c>
      <c r="AA3">
        <v>845</v>
      </c>
      <c r="AD3">
        <v>360</v>
      </c>
      <c r="AG3">
        <v>361</v>
      </c>
      <c r="AJ3">
        <v>625</v>
      </c>
      <c r="AM3">
        <f>SUM(B3:AJ3)/12</f>
        <v>483</v>
      </c>
      <c r="AN3">
        <f>SUM(B3:AI3)</f>
        <v>5171</v>
      </c>
    </row>
    <row r="4" spans="1:40" x14ac:dyDescent="0.25">
      <c r="A4" t="s">
        <v>16</v>
      </c>
      <c r="C4">
        <v>452</v>
      </c>
      <c r="F4">
        <v>465</v>
      </c>
      <c r="I4">
        <v>194</v>
      </c>
      <c r="L4">
        <v>416</v>
      </c>
      <c r="O4">
        <v>425</v>
      </c>
      <c r="R4">
        <v>688</v>
      </c>
      <c r="U4">
        <v>579</v>
      </c>
      <c r="X4">
        <v>368</v>
      </c>
      <c r="AA4">
        <v>1060</v>
      </c>
      <c r="AD4">
        <v>483</v>
      </c>
      <c r="AG4">
        <v>467</v>
      </c>
      <c r="AJ4">
        <v>452</v>
      </c>
      <c r="AM4">
        <f>SUM(B4:AJ4)/12</f>
        <v>504.08333333333331</v>
      </c>
      <c r="AN4">
        <f>SUM(B4:AI4)</f>
        <v>5597</v>
      </c>
    </row>
    <row r="5" spans="1:40" x14ac:dyDescent="0.25">
      <c r="A5" t="s">
        <v>13</v>
      </c>
      <c r="C5">
        <v>100</v>
      </c>
      <c r="F5">
        <f>C5</f>
        <v>100</v>
      </c>
      <c r="I5">
        <f>C5</f>
        <v>100</v>
      </c>
      <c r="L5">
        <f>C5</f>
        <v>100</v>
      </c>
      <c r="O5">
        <f>C5</f>
        <v>100</v>
      </c>
      <c r="R5">
        <f>C5</f>
        <v>100</v>
      </c>
      <c r="U5">
        <f>C5</f>
        <v>100</v>
      </c>
      <c r="X5">
        <f>C5</f>
        <v>100</v>
      </c>
      <c r="AA5">
        <f>C5</f>
        <v>100</v>
      </c>
      <c r="AD5">
        <f>C5</f>
        <v>100</v>
      </c>
      <c r="AG5">
        <f>C5</f>
        <v>100</v>
      </c>
      <c r="AJ5">
        <f>C5</f>
        <v>100</v>
      </c>
      <c r="AM5">
        <f>AM3+AM4</f>
        <v>987.08333333333326</v>
      </c>
      <c r="AN5">
        <f>AN3+AN4</f>
        <v>10768</v>
      </c>
    </row>
    <row r="15" spans="1:40" x14ac:dyDescent="0.25">
      <c r="Y15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Anderson</cp:lastModifiedBy>
  <dcterms:created xsi:type="dcterms:W3CDTF">2019-11-14T13:01:03Z</dcterms:created>
  <dcterms:modified xsi:type="dcterms:W3CDTF">2022-07-06T14:42:42Z</dcterms:modified>
</cp:coreProperties>
</file>