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8_{857769C1-9F07-4FC2-8A3A-87E32374D481}" xr6:coauthVersionLast="45" xr6:coauthVersionMax="45" xr10:uidLastSave="{00000000-0000-0000-0000-000000000000}"/>
  <bookViews>
    <workbookView xWindow="870" yWindow="840" windowWidth="27930" windowHeight="14760" xr2:uid="{406F579F-68FF-4F3E-8C04-686F043CB68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2" i="2"/>
  <c r="B7" i="2" s="1"/>
  <c r="A2" i="2"/>
  <c r="A6" i="2" s="1"/>
  <c r="B11" i="2" l="1"/>
  <c r="B4" i="2"/>
  <c r="B3" i="2"/>
  <c r="B9" i="2"/>
  <c r="B13" i="2"/>
  <c r="B8" i="2"/>
  <c r="B12" i="2"/>
  <c r="B5" i="2"/>
  <c r="A11" i="2"/>
  <c r="C11" i="2" s="1"/>
  <c r="A7" i="2"/>
  <c r="C7" i="2" s="1"/>
  <c r="A3" i="2"/>
  <c r="A13" i="2"/>
  <c r="C13" i="2" s="1"/>
  <c r="B10" i="2"/>
  <c r="A9" i="2"/>
  <c r="B6" i="2"/>
  <c r="C6" i="2" s="1"/>
  <c r="A5" i="2"/>
  <c r="A4" i="2"/>
  <c r="A12" i="2"/>
  <c r="A8" i="2"/>
  <c r="C2" i="2"/>
  <c r="D2" i="2" s="1"/>
  <c r="A10" i="2"/>
  <c r="C10" i="2" s="1"/>
  <c r="E29" i="1"/>
  <c r="B5" i="1"/>
  <c r="C4" i="1"/>
  <c r="B4" i="1"/>
  <c r="C4" i="2" l="1"/>
  <c r="A26" i="2"/>
  <c r="C3" i="2"/>
  <c r="D4" i="1"/>
  <c r="C8" i="2"/>
  <c r="C9" i="2"/>
  <c r="C12" i="2"/>
  <c r="C5" i="2"/>
  <c r="C5" i="1"/>
  <c r="D5" i="1" s="1"/>
  <c r="B14" i="2"/>
  <c r="A33" i="2"/>
  <c r="A29" i="2"/>
  <c r="A35" i="2"/>
  <c r="A31" i="2"/>
  <c r="A28" i="2"/>
  <c r="A34" i="2"/>
  <c r="A30" i="2"/>
  <c r="A27" i="2"/>
  <c r="E34" i="1"/>
  <c r="B6" i="1" s="1"/>
  <c r="A14" i="2"/>
  <c r="A36" i="2"/>
  <c r="D3" i="2"/>
  <c r="D4" i="2" s="1"/>
  <c r="A37" i="2"/>
  <c r="A32" i="2"/>
  <c r="B7" i="1" l="1"/>
  <c r="D5" i="2"/>
  <c r="D6" i="2" s="1"/>
  <c r="D7" i="2" s="1"/>
  <c r="D8" i="2" s="1"/>
  <c r="D9" i="2" s="1"/>
  <c r="D10" i="2" s="1"/>
  <c r="D11" i="2" s="1"/>
  <c r="D12" i="2" s="1"/>
  <c r="D13" i="2" s="1"/>
  <c r="B18" i="2"/>
  <c r="B20" i="2"/>
  <c r="B23" i="2"/>
  <c r="B25" i="2"/>
  <c r="B19" i="2"/>
  <c r="B22" i="2"/>
  <c r="B24" i="2"/>
  <c r="B17" i="2"/>
  <c r="B15" i="2"/>
  <c r="B16" i="2"/>
  <c r="B21" i="2"/>
  <c r="C6" i="1"/>
  <c r="D6" i="1" s="1"/>
  <c r="B26" i="2"/>
  <c r="A18" i="2"/>
  <c r="C18" i="2" s="1"/>
  <c r="A19" i="2"/>
  <c r="C19" i="2" s="1"/>
  <c r="A23" i="2"/>
  <c r="C23" i="2" s="1"/>
  <c r="A20" i="2"/>
  <c r="A24" i="2"/>
  <c r="A21" i="2"/>
  <c r="C21" i="2" s="1"/>
  <c r="A25" i="2"/>
  <c r="A17" i="2"/>
  <c r="C17" i="2" s="1"/>
  <c r="A16" i="2"/>
  <c r="C14" i="2"/>
  <c r="A15" i="2"/>
  <c r="A22" i="2"/>
  <c r="A38" i="2"/>
  <c r="B8" i="1"/>
  <c r="A62" i="2" l="1"/>
  <c r="C24" i="2"/>
  <c r="A50" i="2"/>
  <c r="D14" i="2"/>
  <c r="D15" i="2" s="1"/>
  <c r="C22" i="2"/>
  <c r="C20" i="2"/>
  <c r="C15" i="2"/>
  <c r="C25" i="2"/>
  <c r="B36" i="2"/>
  <c r="C36" i="2" s="1"/>
  <c r="B29" i="2"/>
  <c r="C29" i="2" s="1"/>
  <c r="B27" i="2"/>
  <c r="C27" i="2" s="1"/>
  <c r="B35" i="2"/>
  <c r="C35" i="2" s="1"/>
  <c r="B28" i="2"/>
  <c r="C28" i="2" s="1"/>
  <c r="B32" i="2"/>
  <c r="C32" i="2" s="1"/>
  <c r="B33" i="2"/>
  <c r="C33" i="2" s="1"/>
  <c r="B30" i="2"/>
  <c r="C30" i="2" s="1"/>
  <c r="B37" i="2"/>
  <c r="C37" i="2" s="1"/>
  <c r="B31" i="2"/>
  <c r="C31" i="2" s="1"/>
  <c r="B34" i="2"/>
  <c r="C34" i="2" s="1"/>
  <c r="C26" i="2"/>
  <c r="C7" i="1"/>
  <c r="D7" i="1" s="1"/>
  <c r="B38" i="2"/>
  <c r="C38" i="2" s="1"/>
  <c r="C16" i="2"/>
  <c r="A44" i="2"/>
  <c r="A45" i="2"/>
  <c r="A42" i="2"/>
  <c r="A47" i="2"/>
  <c r="A43" i="2"/>
  <c r="A46" i="2"/>
  <c r="A40" i="2"/>
  <c r="A49" i="2"/>
  <c r="A41" i="2"/>
  <c r="A48" i="2"/>
  <c r="A39" i="2"/>
  <c r="A65" i="2"/>
  <c r="A68" i="2"/>
  <c r="A71" i="2"/>
  <c r="A73" i="2"/>
  <c r="A63" i="2"/>
  <c r="A64" i="2"/>
  <c r="A67" i="2"/>
  <c r="A69" i="2"/>
  <c r="A72" i="2"/>
  <c r="A66" i="2"/>
  <c r="A70" i="2"/>
  <c r="B9" i="1"/>
  <c r="A51" i="2" l="1"/>
  <c r="A54" i="2"/>
  <c r="A61" i="2"/>
  <c r="A55" i="2"/>
  <c r="A52" i="2"/>
  <c r="A60" i="2"/>
  <c r="A57" i="2"/>
  <c r="A59" i="2"/>
  <c r="A56" i="2"/>
  <c r="A58" i="2"/>
  <c r="A53" i="2"/>
  <c r="A74" i="2"/>
  <c r="A84" i="2" s="1"/>
  <c r="D16" i="2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C8" i="1"/>
  <c r="D8" i="1" s="1"/>
  <c r="B50" i="2"/>
  <c r="B40" i="2"/>
  <c r="C40" i="2" s="1"/>
  <c r="B46" i="2"/>
  <c r="C46" i="2" s="1"/>
  <c r="B48" i="2"/>
  <c r="C48" i="2" s="1"/>
  <c r="B41" i="2"/>
  <c r="C41" i="2" s="1"/>
  <c r="B49" i="2"/>
  <c r="C49" i="2" s="1"/>
  <c r="B43" i="2"/>
  <c r="C43" i="2" s="1"/>
  <c r="B39" i="2"/>
  <c r="C39" i="2" s="1"/>
  <c r="B44" i="2"/>
  <c r="C44" i="2" s="1"/>
  <c r="B42" i="2"/>
  <c r="C42" i="2" s="1"/>
  <c r="B45" i="2"/>
  <c r="C45" i="2" s="1"/>
  <c r="B47" i="2"/>
  <c r="C47" i="2" s="1"/>
  <c r="B10" i="1"/>
  <c r="A83" i="2" l="1"/>
  <c r="A78" i="2"/>
  <c r="A80" i="2"/>
  <c r="A82" i="2"/>
  <c r="A86" i="2"/>
  <c r="A89" i="2" s="1"/>
  <c r="A81" i="2"/>
  <c r="A79" i="2"/>
  <c r="A76" i="2"/>
  <c r="A77" i="2"/>
  <c r="A75" i="2"/>
  <c r="A85" i="2"/>
  <c r="D39" i="2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B55" i="2"/>
  <c r="C55" i="2" s="1"/>
  <c r="B58" i="2"/>
  <c r="C58" i="2" s="1"/>
  <c r="B59" i="2"/>
  <c r="C59" i="2" s="1"/>
  <c r="B54" i="2"/>
  <c r="C54" i="2" s="1"/>
  <c r="B51" i="2"/>
  <c r="C51" i="2" s="1"/>
  <c r="B52" i="2"/>
  <c r="C52" i="2" s="1"/>
  <c r="B60" i="2"/>
  <c r="C60" i="2" s="1"/>
  <c r="B61" i="2"/>
  <c r="C61" i="2" s="1"/>
  <c r="B53" i="2"/>
  <c r="C53" i="2" s="1"/>
  <c r="B56" i="2"/>
  <c r="C56" i="2" s="1"/>
  <c r="B57" i="2"/>
  <c r="C57" i="2" s="1"/>
  <c r="C50" i="2"/>
  <c r="C9" i="1"/>
  <c r="D9" i="1" s="1"/>
  <c r="B62" i="2"/>
  <c r="A95" i="2"/>
  <c r="A87" i="2"/>
  <c r="A88" i="2"/>
  <c r="A90" i="2"/>
  <c r="B11" i="1"/>
  <c r="A97" i="2" l="1"/>
  <c r="A91" i="2"/>
  <c r="A94" i="2"/>
  <c r="A96" i="2"/>
  <c r="A92" i="2"/>
  <c r="A93" i="2"/>
  <c r="A98" i="2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65" i="2"/>
  <c r="C65" i="2" s="1"/>
  <c r="B69" i="2"/>
  <c r="C69" i="2" s="1"/>
  <c r="B73" i="2"/>
  <c r="C73" i="2" s="1"/>
  <c r="B66" i="2"/>
  <c r="C66" i="2" s="1"/>
  <c r="B70" i="2"/>
  <c r="C70" i="2" s="1"/>
  <c r="B63" i="2"/>
  <c r="C63" i="2" s="1"/>
  <c r="B67" i="2"/>
  <c r="C67" i="2" s="1"/>
  <c r="B71" i="2"/>
  <c r="C71" i="2" s="1"/>
  <c r="B64" i="2"/>
  <c r="C64" i="2" s="1"/>
  <c r="B68" i="2"/>
  <c r="C68" i="2" s="1"/>
  <c r="B72" i="2"/>
  <c r="C72" i="2" s="1"/>
  <c r="C62" i="2"/>
  <c r="C10" i="1"/>
  <c r="D10" i="1" s="1"/>
  <c r="B74" i="2"/>
  <c r="A108" i="2"/>
  <c r="A104" i="2"/>
  <c r="A99" i="2"/>
  <c r="A101" i="2"/>
  <c r="A103" i="2"/>
  <c r="A106" i="2"/>
  <c r="A109" i="2"/>
  <c r="A100" i="2"/>
  <c r="A102" i="2"/>
  <c r="A105" i="2"/>
  <c r="A107" i="2"/>
  <c r="B12" i="1"/>
  <c r="A110" i="2" l="1"/>
  <c r="D62" i="2"/>
  <c r="D63" i="2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B76" i="2"/>
  <c r="C76" i="2" s="1"/>
  <c r="B80" i="2"/>
  <c r="C80" i="2" s="1"/>
  <c r="B84" i="2"/>
  <c r="C84" i="2" s="1"/>
  <c r="B77" i="2"/>
  <c r="C77" i="2" s="1"/>
  <c r="B81" i="2"/>
  <c r="C81" i="2" s="1"/>
  <c r="B75" i="2"/>
  <c r="B78" i="2"/>
  <c r="C78" i="2" s="1"/>
  <c r="B82" i="2"/>
  <c r="C82" i="2" s="1"/>
  <c r="B85" i="2"/>
  <c r="C85" i="2" s="1"/>
  <c r="B79" i="2"/>
  <c r="C79" i="2" s="1"/>
  <c r="B83" i="2"/>
  <c r="C83" i="2" s="1"/>
  <c r="C74" i="2"/>
  <c r="C11" i="1"/>
  <c r="D11" i="1" s="1"/>
  <c r="B86" i="2"/>
  <c r="A112" i="2"/>
  <c r="A115" i="2"/>
  <c r="A117" i="2"/>
  <c r="A120" i="2"/>
  <c r="A113" i="2"/>
  <c r="A116" i="2"/>
  <c r="A119" i="2"/>
  <c r="A121" i="2"/>
  <c r="A111" i="2"/>
  <c r="A118" i="2"/>
  <c r="A114" i="2"/>
  <c r="B13" i="1"/>
  <c r="D74" i="2" l="1"/>
  <c r="B89" i="2"/>
  <c r="C89" i="2" s="1"/>
  <c r="B93" i="2"/>
  <c r="C93" i="2" s="1"/>
  <c r="B97" i="2"/>
  <c r="C97" i="2" s="1"/>
  <c r="B90" i="2"/>
  <c r="C90" i="2" s="1"/>
  <c r="B94" i="2"/>
  <c r="C94" i="2" s="1"/>
  <c r="B87" i="2"/>
  <c r="C87" i="2" s="1"/>
  <c r="B91" i="2"/>
  <c r="C91" i="2" s="1"/>
  <c r="B95" i="2"/>
  <c r="C95" i="2" s="1"/>
  <c r="B88" i="2"/>
  <c r="C88" i="2" s="1"/>
  <c r="B92" i="2"/>
  <c r="C92" i="2" s="1"/>
  <c r="B96" i="2"/>
  <c r="C96" i="2" s="1"/>
  <c r="C86" i="2"/>
  <c r="C12" i="1"/>
  <c r="D12" i="1" s="1"/>
  <c r="B98" i="2"/>
  <c r="B14" i="1"/>
  <c r="C13" i="1" l="1"/>
  <c r="D13" i="1" s="1"/>
  <c r="B110" i="2"/>
  <c r="B101" i="2"/>
  <c r="C101" i="2" s="1"/>
  <c r="B105" i="2"/>
  <c r="C105" i="2" s="1"/>
  <c r="B109" i="2"/>
  <c r="C109" i="2" s="1"/>
  <c r="B102" i="2"/>
  <c r="C102" i="2" s="1"/>
  <c r="B106" i="2"/>
  <c r="C106" i="2" s="1"/>
  <c r="B99" i="2"/>
  <c r="C99" i="2" s="1"/>
  <c r="B103" i="2"/>
  <c r="C103" i="2" s="1"/>
  <c r="B107" i="2"/>
  <c r="C107" i="2" s="1"/>
  <c r="B100" i="2"/>
  <c r="C100" i="2" s="1"/>
  <c r="B104" i="2"/>
  <c r="C104" i="2" s="1"/>
  <c r="B108" i="2"/>
  <c r="C108" i="2" s="1"/>
  <c r="C98" i="2"/>
  <c r="B15" i="1"/>
  <c r="B113" i="2" l="1"/>
  <c r="C113" i="2" s="1"/>
  <c r="B117" i="2"/>
  <c r="C117" i="2" s="1"/>
  <c r="B121" i="2"/>
  <c r="C121" i="2" s="1"/>
  <c r="B114" i="2"/>
  <c r="C114" i="2" s="1"/>
  <c r="B118" i="2"/>
  <c r="C118" i="2" s="1"/>
  <c r="B111" i="2"/>
  <c r="C111" i="2" s="1"/>
  <c r="B115" i="2"/>
  <c r="C115" i="2" s="1"/>
  <c r="B119" i="2"/>
  <c r="C119" i="2" s="1"/>
  <c r="B112" i="2"/>
  <c r="C112" i="2" s="1"/>
  <c r="B116" i="2"/>
  <c r="C116" i="2" s="1"/>
  <c r="B120" i="2"/>
  <c r="C120" i="2" s="1"/>
  <c r="C110" i="2"/>
  <c r="C14" i="1"/>
  <c r="D14" i="1" s="1"/>
  <c r="B16" i="1"/>
  <c r="C15" i="1" l="1"/>
  <c r="D15" i="1" s="1"/>
  <c r="B17" i="1"/>
  <c r="C16" i="1" l="1"/>
  <c r="D16" i="1" s="1"/>
  <c r="B18" i="1"/>
  <c r="C17" i="1" l="1"/>
  <c r="D17" i="1" s="1"/>
  <c r="B19" i="1"/>
  <c r="C18" i="1" l="1"/>
  <c r="D18" i="1" s="1"/>
  <c r="B20" i="1"/>
  <c r="C19" i="1" l="1"/>
  <c r="D19" i="1" s="1"/>
  <c r="B21" i="1"/>
  <c r="C20" i="1" l="1"/>
  <c r="D20" i="1" s="1"/>
  <c r="B22" i="1"/>
  <c r="C21" i="1" l="1"/>
  <c r="D21" i="1" s="1"/>
  <c r="B23" i="1"/>
  <c r="C22" i="1" l="1"/>
  <c r="D22" i="1" s="1"/>
  <c r="B24" i="1"/>
  <c r="C23" i="1" l="1"/>
  <c r="D23" i="1" s="1"/>
  <c r="B25" i="1"/>
  <c r="C24" i="1" l="1"/>
  <c r="D24" i="1" s="1"/>
  <c r="B26" i="1"/>
  <c r="C25" i="1" l="1"/>
  <c r="D25" i="1" s="1"/>
  <c r="B27" i="1"/>
  <c r="C26" i="1" l="1"/>
  <c r="D26" i="1" s="1"/>
  <c r="B28" i="1"/>
  <c r="C27" i="1" l="1"/>
  <c r="D27" i="1" s="1"/>
  <c r="C28" i="1" l="1"/>
  <c r="D28" i="1" s="1"/>
  <c r="C75" i="2" l="1"/>
  <c r="D75" i="2" s="1"/>
  <c r="D76" i="2" l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J18" i="2" l="1"/>
  <c r="H30" i="1" s="1"/>
  <c r="G35" i="1"/>
  <c r="H35" i="1" s="1"/>
  <c r="E3" i="1" s="1"/>
  <c r="H36" i="1" l="1"/>
  <c r="E4" i="1" s="1"/>
  <c r="H37" i="1" l="1"/>
  <c r="E5" i="1" s="1"/>
  <c r="H38" i="1" l="1"/>
  <c r="E6" i="1" s="1"/>
  <c r="H39" i="1" l="1"/>
  <c r="E7" i="1" s="1"/>
  <c r="H40" i="1" l="1"/>
  <c r="E8" i="1" s="1"/>
  <c r="H41" i="1" l="1"/>
  <c r="E9" i="1" s="1"/>
  <c r="H42" i="1" l="1"/>
  <c r="E10" i="1" s="1"/>
  <c r="H43" i="1" l="1"/>
  <c r="E11" i="1" s="1"/>
  <c r="H44" i="1" l="1"/>
  <c r="E12" i="1" s="1"/>
  <c r="H45" i="1" l="1"/>
  <c r="E13" i="1" s="1"/>
  <c r="H46" i="1" l="1"/>
  <c r="E14" i="1" s="1"/>
  <c r="H47" i="1" l="1"/>
  <c r="E15" i="1" s="1"/>
  <c r="H48" i="1" l="1"/>
  <c r="E16" i="1" s="1"/>
  <c r="H49" i="1" l="1"/>
  <c r="E17" i="1" s="1"/>
  <c r="H50" i="1" l="1"/>
  <c r="E18" i="1" s="1"/>
  <c r="H51" i="1" l="1"/>
  <c r="E19" i="1" s="1"/>
  <c r="H52" i="1" l="1"/>
  <c r="E20" i="1" s="1"/>
  <c r="H53" i="1" l="1"/>
  <c r="E21" i="1" s="1"/>
  <c r="H54" i="1" l="1"/>
  <c r="E22" i="1" s="1"/>
  <c r="H55" i="1" l="1"/>
  <c r="E23" i="1" s="1"/>
  <c r="H56" i="1" l="1"/>
  <c r="E24" i="1" s="1"/>
  <c r="H57" i="1" l="1"/>
  <c r="E25" i="1" s="1"/>
  <c r="H58" i="1" l="1"/>
  <c r="E26" i="1" s="1"/>
  <c r="H59" i="1" l="1"/>
  <c r="E27" i="1" s="1"/>
  <c r="H60" i="1" l="1"/>
  <c r="E28" i="1" s="1"/>
</calcChain>
</file>

<file path=xl/sharedStrings.xml><?xml version="1.0" encoding="utf-8"?>
<sst xmlns="http://schemas.openxmlformats.org/spreadsheetml/2006/main" count="39" uniqueCount="39">
  <si>
    <t xml:space="preserve"> </t>
  </si>
  <si>
    <t>Geraçao Anual</t>
  </si>
  <si>
    <t>Custo kWh</t>
  </si>
  <si>
    <t>Caixa Anual</t>
  </si>
  <si>
    <t>Caixa Acumulado</t>
  </si>
  <si>
    <t>Custo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</si>
  <si>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</si>
  <si>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</si>
  <si>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</si>
  <si>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</si>
  <si>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</si>
  <si>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</si>
  <si>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</si>
  <si>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</si>
  <si>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</si>
  <si>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</si>
  <si>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</si>
  <si>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</si>
  <si>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</si>
  <si>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</si>
  <si>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</si>
  <si>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</si>
  <si>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</si>
  <si>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</si>
  <si>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</si>
  <si>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</si>
  <si>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</si>
  <si>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</si>
  <si>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</si>
  <si>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</si>
  <si>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</si>
  <si>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Rotulos</t>
  </si>
  <si>
    <t>Necessario Alterar</t>
  </si>
  <si>
    <t>Custo Total</t>
  </si>
  <si>
    <t>Coluna1</t>
  </si>
  <si>
    <t>Coluna2</t>
  </si>
  <si>
    <t>Payback</t>
  </si>
  <si>
    <t>Ano 26</t>
  </si>
  <si>
    <t>Ano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</si>
</sst>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Economia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Planilha1!$E$1</c:f>
              <c:strCache>
                <c:ptCount val="1"/>
                <c:pt idx="0">
                  <c:v>Caixa Acumulado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-239000</c:v>
                </c:pt>
                <c:pt idx="1">
                  <c:v>1.439957703999976E+19</c:v>
                </c:pt>
                <c:pt idx="2">
                  <c:v>3.0080716436559761E+19</c:v>
                </c:pt>
                <c:pt idx="3">
                  <c:v>4.7242852331683766E+19</c:v>
                </c:pt>
                <c:pt idx="4">
                  <c:v>6.6025372631118971E+19</c:v>
                </c:pt>
                <c:pt idx="5">
                  <c:v>8.6580732856776376E+19</c:v>
                </c:pt>
                <c:pt idx="6">
                  <c:v>1.0907567579090608E+20</c:v>
                </c:pt>
                <c:pt idx="7">
                  <c:v>1.3369256437294596E+20</c:v>
                </c:pt>
                <c:pt idx="8">
                  <c:v>1.6063083830313674E+20</c:v>
                </c:pt>
                <c:pt idx="9">
                  <c:v>1.9010860576528823E+20</c:v>
                </c:pt>
                <c:pt idx="10">
                  <c:v>2.2236438272649065E+20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474-AF92-3998394CD51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8-4474-AF92-3998394C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33696"/>
        <c:axId val="189891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Geraçao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1439957704</c:v>
                      </c:pt>
                      <c:pt idx="2" formatCode="General">
                        <c:v>1425558126.96</c:v>
                      </c:pt>
                      <c:pt idx="3" formatCode="General">
                        <c:v>1418358338.4400001</c:v>
                      </c:pt>
                      <c:pt idx="4" formatCode="General">
                        <c:v>1411158549.9200001</c:v>
                      </c:pt>
                      <c:pt idx="5" formatCode="General">
                        <c:v>1403958761.4000001</c:v>
                      </c:pt>
                      <c:pt idx="6" formatCode="General">
                        <c:v>1396758972.8800001</c:v>
                      </c:pt>
                      <c:pt idx="7" formatCode="General">
                        <c:v>1389559184.3600001</c:v>
                      </c:pt>
                      <c:pt idx="8" formatCode="General">
                        <c:v>1382359395.8400002</c:v>
                      </c:pt>
                      <c:pt idx="9" formatCode="General">
                        <c:v>1375159607.3200002</c:v>
                      </c:pt>
                      <c:pt idx="10" formatCode="General">
                        <c:v>1367959818.8000002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8-4474-AF92-3998394CD5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Custo kWh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Planilha1!$C$2:$C$12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10000000000</c:v>
                      </c:pt>
                      <c:pt idx="2" formatCode="General">
                        <c:v>11000000000</c:v>
                      </c:pt>
                      <c:pt idx="3" formatCode="General">
                        <c:v>12100000000.000002</c:v>
                      </c:pt>
                      <c:pt idx="4" formatCode="General">
                        <c:v>13310000000.000004</c:v>
                      </c:pt>
                      <c:pt idx="5" formatCode="General">
                        <c:v>14641000000.000006</c:v>
                      </c:pt>
                      <c:pt idx="6" formatCode="General">
                        <c:v>16105100000.000008</c:v>
                      </c:pt>
                      <c:pt idx="7" formatCode="General">
                        <c:v>17715610000.000011</c:v>
                      </c:pt>
                      <c:pt idx="8" formatCode="General">
                        <c:v>19487171000.000015</c:v>
                      </c:pt>
                      <c:pt idx="9" formatCode="General">
                        <c:v>21435888100.000019</c:v>
                      </c:pt>
                      <c:pt idx="10" formatCode="General">
                        <c:v>23579476910.000023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8-4474-AF92-3998394CD5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Caixa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1.439957704E+19</c:v>
                      </c:pt>
                      <c:pt idx="2">
                        <c:v>1.5681139396560001E+19</c:v>
                      </c:pt>
                      <c:pt idx="3">
                        <c:v>1.7162135895124003E+19</c:v>
                      </c:pt>
                      <c:pt idx="4">
                        <c:v>1.8782520299435205E+19</c:v>
                      </c:pt>
                      <c:pt idx="5">
                        <c:v>2.055536022565741E+19</c:v>
                      </c:pt>
                      <c:pt idx="6">
                        <c:v>2.2494942934129701E+19</c:v>
                      </c:pt>
                      <c:pt idx="7">
                        <c:v>2.461688858203988E+19</c:v>
                      </c:pt>
                      <c:pt idx="8">
                        <c:v>2.6938273930190795E+19</c:v>
                      </c:pt>
                      <c:pt idx="9">
                        <c:v>2.9477767462151492E+19</c:v>
                      </c:pt>
                      <c:pt idx="10">
                        <c:v>3.2255776961202422E+19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8-4474-AF92-3998394CD51C}"/>
                  </c:ext>
                </c:extLst>
              </c15:ser>
            </c15:filteredLineSeries>
          </c:ext>
        </c:extLst>
      </c:lineChart>
      <c:catAx>
        <c:axId val="2105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11776"/>
        <c:crosses val="autoZero"/>
        <c:auto val="1"/>
        <c:lblAlgn val="ctr"/>
        <c:lblOffset val="100"/>
        <c:noMultiLvlLbl val="0"/>
      </c:catAx>
      <c:valAx>
        <c:axId val="18989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152400</xdr:rowOff>
    </xdr:from>
    <xdr:to>
      <xdr:col>14</xdr:col>
      <xdr:colOff>327660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D878DC-AAE6-4BA8-A896-2436E617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A4C55-4100-4D78-96D5-F10CDE7BC244}" name="Tabela13" displayName="Tabela13" ref="A1:H28" totalsRowShown="0">
  <tableColumns count="8">
    <tableColumn id="1" xr3:uid="{9A0308C6-7AE1-4DB3-B5CA-AB02F93352B1}" name=" "/>
    <tableColumn id="2" xr3:uid="{64D82129-A54A-4E4B-8CBD-035C8B2AD059}" name="Geraçao Anual"/>
    <tableColumn id="3" xr3:uid="{389867E3-FA5C-43B3-8ACE-21B8A7B63DFC}" name="Custo kWh"/>
    <tableColumn id="4" xr3:uid="{20CB5B70-4699-446B-9683-6E59BAB7A50E}" name="Caixa Anual">
      <calculatedColumnFormula>Tabela13[[#This Row],[Geraçao Anual]]*Tabela13[[#This Row],[Custo kWh]]</calculatedColumnFormula>
    </tableColumn>
    <tableColumn id="5" xr3:uid="{42E0DFDD-1E32-4BD9-B3D2-DF8585F9D12C}" name="Caixa Acumulado" dataDxfId="0">
      <calculatedColumnFormula>H34</calculatedColumnFormula>
    </tableColumn>
    <tableColumn id="6" xr3:uid="{1919A610-F9B4-4459-99A6-A9AC3DC15B9C}" name="Custo">
      <calculatedColumnFormula>$G$33</calculatedColumnFormula>
    </tableColumn>
    <tableColumn id="7" xr3:uid="{4940D25C-CC20-4C90-ADFC-BAFB434B1FB7}" name="Coluna1"/>
    <tableColumn id="8" xr3:uid="{95B344DC-163F-4DF7-AEB8-EF8118C9D341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J60"/>
  <sheetViews>
    <sheetView tabSelected="1" workbookViewId="0">
      <selection activeCell="E3" sqref="E3"/>
    </sheetView>
  </sheetViews>
  <sheetFormatPr defaultRowHeight="15" x14ac:dyDescent="0.25"/>
  <cols>
    <col min="1" max="1" width="6.7109375" bestFit="1" customWidth="1"/>
    <col min="2" max="2" width="13.42578125" bestFit="1" customWidth="1"/>
    <col min="3" max="3" width="10.140625" bestFit="1" customWidth="1"/>
    <col min="4" max="4" width="11" bestFit="1" customWidth="1"/>
    <col min="5" max="5" width="15.7109375" bestFit="1" customWidth="1"/>
    <col min="6" max="6" width="8.42578125" bestFit="1" customWidth="1"/>
    <col min="7" max="7" width="14.42578125" bestFit="1" customWidth="1"/>
    <col min="8" max="8" width="16.28515625" bestFit="1" customWidth="1"/>
    <col min="10" max="10" width="17.140625" bestFit="1" customWidth="1"/>
  </cols>
  <sheetData>
    <row r="1" spans="1:8" ht="23.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  <c r="H1" s="2" t="s">
        <v>35</v>
      </c>
    </row>
    <row r="2" spans="1:8" ht="14.45" customHeight="1" x14ac:dyDescent="0.35">
      <c r="A2" t="s">
        <v>38</v>
      </c>
      <c r="B2">
        <v>0</v>
      </c>
      <c r="C2">
        <v>0</v>
      </c>
      <c r="D2">
        <v>0</v>
      </c>
      <c r="E2" s="17">
        <f>(-1)*G34</f>
        <v>-239000</v>
      </c>
      <c r="F2">
        <v>0</v>
      </c>
      <c r="G2" s="2"/>
      <c r="H2" s="2"/>
    </row>
    <row r="3" spans="1:8" x14ac:dyDescent="0.25">
      <c r="A3" t="s">
        <v>6</v>
      </c>
      <c r="B3" s="18">
        <v>1439957704</v>
      </c>
      <c r="C3" s="18">
        <v>10000000000</v>
      </c>
      <c r="D3">
        <f>Tabela13[[#This Row],[Geraçao Anual]]*Tabela13[[#This Row],[Custo kWh]]</f>
        <v>1.439957704E+19</v>
      </c>
      <c r="E3">
        <f>H35</f>
        <v>1.439957703999976E+19</v>
      </c>
      <c r="F3" s="1">
        <v>0.1</v>
      </c>
    </row>
    <row r="4" spans="1:8" x14ac:dyDescent="0.25">
      <c r="A4" t="s">
        <v>7</v>
      </c>
      <c r="B4">
        <f>B3*0.99</f>
        <v>1425558126.96</v>
      </c>
      <c r="C4">
        <f>C3*1.1</f>
        <v>11000000000</v>
      </c>
      <c r="D4">
        <f>Tabela13[[#This Row],[Geraçao Anual]]*Tabela13[[#This Row],[Custo kWh]]</f>
        <v>1.5681139396560001E+19</v>
      </c>
      <c r="E4">
        <f t="shared" ref="E4:E29" si="0">H36</f>
        <v>3.0080716436559761E+19</v>
      </c>
      <c r="F4">
        <f>F3+$F$3</f>
        <v>0.2</v>
      </c>
    </row>
    <row r="5" spans="1:8" x14ac:dyDescent="0.25">
      <c r="A5" t="s">
        <v>8</v>
      </c>
      <c r="B5">
        <f>B3*0.985</f>
        <v>1418358338.4400001</v>
      </c>
      <c r="C5">
        <f t="shared" ref="C5:C28" si="1">C4*1.1</f>
        <v>12100000000.000002</v>
      </c>
      <c r="D5">
        <f>Tabela13[[#This Row],[Geraçao Anual]]*Tabela13[[#This Row],[Custo kWh]]</f>
        <v>1.7162135895124003E+19</v>
      </c>
      <c r="E5">
        <f t="shared" si="0"/>
        <v>4.7242852331683766E+19</v>
      </c>
      <c r="F5">
        <f t="shared" ref="F5:F28" si="2">F4+$F$3</f>
        <v>0.30000000000000004</v>
      </c>
    </row>
    <row r="6" spans="1:8" x14ac:dyDescent="0.25">
      <c r="A6" t="s">
        <v>9</v>
      </c>
      <c r="B6">
        <f>B5-$E$34</f>
        <v>1411158549.9200001</v>
      </c>
      <c r="C6">
        <f t="shared" si="1"/>
        <v>13310000000.000004</v>
      </c>
      <c r="D6">
        <f>Tabela13[[#This Row],[Geraçao Anual]]*Tabela13[[#This Row],[Custo kWh]]</f>
        <v>1.8782520299435205E+19</v>
      </c>
      <c r="E6">
        <f t="shared" si="0"/>
        <v>6.6025372631118971E+19</v>
      </c>
      <c r="F6">
        <f t="shared" si="2"/>
        <v>0.4</v>
      </c>
    </row>
    <row r="7" spans="1:8" x14ac:dyDescent="0.25">
      <c r="A7" t="s">
        <v>10</v>
      </c>
      <c r="B7">
        <f t="shared" ref="B7:B28" si="3">B6-$E$34</f>
        <v>1403958761.4000001</v>
      </c>
      <c r="C7">
        <f t="shared" si="1"/>
        <v>14641000000.000006</v>
      </c>
      <c r="D7">
        <f>Tabela13[[#This Row],[Geraçao Anual]]*Tabela13[[#This Row],[Custo kWh]]</f>
        <v>2.055536022565741E+19</v>
      </c>
      <c r="E7">
        <f t="shared" si="0"/>
        <v>8.6580732856776376E+19</v>
      </c>
      <c r="F7">
        <f t="shared" si="2"/>
        <v>0.5</v>
      </c>
    </row>
    <row r="8" spans="1:8" x14ac:dyDescent="0.25">
      <c r="A8" t="s">
        <v>11</v>
      </c>
      <c r="B8">
        <f t="shared" si="3"/>
        <v>1396758972.8800001</v>
      </c>
      <c r="C8">
        <f t="shared" si="1"/>
        <v>16105100000.000008</v>
      </c>
      <c r="D8">
        <f>Tabela13[[#This Row],[Geraçao Anual]]*Tabela13[[#This Row],[Custo kWh]]</f>
        <v>2.2494942934129701E+19</v>
      </c>
      <c r="E8">
        <f t="shared" si="0"/>
        <v>1.0907567579090608E+20</v>
      </c>
      <c r="F8">
        <f t="shared" si="2"/>
        <v>0.6</v>
      </c>
    </row>
    <row r="9" spans="1:8" x14ac:dyDescent="0.25">
      <c r="A9" t="s">
        <v>12</v>
      </c>
      <c r="B9">
        <f t="shared" si="3"/>
        <v>1389559184.3600001</v>
      </c>
      <c r="C9">
        <f t="shared" si="1"/>
        <v>17715610000.000011</v>
      </c>
      <c r="D9">
        <f>Tabela13[[#This Row],[Geraçao Anual]]*Tabela13[[#This Row],[Custo kWh]]</f>
        <v>2.461688858203988E+19</v>
      </c>
      <c r="E9">
        <f t="shared" si="0"/>
        <v>1.3369256437294596E+20</v>
      </c>
      <c r="F9">
        <f t="shared" si="2"/>
        <v>0.7</v>
      </c>
    </row>
    <row r="10" spans="1:8" x14ac:dyDescent="0.25">
      <c r="A10" t="s">
        <v>13</v>
      </c>
      <c r="B10">
        <f t="shared" si="3"/>
        <v>1382359395.8400002</v>
      </c>
      <c r="C10">
        <f t="shared" si="1"/>
        <v>19487171000.000015</v>
      </c>
      <c r="D10">
        <f>Tabela13[[#This Row],[Geraçao Anual]]*Tabela13[[#This Row],[Custo kWh]]</f>
        <v>2.6938273930190795E+19</v>
      </c>
      <c r="E10">
        <f t="shared" si="0"/>
        <v>1.6063083830313674E+20</v>
      </c>
      <c r="F10">
        <f t="shared" si="2"/>
        <v>0.79999999999999993</v>
      </c>
    </row>
    <row r="11" spans="1:8" x14ac:dyDescent="0.25">
      <c r="A11" t="s">
        <v>14</v>
      </c>
      <c r="B11">
        <f t="shared" si="3"/>
        <v>1375159607.3200002</v>
      </c>
      <c r="C11">
        <f t="shared" si="1"/>
        <v>21435888100.000019</v>
      </c>
      <c r="D11">
        <f>Tabela13[[#This Row],[Geraçao Anual]]*Tabela13[[#This Row],[Custo kWh]]</f>
        <v>2.9477767462151492E+19</v>
      </c>
      <c r="E11">
        <f t="shared" si="0"/>
        <v>1.9010860576528823E+20</v>
      </c>
      <c r="F11">
        <f t="shared" si="2"/>
        <v>0.89999999999999991</v>
      </c>
    </row>
    <row r="12" spans="1:8" x14ac:dyDescent="0.25">
      <c r="A12" t="s">
        <v>15</v>
      </c>
      <c r="B12">
        <f t="shared" si="3"/>
        <v>1367959818.8000002</v>
      </c>
      <c r="C12">
        <f t="shared" si="1"/>
        <v>23579476910.000023</v>
      </c>
      <c r="D12">
        <f>Tabela13[[#This Row],[Geraçao Anual]]*Tabela13[[#This Row],[Custo kWh]]</f>
        <v>3.2255776961202422E+19</v>
      </c>
      <c r="E12">
        <f t="shared" si="0"/>
        <v>2.2236438272649065E+20</v>
      </c>
      <c r="F12">
        <f t="shared" si="2"/>
        <v>0.99999999999999989</v>
      </c>
    </row>
    <row r="13" spans="1:8" x14ac:dyDescent="0.25">
      <c r="A13" t="s">
        <v>16</v>
      </c>
      <c r="B13">
        <f t="shared" si="3"/>
        <v>1360760030.2800002</v>
      </c>
      <c r="C13">
        <f t="shared" si="1"/>
        <v>25937424601.000027</v>
      </c>
      <c r="D13">
        <f>Tabela13[[#This Row],[Geraçao Anual]]*Tabela13[[#This Row],[Custo kWh]]</f>
        <v>3.5294610685442019E+19</v>
      </c>
      <c r="E13">
        <f t="shared" si="0"/>
        <v>2.5765899341193268E+20</v>
      </c>
      <c r="F13">
        <f t="shared" si="2"/>
        <v>1.0999999999999999</v>
      </c>
    </row>
    <row r="14" spans="1:8" x14ac:dyDescent="0.25">
      <c r="A14" t="s">
        <v>17</v>
      </c>
      <c r="B14">
        <f t="shared" si="3"/>
        <v>1353560241.7600002</v>
      </c>
      <c r="C14">
        <f t="shared" si="1"/>
        <v>28531167061.100033</v>
      </c>
      <c r="D14">
        <f>Tabela13[[#This Row],[Geraçao Anual]]*Tabela13[[#This Row],[Custo kWh]]</f>
        <v>3.8618653384917516E+19</v>
      </c>
      <c r="E14">
        <f t="shared" si="0"/>
        <v>2.962776467968502E+20</v>
      </c>
      <c r="F14">
        <f t="shared" si="2"/>
        <v>1.2</v>
      </c>
    </row>
    <row r="15" spans="1:8" x14ac:dyDescent="0.25">
      <c r="A15" t="s">
        <v>18</v>
      </c>
      <c r="B15">
        <f t="shared" si="3"/>
        <v>1346360453.2400002</v>
      </c>
      <c r="C15">
        <f t="shared" si="1"/>
        <v>31384283767.210037</v>
      </c>
      <c r="D15">
        <f>Tabela13[[#This Row],[Geraçao Anual]]*Tabela13[[#This Row],[Custo kWh]]</f>
        <v>4.2254558517433688E+19</v>
      </c>
      <c r="E15">
        <f t="shared" si="0"/>
        <v>3.3853220531428386E+20</v>
      </c>
      <c r="F15">
        <f t="shared" si="2"/>
        <v>1.3</v>
      </c>
    </row>
    <row r="16" spans="1:8" x14ac:dyDescent="0.25">
      <c r="A16" t="s">
        <v>19</v>
      </c>
      <c r="B16">
        <f t="shared" si="3"/>
        <v>1339160664.7200003</v>
      </c>
      <c r="C16">
        <f t="shared" si="1"/>
        <v>34522712143.931046</v>
      </c>
      <c r="D16">
        <f>Tabela13[[#This Row],[Geraçao Anual]]*Tabela13[[#This Row],[Custo kWh]]</f>
        <v>4.6231458142603928E+19</v>
      </c>
      <c r="E16">
        <f t="shared" si="0"/>
        <v>3.8476366345688777E+20</v>
      </c>
      <c r="F16">
        <f t="shared" si="2"/>
        <v>1.4000000000000001</v>
      </c>
    </row>
    <row r="17" spans="1:10" x14ac:dyDescent="0.25">
      <c r="A17" t="s">
        <v>20</v>
      </c>
      <c r="B17">
        <f t="shared" si="3"/>
        <v>1331960876.2000003</v>
      </c>
      <c r="C17">
        <f t="shared" si="1"/>
        <v>37974983358.32415</v>
      </c>
      <c r="D17">
        <f>Tabela13[[#This Row],[Geraçao Anual]]*Tabela13[[#This Row],[Custo kWh]]</f>
        <v>5.0581192107633861E+19</v>
      </c>
      <c r="E17">
        <f t="shared" si="0"/>
        <v>4.3534485556452164E+20</v>
      </c>
      <c r="F17">
        <f t="shared" si="2"/>
        <v>1.5000000000000002</v>
      </c>
    </row>
    <row r="18" spans="1:10" x14ac:dyDescent="0.25">
      <c r="A18" t="s">
        <v>21</v>
      </c>
      <c r="B18">
        <f t="shared" si="3"/>
        <v>1324761087.6800003</v>
      </c>
      <c r="C18">
        <f t="shared" si="1"/>
        <v>41772481694.15657</v>
      </c>
      <c r="D18">
        <f>Tabela13[[#This Row],[Geraçao Anual]]*Tabela13[[#This Row],[Custo kWh]]</f>
        <v>5.5338558284243763E+19</v>
      </c>
      <c r="E18">
        <f t="shared" si="0"/>
        <v>4.9068341384876537E+20</v>
      </c>
      <c r="F18">
        <f t="shared" si="2"/>
        <v>1.6000000000000003</v>
      </c>
    </row>
    <row r="19" spans="1:10" x14ac:dyDescent="0.25">
      <c r="A19" t="s">
        <v>22</v>
      </c>
      <c r="B19">
        <f t="shared" si="3"/>
        <v>1317561299.1600003</v>
      </c>
      <c r="C19">
        <f t="shared" si="1"/>
        <v>45949729863.572227</v>
      </c>
      <c r="D19">
        <f>Tabela13[[#This Row],[Geraçao Anual]]*Tabela13[[#This Row],[Custo kWh]]</f>
        <v>6.054158577509929E+19</v>
      </c>
      <c r="E19">
        <f t="shared" si="0"/>
        <v>5.5122499962386468E+20</v>
      </c>
      <c r="F19">
        <f t="shared" si="2"/>
        <v>1.7000000000000004</v>
      </c>
    </row>
    <row r="20" spans="1:10" x14ac:dyDescent="0.25">
      <c r="A20" t="s">
        <v>23</v>
      </c>
      <c r="B20">
        <f t="shared" si="3"/>
        <v>1310361510.6400003</v>
      </c>
      <c r="C20">
        <f t="shared" si="1"/>
        <v>50544702849.929451</v>
      </c>
      <c r="D20">
        <f>Tabela13[[#This Row],[Geraçao Anual]]*Tabela13[[#This Row],[Custo kWh]]</f>
        <v>6.6231833181283484E+19</v>
      </c>
      <c r="E20">
        <f t="shared" si="0"/>
        <v>6.1745683280514816E+20</v>
      </c>
      <c r="F20">
        <f t="shared" si="2"/>
        <v>1.8000000000000005</v>
      </c>
    </row>
    <row r="21" spans="1:10" x14ac:dyDescent="0.25">
      <c r="A21" t="s">
        <v>24</v>
      </c>
      <c r="B21">
        <f t="shared" si="3"/>
        <v>1303161722.1200004</v>
      </c>
      <c r="C21">
        <f t="shared" si="1"/>
        <v>55599173134.922401</v>
      </c>
      <c r="D21">
        <f>Tabela13[[#This Row],[Geraçao Anual]]*Tabela13[[#This Row],[Custo kWh]]</f>
        <v>7.2454714210953535E+19</v>
      </c>
      <c r="E21">
        <f t="shared" si="0"/>
        <v>6.8991154701610176E+20</v>
      </c>
      <c r="F21">
        <f t="shared" si="2"/>
        <v>1.9000000000000006</v>
      </c>
    </row>
    <row r="22" spans="1:10" x14ac:dyDescent="0.25">
      <c r="A22" t="s">
        <v>25</v>
      </c>
      <c r="B22">
        <f t="shared" si="3"/>
        <v>1295961933.6000004</v>
      </c>
      <c r="C22">
        <f t="shared" si="1"/>
        <v>61159090448.41465</v>
      </c>
      <c r="D22">
        <f>Tabela13[[#This Row],[Geraçao Anual]]*Tabela13[[#This Row],[Custo kWh]]</f>
        <v>7.9259853114744766E+19</v>
      </c>
      <c r="E22">
        <f t="shared" si="0"/>
        <v>7.6917140013084652E+20</v>
      </c>
      <c r="F22">
        <f t="shared" si="2"/>
        <v>2.0000000000000004</v>
      </c>
    </row>
    <row r="23" spans="1:10" x14ac:dyDescent="0.25">
      <c r="A23" t="s">
        <v>26</v>
      </c>
      <c r="B23">
        <f t="shared" si="3"/>
        <v>1288762145.0800004</v>
      </c>
      <c r="C23">
        <f t="shared" si="1"/>
        <v>67274999493.256119</v>
      </c>
      <c r="D23">
        <f>Tabela13[[#This Row],[Geraçao Anual]]*Tabela13[[#This Row],[Custo kWh]]</f>
        <v>8.6701472657184702E+19</v>
      </c>
      <c r="E23">
        <f t="shared" si="0"/>
        <v>8.5587287278803118E+20</v>
      </c>
      <c r="F23">
        <f t="shared" si="2"/>
        <v>2.1000000000000005</v>
      </c>
    </row>
    <row r="24" spans="1:10" x14ac:dyDescent="0.25">
      <c r="A24" t="s">
        <v>27</v>
      </c>
      <c r="B24">
        <f t="shared" si="3"/>
        <v>1281562356.5600004</v>
      </c>
      <c r="C24">
        <f t="shared" si="1"/>
        <v>74002499442.581741</v>
      </c>
      <c r="D24">
        <f>Tabela13[[#This Row],[Geraçao Anual]]*Tabela13[[#This Row],[Custo kWh]]</f>
        <v>9.4838817576965177E+19</v>
      </c>
      <c r="E24">
        <f t="shared" si="0"/>
        <v>9.5071169036499629E+20</v>
      </c>
      <c r="F24">
        <f t="shared" si="2"/>
        <v>2.2000000000000006</v>
      </c>
    </row>
    <row r="25" spans="1:10" x14ac:dyDescent="0.25">
      <c r="A25" t="s">
        <v>28</v>
      </c>
      <c r="B25">
        <f t="shared" si="3"/>
        <v>1274362568.0400004</v>
      </c>
      <c r="C25">
        <f t="shared" si="1"/>
        <v>81402749386.83992</v>
      </c>
      <c r="D25">
        <f>Tabela13[[#This Row],[Geraçao Anual]]*Tabela13[[#This Row],[Custo kWh]]</f>
        <v>1.037366167541299E+20</v>
      </c>
      <c r="E25">
        <f t="shared" si="0"/>
        <v>1.0544483071191262E+21</v>
      </c>
      <c r="F25">
        <f t="shared" si="2"/>
        <v>2.3000000000000007</v>
      </c>
    </row>
    <row r="26" spans="1:10" x14ac:dyDescent="0.25">
      <c r="A26" t="s">
        <v>29</v>
      </c>
      <c r="B26">
        <f t="shared" si="3"/>
        <v>1267162779.5200005</v>
      </c>
      <c r="C26">
        <f t="shared" si="1"/>
        <v>89543024325.523926</v>
      </c>
      <c r="D26">
        <f>Tabela13[[#This Row],[Geraçao Anual]]*Tabela13[[#This Row],[Custo kWh]]</f>
        <v>1.1346558759095791E+20</v>
      </c>
      <c r="E26">
        <f t="shared" si="0"/>
        <v>1.1679138947100841E+21</v>
      </c>
      <c r="F26">
        <f t="shared" si="2"/>
        <v>2.4000000000000008</v>
      </c>
    </row>
    <row r="27" spans="1:10" x14ac:dyDescent="0.25">
      <c r="A27" t="s">
        <v>30</v>
      </c>
      <c r="B27">
        <f t="shared" si="3"/>
        <v>1259962991.0000005</v>
      </c>
      <c r="C27">
        <f t="shared" si="1"/>
        <v>98497326758.076324</v>
      </c>
      <c r="D27">
        <f>Tabela13[[#This Row],[Geraçao Anual]]*Tabela13[[#This Row],[Custo kWh]]</f>
        <v>1.2410298642761022E+20</v>
      </c>
      <c r="E27">
        <f t="shared" si="0"/>
        <v>1.2920168811376943E+21</v>
      </c>
      <c r="F27">
        <f t="shared" si="2"/>
        <v>2.5000000000000009</v>
      </c>
    </row>
    <row r="28" spans="1:10" x14ac:dyDescent="0.25">
      <c r="A28" t="s">
        <v>37</v>
      </c>
      <c r="B28">
        <f t="shared" si="3"/>
        <v>1252763202.4800005</v>
      </c>
      <c r="C28">
        <f t="shared" si="1"/>
        <v>108347059433.88397</v>
      </c>
      <c r="D28">
        <f>Tabela13[[#This Row],[Geraçao Anual]]*Tabela13[[#This Row],[Custo kWh]]</f>
        <v>1.3573320915568343E+20</v>
      </c>
      <c r="E28">
        <f t="shared" si="0"/>
        <v>1.4277500902933778E+21</v>
      </c>
      <c r="F28">
        <f t="shared" si="2"/>
        <v>2.600000000000001</v>
      </c>
    </row>
    <row r="29" spans="1:10" x14ac:dyDescent="0.25">
      <c r="E29">
        <f t="shared" si="0"/>
        <v>0</v>
      </c>
    </row>
    <row r="30" spans="1:10" x14ac:dyDescent="0.25">
      <c r="G30" t="s">
        <v>36</v>
      </c>
      <c r="H30" t="e">
        <f>Planilha2!J18</f>
        <v>#N/A</v>
      </c>
    </row>
    <row r="31" spans="1:10" x14ac:dyDescent="0.25">
      <c r="J31" t="s">
        <v>31</v>
      </c>
    </row>
    <row r="32" spans="1:10" x14ac:dyDescent="0.25">
      <c r="J32" s="1" t="s">
        <v>32</v>
      </c>
    </row>
    <row r="33" spans="5:8" x14ac:dyDescent="0.25">
      <c r="G33" t="s">
        <v>33</v>
      </c>
    </row>
    <row r="34" spans="5:8" x14ac:dyDescent="0.25">
      <c r="E34">
        <f>B4-B5</f>
        <v>7199788.5199999809</v>
      </c>
      <c r="G34" s="1">
        <v>239000</v>
      </c>
    </row>
    <row r="35" spans="5:8" x14ac:dyDescent="0.25">
      <c r="G35">
        <f>(G34-D3)*-1</f>
        <v>1.439957703999976E+19</v>
      </c>
      <c r="H35">
        <f>G35</f>
        <v>1.439957703999976E+19</v>
      </c>
    </row>
    <row r="36" spans="5:8" x14ac:dyDescent="0.25">
      <c r="H36">
        <f>H35+D4</f>
        <v>3.0080716436559761E+19</v>
      </c>
    </row>
    <row r="37" spans="5:8" x14ac:dyDescent="0.25">
      <c r="H37">
        <f>H36+D5</f>
        <v>4.7242852331683766E+19</v>
      </c>
    </row>
    <row r="38" spans="5:8" x14ac:dyDescent="0.25">
      <c r="H38">
        <f t="shared" ref="H38:H55" si="4">H37+D6</f>
        <v>6.6025372631118971E+19</v>
      </c>
    </row>
    <row r="39" spans="5:8" x14ac:dyDescent="0.25">
      <c r="H39">
        <f t="shared" si="4"/>
        <v>8.6580732856776376E+19</v>
      </c>
    </row>
    <row r="40" spans="5:8" x14ac:dyDescent="0.25">
      <c r="H40">
        <f t="shared" si="4"/>
        <v>1.0907567579090608E+20</v>
      </c>
    </row>
    <row r="41" spans="5:8" x14ac:dyDescent="0.25">
      <c r="H41">
        <f t="shared" si="4"/>
        <v>1.3369256437294596E+20</v>
      </c>
    </row>
    <row r="42" spans="5:8" x14ac:dyDescent="0.25">
      <c r="H42">
        <f t="shared" si="4"/>
        <v>1.6063083830313674E+20</v>
      </c>
    </row>
    <row r="43" spans="5:8" x14ac:dyDescent="0.25">
      <c r="H43">
        <f t="shared" si="4"/>
        <v>1.9010860576528823E+20</v>
      </c>
    </row>
    <row r="44" spans="5:8" x14ac:dyDescent="0.25">
      <c r="H44">
        <f t="shared" si="4"/>
        <v>2.2236438272649065E+20</v>
      </c>
    </row>
    <row r="45" spans="5:8" x14ac:dyDescent="0.25">
      <c r="H45">
        <f t="shared" si="4"/>
        <v>2.5765899341193268E+20</v>
      </c>
    </row>
    <row r="46" spans="5:8" x14ac:dyDescent="0.25">
      <c r="H46">
        <f t="shared" si="4"/>
        <v>2.962776467968502E+20</v>
      </c>
    </row>
    <row r="47" spans="5:8" x14ac:dyDescent="0.25">
      <c r="H47">
        <f t="shared" si="4"/>
        <v>3.3853220531428386E+20</v>
      </c>
    </row>
    <row r="48" spans="5:8" x14ac:dyDescent="0.25">
      <c r="H48">
        <f t="shared" si="4"/>
        <v>3.8476366345688777E+20</v>
      </c>
    </row>
    <row r="49" spans="8:8" x14ac:dyDescent="0.25">
      <c r="H49">
        <f t="shared" si="4"/>
        <v>4.3534485556452164E+20</v>
      </c>
    </row>
    <row r="50" spans="8:8" x14ac:dyDescent="0.25">
      <c r="H50">
        <f t="shared" si="4"/>
        <v>4.9068341384876537E+20</v>
      </c>
    </row>
    <row r="51" spans="8:8" x14ac:dyDescent="0.25">
      <c r="H51">
        <f t="shared" si="4"/>
        <v>5.5122499962386468E+20</v>
      </c>
    </row>
    <row r="52" spans="8:8" x14ac:dyDescent="0.25">
      <c r="H52">
        <f t="shared" si="4"/>
        <v>6.1745683280514816E+20</v>
      </c>
    </row>
    <row r="53" spans="8:8" x14ac:dyDescent="0.25">
      <c r="H53">
        <f t="shared" si="4"/>
        <v>6.8991154701610176E+20</v>
      </c>
    </row>
    <row r="54" spans="8:8" x14ac:dyDescent="0.25">
      <c r="H54">
        <f t="shared" si="4"/>
        <v>7.6917140013084652E+20</v>
      </c>
    </row>
    <row r="55" spans="8:8" x14ac:dyDescent="0.25">
      <c r="H55">
        <f t="shared" si="4"/>
        <v>8.5587287278803118E+20</v>
      </c>
    </row>
    <row r="56" spans="8:8" x14ac:dyDescent="0.25">
      <c r="H56">
        <f>H55+D24</f>
        <v>9.5071169036499629E+20</v>
      </c>
    </row>
    <row r="57" spans="8:8" x14ac:dyDescent="0.25">
      <c r="H57">
        <f>H56+D25</f>
        <v>1.0544483071191262E+21</v>
      </c>
    </row>
    <row r="58" spans="8:8" x14ac:dyDescent="0.25">
      <c r="H58">
        <f t="shared" ref="H58:H60" si="5">H57+D26</f>
        <v>1.1679138947100841E+21</v>
      </c>
    </row>
    <row r="59" spans="8:8" x14ac:dyDescent="0.25">
      <c r="H59">
        <f t="shared" si="5"/>
        <v>1.2920168811376943E+21</v>
      </c>
    </row>
    <row r="60" spans="8:8" x14ac:dyDescent="0.25">
      <c r="H60">
        <f t="shared" si="5"/>
        <v>1.4277500902933778E+21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8FA-3B1E-4BF3-AB9F-E915808D852A}">
  <dimension ref="A1:J121"/>
  <sheetViews>
    <sheetView workbookViewId="0">
      <selection activeCell="J18" sqref="J18"/>
    </sheetView>
  </sheetViews>
  <sheetFormatPr defaultRowHeight="15" x14ac:dyDescent="0.25"/>
  <cols>
    <col min="4" max="4" width="11.7109375" bestFit="1" customWidth="1"/>
  </cols>
  <sheetData>
    <row r="1" spans="1:5" ht="15.75" thickBot="1" x14ac:dyDescent="0.3"/>
    <row r="2" spans="1:5" x14ac:dyDescent="0.25">
      <c r="A2" s="3">
        <f>Planilha1!B3/12</f>
        <v>119996475.33333333</v>
      </c>
      <c r="B2" s="4">
        <f>Planilha1!C3</f>
        <v>10000000000</v>
      </c>
      <c r="C2" s="4">
        <f>A2*B2</f>
        <v>1.1999647533333332E+18</v>
      </c>
      <c r="D2" s="5">
        <f>(Planilha1!G34-Planilha2!C2)*-1</f>
        <v>1.1999647533330941E+18</v>
      </c>
      <c r="E2">
        <f>1/12</f>
        <v>8.3333333333333329E-2</v>
      </c>
    </row>
    <row r="3" spans="1:5" x14ac:dyDescent="0.25">
      <c r="A3" s="6">
        <f>$A$2</f>
        <v>119996475.33333333</v>
      </c>
      <c r="B3" s="7">
        <f>$B$2</f>
        <v>10000000000</v>
      </c>
      <c r="C3" s="7">
        <f>A3*B3</f>
        <v>1.1999647533333332E+18</v>
      </c>
      <c r="D3" s="8">
        <f>D2+C3</f>
        <v>2.3999295066664274E+18</v>
      </c>
      <c r="E3">
        <f>E2*2</f>
        <v>0.16666666666666666</v>
      </c>
    </row>
    <row r="4" spans="1:5" x14ac:dyDescent="0.25">
      <c r="A4" s="6">
        <f t="shared" ref="A4:A13" si="0">$A$2</f>
        <v>119996475.33333333</v>
      </c>
      <c r="B4" s="7">
        <f t="shared" ref="B4:B13" si="1">$B$2</f>
        <v>10000000000</v>
      </c>
      <c r="C4" s="7">
        <f t="shared" ref="C4:C15" si="2">A4*B4</f>
        <v>1.1999647533333332E+18</v>
      </c>
      <c r="D4" s="8">
        <f t="shared" ref="D4:D15" si="3">D3+C4</f>
        <v>3.5998942599997604E+18</v>
      </c>
      <c r="E4">
        <f>E3+$E$2</f>
        <v>0.25</v>
      </c>
    </row>
    <row r="5" spans="1:5" x14ac:dyDescent="0.25">
      <c r="A5" s="6">
        <f t="shared" si="0"/>
        <v>119996475.33333333</v>
      </c>
      <c r="B5" s="7">
        <f t="shared" si="1"/>
        <v>10000000000</v>
      </c>
      <c r="C5" s="7">
        <f t="shared" si="2"/>
        <v>1.1999647533333332E+18</v>
      </c>
      <c r="D5" s="8">
        <f t="shared" si="3"/>
        <v>4.7998590133330934E+18</v>
      </c>
      <c r="E5">
        <f t="shared" ref="E5:E68" si="4">E4+$E$2</f>
        <v>0.33333333333333331</v>
      </c>
    </row>
    <row r="6" spans="1:5" x14ac:dyDescent="0.25">
      <c r="A6" s="6">
        <f t="shared" si="0"/>
        <v>119996475.33333333</v>
      </c>
      <c r="B6" s="7">
        <f t="shared" si="1"/>
        <v>10000000000</v>
      </c>
      <c r="C6" s="7">
        <f t="shared" si="2"/>
        <v>1.1999647533333332E+18</v>
      </c>
      <c r="D6" s="8">
        <f t="shared" si="3"/>
        <v>5.9998237666664264E+18</v>
      </c>
      <c r="E6">
        <f t="shared" si="4"/>
        <v>0.41666666666666663</v>
      </c>
    </row>
    <row r="7" spans="1:5" x14ac:dyDescent="0.25">
      <c r="A7" s="6">
        <f t="shared" si="0"/>
        <v>119996475.33333333</v>
      </c>
      <c r="B7" s="7">
        <f t="shared" si="1"/>
        <v>10000000000</v>
      </c>
      <c r="C7" s="7">
        <f t="shared" si="2"/>
        <v>1.1999647533333332E+18</v>
      </c>
      <c r="D7" s="8">
        <f t="shared" si="3"/>
        <v>7.1997885199997594E+18</v>
      </c>
      <c r="E7">
        <f t="shared" si="4"/>
        <v>0.49999999999999994</v>
      </c>
    </row>
    <row r="8" spans="1:5" x14ac:dyDescent="0.25">
      <c r="A8" s="6">
        <f t="shared" si="0"/>
        <v>119996475.33333333</v>
      </c>
      <c r="B8" s="7">
        <f t="shared" si="1"/>
        <v>10000000000</v>
      </c>
      <c r="C8" s="7">
        <f t="shared" si="2"/>
        <v>1.1999647533333332E+18</v>
      </c>
      <c r="D8" s="8">
        <f t="shared" si="3"/>
        <v>8.3997532733330924E+18</v>
      </c>
      <c r="E8">
        <f t="shared" si="4"/>
        <v>0.58333333333333326</v>
      </c>
    </row>
    <row r="9" spans="1:5" x14ac:dyDescent="0.25">
      <c r="A9" s="6">
        <f t="shared" si="0"/>
        <v>119996475.33333333</v>
      </c>
      <c r="B9" s="7">
        <f t="shared" si="1"/>
        <v>10000000000</v>
      </c>
      <c r="C9" s="7">
        <f t="shared" si="2"/>
        <v>1.1999647533333332E+18</v>
      </c>
      <c r="D9" s="8">
        <f t="shared" si="3"/>
        <v>9.5997180266664264E+18</v>
      </c>
      <c r="E9">
        <f t="shared" si="4"/>
        <v>0.66666666666666663</v>
      </c>
    </row>
    <row r="10" spans="1:5" x14ac:dyDescent="0.25">
      <c r="A10" s="6">
        <f t="shared" si="0"/>
        <v>119996475.33333333</v>
      </c>
      <c r="B10" s="7">
        <f t="shared" si="1"/>
        <v>10000000000</v>
      </c>
      <c r="C10" s="7">
        <f t="shared" si="2"/>
        <v>1.1999647533333332E+18</v>
      </c>
      <c r="D10" s="8">
        <f t="shared" si="3"/>
        <v>1.079968277999976E+19</v>
      </c>
      <c r="E10">
        <f t="shared" si="4"/>
        <v>0.75</v>
      </c>
    </row>
    <row r="11" spans="1:5" x14ac:dyDescent="0.25">
      <c r="A11" s="6">
        <f t="shared" si="0"/>
        <v>119996475.33333333</v>
      </c>
      <c r="B11" s="7">
        <f t="shared" si="1"/>
        <v>10000000000</v>
      </c>
      <c r="C11" s="7">
        <f t="shared" si="2"/>
        <v>1.1999647533333332E+18</v>
      </c>
      <c r="D11" s="8">
        <f t="shared" si="3"/>
        <v>1.1999647533333094E+19</v>
      </c>
      <c r="E11">
        <f t="shared" si="4"/>
        <v>0.83333333333333337</v>
      </c>
    </row>
    <row r="12" spans="1:5" x14ac:dyDescent="0.25">
      <c r="A12" s="6">
        <f t="shared" si="0"/>
        <v>119996475.33333333</v>
      </c>
      <c r="B12" s="7">
        <f t="shared" si="1"/>
        <v>10000000000</v>
      </c>
      <c r="C12" s="7">
        <f t="shared" si="2"/>
        <v>1.1999647533333332E+18</v>
      </c>
      <c r="D12" s="8">
        <f t="shared" si="3"/>
        <v>1.3199612286666428E+19</v>
      </c>
      <c r="E12">
        <f t="shared" si="4"/>
        <v>0.91666666666666674</v>
      </c>
    </row>
    <row r="13" spans="1:5" ht="15.75" thickBot="1" x14ac:dyDescent="0.3">
      <c r="A13" s="9">
        <f t="shared" si="0"/>
        <v>119996475.33333333</v>
      </c>
      <c r="B13" s="10">
        <f t="shared" si="1"/>
        <v>10000000000</v>
      </c>
      <c r="C13" s="10">
        <f t="shared" si="2"/>
        <v>1.1999647533333332E+18</v>
      </c>
      <c r="D13" s="11">
        <f t="shared" si="3"/>
        <v>1.4399577039999762E+19</v>
      </c>
      <c r="E13">
        <f t="shared" si="4"/>
        <v>1</v>
      </c>
    </row>
    <row r="14" spans="1:5" x14ac:dyDescent="0.25">
      <c r="A14" s="3">
        <f>Planilha1!B4/12</f>
        <v>118796510.58</v>
      </c>
      <c r="B14" s="4">
        <f>Planilha1!C4</f>
        <v>11000000000</v>
      </c>
      <c r="C14" s="4">
        <f t="shared" si="2"/>
        <v>1.30676161638E+18</v>
      </c>
      <c r="D14" s="5">
        <f t="shared" si="3"/>
        <v>1.5706338656379763E+19</v>
      </c>
      <c r="E14">
        <f t="shared" si="4"/>
        <v>1.0833333333333333</v>
      </c>
    </row>
    <row r="15" spans="1:5" x14ac:dyDescent="0.25">
      <c r="A15" s="6">
        <f>$A$14</f>
        <v>118796510.58</v>
      </c>
      <c r="B15" s="7">
        <f>$B$14</f>
        <v>11000000000</v>
      </c>
      <c r="C15" s="7">
        <f t="shared" si="2"/>
        <v>1.30676161638E+18</v>
      </c>
      <c r="D15" s="8">
        <f t="shared" si="3"/>
        <v>1.7013100272759763E+19</v>
      </c>
      <c r="E15">
        <f t="shared" si="4"/>
        <v>1.1666666666666665</v>
      </c>
    </row>
    <row r="16" spans="1:5" x14ac:dyDescent="0.25">
      <c r="A16" s="6">
        <f t="shared" ref="A16:A25" si="5">$A$14</f>
        <v>118796510.58</v>
      </c>
      <c r="B16" s="7">
        <f t="shared" ref="B16:B25" si="6">$B$14</f>
        <v>11000000000</v>
      </c>
      <c r="C16" s="7">
        <f t="shared" ref="C16:C27" si="7">A16*B16</f>
        <v>1.30676161638E+18</v>
      </c>
      <c r="D16" s="8">
        <f t="shared" ref="D16:D27" si="8">D15+C16</f>
        <v>1.8319861889139763E+19</v>
      </c>
      <c r="E16">
        <f t="shared" si="4"/>
        <v>1.2499999999999998</v>
      </c>
    </row>
    <row r="17" spans="1:10" x14ac:dyDescent="0.25">
      <c r="A17" s="6">
        <f t="shared" si="5"/>
        <v>118796510.58</v>
      </c>
      <c r="B17" s="7">
        <f t="shared" si="6"/>
        <v>11000000000</v>
      </c>
      <c r="C17" s="7">
        <f t="shared" si="7"/>
        <v>1.30676161638E+18</v>
      </c>
      <c r="D17" s="8">
        <f t="shared" si="8"/>
        <v>1.9626623505519763E+19</v>
      </c>
      <c r="E17">
        <f t="shared" si="4"/>
        <v>1.333333333333333</v>
      </c>
    </row>
    <row r="18" spans="1:10" x14ac:dyDescent="0.25">
      <c r="A18" s="6">
        <f t="shared" si="5"/>
        <v>118796510.58</v>
      </c>
      <c r="B18" s="7">
        <f t="shared" si="6"/>
        <v>11000000000</v>
      </c>
      <c r="C18" s="7">
        <f t="shared" si="7"/>
        <v>1.30676161638E+18</v>
      </c>
      <c r="D18" s="8">
        <f t="shared" si="8"/>
        <v>2.0933385121899762E+19</v>
      </c>
      <c r="E18">
        <f t="shared" si="4"/>
        <v>1.4166666666666663</v>
      </c>
      <c r="J18" t="e">
        <f>VLOOKUP(Planilha1!F3,Planilha2!D2:E121,2,TRUE)</f>
        <v>#N/A</v>
      </c>
    </row>
    <row r="19" spans="1:10" x14ac:dyDescent="0.25">
      <c r="A19" s="6">
        <f t="shared" si="5"/>
        <v>118796510.58</v>
      </c>
      <c r="B19" s="7">
        <f t="shared" si="6"/>
        <v>11000000000</v>
      </c>
      <c r="C19" s="7">
        <f t="shared" si="7"/>
        <v>1.30676161638E+18</v>
      </c>
      <c r="D19" s="8">
        <f t="shared" si="8"/>
        <v>2.224014673827976E+19</v>
      </c>
      <c r="E19">
        <f t="shared" si="4"/>
        <v>1.4999999999999996</v>
      </c>
    </row>
    <row r="20" spans="1:10" x14ac:dyDescent="0.25">
      <c r="A20" s="6">
        <f t="shared" si="5"/>
        <v>118796510.58</v>
      </c>
      <c r="B20" s="7">
        <f t="shared" si="6"/>
        <v>11000000000</v>
      </c>
      <c r="C20" s="7">
        <f t="shared" si="7"/>
        <v>1.30676161638E+18</v>
      </c>
      <c r="D20" s="8">
        <f t="shared" si="8"/>
        <v>2.3546908354659758E+19</v>
      </c>
      <c r="E20">
        <f t="shared" si="4"/>
        <v>1.5833333333333328</v>
      </c>
    </row>
    <row r="21" spans="1:10" x14ac:dyDescent="0.25">
      <c r="A21" s="6">
        <f t="shared" si="5"/>
        <v>118796510.58</v>
      </c>
      <c r="B21" s="7">
        <f t="shared" si="6"/>
        <v>11000000000</v>
      </c>
      <c r="C21" s="7">
        <f t="shared" si="7"/>
        <v>1.30676161638E+18</v>
      </c>
      <c r="D21" s="8">
        <f t="shared" si="8"/>
        <v>2.4853669971039756E+19</v>
      </c>
      <c r="E21">
        <f t="shared" si="4"/>
        <v>1.6666666666666661</v>
      </c>
    </row>
    <row r="22" spans="1:10" x14ac:dyDescent="0.25">
      <c r="A22" s="6">
        <f t="shared" si="5"/>
        <v>118796510.58</v>
      </c>
      <c r="B22" s="7">
        <f t="shared" si="6"/>
        <v>11000000000</v>
      </c>
      <c r="C22" s="7">
        <f t="shared" si="7"/>
        <v>1.30676161638E+18</v>
      </c>
      <c r="D22" s="8">
        <f t="shared" si="8"/>
        <v>2.6160431587419754E+19</v>
      </c>
      <c r="E22">
        <f t="shared" si="4"/>
        <v>1.7499999999999993</v>
      </c>
    </row>
    <row r="23" spans="1:10" x14ac:dyDescent="0.25">
      <c r="A23" s="6">
        <f t="shared" si="5"/>
        <v>118796510.58</v>
      </c>
      <c r="B23" s="7">
        <f t="shared" si="6"/>
        <v>11000000000</v>
      </c>
      <c r="C23" s="7">
        <f t="shared" si="7"/>
        <v>1.30676161638E+18</v>
      </c>
      <c r="D23" s="8">
        <f t="shared" si="8"/>
        <v>2.7467193203799753E+19</v>
      </c>
      <c r="E23">
        <f t="shared" si="4"/>
        <v>1.8333333333333326</v>
      </c>
    </row>
    <row r="24" spans="1:10" x14ac:dyDescent="0.25">
      <c r="A24" s="6">
        <f t="shared" si="5"/>
        <v>118796510.58</v>
      </c>
      <c r="B24" s="7">
        <f t="shared" si="6"/>
        <v>11000000000</v>
      </c>
      <c r="C24" s="7">
        <f t="shared" si="7"/>
        <v>1.30676161638E+18</v>
      </c>
      <c r="D24" s="8">
        <f t="shared" si="8"/>
        <v>2.8773954820179751E+19</v>
      </c>
      <c r="E24">
        <f t="shared" si="4"/>
        <v>1.9166666666666659</v>
      </c>
    </row>
    <row r="25" spans="1:10" ht="15.75" thickBot="1" x14ac:dyDescent="0.3">
      <c r="A25" s="9">
        <f t="shared" si="5"/>
        <v>118796510.58</v>
      </c>
      <c r="B25" s="10">
        <f t="shared" si="6"/>
        <v>11000000000</v>
      </c>
      <c r="C25" s="10">
        <f t="shared" si="7"/>
        <v>1.30676161638E+18</v>
      </c>
      <c r="D25" s="11">
        <f t="shared" si="8"/>
        <v>3.0080716436559749E+19</v>
      </c>
      <c r="E25">
        <f t="shared" si="4"/>
        <v>1.9999999999999991</v>
      </c>
    </row>
    <row r="26" spans="1:10" x14ac:dyDescent="0.25">
      <c r="A26" s="3">
        <f>Planilha1!B5/12</f>
        <v>118196528.20333333</v>
      </c>
      <c r="B26" s="4">
        <f>Planilha1!C5</f>
        <v>12100000000.000002</v>
      </c>
      <c r="C26" s="4">
        <f t="shared" si="7"/>
        <v>1.4301779912603336E+18</v>
      </c>
      <c r="D26" s="5">
        <f t="shared" si="8"/>
        <v>3.1510894427820081E+19</v>
      </c>
      <c r="E26">
        <f t="shared" si="4"/>
        <v>2.0833333333333326</v>
      </c>
    </row>
    <row r="27" spans="1:10" x14ac:dyDescent="0.25">
      <c r="A27" s="6">
        <f>$A$26</f>
        <v>118196528.20333333</v>
      </c>
      <c r="B27" s="7">
        <f>$B$26</f>
        <v>12100000000.000002</v>
      </c>
      <c r="C27" s="7">
        <f t="shared" si="7"/>
        <v>1.4301779912603336E+18</v>
      </c>
      <c r="D27" s="8">
        <f t="shared" si="8"/>
        <v>3.2941072419080413E+19</v>
      </c>
      <c r="E27">
        <f t="shared" si="4"/>
        <v>2.1666666666666661</v>
      </c>
    </row>
    <row r="28" spans="1:10" x14ac:dyDescent="0.25">
      <c r="A28" s="6">
        <f t="shared" ref="A28:A37" si="9">$A$26</f>
        <v>118196528.20333333</v>
      </c>
      <c r="B28" s="7">
        <f t="shared" ref="B28:B37" si="10">$B$26</f>
        <v>12100000000.000002</v>
      </c>
      <c r="C28" s="7">
        <f t="shared" ref="C28:C39" si="11">A28*B28</f>
        <v>1.4301779912603336E+18</v>
      </c>
      <c r="D28" s="8">
        <f t="shared" ref="D28:D39" si="12">D27+C28</f>
        <v>3.4371250410340745E+19</v>
      </c>
      <c r="E28">
        <f t="shared" si="4"/>
        <v>2.2499999999999996</v>
      </c>
    </row>
    <row r="29" spans="1:10" x14ac:dyDescent="0.25">
      <c r="A29" s="6">
        <f t="shared" si="9"/>
        <v>118196528.20333333</v>
      </c>
      <c r="B29" s="7">
        <f t="shared" si="10"/>
        <v>12100000000.000002</v>
      </c>
      <c r="C29" s="7">
        <f t="shared" si="11"/>
        <v>1.4301779912603336E+18</v>
      </c>
      <c r="D29" s="8">
        <f t="shared" si="12"/>
        <v>3.5801428401601077E+19</v>
      </c>
      <c r="E29">
        <f t="shared" si="4"/>
        <v>2.333333333333333</v>
      </c>
    </row>
    <row r="30" spans="1:10" x14ac:dyDescent="0.25">
      <c r="A30" s="6">
        <f t="shared" si="9"/>
        <v>118196528.20333333</v>
      </c>
      <c r="B30" s="7">
        <f t="shared" si="10"/>
        <v>12100000000.000002</v>
      </c>
      <c r="C30" s="7">
        <f t="shared" si="11"/>
        <v>1.4301779912603336E+18</v>
      </c>
      <c r="D30" s="8">
        <f t="shared" si="12"/>
        <v>3.7231606392861409E+19</v>
      </c>
      <c r="E30">
        <f t="shared" si="4"/>
        <v>2.4166666666666665</v>
      </c>
    </row>
    <row r="31" spans="1:10" x14ac:dyDescent="0.25">
      <c r="A31" s="6">
        <f t="shared" si="9"/>
        <v>118196528.20333333</v>
      </c>
      <c r="B31" s="7">
        <f t="shared" si="10"/>
        <v>12100000000.000002</v>
      </c>
      <c r="C31" s="7">
        <f t="shared" si="11"/>
        <v>1.4301779912603336E+18</v>
      </c>
      <c r="D31" s="8">
        <f t="shared" si="12"/>
        <v>3.8661784384121741E+19</v>
      </c>
      <c r="E31">
        <f t="shared" si="4"/>
        <v>2.5</v>
      </c>
    </row>
    <row r="32" spans="1:10" x14ac:dyDescent="0.25">
      <c r="A32" s="6">
        <f t="shared" si="9"/>
        <v>118196528.20333333</v>
      </c>
      <c r="B32" s="7">
        <f t="shared" si="10"/>
        <v>12100000000.000002</v>
      </c>
      <c r="C32" s="7">
        <f t="shared" si="11"/>
        <v>1.4301779912603336E+18</v>
      </c>
      <c r="D32" s="8">
        <f t="shared" si="12"/>
        <v>4.0091962375382073E+19</v>
      </c>
      <c r="E32">
        <f t="shared" si="4"/>
        <v>2.5833333333333335</v>
      </c>
    </row>
    <row r="33" spans="1:5" x14ac:dyDescent="0.25">
      <c r="A33" s="6">
        <f t="shared" si="9"/>
        <v>118196528.20333333</v>
      </c>
      <c r="B33" s="7">
        <f t="shared" si="10"/>
        <v>12100000000.000002</v>
      </c>
      <c r="C33" s="7">
        <f t="shared" si="11"/>
        <v>1.4301779912603336E+18</v>
      </c>
      <c r="D33" s="8">
        <f t="shared" si="12"/>
        <v>4.1522140366642405E+19</v>
      </c>
      <c r="E33">
        <f t="shared" si="4"/>
        <v>2.666666666666667</v>
      </c>
    </row>
    <row r="34" spans="1:5" x14ac:dyDescent="0.25">
      <c r="A34" s="6">
        <f t="shared" si="9"/>
        <v>118196528.20333333</v>
      </c>
      <c r="B34" s="7">
        <f t="shared" si="10"/>
        <v>12100000000.000002</v>
      </c>
      <c r="C34" s="7">
        <f t="shared" si="11"/>
        <v>1.4301779912603336E+18</v>
      </c>
      <c r="D34" s="8">
        <f t="shared" si="12"/>
        <v>4.2952318357902737E+19</v>
      </c>
      <c r="E34">
        <f t="shared" si="4"/>
        <v>2.7500000000000004</v>
      </c>
    </row>
    <row r="35" spans="1:5" x14ac:dyDescent="0.25">
      <c r="A35" s="6">
        <f t="shared" si="9"/>
        <v>118196528.20333333</v>
      </c>
      <c r="B35" s="7">
        <f t="shared" si="10"/>
        <v>12100000000.000002</v>
      </c>
      <c r="C35" s="7">
        <f t="shared" si="11"/>
        <v>1.4301779912603336E+18</v>
      </c>
      <c r="D35" s="8">
        <f t="shared" si="12"/>
        <v>4.4382496349163069E+19</v>
      </c>
      <c r="E35">
        <f t="shared" si="4"/>
        <v>2.8333333333333339</v>
      </c>
    </row>
    <row r="36" spans="1:5" x14ac:dyDescent="0.25">
      <c r="A36" s="6">
        <f t="shared" si="9"/>
        <v>118196528.20333333</v>
      </c>
      <c r="B36" s="7">
        <f t="shared" si="10"/>
        <v>12100000000.000002</v>
      </c>
      <c r="C36" s="7">
        <f t="shared" si="11"/>
        <v>1.4301779912603336E+18</v>
      </c>
      <c r="D36" s="8">
        <f t="shared" si="12"/>
        <v>4.5812674340423401E+19</v>
      </c>
      <c r="E36">
        <f t="shared" si="4"/>
        <v>2.9166666666666674</v>
      </c>
    </row>
    <row r="37" spans="1:5" ht="15.75" thickBot="1" x14ac:dyDescent="0.3">
      <c r="A37" s="9">
        <f t="shared" si="9"/>
        <v>118196528.20333333</v>
      </c>
      <c r="B37" s="10">
        <f t="shared" si="10"/>
        <v>12100000000.000002</v>
      </c>
      <c r="C37" s="10">
        <f t="shared" si="11"/>
        <v>1.4301779912603336E+18</v>
      </c>
      <c r="D37" s="11">
        <f t="shared" si="12"/>
        <v>4.7242852331683734E+19</v>
      </c>
      <c r="E37">
        <f t="shared" si="4"/>
        <v>3.0000000000000009</v>
      </c>
    </row>
    <row r="38" spans="1:5" x14ac:dyDescent="0.25">
      <c r="A38" s="3">
        <f>Planilha1!B6/12</f>
        <v>117596545.82666667</v>
      </c>
      <c r="B38" s="4">
        <f>Planilha1!C6</f>
        <v>13310000000.000004</v>
      </c>
      <c r="C38" s="4">
        <f t="shared" si="11"/>
        <v>1.5652100249529339E+18</v>
      </c>
      <c r="D38" s="5">
        <f t="shared" si="12"/>
        <v>4.8808062356636664E+19</v>
      </c>
      <c r="E38">
        <f t="shared" si="4"/>
        <v>3.0833333333333344</v>
      </c>
    </row>
    <row r="39" spans="1:5" x14ac:dyDescent="0.25">
      <c r="A39" s="6">
        <f>$A$38</f>
        <v>117596545.82666667</v>
      </c>
      <c r="B39" s="12">
        <f>$B$38</f>
        <v>13310000000.000004</v>
      </c>
      <c r="C39" s="12">
        <f t="shared" si="11"/>
        <v>1.5652100249529339E+18</v>
      </c>
      <c r="D39" s="8">
        <f t="shared" si="12"/>
        <v>5.0373272381589594E+19</v>
      </c>
      <c r="E39">
        <f t="shared" si="4"/>
        <v>3.1666666666666679</v>
      </c>
    </row>
    <row r="40" spans="1:5" x14ac:dyDescent="0.25">
      <c r="A40" s="6">
        <f t="shared" ref="A40:A49" si="13">$A$38</f>
        <v>117596545.82666667</v>
      </c>
      <c r="B40" s="12">
        <f t="shared" ref="B40:B49" si="14">$B$38</f>
        <v>13310000000.000004</v>
      </c>
      <c r="C40" s="12">
        <f t="shared" ref="C40:C51" si="15">A40*B40</f>
        <v>1.5652100249529339E+18</v>
      </c>
      <c r="D40" s="8">
        <f t="shared" ref="D40:D49" si="16">D39+C40</f>
        <v>5.1938482406542524E+19</v>
      </c>
      <c r="E40">
        <f t="shared" si="4"/>
        <v>3.2500000000000013</v>
      </c>
    </row>
    <row r="41" spans="1:5" x14ac:dyDescent="0.25">
      <c r="A41" s="6">
        <f t="shared" si="13"/>
        <v>117596545.82666667</v>
      </c>
      <c r="B41" s="12">
        <f t="shared" si="14"/>
        <v>13310000000.000004</v>
      </c>
      <c r="C41" s="12">
        <f t="shared" si="15"/>
        <v>1.5652100249529339E+18</v>
      </c>
      <c r="D41" s="8">
        <f t="shared" si="16"/>
        <v>5.3503692431495455E+19</v>
      </c>
      <c r="E41">
        <f t="shared" si="4"/>
        <v>3.3333333333333348</v>
      </c>
    </row>
    <row r="42" spans="1:5" x14ac:dyDescent="0.25">
      <c r="A42" s="6">
        <f t="shared" si="13"/>
        <v>117596545.82666667</v>
      </c>
      <c r="B42" s="12">
        <f t="shared" si="14"/>
        <v>13310000000.000004</v>
      </c>
      <c r="C42" s="12">
        <f t="shared" si="15"/>
        <v>1.5652100249529339E+18</v>
      </c>
      <c r="D42" s="8">
        <f t="shared" si="16"/>
        <v>5.5068902456448385E+19</v>
      </c>
      <c r="E42">
        <f t="shared" si="4"/>
        <v>3.4166666666666683</v>
      </c>
    </row>
    <row r="43" spans="1:5" x14ac:dyDescent="0.25">
      <c r="A43" s="6">
        <f t="shared" si="13"/>
        <v>117596545.82666667</v>
      </c>
      <c r="B43" s="12">
        <f t="shared" si="14"/>
        <v>13310000000.000004</v>
      </c>
      <c r="C43" s="12">
        <f t="shared" si="15"/>
        <v>1.5652100249529339E+18</v>
      </c>
      <c r="D43" s="8">
        <f t="shared" si="16"/>
        <v>5.6634112481401315E+19</v>
      </c>
      <c r="E43">
        <f t="shared" si="4"/>
        <v>3.5000000000000018</v>
      </c>
    </row>
    <row r="44" spans="1:5" x14ac:dyDescent="0.25">
      <c r="A44" s="6">
        <f t="shared" si="13"/>
        <v>117596545.82666667</v>
      </c>
      <c r="B44" s="12">
        <f t="shared" si="14"/>
        <v>13310000000.000004</v>
      </c>
      <c r="C44" s="12">
        <f t="shared" si="15"/>
        <v>1.5652100249529339E+18</v>
      </c>
      <c r="D44" s="8">
        <f t="shared" si="16"/>
        <v>5.8199322506354246E+19</v>
      </c>
      <c r="E44">
        <f t="shared" si="4"/>
        <v>3.5833333333333353</v>
      </c>
    </row>
    <row r="45" spans="1:5" x14ac:dyDescent="0.25">
      <c r="A45" s="6">
        <f t="shared" si="13"/>
        <v>117596545.82666667</v>
      </c>
      <c r="B45" s="12">
        <f t="shared" si="14"/>
        <v>13310000000.000004</v>
      </c>
      <c r="C45" s="12">
        <f t="shared" si="15"/>
        <v>1.5652100249529339E+18</v>
      </c>
      <c r="D45" s="8">
        <f t="shared" si="16"/>
        <v>5.9764532531307176E+19</v>
      </c>
      <c r="E45">
        <f t="shared" si="4"/>
        <v>3.6666666666666687</v>
      </c>
    </row>
    <row r="46" spans="1:5" x14ac:dyDescent="0.25">
      <c r="A46" s="6">
        <f t="shared" si="13"/>
        <v>117596545.82666667</v>
      </c>
      <c r="B46" s="12">
        <f t="shared" si="14"/>
        <v>13310000000.000004</v>
      </c>
      <c r="C46" s="12">
        <f t="shared" si="15"/>
        <v>1.5652100249529339E+18</v>
      </c>
      <c r="D46" s="8">
        <f t="shared" si="16"/>
        <v>6.1329742556260106E+19</v>
      </c>
      <c r="E46">
        <f t="shared" si="4"/>
        <v>3.7500000000000022</v>
      </c>
    </row>
    <row r="47" spans="1:5" x14ac:dyDescent="0.25">
      <c r="A47" s="6">
        <f t="shared" si="13"/>
        <v>117596545.82666667</v>
      </c>
      <c r="B47" s="12">
        <f t="shared" si="14"/>
        <v>13310000000.000004</v>
      </c>
      <c r="C47" s="12">
        <f t="shared" si="15"/>
        <v>1.5652100249529339E+18</v>
      </c>
      <c r="D47" s="8">
        <f t="shared" si="16"/>
        <v>6.2894952581213037E+19</v>
      </c>
      <c r="E47">
        <f t="shared" si="4"/>
        <v>3.8333333333333357</v>
      </c>
    </row>
    <row r="48" spans="1:5" x14ac:dyDescent="0.25">
      <c r="A48" s="6">
        <f t="shared" si="13"/>
        <v>117596545.82666667</v>
      </c>
      <c r="B48" s="12">
        <f t="shared" si="14"/>
        <v>13310000000.000004</v>
      </c>
      <c r="C48" s="12">
        <f t="shared" si="15"/>
        <v>1.5652100249529339E+18</v>
      </c>
      <c r="D48" s="8">
        <f t="shared" si="16"/>
        <v>6.4460162606165967E+19</v>
      </c>
      <c r="E48">
        <f t="shared" si="4"/>
        <v>3.9166666666666692</v>
      </c>
    </row>
    <row r="49" spans="1:5" ht="15.75" thickBot="1" x14ac:dyDescent="0.3">
      <c r="A49" s="6">
        <f t="shared" si="13"/>
        <v>117596545.82666667</v>
      </c>
      <c r="B49" s="12">
        <f t="shared" si="14"/>
        <v>13310000000.000004</v>
      </c>
      <c r="C49" s="12">
        <f t="shared" si="15"/>
        <v>1.5652100249529339E+18</v>
      </c>
      <c r="D49" s="8">
        <f t="shared" si="16"/>
        <v>6.6025372631118897E+19</v>
      </c>
      <c r="E49">
        <f t="shared" si="4"/>
        <v>4.0000000000000027</v>
      </c>
    </row>
    <row r="50" spans="1:5" x14ac:dyDescent="0.25">
      <c r="A50" s="3">
        <f>Planilha1!B7/12</f>
        <v>116996563.45</v>
      </c>
      <c r="B50" s="4">
        <f>Planilha1!C7</f>
        <v>14641000000.000006</v>
      </c>
      <c r="C50" s="4">
        <f t="shared" si="15"/>
        <v>1.7129466854714506E+18</v>
      </c>
      <c r="D50" s="5">
        <f>D49+C50</f>
        <v>6.7738319316590346E+19</v>
      </c>
      <c r="E50">
        <f t="shared" si="4"/>
        <v>4.0833333333333357</v>
      </c>
    </row>
    <row r="51" spans="1:5" x14ac:dyDescent="0.25">
      <c r="A51" s="13">
        <f>$A$50</f>
        <v>116996563.45</v>
      </c>
      <c r="B51" s="12">
        <f>$B$50</f>
        <v>14641000000.000006</v>
      </c>
      <c r="C51" s="12">
        <f t="shared" si="15"/>
        <v>1.7129466854714506E+18</v>
      </c>
      <c r="D51" s="14">
        <f>D50+C51</f>
        <v>6.9451266002061795E+19</v>
      </c>
      <c r="E51">
        <f t="shared" si="4"/>
        <v>4.1666666666666687</v>
      </c>
    </row>
    <row r="52" spans="1:5" x14ac:dyDescent="0.25">
      <c r="A52" s="13">
        <f t="shared" ref="A52:A61" si="17">$A$50</f>
        <v>116996563.45</v>
      </c>
      <c r="B52" s="12">
        <f t="shared" ref="B52:B61" si="18">$B$50</f>
        <v>14641000000.000006</v>
      </c>
      <c r="C52" s="12">
        <f t="shared" ref="C52:C63" si="19">A52*B52</f>
        <v>1.7129466854714506E+18</v>
      </c>
      <c r="D52" s="14">
        <f t="shared" ref="D52:D115" si="20">D51+C52</f>
        <v>7.1164212687533244E+19</v>
      </c>
      <c r="E52">
        <f t="shared" si="4"/>
        <v>4.2500000000000018</v>
      </c>
    </row>
    <row r="53" spans="1:5" x14ac:dyDescent="0.25">
      <c r="A53" s="13">
        <f t="shared" si="17"/>
        <v>116996563.45</v>
      </c>
      <c r="B53" s="12">
        <f t="shared" si="18"/>
        <v>14641000000.000006</v>
      </c>
      <c r="C53" s="12">
        <f t="shared" si="19"/>
        <v>1.7129466854714506E+18</v>
      </c>
      <c r="D53" s="14">
        <f t="shared" si="20"/>
        <v>7.2877159373004694E+19</v>
      </c>
      <c r="E53">
        <f t="shared" si="4"/>
        <v>4.3333333333333348</v>
      </c>
    </row>
    <row r="54" spans="1:5" x14ac:dyDescent="0.25">
      <c r="A54" s="13">
        <f t="shared" si="17"/>
        <v>116996563.45</v>
      </c>
      <c r="B54" s="12">
        <f t="shared" si="18"/>
        <v>14641000000.000006</v>
      </c>
      <c r="C54" s="12">
        <f t="shared" si="19"/>
        <v>1.7129466854714506E+18</v>
      </c>
      <c r="D54" s="14">
        <f t="shared" si="20"/>
        <v>7.4590106058476143E+19</v>
      </c>
      <c r="E54">
        <f t="shared" si="4"/>
        <v>4.4166666666666679</v>
      </c>
    </row>
    <row r="55" spans="1:5" x14ac:dyDescent="0.25">
      <c r="A55" s="13">
        <f t="shared" si="17"/>
        <v>116996563.45</v>
      </c>
      <c r="B55" s="12">
        <f t="shared" si="18"/>
        <v>14641000000.000006</v>
      </c>
      <c r="C55" s="12">
        <f t="shared" si="19"/>
        <v>1.7129466854714506E+18</v>
      </c>
      <c r="D55" s="14">
        <f t="shared" si="20"/>
        <v>7.63030527439476E+19</v>
      </c>
      <c r="E55">
        <f t="shared" si="4"/>
        <v>4.5000000000000009</v>
      </c>
    </row>
    <row r="56" spans="1:5" x14ac:dyDescent="0.25">
      <c r="A56" s="13">
        <f t="shared" si="17"/>
        <v>116996563.45</v>
      </c>
      <c r="B56" s="12">
        <f t="shared" si="18"/>
        <v>14641000000.000006</v>
      </c>
      <c r="C56" s="12">
        <f t="shared" si="19"/>
        <v>1.7129466854714506E+18</v>
      </c>
      <c r="D56" s="14">
        <f t="shared" si="20"/>
        <v>7.8015999429419057E+19</v>
      </c>
      <c r="E56">
        <f t="shared" si="4"/>
        <v>4.5833333333333339</v>
      </c>
    </row>
    <row r="57" spans="1:5" x14ac:dyDescent="0.25">
      <c r="A57" s="13">
        <f t="shared" si="17"/>
        <v>116996563.45</v>
      </c>
      <c r="B57" s="12">
        <f t="shared" si="18"/>
        <v>14641000000.000006</v>
      </c>
      <c r="C57" s="12">
        <f t="shared" si="19"/>
        <v>1.7129466854714506E+18</v>
      </c>
      <c r="D57" s="14">
        <f t="shared" si="20"/>
        <v>7.9728946114890514E+19</v>
      </c>
      <c r="E57">
        <f t="shared" si="4"/>
        <v>4.666666666666667</v>
      </c>
    </row>
    <row r="58" spans="1:5" x14ac:dyDescent="0.25">
      <c r="A58" s="13">
        <f t="shared" si="17"/>
        <v>116996563.45</v>
      </c>
      <c r="B58" s="12">
        <f t="shared" si="18"/>
        <v>14641000000.000006</v>
      </c>
      <c r="C58" s="12">
        <f t="shared" si="19"/>
        <v>1.7129466854714506E+18</v>
      </c>
      <c r="D58" s="14">
        <f t="shared" si="20"/>
        <v>8.1441892800361972E+19</v>
      </c>
      <c r="E58">
        <f t="shared" si="4"/>
        <v>4.75</v>
      </c>
    </row>
    <row r="59" spans="1:5" x14ac:dyDescent="0.25">
      <c r="A59" s="13">
        <f t="shared" si="17"/>
        <v>116996563.45</v>
      </c>
      <c r="B59" s="12">
        <f t="shared" si="18"/>
        <v>14641000000.000006</v>
      </c>
      <c r="C59" s="12">
        <f t="shared" si="19"/>
        <v>1.7129466854714506E+18</v>
      </c>
      <c r="D59" s="14">
        <f t="shared" si="20"/>
        <v>8.3154839485833429E+19</v>
      </c>
      <c r="E59">
        <f t="shared" si="4"/>
        <v>4.833333333333333</v>
      </c>
    </row>
    <row r="60" spans="1:5" x14ac:dyDescent="0.25">
      <c r="A60" s="13">
        <f t="shared" si="17"/>
        <v>116996563.45</v>
      </c>
      <c r="B60" s="12">
        <f t="shared" si="18"/>
        <v>14641000000.000006</v>
      </c>
      <c r="C60" s="12">
        <f t="shared" si="19"/>
        <v>1.7129466854714506E+18</v>
      </c>
      <c r="D60" s="14">
        <f t="shared" si="20"/>
        <v>8.4867786171304886E+19</v>
      </c>
      <c r="E60">
        <f t="shared" si="4"/>
        <v>4.9166666666666661</v>
      </c>
    </row>
    <row r="61" spans="1:5" ht="15.75" thickBot="1" x14ac:dyDescent="0.3">
      <c r="A61" s="13">
        <f t="shared" si="17"/>
        <v>116996563.45</v>
      </c>
      <c r="B61" s="12">
        <f t="shared" si="18"/>
        <v>14641000000.000006</v>
      </c>
      <c r="C61" s="12">
        <f t="shared" si="19"/>
        <v>1.7129466854714506E+18</v>
      </c>
      <c r="D61" s="14">
        <f t="shared" si="20"/>
        <v>8.6580732856776344E+19</v>
      </c>
      <c r="E61">
        <f t="shared" si="4"/>
        <v>4.9999999999999991</v>
      </c>
    </row>
    <row r="62" spans="1:5" x14ac:dyDescent="0.25">
      <c r="A62" s="3">
        <f>Planilha1!B8/12</f>
        <v>116396581.07333334</v>
      </c>
      <c r="B62" s="4">
        <f>Planilha1!C8</f>
        <v>16105100000.000008</v>
      </c>
      <c r="C62" s="4">
        <f t="shared" si="19"/>
        <v>1.8745785778441416E+18</v>
      </c>
      <c r="D62" s="15">
        <f t="shared" si="20"/>
        <v>8.8455311434620486E+19</v>
      </c>
      <c r="E62">
        <f t="shared" si="4"/>
        <v>5.0833333333333321</v>
      </c>
    </row>
    <row r="63" spans="1:5" x14ac:dyDescent="0.25">
      <c r="A63" s="13">
        <f>$A$62</f>
        <v>116396581.07333334</v>
      </c>
      <c r="B63" s="12">
        <f>$B$62</f>
        <v>16105100000.000008</v>
      </c>
      <c r="C63" s="12">
        <f t="shared" si="19"/>
        <v>1.8745785778441416E+18</v>
      </c>
      <c r="D63" s="14">
        <f t="shared" si="20"/>
        <v>9.0329890012464628E+19</v>
      </c>
      <c r="E63">
        <f t="shared" si="4"/>
        <v>5.1666666666666652</v>
      </c>
    </row>
    <row r="64" spans="1:5" x14ac:dyDescent="0.25">
      <c r="A64" s="13">
        <f t="shared" ref="A64:A73" si="21">$A$62</f>
        <v>116396581.07333334</v>
      </c>
      <c r="B64" s="12">
        <f t="shared" ref="B64:B73" si="22">$B$62</f>
        <v>16105100000.000008</v>
      </c>
      <c r="C64" s="12">
        <f t="shared" ref="C64:C75" si="23">A64*B64</f>
        <v>1.8745785778441416E+18</v>
      </c>
      <c r="D64" s="14">
        <f t="shared" si="20"/>
        <v>9.220446859030877E+19</v>
      </c>
      <c r="E64">
        <f t="shared" si="4"/>
        <v>5.2499999999999982</v>
      </c>
    </row>
    <row r="65" spans="1:5" x14ac:dyDescent="0.25">
      <c r="A65" s="13">
        <f t="shared" si="21"/>
        <v>116396581.07333334</v>
      </c>
      <c r="B65" s="12">
        <f t="shared" si="22"/>
        <v>16105100000.000008</v>
      </c>
      <c r="C65" s="12">
        <f t="shared" si="23"/>
        <v>1.8745785778441416E+18</v>
      </c>
      <c r="D65" s="14">
        <f t="shared" si="20"/>
        <v>9.4079047168152912E+19</v>
      </c>
      <c r="E65">
        <f t="shared" si="4"/>
        <v>5.3333333333333313</v>
      </c>
    </row>
    <row r="66" spans="1:5" x14ac:dyDescent="0.25">
      <c r="A66" s="13">
        <f t="shared" si="21"/>
        <v>116396581.07333334</v>
      </c>
      <c r="B66" s="12">
        <f t="shared" si="22"/>
        <v>16105100000.000008</v>
      </c>
      <c r="C66" s="12">
        <f t="shared" si="23"/>
        <v>1.8745785778441416E+18</v>
      </c>
      <c r="D66" s="14">
        <f t="shared" si="20"/>
        <v>9.5953625745997054E+19</v>
      </c>
      <c r="E66">
        <f t="shared" si="4"/>
        <v>5.4166666666666643</v>
      </c>
    </row>
    <row r="67" spans="1:5" x14ac:dyDescent="0.25">
      <c r="A67" s="13">
        <f t="shared" si="21"/>
        <v>116396581.07333334</v>
      </c>
      <c r="B67" s="12">
        <f t="shared" si="22"/>
        <v>16105100000.000008</v>
      </c>
      <c r="C67" s="12">
        <f t="shared" si="23"/>
        <v>1.8745785778441416E+18</v>
      </c>
      <c r="D67" s="14">
        <f t="shared" si="20"/>
        <v>9.7828204323841196E+19</v>
      </c>
      <c r="E67">
        <f t="shared" si="4"/>
        <v>5.4999999999999973</v>
      </c>
    </row>
    <row r="68" spans="1:5" x14ac:dyDescent="0.25">
      <c r="A68" s="13">
        <f t="shared" si="21"/>
        <v>116396581.07333334</v>
      </c>
      <c r="B68" s="12">
        <f t="shared" si="22"/>
        <v>16105100000.000008</v>
      </c>
      <c r="C68" s="12">
        <f t="shared" si="23"/>
        <v>1.8745785778441416E+18</v>
      </c>
      <c r="D68" s="14">
        <f t="shared" si="20"/>
        <v>9.9702782901685338E+19</v>
      </c>
      <c r="E68">
        <f t="shared" si="4"/>
        <v>5.5833333333333304</v>
      </c>
    </row>
    <row r="69" spans="1:5" x14ac:dyDescent="0.25">
      <c r="A69" s="13">
        <f t="shared" si="21"/>
        <v>116396581.07333334</v>
      </c>
      <c r="B69" s="12">
        <f t="shared" si="22"/>
        <v>16105100000.000008</v>
      </c>
      <c r="C69" s="12">
        <f t="shared" si="23"/>
        <v>1.8745785778441416E+18</v>
      </c>
      <c r="D69" s="14">
        <f t="shared" si="20"/>
        <v>1.0157736147952948E+20</v>
      </c>
      <c r="E69">
        <f t="shared" ref="E69:E121" si="24">E68+$E$2</f>
        <v>5.6666666666666634</v>
      </c>
    </row>
    <row r="70" spans="1:5" x14ac:dyDescent="0.25">
      <c r="A70" s="13">
        <f t="shared" si="21"/>
        <v>116396581.07333334</v>
      </c>
      <c r="B70" s="12">
        <f t="shared" si="22"/>
        <v>16105100000.000008</v>
      </c>
      <c r="C70" s="12">
        <f t="shared" si="23"/>
        <v>1.8745785778441416E+18</v>
      </c>
      <c r="D70" s="14">
        <f t="shared" si="20"/>
        <v>1.0345194005737362E+20</v>
      </c>
      <c r="E70">
        <f t="shared" si="24"/>
        <v>5.7499999999999964</v>
      </c>
    </row>
    <row r="71" spans="1:5" x14ac:dyDescent="0.25">
      <c r="A71" s="13">
        <f t="shared" si="21"/>
        <v>116396581.07333334</v>
      </c>
      <c r="B71" s="12">
        <f t="shared" si="22"/>
        <v>16105100000.000008</v>
      </c>
      <c r="C71" s="12">
        <f t="shared" si="23"/>
        <v>1.8745785778441416E+18</v>
      </c>
      <c r="D71" s="14">
        <f t="shared" si="20"/>
        <v>1.0532651863521776E+20</v>
      </c>
      <c r="E71">
        <f t="shared" si="24"/>
        <v>5.8333333333333295</v>
      </c>
    </row>
    <row r="72" spans="1:5" x14ac:dyDescent="0.25">
      <c r="A72" s="13">
        <f t="shared" si="21"/>
        <v>116396581.07333334</v>
      </c>
      <c r="B72" s="12">
        <f t="shared" si="22"/>
        <v>16105100000.000008</v>
      </c>
      <c r="C72" s="12">
        <f t="shared" si="23"/>
        <v>1.8745785778441416E+18</v>
      </c>
      <c r="D72" s="14">
        <f t="shared" si="20"/>
        <v>1.0720109721306191E+20</v>
      </c>
      <c r="E72">
        <f t="shared" si="24"/>
        <v>5.9166666666666625</v>
      </c>
    </row>
    <row r="73" spans="1:5" ht="15.75" thickBot="1" x14ac:dyDescent="0.3">
      <c r="A73" s="13">
        <f t="shared" si="21"/>
        <v>116396581.07333334</v>
      </c>
      <c r="B73" s="12">
        <f t="shared" si="22"/>
        <v>16105100000.000008</v>
      </c>
      <c r="C73" s="12">
        <f t="shared" si="23"/>
        <v>1.8745785778441416E+18</v>
      </c>
      <c r="D73" s="16">
        <f t="shared" si="20"/>
        <v>1.0907567579090605E+20</v>
      </c>
      <c r="E73">
        <f t="shared" si="24"/>
        <v>5.9999999999999956</v>
      </c>
    </row>
    <row r="74" spans="1:5" x14ac:dyDescent="0.25">
      <c r="A74" s="3">
        <f>Planilha1!B9/12</f>
        <v>115796598.69666667</v>
      </c>
      <c r="B74" s="4">
        <f>Planilha1!C9</f>
        <v>17715610000.000011</v>
      </c>
      <c r="C74" s="4">
        <f t="shared" si="23"/>
        <v>2.0514073818366564E+18</v>
      </c>
      <c r="D74" s="15">
        <f t="shared" si="20"/>
        <v>1.1112708317274271E+20</v>
      </c>
      <c r="E74">
        <f t="shared" si="24"/>
        <v>6.0833333333333286</v>
      </c>
    </row>
    <row r="75" spans="1:5" x14ac:dyDescent="0.25">
      <c r="A75" s="13">
        <f>$A$74</f>
        <v>115796598.69666667</v>
      </c>
      <c r="B75" s="12">
        <f>$B$74</f>
        <v>17715610000.000011</v>
      </c>
      <c r="C75" s="12">
        <f t="shared" si="23"/>
        <v>2.0514073818366564E+18</v>
      </c>
      <c r="D75" s="14">
        <f t="shared" si="20"/>
        <v>1.1317849055457937E+20</v>
      </c>
      <c r="E75">
        <f t="shared" si="24"/>
        <v>6.1666666666666616</v>
      </c>
    </row>
    <row r="76" spans="1:5" x14ac:dyDescent="0.25">
      <c r="A76" s="13">
        <f t="shared" ref="A76:A84" si="25">$A$74</f>
        <v>115796598.69666667</v>
      </c>
      <c r="B76" s="12">
        <f t="shared" ref="B76:B84" si="26">$B$74</f>
        <v>17715610000.000011</v>
      </c>
      <c r="C76" s="12">
        <f t="shared" ref="C76:C85" si="27">A76*B76</f>
        <v>2.0514073818366564E+18</v>
      </c>
      <c r="D76" s="14">
        <f t="shared" si="20"/>
        <v>1.1522989793641603E+20</v>
      </c>
      <c r="E76">
        <f t="shared" si="24"/>
        <v>6.2499999999999947</v>
      </c>
    </row>
    <row r="77" spans="1:5" x14ac:dyDescent="0.25">
      <c r="A77" s="13">
        <f t="shared" si="25"/>
        <v>115796598.69666667</v>
      </c>
      <c r="B77" s="12">
        <f t="shared" si="26"/>
        <v>17715610000.000011</v>
      </c>
      <c r="C77" s="12">
        <f t="shared" si="27"/>
        <v>2.0514073818366564E+18</v>
      </c>
      <c r="D77" s="14">
        <f t="shared" si="20"/>
        <v>1.1728130531825269E+20</v>
      </c>
      <c r="E77">
        <f t="shared" si="24"/>
        <v>6.3333333333333277</v>
      </c>
    </row>
    <row r="78" spans="1:5" x14ac:dyDescent="0.25">
      <c r="A78" s="13">
        <f t="shared" si="25"/>
        <v>115796598.69666667</v>
      </c>
      <c r="B78" s="12">
        <f t="shared" si="26"/>
        <v>17715610000.000011</v>
      </c>
      <c r="C78" s="12">
        <f t="shared" si="27"/>
        <v>2.0514073818366564E+18</v>
      </c>
      <c r="D78" s="14">
        <f t="shared" si="20"/>
        <v>1.1933271270008935E+20</v>
      </c>
      <c r="E78">
        <f t="shared" si="24"/>
        <v>6.4166666666666607</v>
      </c>
    </row>
    <row r="79" spans="1:5" x14ac:dyDescent="0.25">
      <c r="A79" s="13">
        <f t="shared" si="25"/>
        <v>115796598.69666667</v>
      </c>
      <c r="B79" s="12">
        <f t="shared" si="26"/>
        <v>17715610000.000011</v>
      </c>
      <c r="C79" s="12">
        <f t="shared" si="27"/>
        <v>2.0514073818366564E+18</v>
      </c>
      <c r="D79" s="14">
        <f t="shared" si="20"/>
        <v>1.2138412008192601E+20</v>
      </c>
      <c r="E79">
        <f t="shared" si="24"/>
        <v>6.4999999999999938</v>
      </c>
    </row>
    <row r="80" spans="1:5" x14ac:dyDescent="0.25">
      <c r="A80" s="13">
        <f t="shared" si="25"/>
        <v>115796598.69666667</v>
      </c>
      <c r="B80" s="12">
        <f t="shared" si="26"/>
        <v>17715610000.000011</v>
      </c>
      <c r="C80" s="12">
        <f t="shared" si="27"/>
        <v>2.0514073818366564E+18</v>
      </c>
      <c r="D80" s="14">
        <f t="shared" si="20"/>
        <v>1.2343552746376267E+20</v>
      </c>
      <c r="E80">
        <f t="shared" si="24"/>
        <v>6.5833333333333268</v>
      </c>
    </row>
    <row r="81" spans="1:5" x14ac:dyDescent="0.25">
      <c r="A81" s="13">
        <f t="shared" si="25"/>
        <v>115796598.69666667</v>
      </c>
      <c r="B81" s="12">
        <f t="shared" si="26"/>
        <v>17715610000.000011</v>
      </c>
      <c r="C81" s="12">
        <f t="shared" si="27"/>
        <v>2.0514073818366564E+18</v>
      </c>
      <c r="D81" s="14">
        <f t="shared" si="20"/>
        <v>1.2548693484559933E+20</v>
      </c>
      <c r="E81">
        <f t="shared" si="24"/>
        <v>6.6666666666666599</v>
      </c>
    </row>
    <row r="82" spans="1:5" x14ac:dyDescent="0.25">
      <c r="A82" s="13">
        <f t="shared" si="25"/>
        <v>115796598.69666667</v>
      </c>
      <c r="B82" s="12">
        <f t="shared" si="26"/>
        <v>17715610000.000011</v>
      </c>
      <c r="C82" s="12">
        <f t="shared" si="27"/>
        <v>2.0514073818366564E+18</v>
      </c>
      <c r="D82" s="14">
        <f t="shared" si="20"/>
        <v>1.27538342227436E+20</v>
      </c>
      <c r="E82">
        <f t="shared" si="24"/>
        <v>6.7499999999999929</v>
      </c>
    </row>
    <row r="83" spans="1:5" x14ac:dyDescent="0.25">
      <c r="A83" s="13">
        <f t="shared" si="25"/>
        <v>115796598.69666667</v>
      </c>
      <c r="B83" s="12">
        <f t="shared" si="26"/>
        <v>17715610000.000011</v>
      </c>
      <c r="C83" s="12">
        <f t="shared" si="27"/>
        <v>2.0514073818366564E+18</v>
      </c>
      <c r="D83" s="14">
        <f t="shared" si="20"/>
        <v>1.2958974960927266E+20</v>
      </c>
      <c r="E83">
        <f t="shared" si="24"/>
        <v>6.8333333333333259</v>
      </c>
    </row>
    <row r="84" spans="1:5" x14ac:dyDescent="0.25">
      <c r="A84" s="13">
        <f t="shared" si="25"/>
        <v>115796598.69666667</v>
      </c>
      <c r="B84" s="12">
        <f t="shared" si="26"/>
        <v>17715610000.000011</v>
      </c>
      <c r="C84" s="12">
        <f t="shared" si="27"/>
        <v>2.0514073818366564E+18</v>
      </c>
      <c r="D84" s="14">
        <f t="shared" si="20"/>
        <v>1.3164115699110932E+20</v>
      </c>
      <c r="E84">
        <f t="shared" si="24"/>
        <v>6.916666666666659</v>
      </c>
    </row>
    <row r="85" spans="1:5" ht="15.75" thickBot="1" x14ac:dyDescent="0.3">
      <c r="A85" s="13">
        <f>$A$74</f>
        <v>115796598.69666667</v>
      </c>
      <c r="B85" s="12">
        <f>$B$74</f>
        <v>17715610000.000011</v>
      </c>
      <c r="C85" s="12">
        <f t="shared" si="27"/>
        <v>2.0514073818366564E+18</v>
      </c>
      <c r="D85" s="16">
        <f t="shared" si="20"/>
        <v>1.3369256437294598E+20</v>
      </c>
      <c r="E85">
        <f t="shared" si="24"/>
        <v>6.999999999999992</v>
      </c>
    </row>
    <row r="86" spans="1:5" x14ac:dyDescent="0.25">
      <c r="A86" s="3">
        <f>Planilha1!B10/12</f>
        <v>115196616.32000001</v>
      </c>
      <c r="B86" s="4">
        <f>Planilha1!C10</f>
        <v>19487171000.000015</v>
      </c>
      <c r="C86" s="4">
        <f t="shared" ref="C86:C87" si="28">A86*B86</f>
        <v>2.2448561608492326E+18</v>
      </c>
      <c r="D86" s="15">
        <f t="shared" si="20"/>
        <v>1.3593742053379521E+20</v>
      </c>
      <c r="E86">
        <f t="shared" si="24"/>
        <v>7.083333333333325</v>
      </c>
    </row>
    <row r="87" spans="1:5" x14ac:dyDescent="0.25">
      <c r="A87" s="13">
        <f>$A$86</f>
        <v>115196616.32000001</v>
      </c>
      <c r="B87" s="12">
        <f>$B$86</f>
        <v>19487171000.000015</v>
      </c>
      <c r="C87" s="12">
        <f t="shared" si="28"/>
        <v>2.2448561608492326E+18</v>
      </c>
      <c r="D87" s="14">
        <f t="shared" si="20"/>
        <v>1.3818227669464444E+20</v>
      </c>
      <c r="E87">
        <f t="shared" si="24"/>
        <v>7.1666666666666581</v>
      </c>
    </row>
    <row r="88" spans="1:5" x14ac:dyDescent="0.25">
      <c r="A88" s="13">
        <f t="shared" ref="A88:A97" si="29">$A$86</f>
        <v>115196616.32000001</v>
      </c>
      <c r="B88" s="12">
        <f t="shared" ref="B88:B97" si="30">$B$86</f>
        <v>19487171000.000015</v>
      </c>
      <c r="C88" s="12">
        <f t="shared" ref="C88:C97" si="31">A88*B88</f>
        <v>2.2448561608492326E+18</v>
      </c>
      <c r="D88" s="14">
        <f t="shared" si="20"/>
        <v>1.4042713285549367E+20</v>
      </c>
      <c r="E88">
        <f t="shared" si="24"/>
        <v>7.2499999999999911</v>
      </c>
    </row>
    <row r="89" spans="1:5" x14ac:dyDescent="0.25">
      <c r="A89" s="13">
        <f t="shared" si="29"/>
        <v>115196616.32000001</v>
      </c>
      <c r="B89" s="12">
        <f t="shared" si="30"/>
        <v>19487171000.000015</v>
      </c>
      <c r="C89" s="12">
        <f t="shared" si="31"/>
        <v>2.2448561608492326E+18</v>
      </c>
      <c r="D89" s="14">
        <f t="shared" si="20"/>
        <v>1.426719890163429E+20</v>
      </c>
      <c r="E89">
        <f t="shared" si="24"/>
        <v>7.3333333333333242</v>
      </c>
    </row>
    <row r="90" spans="1:5" x14ac:dyDescent="0.25">
      <c r="A90" s="13">
        <f t="shared" si="29"/>
        <v>115196616.32000001</v>
      </c>
      <c r="B90" s="12">
        <f t="shared" si="30"/>
        <v>19487171000.000015</v>
      </c>
      <c r="C90" s="12">
        <f t="shared" si="31"/>
        <v>2.2448561608492326E+18</v>
      </c>
      <c r="D90" s="14">
        <f t="shared" si="20"/>
        <v>1.4491684517719214E+20</v>
      </c>
      <c r="E90">
        <f t="shared" si="24"/>
        <v>7.4166666666666572</v>
      </c>
    </row>
    <row r="91" spans="1:5" x14ac:dyDescent="0.25">
      <c r="A91" s="13">
        <f t="shared" si="29"/>
        <v>115196616.32000001</v>
      </c>
      <c r="B91" s="12">
        <f t="shared" si="30"/>
        <v>19487171000.000015</v>
      </c>
      <c r="C91" s="12">
        <f t="shared" si="31"/>
        <v>2.2448561608492326E+18</v>
      </c>
      <c r="D91" s="14">
        <f t="shared" si="20"/>
        <v>1.4716170133804137E+20</v>
      </c>
      <c r="E91">
        <f t="shared" si="24"/>
        <v>7.4999999999999902</v>
      </c>
    </row>
    <row r="92" spans="1:5" x14ac:dyDescent="0.25">
      <c r="A92" s="13">
        <f t="shared" si="29"/>
        <v>115196616.32000001</v>
      </c>
      <c r="B92" s="12">
        <f t="shared" si="30"/>
        <v>19487171000.000015</v>
      </c>
      <c r="C92" s="12">
        <f t="shared" si="31"/>
        <v>2.2448561608492326E+18</v>
      </c>
      <c r="D92" s="14">
        <f t="shared" si="20"/>
        <v>1.4940655749889062E+20</v>
      </c>
      <c r="E92">
        <f t="shared" si="24"/>
        <v>7.5833333333333233</v>
      </c>
    </row>
    <row r="93" spans="1:5" x14ac:dyDescent="0.25">
      <c r="A93" s="13">
        <f t="shared" si="29"/>
        <v>115196616.32000001</v>
      </c>
      <c r="B93" s="12">
        <f t="shared" si="30"/>
        <v>19487171000.000015</v>
      </c>
      <c r="C93" s="12">
        <f t="shared" si="31"/>
        <v>2.2448561608492326E+18</v>
      </c>
      <c r="D93" s="14">
        <f t="shared" si="20"/>
        <v>1.5165141365973985E+20</v>
      </c>
      <c r="E93">
        <f t="shared" si="24"/>
        <v>7.6666666666666563</v>
      </c>
    </row>
    <row r="94" spans="1:5" x14ac:dyDescent="0.25">
      <c r="A94" s="13">
        <f t="shared" si="29"/>
        <v>115196616.32000001</v>
      </c>
      <c r="B94" s="12">
        <f t="shared" si="30"/>
        <v>19487171000.000015</v>
      </c>
      <c r="C94" s="12">
        <f t="shared" si="31"/>
        <v>2.2448561608492326E+18</v>
      </c>
      <c r="D94" s="14">
        <f t="shared" si="20"/>
        <v>1.5389626982058908E+20</v>
      </c>
      <c r="E94">
        <f t="shared" si="24"/>
        <v>7.7499999999999893</v>
      </c>
    </row>
    <row r="95" spans="1:5" x14ac:dyDescent="0.25">
      <c r="A95" s="13">
        <f t="shared" si="29"/>
        <v>115196616.32000001</v>
      </c>
      <c r="B95" s="12">
        <f t="shared" si="30"/>
        <v>19487171000.000015</v>
      </c>
      <c r="C95" s="12">
        <f t="shared" si="31"/>
        <v>2.2448561608492326E+18</v>
      </c>
      <c r="D95" s="14">
        <f t="shared" si="20"/>
        <v>1.5614112598143831E+20</v>
      </c>
      <c r="E95">
        <f t="shared" si="24"/>
        <v>7.8333333333333224</v>
      </c>
    </row>
    <row r="96" spans="1:5" x14ac:dyDescent="0.25">
      <c r="A96" s="13">
        <f t="shared" si="29"/>
        <v>115196616.32000001</v>
      </c>
      <c r="B96" s="12">
        <f t="shared" si="30"/>
        <v>19487171000.000015</v>
      </c>
      <c r="C96" s="12">
        <f t="shared" si="31"/>
        <v>2.2448561608492326E+18</v>
      </c>
      <c r="D96" s="14">
        <f t="shared" si="20"/>
        <v>1.5838598214228754E+20</v>
      </c>
      <c r="E96">
        <f t="shared" si="24"/>
        <v>7.9166666666666554</v>
      </c>
    </row>
    <row r="97" spans="1:5" ht="15.75" thickBot="1" x14ac:dyDescent="0.3">
      <c r="A97" s="13">
        <f t="shared" si="29"/>
        <v>115196616.32000001</v>
      </c>
      <c r="B97" s="12">
        <f t="shared" si="30"/>
        <v>19487171000.000015</v>
      </c>
      <c r="C97" s="12">
        <f t="shared" si="31"/>
        <v>2.2448561608492326E+18</v>
      </c>
      <c r="D97" s="16">
        <f t="shared" si="20"/>
        <v>1.6063083830313678E+20</v>
      </c>
      <c r="E97">
        <f t="shared" si="24"/>
        <v>7.9999999999999885</v>
      </c>
    </row>
    <row r="98" spans="1:5" x14ac:dyDescent="0.25">
      <c r="A98" s="3">
        <f>Planilha1!B11/12</f>
        <v>114596633.94333334</v>
      </c>
      <c r="B98" s="4">
        <f>Planilha1!C11</f>
        <v>21435888100.000019</v>
      </c>
      <c r="C98" s="4">
        <f t="shared" ref="C98:C99" si="32">A98*B98</f>
        <v>2.4564806218459576E+18</v>
      </c>
      <c r="D98" s="15">
        <f t="shared" si="20"/>
        <v>1.6308731892498275E+20</v>
      </c>
      <c r="E98">
        <f t="shared" si="24"/>
        <v>8.0833333333333215</v>
      </c>
    </row>
    <row r="99" spans="1:5" x14ac:dyDescent="0.25">
      <c r="A99" s="13">
        <f>$A$98</f>
        <v>114596633.94333334</v>
      </c>
      <c r="B99" s="12">
        <f>$B$98</f>
        <v>21435888100.000019</v>
      </c>
      <c r="C99" s="12">
        <f t="shared" si="32"/>
        <v>2.4564806218459576E+18</v>
      </c>
      <c r="D99" s="14">
        <f t="shared" si="20"/>
        <v>1.6554379954682872E+20</v>
      </c>
      <c r="E99">
        <f t="shared" si="24"/>
        <v>8.1666666666666554</v>
      </c>
    </row>
    <row r="100" spans="1:5" x14ac:dyDescent="0.25">
      <c r="A100" s="13">
        <f t="shared" ref="A100:A109" si="33">$A$98</f>
        <v>114596633.94333334</v>
      </c>
      <c r="B100" s="12">
        <f t="shared" ref="B100:B109" si="34">$B$98</f>
        <v>21435888100.000019</v>
      </c>
      <c r="C100" s="12">
        <f t="shared" ref="C100:C109" si="35">A100*B100</f>
        <v>2.4564806218459576E+18</v>
      </c>
      <c r="D100" s="14">
        <f t="shared" si="20"/>
        <v>1.6800028016867469E+20</v>
      </c>
      <c r="E100">
        <f t="shared" si="24"/>
        <v>8.2499999999999893</v>
      </c>
    </row>
    <row r="101" spans="1:5" x14ac:dyDescent="0.25">
      <c r="A101" s="13">
        <f t="shared" si="33"/>
        <v>114596633.94333334</v>
      </c>
      <c r="B101" s="12">
        <f t="shared" si="34"/>
        <v>21435888100.000019</v>
      </c>
      <c r="C101" s="12">
        <f t="shared" si="35"/>
        <v>2.4564806218459576E+18</v>
      </c>
      <c r="D101" s="14">
        <f t="shared" si="20"/>
        <v>1.7045676079052066E+20</v>
      </c>
      <c r="E101">
        <f t="shared" si="24"/>
        <v>8.3333333333333233</v>
      </c>
    </row>
    <row r="102" spans="1:5" x14ac:dyDescent="0.25">
      <c r="A102" s="13">
        <f t="shared" si="33"/>
        <v>114596633.94333334</v>
      </c>
      <c r="B102" s="12">
        <f t="shared" si="34"/>
        <v>21435888100.000019</v>
      </c>
      <c r="C102" s="12">
        <f t="shared" si="35"/>
        <v>2.4564806218459576E+18</v>
      </c>
      <c r="D102" s="14">
        <f t="shared" si="20"/>
        <v>1.7291324141236663E+20</v>
      </c>
      <c r="E102">
        <f t="shared" si="24"/>
        <v>8.4166666666666572</v>
      </c>
    </row>
    <row r="103" spans="1:5" x14ac:dyDescent="0.25">
      <c r="A103" s="13">
        <f t="shared" si="33"/>
        <v>114596633.94333334</v>
      </c>
      <c r="B103" s="12">
        <f t="shared" si="34"/>
        <v>21435888100.000019</v>
      </c>
      <c r="C103" s="12">
        <f t="shared" si="35"/>
        <v>2.4564806218459576E+18</v>
      </c>
      <c r="D103" s="14">
        <f t="shared" si="20"/>
        <v>1.753697220342126E+20</v>
      </c>
      <c r="E103">
        <f t="shared" si="24"/>
        <v>8.4999999999999911</v>
      </c>
    </row>
    <row r="104" spans="1:5" x14ac:dyDescent="0.25">
      <c r="A104" s="13">
        <f t="shared" si="33"/>
        <v>114596633.94333334</v>
      </c>
      <c r="B104" s="12">
        <f t="shared" si="34"/>
        <v>21435888100.000019</v>
      </c>
      <c r="C104" s="12">
        <f t="shared" si="35"/>
        <v>2.4564806218459576E+18</v>
      </c>
      <c r="D104" s="14">
        <f t="shared" si="20"/>
        <v>1.7782620265605857E+20</v>
      </c>
      <c r="E104">
        <f t="shared" si="24"/>
        <v>8.583333333333325</v>
      </c>
    </row>
    <row r="105" spans="1:5" x14ac:dyDescent="0.25">
      <c r="A105" s="13">
        <f t="shared" si="33"/>
        <v>114596633.94333334</v>
      </c>
      <c r="B105" s="12">
        <f t="shared" si="34"/>
        <v>21435888100.000019</v>
      </c>
      <c r="C105" s="12">
        <f t="shared" si="35"/>
        <v>2.4564806218459576E+18</v>
      </c>
      <c r="D105" s="14">
        <f t="shared" si="20"/>
        <v>1.8028268327790454E+20</v>
      </c>
      <c r="E105">
        <f t="shared" si="24"/>
        <v>8.666666666666659</v>
      </c>
    </row>
    <row r="106" spans="1:5" x14ac:dyDescent="0.25">
      <c r="A106" s="13">
        <f t="shared" si="33"/>
        <v>114596633.94333334</v>
      </c>
      <c r="B106" s="12">
        <f t="shared" si="34"/>
        <v>21435888100.000019</v>
      </c>
      <c r="C106" s="12">
        <f t="shared" si="35"/>
        <v>2.4564806218459576E+18</v>
      </c>
      <c r="D106" s="14">
        <f t="shared" si="20"/>
        <v>1.8273916389975051E+20</v>
      </c>
      <c r="E106">
        <f t="shared" si="24"/>
        <v>8.7499999999999929</v>
      </c>
    </row>
    <row r="107" spans="1:5" x14ac:dyDescent="0.25">
      <c r="A107" s="13">
        <f t="shared" si="33"/>
        <v>114596633.94333334</v>
      </c>
      <c r="B107" s="12">
        <f t="shared" si="34"/>
        <v>21435888100.000019</v>
      </c>
      <c r="C107" s="12">
        <f t="shared" si="35"/>
        <v>2.4564806218459576E+18</v>
      </c>
      <c r="D107" s="14">
        <f t="shared" si="20"/>
        <v>1.8519564452159649E+20</v>
      </c>
      <c r="E107">
        <f t="shared" si="24"/>
        <v>8.8333333333333268</v>
      </c>
    </row>
    <row r="108" spans="1:5" x14ac:dyDescent="0.25">
      <c r="A108" s="13">
        <f t="shared" si="33"/>
        <v>114596633.94333334</v>
      </c>
      <c r="B108" s="12">
        <f t="shared" si="34"/>
        <v>21435888100.000019</v>
      </c>
      <c r="C108" s="12">
        <f t="shared" si="35"/>
        <v>2.4564806218459576E+18</v>
      </c>
      <c r="D108" s="14">
        <f t="shared" si="20"/>
        <v>1.8765212514344246E+20</v>
      </c>
      <c r="E108">
        <f t="shared" si="24"/>
        <v>8.9166666666666607</v>
      </c>
    </row>
    <row r="109" spans="1:5" ht="15.75" thickBot="1" x14ac:dyDescent="0.3">
      <c r="A109" s="13">
        <f t="shared" si="33"/>
        <v>114596633.94333334</v>
      </c>
      <c r="B109" s="12">
        <f t="shared" si="34"/>
        <v>21435888100.000019</v>
      </c>
      <c r="C109" s="12">
        <f t="shared" si="35"/>
        <v>2.4564806218459576E+18</v>
      </c>
      <c r="D109" s="16">
        <f t="shared" si="20"/>
        <v>1.9010860576528843E+20</v>
      </c>
      <c r="E109">
        <f t="shared" si="24"/>
        <v>8.9999999999999947</v>
      </c>
    </row>
    <row r="110" spans="1:5" x14ac:dyDescent="0.25">
      <c r="A110" s="3">
        <f>Planilha1!B12/12</f>
        <v>113996651.56666668</v>
      </c>
      <c r="B110" s="4">
        <f>Planilha1!C12</f>
        <v>23579476910.000023</v>
      </c>
      <c r="C110" s="4">
        <f t="shared" ref="C110:C111" si="36">A110*B110</f>
        <v>2.687981413433535E+18</v>
      </c>
      <c r="D110" s="15">
        <f t="shared" si="20"/>
        <v>1.9279658717872197E+20</v>
      </c>
      <c r="E110">
        <f t="shared" si="24"/>
        <v>9.0833333333333286</v>
      </c>
    </row>
    <row r="111" spans="1:5" x14ac:dyDescent="0.25">
      <c r="A111" s="13">
        <f>$A$110</f>
        <v>113996651.56666668</v>
      </c>
      <c r="B111" s="12">
        <f>$B$110</f>
        <v>23579476910.000023</v>
      </c>
      <c r="C111" s="12">
        <f t="shared" si="36"/>
        <v>2.687981413433535E+18</v>
      </c>
      <c r="D111" s="14">
        <f t="shared" si="20"/>
        <v>1.9548456859215551E+20</v>
      </c>
      <c r="E111">
        <f t="shared" si="24"/>
        <v>9.1666666666666625</v>
      </c>
    </row>
    <row r="112" spans="1:5" x14ac:dyDescent="0.25">
      <c r="A112" s="13">
        <f t="shared" ref="A112:A121" si="37">$A$110</f>
        <v>113996651.56666668</v>
      </c>
      <c r="B112" s="12">
        <f t="shared" ref="B112:B121" si="38">$B$110</f>
        <v>23579476910.000023</v>
      </c>
      <c r="C112" s="12">
        <f t="shared" ref="C112:C121" si="39">A112*B112</f>
        <v>2.687981413433535E+18</v>
      </c>
      <c r="D112" s="14">
        <f t="shared" si="20"/>
        <v>1.9817255000558905E+20</v>
      </c>
      <c r="E112">
        <f t="shared" si="24"/>
        <v>9.2499999999999964</v>
      </c>
    </row>
    <row r="113" spans="1:5" x14ac:dyDescent="0.25">
      <c r="A113" s="13">
        <f t="shared" si="37"/>
        <v>113996651.56666668</v>
      </c>
      <c r="B113" s="12">
        <f t="shared" si="38"/>
        <v>23579476910.000023</v>
      </c>
      <c r="C113" s="12">
        <f t="shared" si="39"/>
        <v>2.687981413433535E+18</v>
      </c>
      <c r="D113" s="14">
        <f t="shared" si="20"/>
        <v>2.0086053141902259E+20</v>
      </c>
      <c r="E113">
        <f t="shared" si="24"/>
        <v>9.3333333333333304</v>
      </c>
    </row>
    <row r="114" spans="1:5" x14ac:dyDescent="0.25">
      <c r="A114" s="13">
        <f t="shared" si="37"/>
        <v>113996651.56666668</v>
      </c>
      <c r="B114" s="12">
        <f t="shared" si="38"/>
        <v>23579476910.000023</v>
      </c>
      <c r="C114" s="12">
        <f t="shared" si="39"/>
        <v>2.687981413433535E+18</v>
      </c>
      <c r="D114" s="14">
        <f t="shared" si="20"/>
        <v>2.0354851283245613E+20</v>
      </c>
      <c r="E114">
        <f t="shared" si="24"/>
        <v>9.4166666666666643</v>
      </c>
    </row>
    <row r="115" spans="1:5" x14ac:dyDescent="0.25">
      <c r="A115" s="13">
        <f t="shared" si="37"/>
        <v>113996651.56666668</v>
      </c>
      <c r="B115" s="12">
        <f t="shared" si="38"/>
        <v>23579476910.000023</v>
      </c>
      <c r="C115" s="12">
        <f t="shared" si="39"/>
        <v>2.687981413433535E+18</v>
      </c>
      <c r="D115" s="14">
        <f t="shared" si="20"/>
        <v>2.0623649424588967E+20</v>
      </c>
      <c r="E115">
        <f t="shared" si="24"/>
        <v>9.4999999999999982</v>
      </c>
    </row>
    <row r="116" spans="1:5" x14ac:dyDescent="0.25">
      <c r="A116" s="13">
        <f t="shared" si="37"/>
        <v>113996651.56666668</v>
      </c>
      <c r="B116" s="12">
        <f t="shared" si="38"/>
        <v>23579476910.000023</v>
      </c>
      <c r="C116" s="12">
        <f t="shared" si="39"/>
        <v>2.687981413433535E+18</v>
      </c>
      <c r="D116" s="14">
        <f t="shared" ref="D116:D121" si="40">D115+C116</f>
        <v>2.0892447565932321E+20</v>
      </c>
      <c r="E116">
        <f t="shared" si="24"/>
        <v>9.5833333333333321</v>
      </c>
    </row>
    <row r="117" spans="1:5" x14ac:dyDescent="0.25">
      <c r="A117" s="13">
        <f t="shared" si="37"/>
        <v>113996651.56666668</v>
      </c>
      <c r="B117" s="12">
        <f t="shared" si="38"/>
        <v>23579476910.000023</v>
      </c>
      <c r="C117" s="12">
        <f t="shared" si="39"/>
        <v>2.687981413433535E+18</v>
      </c>
      <c r="D117" s="14">
        <f t="shared" si="40"/>
        <v>2.1161245707275675E+20</v>
      </c>
      <c r="E117">
        <f t="shared" si="24"/>
        <v>9.6666666666666661</v>
      </c>
    </row>
    <row r="118" spans="1:5" x14ac:dyDescent="0.25">
      <c r="A118" s="13">
        <f t="shared" si="37"/>
        <v>113996651.56666668</v>
      </c>
      <c r="B118" s="12">
        <f t="shared" si="38"/>
        <v>23579476910.000023</v>
      </c>
      <c r="C118" s="12">
        <f t="shared" si="39"/>
        <v>2.687981413433535E+18</v>
      </c>
      <c r="D118" s="14">
        <f t="shared" si="40"/>
        <v>2.1430043848619029E+20</v>
      </c>
      <c r="E118">
        <f t="shared" si="24"/>
        <v>9.75</v>
      </c>
    </row>
    <row r="119" spans="1:5" x14ac:dyDescent="0.25">
      <c r="A119" s="13">
        <f t="shared" si="37"/>
        <v>113996651.56666668</v>
      </c>
      <c r="B119" s="12">
        <f t="shared" si="38"/>
        <v>23579476910.000023</v>
      </c>
      <c r="C119" s="12">
        <f t="shared" si="39"/>
        <v>2.687981413433535E+18</v>
      </c>
      <c r="D119" s="14">
        <f t="shared" si="40"/>
        <v>2.1698841989962383E+20</v>
      </c>
      <c r="E119">
        <f t="shared" si="24"/>
        <v>9.8333333333333339</v>
      </c>
    </row>
    <row r="120" spans="1:5" x14ac:dyDescent="0.25">
      <c r="A120" s="13">
        <f t="shared" si="37"/>
        <v>113996651.56666668</v>
      </c>
      <c r="B120" s="12">
        <f t="shared" si="38"/>
        <v>23579476910.000023</v>
      </c>
      <c r="C120" s="12">
        <f t="shared" si="39"/>
        <v>2.687981413433535E+18</v>
      </c>
      <c r="D120" s="14">
        <f t="shared" si="40"/>
        <v>2.1967640131305737E+20</v>
      </c>
      <c r="E120">
        <f t="shared" si="24"/>
        <v>9.9166666666666679</v>
      </c>
    </row>
    <row r="121" spans="1:5" ht="15.75" thickBot="1" x14ac:dyDescent="0.3">
      <c r="A121" s="13">
        <f t="shared" si="37"/>
        <v>113996651.56666668</v>
      </c>
      <c r="B121" s="12">
        <f t="shared" si="38"/>
        <v>23579476910.000023</v>
      </c>
      <c r="C121" s="12">
        <f t="shared" si="39"/>
        <v>2.687981413433535E+18</v>
      </c>
      <c r="D121" s="16">
        <f t="shared" si="40"/>
        <v>2.2236438272649091E+20</v>
      </c>
      <c r="E121">
        <f t="shared" si="24"/>
        <v>10.000000000000002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2022-07-04T12:29:02Z</dcterms:modified>
</cp:coreProperties>
</file>