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6ABF4488-8770-47C0-9FAD-79978D19A593}" xr6:coauthVersionLast="45" xr6:coauthVersionMax="45" xr10:uidLastSave="{00000000-0000-0000-0000-000000000000}"/>
  <bookViews>
    <workbookView xWindow="870" yWindow="840" windowWidth="27930" windowHeight="14760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B10" i="2"/>
  <c r="A9" i="2"/>
  <c r="B6" i="2"/>
  <c r="C6" i="2" s="1"/>
  <c r="A5" i="2"/>
  <c r="A4" i="2"/>
  <c r="A12" i="2"/>
  <c r="A8" i="2"/>
  <c r="C8" i="2" s="1"/>
  <c r="C2" i="2"/>
  <c r="D2" i="2" s="1"/>
  <c r="A10" i="2"/>
  <c r="C10" i="2" s="1"/>
  <c r="E29" i="1"/>
  <c r="B5" i="1"/>
  <c r="C4" i="1"/>
  <c r="B4" i="1"/>
  <c r="D4" i="1" s="1"/>
  <c r="C13" i="2" l="1"/>
  <c r="A26" i="2"/>
  <c r="A29" i="2" s="1"/>
  <c r="C4" i="2"/>
  <c r="C3" i="2"/>
  <c r="D3" i="2" s="1"/>
  <c r="D4" i="2" s="1"/>
  <c r="C9" i="2"/>
  <c r="C12" i="2"/>
  <c r="C5" i="2"/>
  <c r="C5" i="1"/>
  <c r="D5" i="1" s="1"/>
  <c r="B14" i="2"/>
  <c r="A30" i="2"/>
  <c r="E34" i="1"/>
  <c r="A14" i="2"/>
  <c r="B6" i="1"/>
  <c r="A28" i="2" l="1"/>
  <c r="A34" i="2"/>
  <c r="A37" i="2"/>
  <c r="A36" i="2"/>
  <c r="A31" i="2"/>
  <c r="A33" i="2"/>
  <c r="B7" i="1"/>
  <c r="A35" i="2"/>
  <c r="A32" i="2"/>
  <c r="A27" i="2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B8" i="1"/>
  <c r="C19" i="2" l="1"/>
  <c r="C21" i="2"/>
  <c r="A62" i="2"/>
  <c r="A73" i="2" s="1"/>
  <c r="A50" i="2"/>
  <c r="C24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5" i="2"/>
  <c r="A68" i="2"/>
  <c r="A71" i="2"/>
  <c r="A64" i="2"/>
  <c r="A67" i="2"/>
  <c r="A69" i="2"/>
  <c r="A72" i="2"/>
  <c r="B9" i="1"/>
  <c r="A61" i="2" l="1"/>
  <c r="A55" i="2"/>
  <c r="A52" i="2"/>
  <c r="A60" i="2"/>
  <c r="A57" i="2"/>
  <c r="A56" i="2"/>
  <c r="A58" i="2"/>
  <c r="A53" i="2"/>
  <c r="A59" i="2"/>
  <c r="A51" i="2"/>
  <c r="A54" i="2"/>
  <c r="A74" i="2"/>
  <c r="A76" i="2" s="1"/>
  <c r="A70" i="2"/>
  <c r="A63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66" i="2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77" i="2" l="1"/>
  <c r="A83" i="2"/>
  <c r="A75" i="2"/>
  <c r="A80" i="2"/>
  <c r="A85" i="2"/>
  <c r="A84" i="2"/>
  <c r="A86" i="2"/>
  <c r="A91" i="2" s="1"/>
  <c r="A81" i="2"/>
  <c r="A82" i="2"/>
  <c r="A78" i="2"/>
  <c r="A79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87" i="2"/>
  <c r="A89" i="2"/>
  <c r="A92" i="2"/>
  <c r="A94" i="2"/>
  <c r="A90" i="2"/>
  <c r="A93" i="2"/>
  <c r="A96" i="2"/>
  <c r="B11" i="1"/>
  <c r="A98" i="2" l="1"/>
  <c r="A88" i="2"/>
  <c r="A95" i="2"/>
  <c r="A97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4" i="2"/>
  <c r="A99" i="2"/>
  <c r="A101" i="2"/>
  <c r="A103" i="2"/>
  <c r="A106" i="2"/>
  <c r="A109" i="2"/>
  <c r="A100" i="2"/>
  <c r="A102" i="2"/>
  <c r="A105" i="2"/>
  <c r="A107" i="2"/>
  <c r="B12" i="1"/>
  <c r="A110" i="2" l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5" i="2"/>
  <c r="A117" i="2"/>
  <c r="A120" i="2"/>
  <c r="A113" i="2"/>
  <c r="A116" i="2"/>
  <c r="A119" i="2"/>
  <c r="A121" i="2"/>
  <c r="A111" i="2"/>
  <c r="A118" i="2"/>
  <c r="A114" i="2"/>
  <c r="B13" i="1"/>
  <c r="D74" i="2" l="1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<sst xmlns="http://schemas.openxmlformats.org/spreadsheetml/2006/main" count="39" uniqueCount="39">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</sst>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-258000</c:v>
                </c:pt>
                <c:pt idx="1">
                  <c:v>4.8864138479999975E+20</c:v>
                </c:pt>
                <c:pt idx="2">
                  <c:v>1.0207718528471998E+21</c:v>
                </c:pt>
                <c:pt idx="3">
                  <c:v>1.6031590873210799E+21</c:v>
                </c:pt>
                <c:pt idx="4">
                  <c:v>2.2405331368265041E+21</c:v>
                </c:pt>
                <c:pt idx="5">
                  <c:v>2.9380674920250422E+21</c:v>
                </c:pt>
                <c:pt idx="6">
                  <c:v>3.701420473560263E+21</c:v>
                </c:pt>
                <c:pt idx="7">
                  <c:v>4.536780463147518E+21</c:v>
                </c:pt>
                <c:pt idx="8">
                  <c:v>5.4509153325818608E+21</c:v>
                </c:pt>
                <c:pt idx="9">
                  <c:v>6.4512264579368375E+21</c:v>
                </c:pt>
                <c:pt idx="10">
                  <c:v>7.5458077417022308E+21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814402308</c:v>
                      </c:pt>
                      <c:pt idx="2" formatCode="General">
                        <c:v>806258284.91999996</c:v>
                      </c:pt>
                      <c:pt idx="3" formatCode="General">
                        <c:v>802186273.38</c:v>
                      </c:pt>
                      <c:pt idx="4" formatCode="General">
                        <c:v>798114261.84000003</c:v>
                      </c:pt>
                      <c:pt idx="5" formatCode="General">
                        <c:v>794042250.30000007</c:v>
                      </c:pt>
                      <c:pt idx="6" formatCode="General">
                        <c:v>789970238.76000011</c:v>
                      </c:pt>
                      <c:pt idx="7" formatCode="General">
                        <c:v>785898227.22000015</c:v>
                      </c:pt>
                      <c:pt idx="8" formatCode="General">
                        <c:v>781826215.68000019</c:v>
                      </c:pt>
                      <c:pt idx="9" formatCode="General">
                        <c:v>777754204.14000022</c:v>
                      </c:pt>
                      <c:pt idx="10" formatCode="General">
                        <c:v>773682192.60000026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600000000000</c:v>
                      </c:pt>
                      <c:pt idx="2" formatCode="General">
                        <c:v>660000000000</c:v>
                      </c:pt>
                      <c:pt idx="3" formatCode="General">
                        <c:v>726000000000</c:v>
                      </c:pt>
                      <c:pt idx="4" formatCode="General">
                        <c:v>798600000000.00012</c:v>
                      </c:pt>
                      <c:pt idx="5" formatCode="General">
                        <c:v>878460000000.00024</c:v>
                      </c:pt>
                      <c:pt idx="6" formatCode="General">
                        <c:v>966306000000.00037</c:v>
                      </c:pt>
                      <c:pt idx="7" formatCode="General">
                        <c:v>1062936600000.0005</c:v>
                      </c:pt>
                      <c:pt idx="8" formatCode="General">
                        <c:v>1169230260000.0007</c:v>
                      </c:pt>
                      <c:pt idx="9" formatCode="General">
                        <c:v>1286153286000.001</c:v>
                      </c:pt>
                      <c:pt idx="10" formatCode="General">
                        <c:v>1414768614600.0012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4.8864138480000002E+20</c:v>
                      </c:pt>
                      <c:pt idx="2">
                        <c:v>5.3213046804719999E+20</c:v>
                      </c:pt>
                      <c:pt idx="3">
                        <c:v>5.8238723447387999E+20</c:v>
                      </c:pt>
                      <c:pt idx="4">
                        <c:v>6.3737404950542418E+20</c:v>
                      </c:pt>
                      <c:pt idx="5">
                        <c:v>6.9753435519853829E+20</c:v>
                      </c:pt>
                      <c:pt idx="6">
                        <c:v>7.6335298153522096E+20</c:v>
                      </c:pt>
                      <c:pt idx="7">
                        <c:v>8.3535998958725484E+20</c:v>
                      </c:pt>
                      <c:pt idx="8">
                        <c:v>9.1413486943434323E+20</c:v>
                      </c:pt>
                      <c:pt idx="9">
                        <c:v>1.0003111253549769E+21</c:v>
                      </c:pt>
                      <c:pt idx="10">
                        <c:v>1.0945812837653937E+21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E3" sqref="E3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-258000</v>
      </c>
      <c r="F2">
        <v>0</v>
      </c>
      <c r="G2" s="2"/>
      <c r="H2" s="2"/>
    </row>
    <row r="3" spans="1:8" x14ac:dyDescent="0.25">
      <c r="A3" t="s">
        <v>6</v>
      </c>
      <c r="B3" s="18">
        <v>814402308</v>
      </c>
      <c r="C3" s="18">
        <v>600000000000</v>
      </c>
      <c r="D3">
        <f>Tabela13[[#This Row],[Geraçao Anual]]*Tabela13[[#This Row],[Custo kWh]]</f>
        <v>4.8864138480000002E+20</v>
      </c>
      <c r="E3">
        <f>H35</f>
        <v>4.8864138479999975E+20</v>
      </c>
      <c r="F3" s="1">
        <v>2000</v>
      </c>
    </row>
    <row r="4" spans="1:8" x14ac:dyDescent="0.25">
      <c r="A4" t="s">
        <v>7</v>
      </c>
      <c r="B4">
        <f>B3*0.99</f>
        <v>806258284.91999996</v>
      </c>
      <c r="C4">
        <f>C3*1.1</f>
        <v>660000000000</v>
      </c>
      <c r="D4">
        <f>Tabela13[[#This Row],[Geraçao Anual]]*Tabela13[[#This Row],[Custo kWh]]</f>
        <v>5.3213046804719999E+20</v>
      </c>
      <c r="E4">
        <f t="shared" ref="E4:E29" si="0">H36</f>
        <v>1.0207718528471998E+21</v>
      </c>
      <c r="F4">
        <f>F3+$F$3</f>
        <v>4000</v>
      </c>
    </row>
    <row r="5" spans="1:8" x14ac:dyDescent="0.25">
      <c r="A5" t="s">
        <v>8</v>
      </c>
      <c r="B5">
        <f>B3*0.985</f>
        <v>802186273.38</v>
      </c>
      <c r="C5">
        <f t="shared" ref="C5:C28" si="1">C4*1.1</f>
        <v>726000000000</v>
      </c>
      <c r="D5">
        <f>Tabela13[[#This Row],[Geraçao Anual]]*Tabela13[[#This Row],[Custo kWh]]</f>
        <v>5.8238723447387999E+20</v>
      </c>
      <c r="E5">
        <f t="shared" si="0"/>
        <v>1.6031590873210799E+21</v>
      </c>
      <c r="F5">
        <f t="shared" ref="F5:F28" si="2">F4+$F$3</f>
        <v>6000</v>
      </c>
    </row>
    <row r="6" spans="1:8" x14ac:dyDescent="0.25">
      <c r="A6" t="s">
        <v>9</v>
      </c>
      <c r="B6">
        <f>B5-$E$34</f>
        <v>798114261.84000003</v>
      </c>
      <c r="C6">
        <f t="shared" si="1"/>
        <v>798600000000.00012</v>
      </c>
      <c r="D6">
        <f>Tabela13[[#This Row],[Geraçao Anual]]*Tabela13[[#This Row],[Custo kWh]]</f>
        <v>6.3737404950542418E+20</v>
      </c>
      <c r="E6">
        <f t="shared" si="0"/>
        <v>2.2405331368265041E+21</v>
      </c>
      <c r="F6">
        <f t="shared" si="2"/>
        <v>8000</v>
      </c>
    </row>
    <row r="7" spans="1:8" x14ac:dyDescent="0.25">
      <c r="A7" t="s">
        <v>10</v>
      </c>
      <c r="B7">
        <f t="shared" ref="B7:B28" si="3">B6-$E$34</f>
        <v>794042250.30000007</v>
      </c>
      <c r="C7">
        <f t="shared" si="1"/>
        <v>878460000000.00024</v>
      </c>
      <c r="D7">
        <f>Tabela13[[#This Row],[Geraçao Anual]]*Tabela13[[#This Row],[Custo kWh]]</f>
        <v>6.9753435519853829E+20</v>
      </c>
      <c r="E7">
        <f t="shared" si="0"/>
        <v>2.9380674920250422E+21</v>
      </c>
      <c r="F7">
        <f t="shared" si="2"/>
        <v>10000</v>
      </c>
    </row>
    <row r="8" spans="1:8" x14ac:dyDescent="0.25">
      <c r="A8" t="s">
        <v>11</v>
      </c>
      <c r="B8">
        <f t="shared" si="3"/>
        <v>789970238.76000011</v>
      </c>
      <c r="C8">
        <f t="shared" si="1"/>
        <v>966306000000.00037</v>
      </c>
      <c r="D8">
        <f>Tabela13[[#This Row],[Geraçao Anual]]*Tabela13[[#This Row],[Custo kWh]]</f>
        <v>7.6335298153522096E+20</v>
      </c>
      <c r="E8">
        <f t="shared" si="0"/>
        <v>3.701420473560263E+21</v>
      </c>
      <c r="F8">
        <f t="shared" si="2"/>
        <v>12000</v>
      </c>
    </row>
    <row r="9" spans="1:8" x14ac:dyDescent="0.25">
      <c r="A9" t="s">
        <v>12</v>
      </c>
      <c r="B9">
        <f t="shared" si="3"/>
        <v>785898227.22000015</v>
      </c>
      <c r="C9">
        <f t="shared" si="1"/>
        <v>1062936600000.0005</v>
      </c>
      <c r="D9">
        <f>Tabela13[[#This Row],[Geraçao Anual]]*Tabela13[[#This Row],[Custo kWh]]</f>
        <v>8.3535998958725484E+20</v>
      </c>
      <c r="E9">
        <f t="shared" si="0"/>
        <v>4.536780463147518E+21</v>
      </c>
      <c r="F9">
        <f t="shared" si="2"/>
        <v>14000</v>
      </c>
    </row>
    <row r="10" spans="1:8" x14ac:dyDescent="0.25">
      <c r="A10" t="s">
        <v>13</v>
      </c>
      <c r="B10">
        <f t="shared" si="3"/>
        <v>781826215.68000019</v>
      </c>
      <c r="C10">
        <f t="shared" si="1"/>
        <v>1169230260000.0007</v>
      </c>
      <c r="D10">
        <f>Tabela13[[#This Row],[Geraçao Anual]]*Tabela13[[#This Row],[Custo kWh]]</f>
        <v>9.1413486943434323E+20</v>
      </c>
      <c r="E10">
        <f t="shared" si="0"/>
        <v>5.4509153325818608E+21</v>
      </c>
      <c r="F10">
        <f t="shared" si="2"/>
        <v>16000</v>
      </c>
    </row>
    <row r="11" spans="1:8" x14ac:dyDescent="0.25">
      <c r="A11" t="s">
        <v>14</v>
      </c>
      <c r="B11">
        <f t="shared" si="3"/>
        <v>777754204.14000022</v>
      </c>
      <c r="C11">
        <f t="shared" si="1"/>
        <v>1286153286000.001</v>
      </c>
      <c r="D11">
        <f>Tabela13[[#This Row],[Geraçao Anual]]*Tabela13[[#This Row],[Custo kWh]]</f>
        <v>1.0003111253549769E+21</v>
      </c>
      <c r="E11">
        <f t="shared" si="0"/>
        <v>6.4512264579368375E+21</v>
      </c>
      <c r="F11">
        <f t="shared" si="2"/>
        <v>18000</v>
      </c>
    </row>
    <row r="12" spans="1:8" x14ac:dyDescent="0.25">
      <c r="A12" t="s">
        <v>15</v>
      </c>
      <c r="B12">
        <f t="shared" si="3"/>
        <v>773682192.60000026</v>
      </c>
      <c r="C12">
        <f t="shared" si="1"/>
        <v>1414768614600.0012</v>
      </c>
      <c r="D12">
        <f>Tabela13[[#This Row],[Geraçao Anual]]*Tabela13[[#This Row],[Custo kWh]]</f>
        <v>1.0945812837653937E+21</v>
      </c>
      <c r="E12">
        <f t="shared" si="0"/>
        <v>7.5458077417022308E+21</v>
      </c>
      <c r="F12">
        <f t="shared" si="2"/>
        <v>20000</v>
      </c>
    </row>
    <row r="13" spans="1:8" x14ac:dyDescent="0.25">
      <c r="A13" t="s">
        <v>16</v>
      </c>
      <c r="B13">
        <f t="shared" si="3"/>
        <v>769610181.0600003</v>
      </c>
      <c r="C13">
        <f t="shared" si="1"/>
        <v>1556245476060.0015</v>
      </c>
      <c r="D13">
        <f>Tabela13[[#This Row],[Geraçao Anual]]*Tabela13[[#This Row],[Custo kWh]]</f>
        <v>1.1977023626043442E+21</v>
      </c>
      <c r="E13">
        <f t="shared" si="0"/>
        <v>8.7435101043065744E+21</v>
      </c>
      <c r="F13">
        <f t="shared" si="2"/>
        <v>22000</v>
      </c>
    </row>
    <row r="14" spans="1:8" x14ac:dyDescent="0.25">
      <c r="A14" t="s">
        <v>17</v>
      </c>
      <c r="B14">
        <f t="shared" si="3"/>
        <v>765538169.52000034</v>
      </c>
      <c r="C14">
        <f t="shared" si="1"/>
        <v>1711870023666.0017</v>
      </c>
      <c r="D14">
        <f>Tabela13[[#This Row],[Geraçao Anual]]*Tabela13[[#This Row],[Custo kWh]]</f>
        <v>1.3105018443734306E+21</v>
      </c>
      <c r="E14">
        <f t="shared" si="0"/>
        <v>1.0054011948680006E+22</v>
      </c>
      <c r="F14">
        <f t="shared" si="2"/>
        <v>24000</v>
      </c>
    </row>
    <row r="15" spans="1:8" x14ac:dyDescent="0.25">
      <c r="A15" t="s">
        <v>18</v>
      </c>
      <c r="B15">
        <f t="shared" si="3"/>
        <v>761466157.98000038</v>
      </c>
      <c r="C15">
        <f t="shared" si="1"/>
        <v>1883057026032.6021</v>
      </c>
      <c r="D15">
        <f>Tabela13[[#This Row],[Geraçao Anual]]*Tabela13[[#This Row],[Custo kWh]]</f>
        <v>1.4338841988702911E+21</v>
      </c>
      <c r="E15">
        <f t="shared" si="0"/>
        <v>1.1487896147550297E+22</v>
      </c>
      <c r="F15">
        <f t="shared" si="2"/>
        <v>26000</v>
      </c>
    </row>
    <row r="16" spans="1:8" x14ac:dyDescent="0.25">
      <c r="A16" t="s">
        <v>19</v>
      </c>
      <c r="B16">
        <f t="shared" si="3"/>
        <v>757394146.44000041</v>
      </c>
      <c r="C16">
        <f t="shared" si="1"/>
        <v>2071362728635.8623</v>
      </c>
      <c r="D16">
        <f>Tabela13[[#This Row],[Geraçao Anual]]*Tabela13[[#This Row],[Custo kWh]]</f>
        <v>1.5688380058227893E+21</v>
      </c>
      <c r="E16">
        <f t="shared" si="0"/>
        <v>1.3056734153373087E+22</v>
      </c>
      <c r="F16">
        <f t="shared" si="2"/>
        <v>28000</v>
      </c>
    </row>
    <row r="17" spans="1:10" x14ac:dyDescent="0.25">
      <c r="A17" t="s">
        <v>20</v>
      </c>
      <c r="B17">
        <f t="shared" si="3"/>
        <v>753322134.90000045</v>
      </c>
      <c r="C17">
        <f t="shared" si="1"/>
        <v>2278499001499.4487</v>
      </c>
      <c r="D17">
        <f>Tabela13[[#This Row],[Geraçao Anual]]*Tabela13[[#This Row],[Custo kWh]]</f>
        <v>1.716443732177084E+21</v>
      </c>
      <c r="E17">
        <f t="shared" si="0"/>
        <v>1.477317788555017E+22</v>
      </c>
      <c r="F17">
        <f t="shared" si="2"/>
        <v>30000</v>
      </c>
    </row>
    <row r="18" spans="1:10" x14ac:dyDescent="0.25">
      <c r="A18" t="s">
        <v>21</v>
      </c>
      <c r="B18">
        <f t="shared" si="3"/>
        <v>749250123.36000049</v>
      </c>
      <c r="C18">
        <f t="shared" si="1"/>
        <v>2506348901649.394</v>
      </c>
      <c r="D18">
        <f>Tabela13[[#This Row],[Geraçao Anual]]*Tabela13[[#This Row],[Custo kWh]]</f>
        <v>1.8778822237440102E+21</v>
      </c>
      <c r="E18">
        <f t="shared" si="0"/>
        <v>1.665106010929418E+22</v>
      </c>
      <c r="F18">
        <f t="shared" si="2"/>
        <v>32000</v>
      </c>
    </row>
    <row r="19" spans="1:10" x14ac:dyDescent="0.25">
      <c r="A19" t="s">
        <v>22</v>
      </c>
      <c r="B19">
        <f t="shared" si="3"/>
        <v>745178111.82000053</v>
      </c>
      <c r="C19">
        <f t="shared" si="1"/>
        <v>2756983791814.3335</v>
      </c>
      <c r="D19">
        <f>Tabela13[[#This Row],[Geraçao Anual]]*Tabela13[[#This Row],[Custo kWh]]</f>
        <v>2.0544439763025506E+21</v>
      </c>
      <c r="E19">
        <f t="shared" si="0"/>
        <v>1.8705504085596732E+22</v>
      </c>
      <c r="F19">
        <f t="shared" si="2"/>
        <v>34000</v>
      </c>
    </row>
    <row r="20" spans="1:10" x14ac:dyDescent="0.25">
      <c r="A20" t="s">
        <v>23</v>
      </c>
      <c r="B20">
        <f t="shared" si="3"/>
        <v>741106100.28000057</v>
      </c>
      <c r="C20">
        <f t="shared" si="1"/>
        <v>3032682170995.7671</v>
      </c>
      <c r="D20">
        <f>Tabela13[[#This Row],[Geraçao Anual]]*Tabela13[[#This Row],[Custo kWh]]</f>
        <v>2.2475392571353588E+21</v>
      </c>
      <c r="E20">
        <f t="shared" si="0"/>
        <v>2.0953043342732093E+22</v>
      </c>
      <c r="F20">
        <f t="shared" si="2"/>
        <v>36000</v>
      </c>
    </row>
    <row r="21" spans="1:10" x14ac:dyDescent="0.25">
      <c r="A21" t="s">
        <v>24</v>
      </c>
      <c r="B21">
        <f t="shared" si="3"/>
        <v>737034088.74000061</v>
      </c>
      <c r="C21">
        <f t="shared" si="1"/>
        <v>3335950388095.3442</v>
      </c>
      <c r="D21">
        <f>Tabela13[[#This Row],[Geraçao Anual]]*Tabela13[[#This Row],[Custo kWh]]</f>
        <v>2.4587091543717031E+21</v>
      </c>
      <c r="E21">
        <f t="shared" si="0"/>
        <v>2.3411752497103797E+22</v>
      </c>
      <c r="F21">
        <f t="shared" si="2"/>
        <v>38000</v>
      </c>
    </row>
    <row r="22" spans="1:10" x14ac:dyDescent="0.25">
      <c r="A22" t="s">
        <v>25</v>
      </c>
      <c r="B22">
        <f t="shared" si="3"/>
        <v>732962077.20000064</v>
      </c>
      <c r="C22">
        <f t="shared" si="1"/>
        <v>3669545426904.8789</v>
      </c>
      <c r="D22">
        <f>Tabela13[[#This Row],[Geraçao Anual]]*Tabela13[[#This Row],[Custo kWh]]</f>
        <v>2.689637638483963E+21</v>
      </c>
      <c r="E22">
        <f t="shared" si="0"/>
        <v>2.6101390135587762E+22</v>
      </c>
      <c r="F22">
        <f t="shared" si="2"/>
        <v>40000</v>
      </c>
    </row>
    <row r="23" spans="1:10" x14ac:dyDescent="0.25">
      <c r="A23" t="s">
        <v>26</v>
      </c>
      <c r="B23">
        <f t="shared" si="3"/>
        <v>728890065.66000068</v>
      </c>
      <c r="C23">
        <f t="shared" si="1"/>
        <v>4036499969595.3672</v>
      </c>
      <c r="D23">
        <f>Tabela13[[#This Row],[Geraçao Anual]]*Tabela13[[#This Row],[Custo kWh]]</f>
        <v>2.9421647278749579E+21</v>
      </c>
      <c r="E23">
        <f t="shared" si="0"/>
        <v>2.9043554863462721E+22</v>
      </c>
      <c r="F23">
        <f t="shared" si="2"/>
        <v>42000</v>
      </c>
    </row>
    <row r="24" spans="1:10" x14ac:dyDescent="0.25">
      <c r="A24" t="s">
        <v>27</v>
      </c>
      <c r="B24">
        <f t="shared" si="3"/>
        <v>724818054.12000072</v>
      </c>
      <c r="C24">
        <f t="shared" si="1"/>
        <v>4440149966554.9043</v>
      </c>
      <c r="D24">
        <f>Tabela13[[#This Row],[Geraçao Anual]]*Tabela13[[#This Row],[Custo kWh]]</f>
        <v>3.2183008587593118E+21</v>
      </c>
      <c r="E24">
        <f t="shared" si="0"/>
        <v>3.2261855722222031E+22</v>
      </c>
      <c r="F24">
        <f t="shared" si="2"/>
        <v>44000</v>
      </c>
    </row>
    <row r="25" spans="1:10" x14ac:dyDescent="0.25">
      <c r="A25" t="s">
        <v>28</v>
      </c>
      <c r="B25">
        <f t="shared" si="3"/>
        <v>720746042.58000076</v>
      </c>
      <c r="C25">
        <f t="shared" si="1"/>
        <v>4884164963210.3955</v>
      </c>
      <c r="D25">
        <f>Tabela13[[#This Row],[Geraçao Anual]]*Tabela13[[#This Row],[Custo kWh]]</f>
        <v>3.5202425685417877E+21</v>
      </c>
      <c r="E25">
        <f t="shared" si="0"/>
        <v>3.5782098290763819E+22</v>
      </c>
      <c r="F25">
        <f t="shared" si="2"/>
        <v>46000</v>
      </c>
    </row>
    <row r="26" spans="1:10" x14ac:dyDescent="0.25">
      <c r="A26" t="s">
        <v>29</v>
      </c>
      <c r="B26">
        <f t="shared" si="3"/>
        <v>716674031.0400008</v>
      </c>
      <c r="C26">
        <f t="shared" si="1"/>
        <v>5372581459531.4355</v>
      </c>
      <c r="D26">
        <f>Tabela13[[#This Row],[Geraçao Anual]]*Tabela13[[#This Row],[Custo kWh]]</f>
        <v>3.850389611693165E+21</v>
      </c>
      <c r="E26">
        <f t="shared" si="0"/>
        <v>3.9632487902456987E+22</v>
      </c>
      <c r="F26">
        <f t="shared" si="2"/>
        <v>48000</v>
      </c>
    </row>
    <row r="27" spans="1:10" x14ac:dyDescent="0.25">
      <c r="A27" t="s">
        <v>30</v>
      </c>
      <c r="B27">
        <f t="shared" si="3"/>
        <v>712602019.50000083</v>
      </c>
      <c r="C27">
        <f t="shared" si="1"/>
        <v>5909839605484.5791</v>
      </c>
      <c r="D27">
        <f>Tabela13[[#This Row],[Geraçao Anual]]*Tabela13[[#This Row],[Custo kWh]]</f>
        <v>4.2113636377893992E+21</v>
      </c>
      <c r="E27">
        <f t="shared" si="0"/>
        <v>4.3843851540246387E+22</v>
      </c>
      <c r="F27">
        <f t="shared" si="2"/>
        <v>50000</v>
      </c>
    </row>
    <row r="28" spans="1:10" x14ac:dyDescent="0.25">
      <c r="A28" t="s">
        <v>37</v>
      </c>
      <c r="B28">
        <f t="shared" si="3"/>
        <v>708530007.96000087</v>
      </c>
      <c r="C28">
        <f t="shared" si="1"/>
        <v>6500823566033.0371</v>
      </c>
      <c r="D28">
        <f>Tabela13[[#This Row],[Geraçao Anual]]*Tabela13[[#This Row],[Custo kWh]]</f>
        <v>4.6060285729879491E+21</v>
      </c>
      <c r="E28">
        <f t="shared" si="0"/>
        <v>4.8449880113234334E+22</v>
      </c>
      <c r="F28">
        <f t="shared" si="2"/>
        <v>52000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 t="e">
        <f>Planilha2!J18</f>
        <v>#N/A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4072011.5399999619</v>
      </c>
      <c r="G34" s="1">
        <v>258000</v>
      </c>
    </row>
    <row r="35" spans="5:8" x14ac:dyDescent="0.25">
      <c r="G35">
        <f>(G34-D3)*-1</f>
        <v>4.8864138479999975E+20</v>
      </c>
      <c r="H35">
        <f>G35</f>
        <v>4.8864138479999975E+20</v>
      </c>
    </row>
    <row r="36" spans="5:8" x14ac:dyDescent="0.25">
      <c r="H36">
        <f>H35+D4</f>
        <v>1.0207718528471998E+21</v>
      </c>
    </row>
    <row r="37" spans="5:8" x14ac:dyDescent="0.25">
      <c r="H37">
        <f>H36+D5</f>
        <v>1.6031590873210799E+21</v>
      </c>
    </row>
    <row r="38" spans="5:8" x14ac:dyDescent="0.25">
      <c r="H38">
        <f t="shared" ref="H38:H55" si="4">H37+D6</f>
        <v>2.2405331368265041E+21</v>
      </c>
    </row>
    <row r="39" spans="5:8" x14ac:dyDescent="0.25">
      <c r="H39">
        <f t="shared" si="4"/>
        <v>2.9380674920250422E+21</v>
      </c>
    </row>
    <row r="40" spans="5:8" x14ac:dyDescent="0.25">
      <c r="H40">
        <f t="shared" si="4"/>
        <v>3.701420473560263E+21</v>
      </c>
    </row>
    <row r="41" spans="5:8" x14ac:dyDescent="0.25">
      <c r="H41">
        <f t="shared" si="4"/>
        <v>4.536780463147518E+21</v>
      </c>
    </row>
    <row r="42" spans="5:8" x14ac:dyDescent="0.25">
      <c r="H42">
        <f t="shared" si="4"/>
        <v>5.4509153325818608E+21</v>
      </c>
    </row>
    <row r="43" spans="5:8" x14ac:dyDescent="0.25">
      <c r="H43">
        <f t="shared" si="4"/>
        <v>6.4512264579368375E+21</v>
      </c>
    </row>
    <row r="44" spans="5:8" x14ac:dyDescent="0.25">
      <c r="H44">
        <f t="shared" si="4"/>
        <v>7.5458077417022308E+21</v>
      </c>
    </row>
    <row r="45" spans="5:8" x14ac:dyDescent="0.25">
      <c r="H45">
        <f t="shared" si="4"/>
        <v>8.7435101043065744E+21</v>
      </c>
    </row>
    <row r="46" spans="5:8" x14ac:dyDescent="0.25">
      <c r="H46">
        <f t="shared" si="4"/>
        <v>1.0054011948680006E+22</v>
      </c>
    </row>
    <row r="47" spans="5:8" x14ac:dyDescent="0.25">
      <c r="H47">
        <f t="shared" si="4"/>
        <v>1.1487896147550297E+22</v>
      </c>
    </row>
    <row r="48" spans="5:8" x14ac:dyDescent="0.25">
      <c r="H48">
        <f t="shared" si="4"/>
        <v>1.3056734153373087E+22</v>
      </c>
    </row>
    <row r="49" spans="8:8" x14ac:dyDescent="0.25">
      <c r="H49">
        <f t="shared" si="4"/>
        <v>1.477317788555017E+22</v>
      </c>
    </row>
    <row r="50" spans="8:8" x14ac:dyDescent="0.25">
      <c r="H50">
        <f t="shared" si="4"/>
        <v>1.665106010929418E+22</v>
      </c>
    </row>
    <row r="51" spans="8:8" x14ac:dyDescent="0.25">
      <c r="H51">
        <f t="shared" si="4"/>
        <v>1.8705504085596732E+22</v>
      </c>
    </row>
    <row r="52" spans="8:8" x14ac:dyDescent="0.25">
      <c r="H52">
        <f t="shared" si="4"/>
        <v>2.0953043342732093E+22</v>
      </c>
    </row>
    <row r="53" spans="8:8" x14ac:dyDescent="0.25">
      <c r="H53">
        <f t="shared" si="4"/>
        <v>2.3411752497103797E+22</v>
      </c>
    </row>
    <row r="54" spans="8:8" x14ac:dyDescent="0.25">
      <c r="H54">
        <f t="shared" si="4"/>
        <v>2.6101390135587762E+22</v>
      </c>
    </row>
    <row r="55" spans="8:8" x14ac:dyDescent="0.25">
      <c r="H55">
        <f t="shared" si="4"/>
        <v>2.9043554863462721E+22</v>
      </c>
    </row>
    <row r="56" spans="8:8" x14ac:dyDescent="0.25">
      <c r="H56">
        <f>H55+D24</f>
        <v>3.2261855722222031E+22</v>
      </c>
    </row>
    <row r="57" spans="8:8" x14ac:dyDescent="0.25">
      <c r="H57">
        <f>H56+D25</f>
        <v>3.5782098290763819E+22</v>
      </c>
    </row>
    <row r="58" spans="8:8" x14ac:dyDescent="0.25">
      <c r="H58">
        <f t="shared" ref="H58:H60" si="5">H57+D26</f>
        <v>3.9632487902456987E+22</v>
      </c>
    </row>
    <row r="59" spans="8:8" x14ac:dyDescent="0.25">
      <c r="H59">
        <f t="shared" si="5"/>
        <v>4.3843851540246387E+22</v>
      </c>
    </row>
    <row r="60" spans="8:8" x14ac:dyDescent="0.25">
      <c r="H60">
        <f t="shared" si="5"/>
        <v>4.8449880113234334E+22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67866859</v>
      </c>
      <c r="B2" s="4">
        <f>Planilha1!C3</f>
        <v>600000000000</v>
      </c>
      <c r="C2" s="4">
        <f>A2*B2</f>
        <v>4.0720115399999996E+19</v>
      </c>
      <c r="D2" s="5">
        <f>(Planilha1!G34-Planilha2!C2)*-1</f>
        <v>4.0720115399999742E+19</v>
      </c>
      <c r="E2">
        <f>1/12</f>
        <v>8.3333333333333329E-2</v>
      </c>
    </row>
    <row r="3" spans="1:5" x14ac:dyDescent="0.25">
      <c r="A3" s="6">
        <f>$A$2</f>
        <v>67866859</v>
      </c>
      <c r="B3" s="7">
        <f>$B$2</f>
        <v>600000000000</v>
      </c>
      <c r="C3" s="7">
        <f>A3*B3</f>
        <v>4.0720115399999996E+19</v>
      </c>
      <c r="D3" s="8">
        <f>D2+C3</f>
        <v>8.144023079999973E+19</v>
      </c>
      <c r="E3">
        <f>E2*2</f>
        <v>0.16666666666666666</v>
      </c>
    </row>
    <row r="4" spans="1:5" x14ac:dyDescent="0.25">
      <c r="A4" s="6">
        <f t="shared" ref="A4:A13" si="0">$A$2</f>
        <v>67866859</v>
      </c>
      <c r="B4" s="7">
        <f t="shared" ref="B4:B13" si="1">$B$2</f>
        <v>600000000000</v>
      </c>
      <c r="C4" s="7">
        <f t="shared" ref="C4:C15" si="2">A4*B4</f>
        <v>4.0720115399999996E+19</v>
      </c>
      <c r="D4" s="8">
        <f t="shared" ref="D4:D15" si="3">D3+C4</f>
        <v>1.2216034619999973E+20</v>
      </c>
      <c r="E4">
        <f>E3+$E$2</f>
        <v>0.25</v>
      </c>
    </row>
    <row r="5" spans="1:5" x14ac:dyDescent="0.25">
      <c r="A5" s="6">
        <f t="shared" si="0"/>
        <v>67866859</v>
      </c>
      <c r="B5" s="7">
        <f t="shared" si="1"/>
        <v>600000000000</v>
      </c>
      <c r="C5" s="7">
        <f t="shared" si="2"/>
        <v>4.0720115399999996E+19</v>
      </c>
      <c r="D5" s="8">
        <f t="shared" si="3"/>
        <v>1.6288046159999972E+20</v>
      </c>
      <c r="E5">
        <f t="shared" ref="E5:E68" si="4">E4+$E$2</f>
        <v>0.33333333333333331</v>
      </c>
    </row>
    <row r="6" spans="1:5" x14ac:dyDescent="0.25">
      <c r="A6" s="6">
        <f t="shared" si="0"/>
        <v>67866859</v>
      </c>
      <c r="B6" s="7">
        <f t="shared" si="1"/>
        <v>600000000000</v>
      </c>
      <c r="C6" s="7">
        <f t="shared" si="2"/>
        <v>4.0720115399999996E+19</v>
      </c>
      <c r="D6" s="8">
        <f t="shared" si="3"/>
        <v>2.0360057699999973E+20</v>
      </c>
      <c r="E6">
        <f t="shared" si="4"/>
        <v>0.41666666666666663</v>
      </c>
    </row>
    <row r="7" spans="1:5" x14ac:dyDescent="0.25">
      <c r="A7" s="6">
        <f t="shared" si="0"/>
        <v>67866859</v>
      </c>
      <c r="B7" s="7">
        <f t="shared" si="1"/>
        <v>600000000000</v>
      </c>
      <c r="C7" s="7">
        <f t="shared" si="2"/>
        <v>4.0720115399999996E+19</v>
      </c>
      <c r="D7" s="8">
        <f t="shared" si="3"/>
        <v>2.4432069239999975E+20</v>
      </c>
      <c r="E7">
        <f t="shared" si="4"/>
        <v>0.49999999999999994</v>
      </c>
    </row>
    <row r="8" spans="1:5" x14ac:dyDescent="0.25">
      <c r="A8" s="6">
        <f t="shared" si="0"/>
        <v>67866859</v>
      </c>
      <c r="B8" s="7">
        <f t="shared" si="1"/>
        <v>600000000000</v>
      </c>
      <c r="C8" s="7">
        <f t="shared" si="2"/>
        <v>4.0720115399999996E+19</v>
      </c>
      <c r="D8" s="8">
        <f t="shared" si="3"/>
        <v>2.8504080779999976E+20</v>
      </c>
      <c r="E8">
        <f t="shared" si="4"/>
        <v>0.58333333333333326</v>
      </c>
    </row>
    <row r="9" spans="1:5" x14ac:dyDescent="0.25">
      <c r="A9" s="6">
        <f t="shared" si="0"/>
        <v>67866859</v>
      </c>
      <c r="B9" s="7">
        <f t="shared" si="1"/>
        <v>600000000000</v>
      </c>
      <c r="C9" s="7">
        <f t="shared" si="2"/>
        <v>4.0720115399999996E+19</v>
      </c>
      <c r="D9" s="8">
        <f t="shared" si="3"/>
        <v>3.2576092319999977E+20</v>
      </c>
      <c r="E9">
        <f t="shared" si="4"/>
        <v>0.66666666666666663</v>
      </c>
    </row>
    <row r="10" spans="1:5" x14ac:dyDescent="0.25">
      <c r="A10" s="6">
        <f t="shared" si="0"/>
        <v>67866859</v>
      </c>
      <c r="B10" s="7">
        <f t="shared" si="1"/>
        <v>600000000000</v>
      </c>
      <c r="C10" s="7">
        <f t="shared" si="2"/>
        <v>4.0720115399999996E+19</v>
      </c>
      <c r="D10" s="8">
        <f t="shared" si="3"/>
        <v>3.6648103859999978E+20</v>
      </c>
      <c r="E10">
        <f t="shared" si="4"/>
        <v>0.75</v>
      </c>
    </row>
    <row r="11" spans="1:5" x14ac:dyDescent="0.25">
      <c r="A11" s="6">
        <f t="shared" si="0"/>
        <v>67866859</v>
      </c>
      <c r="B11" s="7">
        <f t="shared" si="1"/>
        <v>600000000000</v>
      </c>
      <c r="C11" s="7">
        <f t="shared" si="2"/>
        <v>4.0720115399999996E+19</v>
      </c>
      <c r="D11" s="8">
        <f t="shared" si="3"/>
        <v>4.072011539999998E+20</v>
      </c>
      <c r="E11">
        <f t="shared" si="4"/>
        <v>0.83333333333333337</v>
      </c>
    </row>
    <row r="12" spans="1:5" x14ac:dyDescent="0.25">
      <c r="A12" s="6">
        <f t="shared" si="0"/>
        <v>67866859</v>
      </c>
      <c r="B12" s="7">
        <f t="shared" si="1"/>
        <v>600000000000</v>
      </c>
      <c r="C12" s="7">
        <f t="shared" si="2"/>
        <v>4.0720115399999996E+19</v>
      </c>
      <c r="D12" s="8">
        <f t="shared" si="3"/>
        <v>4.4792126939999981E+20</v>
      </c>
      <c r="E12">
        <f t="shared" si="4"/>
        <v>0.91666666666666674</v>
      </c>
    </row>
    <row r="13" spans="1:5" ht="15.75" thickBot="1" x14ac:dyDescent="0.3">
      <c r="A13" s="9">
        <f t="shared" si="0"/>
        <v>67866859</v>
      </c>
      <c r="B13" s="10">
        <f t="shared" si="1"/>
        <v>600000000000</v>
      </c>
      <c r="C13" s="10">
        <f t="shared" si="2"/>
        <v>4.0720115399999996E+19</v>
      </c>
      <c r="D13" s="11">
        <f t="shared" si="3"/>
        <v>4.8864138479999982E+20</v>
      </c>
      <c r="E13">
        <f t="shared" si="4"/>
        <v>1</v>
      </c>
    </row>
    <row r="14" spans="1:5" x14ac:dyDescent="0.25">
      <c r="A14" s="3">
        <f>Planilha1!B4/12</f>
        <v>67188190.409999996</v>
      </c>
      <c r="B14" s="4">
        <f>Planilha1!C4</f>
        <v>660000000000</v>
      </c>
      <c r="C14" s="4">
        <f t="shared" si="2"/>
        <v>4.4344205670599999E+19</v>
      </c>
      <c r="D14" s="5">
        <f t="shared" si="3"/>
        <v>5.3298559047059984E+20</v>
      </c>
      <c r="E14">
        <f t="shared" si="4"/>
        <v>1.0833333333333333</v>
      </c>
    </row>
    <row r="15" spans="1:5" x14ac:dyDescent="0.25">
      <c r="A15" s="6">
        <f>$A$14</f>
        <v>67188190.409999996</v>
      </c>
      <c r="B15" s="7">
        <f>$B$14</f>
        <v>660000000000</v>
      </c>
      <c r="C15" s="7">
        <f t="shared" si="2"/>
        <v>4.4344205670599999E+19</v>
      </c>
      <c r="D15" s="8">
        <f t="shared" si="3"/>
        <v>5.7732979614119985E+20</v>
      </c>
      <c r="E15">
        <f t="shared" si="4"/>
        <v>1.1666666666666665</v>
      </c>
    </row>
    <row r="16" spans="1:5" x14ac:dyDescent="0.25">
      <c r="A16" s="6">
        <f t="shared" ref="A16:A25" si="5">$A$14</f>
        <v>67188190.409999996</v>
      </c>
      <c r="B16" s="7">
        <f t="shared" ref="B16:B25" si="6">$B$14</f>
        <v>660000000000</v>
      </c>
      <c r="C16" s="7">
        <f t="shared" ref="C16:C27" si="7">A16*B16</f>
        <v>4.4344205670599999E+19</v>
      </c>
      <c r="D16" s="8">
        <f t="shared" ref="D16:D27" si="8">D15+C16</f>
        <v>6.216740018117998E+20</v>
      </c>
      <c r="E16">
        <f t="shared" si="4"/>
        <v>1.2499999999999998</v>
      </c>
    </row>
    <row r="17" spans="1:10" x14ac:dyDescent="0.25">
      <c r="A17" s="6">
        <f t="shared" si="5"/>
        <v>67188190.409999996</v>
      </c>
      <c r="B17" s="7">
        <f t="shared" si="6"/>
        <v>660000000000</v>
      </c>
      <c r="C17" s="7">
        <f t="shared" si="7"/>
        <v>4.4344205670599999E+19</v>
      </c>
      <c r="D17" s="8">
        <f t="shared" si="8"/>
        <v>6.6601820748239982E+20</v>
      </c>
      <c r="E17">
        <f t="shared" si="4"/>
        <v>1.333333333333333</v>
      </c>
    </row>
    <row r="18" spans="1:10" x14ac:dyDescent="0.25">
      <c r="A18" s="6">
        <f t="shared" si="5"/>
        <v>67188190.409999996</v>
      </c>
      <c r="B18" s="7">
        <f t="shared" si="6"/>
        <v>660000000000</v>
      </c>
      <c r="C18" s="7">
        <f t="shared" si="7"/>
        <v>4.4344205670599999E+19</v>
      </c>
      <c r="D18" s="8">
        <f t="shared" si="8"/>
        <v>7.1036241315299983E+20</v>
      </c>
      <c r="E18">
        <f t="shared" si="4"/>
        <v>1.4166666666666663</v>
      </c>
      <c r="J18" t="e">
        <f>VLOOKUP(Planilha1!F3,Planilha2!D2:E121,2,TRUE)</f>
        <v>#N/A</v>
      </c>
    </row>
    <row r="19" spans="1:10" x14ac:dyDescent="0.25">
      <c r="A19" s="6">
        <f t="shared" si="5"/>
        <v>67188190.409999996</v>
      </c>
      <c r="B19" s="7">
        <f t="shared" si="6"/>
        <v>660000000000</v>
      </c>
      <c r="C19" s="7">
        <f t="shared" si="7"/>
        <v>4.4344205670599999E+19</v>
      </c>
      <c r="D19" s="8">
        <f t="shared" si="8"/>
        <v>7.5470661882359985E+20</v>
      </c>
      <c r="E19">
        <f t="shared" si="4"/>
        <v>1.4999999999999996</v>
      </c>
    </row>
    <row r="20" spans="1:10" x14ac:dyDescent="0.25">
      <c r="A20" s="6">
        <f t="shared" si="5"/>
        <v>67188190.409999996</v>
      </c>
      <c r="B20" s="7">
        <f t="shared" si="6"/>
        <v>660000000000</v>
      </c>
      <c r="C20" s="7">
        <f t="shared" si="7"/>
        <v>4.4344205670599999E+19</v>
      </c>
      <c r="D20" s="8">
        <f t="shared" si="8"/>
        <v>7.9905082449419987E+20</v>
      </c>
      <c r="E20">
        <f t="shared" si="4"/>
        <v>1.5833333333333328</v>
      </c>
    </row>
    <row r="21" spans="1:10" x14ac:dyDescent="0.25">
      <c r="A21" s="6">
        <f t="shared" si="5"/>
        <v>67188190.409999996</v>
      </c>
      <c r="B21" s="7">
        <f t="shared" si="6"/>
        <v>660000000000</v>
      </c>
      <c r="C21" s="7">
        <f t="shared" si="7"/>
        <v>4.4344205670599999E+19</v>
      </c>
      <c r="D21" s="8">
        <f t="shared" si="8"/>
        <v>8.4339503016479988E+20</v>
      </c>
      <c r="E21">
        <f t="shared" si="4"/>
        <v>1.6666666666666661</v>
      </c>
    </row>
    <row r="22" spans="1:10" x14ac:dyDescent="0.25">
      <c r="A22" s="6">
        <f t="shared" si="5"/>
        <v>67188190.409999996</v>
      </c>
      <c r="B22" s="7">
        <f t="shared" si="6"/>
        <v>660000000000</v>
      </c>
      <c r="C22" s="7">
        <f t="shared" si="7"/>
        <v>4.4344205670599999E+19</v>
      </c>
      <c r="D22" s="8">
        <f t="shared" si="8"/>
        <v>8.877392358353999E+20</v>
      </c>
      <c r="E22">
        <f t="shared" si="4"/>
        <v>1.7499999999999993</v>
      </c>
    </row>
    <row r="23" spans="1:10" x14ac:dyDescent="0.25">
      <c r="A23" s="6">
        <f t="shared" si="5"/>
        <v>67188190.409999996</v>
      </c>
      <c r="B23" s="7">
        <f t="shared" si="6"/>
        <v>660000000000</v>
      </c>
      <c r="C23" s="7">
        <f t="shared" si="7"/>
        <v>4.4344205670599999E+19</v>
      </c>
      <c r="D23" s="8">
        <f t="shared" si="8"/>
        <v>9.3208344150599991E+20</v>
      </c>
      <c r="E23">
        <f t="shared" si="4"/>
        <v>1.8333333333333326</v>
      </c>
    </row>
    <row r="24" spans="1:10" x14ac:dyDescent="0.25">
      <c r="A24" s="6">
        <f t="shared" si="5"/>
        <v>67188190.409999996</v>
      </c>
      <c r="B24" s="7">
        <f t="shared" si="6"/>
        <v>660000000000</v>
      </c>
      <c r="C24" s="7">
        <f t="shared" si="7"/>
        <v>4.4344205670599999E+19</v>
      </c>
      <c r="D24" s="8">
        <f t="shared" si="8"/>
        <v>9.7642764717659993E+20</v>
      </c>
      <c r="E24">
        <f t="shared" si="4"/>
        <v>1.9166666666666659</v>
      </c>
    </row>
    <row r="25" spans="1:10" ht="15.75" thickBot="1" x14ac:dyDescent="0.3">
      <c r="A25" s="9">
        <f t="shared" si="5"/>
        <v>67188190.409999996</v>
      </c>
      <c r="B25" s="10">
        <f t="shared" si="6"/>
        <v>660000000000</v>
      </c>
      <c r="C25" s="10">
        <f t="shared" si="7"/>
        <v>4.4344205670599999E+19</v>
      </c>
      <c r="D25" s="11">
        <f t="shared" si="8"/>
        <v>1.0207718528471999E+21</v>
      </c>
      <c r="E25">
        <f t="shared" si="4"/>
        <v>1.9999999999999991</v>
      </c>
    </row>
    <row r="26" spans="1:10" x14ac:dyDescent="0.25">
      <c r="A26" s="3">
        <f>Planilha1!B5/12</f>
        <v>66848856.115000002</v>
      </c>
      <c r="B26" s="4">
        <f>Planilha1!C5</f>
        <v>726000000000</v>
      </c>
      <c r="C26" s="4">
        <f t="shared" si="7"/>
        <v>4.8532269539490005E+19</v>
      </c>
      <c r="D26" s="5">
        <f t="shared" si="8"/>
        <v>1.0693041223866899E+21</v>
      </c>
      <c r="E26">
        <f t="shared" si="4"/>
        <v>2.0833333333333326</v>
      </c>
    </row>
    <row r="27" spans="1:10" x14ac:dyDescent="0.25">
      <c r="A27" s="6">
        <f>$A$26</f>
        <v>66848856.115000002</v>
      </c>
      <c r="B27" s="7">
        <f>$B$26</f>
        <v>726000000000</v>
      </c>
      <c r="C27" s="7">
        <f t="shared" si="7"/>
        <v>4.8532269539490005E+19</v>
      </c>
      <c r="D27" s="8">
        <f t="shared" si="8"/>
        <v>1.11783639192618E+21</v>
      </c>
      <c r="E27">
        <f t="shared" si="4"/>
        <v>2.1666666666666661</v>
      </c>
    </row>
    <row r="28" spans="1:10" x14ac:dyDescent="0.25">
      <c r="A28" s="6">
        <f t="shared" ref="A28:A37" si="9">$A$26</f>
        <v>66848856.115000002</v>
      </c>
      <c r="B28" s="7">
        <f t="shared" ref="B28:B37" si="10">$B$26</f>
        <v>726000000000</v>
      </c>
      <c r="C28" s="7">
        <f t="shared" ref="C28:C39" si="11">A28*B28</f>
        <v>4.8532269539490005E+19</v>
      </c>
      <c r="D28" s="8">
        <f t="shared" ref="D28:D39" si="12">D27+C28</f>
        <v>1.16636866146567E+21</v>
      </c>
      <c r="E28">
        <f t="shared" si="4"/>
        <v>2.2499999999999996</v>
      </c>
    </row>
    <row r="29" spans="1:10" x14ac:dyDescent="0.25">
      <c r="A29" s="6">
        <f t="shared" si="9"/>
        <v>66848856.115000002</v>
      </c>
      <c r="B29" s="7">
        <f t="shared" si="10"/>
        <v>726000000000</v>
      </c>
      <c r="C29" s="7">
        <f t="shared" si="11"/>
        <v>4.8532269539490005E+19</v>
      </c>
      <c r="D29" s="8">
        <f t="shared" si="12"/>
        <v>1.2149009310051598E+21</v>
      </c>
      <c r="E29">
        <f t="shared" si="4"/>
        <v>2.333333333333333</v>
      </c>
    </row>
    <row r="30" spans="1:10" x14ac:dyDescent="0.25">
      <c r="A30" s="6">
        <f t="shared" si="9"/>
        <v>66848856.115000002</v>
      </c>
      <c r="B30" s="7">
        <f t="shared" si="10"/>
        <v>726000000000</v>
      </c>
      <c r="C30" s="7">
        <f t="shared" si="11"/>
        <v>4.8532269539490005E+19</v>
      </c>
      <c r="D30" s="8">
        <f t="shared" si="12"/>
        <v>1.2634332005446498E+21</v>
      </c>
      <c r="E30">
        <f t="shared" si="4"/>
        <v>2.4166666666666665</v>
      </c>
    </row>
    <row r="31" spans="1:10" x14ac:dyDescent="0.25">
      <c r="A31" s="6">
        <f t="shared" si="9"/>
        <v>66848856.115000002</v>
      </c>
      <c r="B31" s="7">
        <f t="shared" si="10"/>
        <v>726000000000</v>
      </c>
      <c r="C31" s="7">
        <f t="shared" si="11"/>
        <v>4.8532269539490005E+19</v>
      </c>
      <c r="D31" s="8">
        <f t="shared" si="12"/>
        <v>1.3119654700841398E+21</v>
      </c>
      <c r="E31">
        <f t="shared" si="4"/>
        <v>2.5</v>
      </c>
    </row>
    <row r="32" spans="1:10" x14ac:dyDescent="0.25">
      <c r="A32" s="6">
        <f t="shared" si="9"/>
        <v>66848856.115000002</v>
      </c>
      <c r="B32" s="7">
        <f t="shared" si="10"/>
        <v>726000000000</v>
      </c>
      <c r="C32" s="7">
        <f t="shared" si="11"/>
        <v>4.8532269539490005E+19</v>
      </c>
      <c r="D32" s="8">
        <f t="shared" si="12"/>
        <v>1.3604977396236298E+21</v>
      </c>
      <c r="E32">
        <f t="shared" si="4"/>
        <v>2.5833333333333335</v>
      </c>
    </row>
    <row r="33" spans="1:5" x14ac:dyDescent="0.25">
      <c r="A33" s="6">
        <f t="shared" si="9"/>
        <v>66848856.115000002</v>
      </c>
      <c r="B33" s="7">
        <f t="shared" si="10"/>
        <v>726000000000</v>
      </c>
      <c r="C33" s="7">
        <f t="shared" si="11"/>
        <v>4.8532269539490005E+19</v>
      </c>
      <c r="D33" s="8">
        <f t="shared" si="12"/>
        <v>1.4090300091631199E+21</v>
      </c>
      <c r="E33">
        <f t="shared" si="4"/>
        <v>2.666666666666667</v>
      </c>
    </row>
    <row r="34" spans="1:5" x14ac:dyDescent="0.25">
      <c r="A34" s="6">
        <f t="shared" si="9"/>
        <v>66848856.115000002</v>
      </c>
      <c r="B34" s="7">
        <f t="shared" si="10"/>
        <v>726000000000</v>
      </c>
      <c r="C34" s="7">
        <f t="shared" si="11"/>
        <v>4.8532269539490005E+19</v>
      </c>
      <c r="D34" s="8">
        <f t="shared" si="12"/>
        <v>1.4575622787026099E+21</v>
      </c>
      <c r="E34">
        <f t="shared" si="4"/>
        <v>2.7500000000000004</v>
      </c>
    </row>
    <row r="35" spans="1:5" x14ac:dyDescent="0.25">
      <c r="A35" s="6">
        <f t="shared" si="9"/>
        <v>66848856.115000002</v>
      </c>
      <c r="B35" s="7">
        <f t="shared" si="10"/>
        <v>726000000000</v>
      </c>
      <c r="C35" s="7">
        <f t="shared" si="11"/>
        <v>4.8532269539490005E+19</v>
      </c>
      <c r="D35" s="8">
        <f t="shared" si="12"/>
        <v>1.5060945482420999E+21</v>
      </c>
      <c r="E35">
        <f t="shared" si="4"/>
        <v>2.8333333333333339</v>
      </c>
    </row>
    <row r="36" spans="1:5" x14ac:dyDescent="0.25">
      <c r="A36" s="6">
        <f t="shared" si="9"/>
        <v>66848856.115000002</v>
      </c>
      <c r="B36" s="7">
        <f t="shared" si="10"/>
        <v>726000000000</v>
      </c>
      <c r="C36" s="7">
        <f t="shared" si="11"/>
        <v>4.8532269539490005E+19</v>
      </c>
      <c r="D36" s="8">
        <f t="shared" si="12"/>
        <v>1.5546268177815899E+21</v>
      </c>
      <c r="E36">
        <f t="shared" si="4"/>
        <v>2.9166666666666674</v>
      </c>
    </row>
    <row r="37" spans="1:5" ht="15.75" thickBot="1" x14ac:dyDescent="0.3">
      <c r="A37" s="9">
        <f t="shared" si="9"/>
        <v>66848856.115000002</v>
      </c>
      <c r="B37" s="10">
        <f t="shared" si="10"/>
        <v>726000000000</v>
      </c>
      <c r="C37" s="10">
        <f t="shared" si="11"/>
        <v>4.8532269539490005E+19</v>
      </c>
      <c r="D37" s="11">
        <f t="shared" si="12"/>
        <v>1.6031590873210799E+21</v>
      </c>
      <c r="E37">
        <f t="shared" si="4"/>
        <v>3.0000000000000009</v>
      </c>
    </row>
    <row r="38" spans="1:5" x14ac:dyDescent="0.25">
      <c r="A38" s="3">
        <f>Planilha1!B6/12</f>
        <v>66509521.82</v>
      </c>
      <c r="B38" s="4">
        <f>Planilha1!C6</f>
        <v>798600000000.00012</v>
      </c>
      <c r="C38" s="4">
        <f t="shared" si="11"/>
        <v>5.3114504125452009E+19</v>
      </c>
      <c r="D38" s="5">
        <f t="shared" si="12"/>
        <v>1.656273591446532E+21</v>
      </c>
      <c r="E38">
        <f t="shared" si="4"/>
        <v>3.0833333333333344</v>
      </c>
    </row>
    <row r="39" spans="1:5" x14ac:dyDescent="0.25">
      <c r="A39" s="6">
        <f>$A$38</f>
        <v>66509521.82</v>
      </c>
      <c r="B39" s="12">
        <f>$B$38</f>
        <v>798600000000.00012</v>
      </c>
      <c r="C39" s="12">
        <f t="shared" si="11"/>
        <v>5.3114504125452009E+19</v>
      </c>
      <c r="D39" s="8">
        <f t="shared" si="12"/>
        <v>1.7093880955719841E+21</v>
      </c>
      <c r="E39">
        <f t="shared" si="4"/>
        <v>3.1666666666666679</v>
      </c>
    </row>
    <row r="40" spans="1:5" x14ac:dyDescent="0.25">
      <c r="A40" s="6">
        <f t="shared" ref="A40:A49" si="13">$A$38</f>
        <v>66509521.82</v>
      </c>
      <c r="B40" s="12">
        <f t="shared" ref="B40:B49" si="14">$B$38</f>
        <v>798600000000.00012</v>
      </c>
      <c r="C40" s="12">
        <f t="shared" ref="C40:C51" si="15">A40*B40</f>
        <v>5.3114504125452009E+19</v>
      </c>
      <c r="D40" s="8">
        <f t="shared" ref="D40:D49" si="16">D39+C40</f>
        <v>1.7625025996974362E+21</v>
      </c>
      <c r="E40">
        <f t="shared" si="4"/>
        <v>3.2500000000000013</v>
      </c>
    </row>
    <row r="41" spans="1:5" x14ac:dyDescent="0.25">
      <c r="A41" s="6">
        <f t="shared" si="13"/>
        <v>66509521.82</v>
      </c>
      <c r="B41" s="12">
        <f t="shared" si="14"/>
        <v>798600000000.00012</v>
      </c>
      <c r="C41" s="12">
        <f t="shared" si="15"/>
        <v>5.3114504125452009E+19</v>
      </c>
      <c r="D41" s="8">
        <f t="shared" si="16"/>
        <v>1.8156171038228884E+21</v>
      </c>
      <c r="E41">
        <f t="shared" si="4"/>
        <v>3.3333333333333348</v>
      </c>
    </row>
    <row r="42" spans="1:5" x14ac:dyDescent="0.25">
      <c r="A42" s="6">
        <f t="shared" si="13"/>
        <v>66509521.82</v>
      </c>
      <c r="B42" s="12">
        <f t="shared" si="14"/>
        <v>798600000000.00012</v>
      </c>
      <c r="C42" s="12">
        <f t="shared" si="15"/>
        <v>5.3114504125452009E+19</v>
      </c>
      <c r="D42" s="8">
        <f t="shared" si="16"/>
        <v>1.8687316079483405E+21</v>
      </c>
      <c r="E42">
        <f t="shared" si="4"/>
        <v>3.4166666666666683</v>
      </c>
    </row>
    <row r="43" spans="1:5" x14ac:dyDescent="0.25">
      <c r="A43" s="6">
        <f t="shared" si="13"/>
        <v>66509521.82</v>
      </c>
      <c r="B43" s="12">
        <f t="shared" si="14"/>
        <v>798600000000.00012</v>
      </c>
      <c r="C43" s="12">
        <f t="shared" si="15"/>
        <v>5.3114504125452009E+19</v>
      </c>
      <c r="D43" s="8">
        <f t="shared" si="16"/>
        <v>1.9218461120737926E+21</v>
      </c>
      <c r="E43">
        <f t="shared" si="4"/>
        <v>3.5000000000000018</v>
      </c>
    </row>
    <row r="44" spans="1:5" x14ac:dyDescent="0.25">
      <c r="A44" s="6">
        <f t="shared" si="13"/>
        <v>66509521.82</v>
      </c>
      <c r="B44" s="12">
        <f t="shared" si="14"/>
        <v>798600000000.00012</v>
      </c>
      <c r="C44" s="12">
        <f t="shared" si="15"/>
        <v>5.3114504125452009E+19</v>
      </c>
      <c r="D44" s="8">
        <f t="shared" si="16"/>
        <v>1.9749606161992447E+21</v>
      </c>
      <c r="E44">
        <f t="shared" si="4"/>
        <v>3.5833333333333353</v>
      </c>
    </row>
    <row r="45" spans="1:5" x14ac:dyDescent="0.25">
      <c r="A45" s="6">
        <f t="shared" si="13"/>
        <v>66509521.82</v>
      </c>
      <c r="B45" s="12">
        <f t="shared" si="14"/>
        <v>798600000000.00012</v>
      </c>
      <c r="C45" s="12">
        <f t="shared" si="15"/>
        <v>5.3114504125452009E+19</v>
      </c>
      <c r="D45" s="8">
        <f t="shared" si="16"/>
        <v>2.0280751203246969E+21</v>
      </c>
      <c r="E45">
        <f t="shared" si="4"/>
        <v>3.6666666666666687</v>
      </c>
    </row>
    <row r="46" spans="1:5" x14ac:dyDescent="0.25">
      <c r="A46" s="6">
        <f t="shared" si="13"/>
        <v>66509521.82</v>
      </c>
      <c r="B46" s="12">
        <f t="shared" si="14"/>
        <v>798600000000.00012</v>
      </c>
      <c r="C46" s="12">
        <f t="shared" si="15"/>
        <v>5.3114504125452009E+19</v>
      </c>
      <c r="D46" s="8">
        <f t="shared" si="16"/>
        <v>2.081189624450149E+21</v>
      </c>
      <c r="E46">
        <f t="shared" si="4"/>
        <v>3.7500000000000022</v>
      </c>
    </row>
    <row r="47" spans="1:5" x14ac:dyDescent="0.25">
      <c r="A47" s="6">
        <f t="shared" si="13"/>
        <v>66509521.82</v>
      </c>
      <c r="B47" s="12">
        <f t="shared" si="14"/>
        <v>798600000000.00012</v>
      </c>
      <c r="C47" s="12">
        <f t="shared" si="15"/>
        <v>5.3114504125452009E+19</v>
      </c>
      <c r="D47" s="8">
        <f t="shared" si="16"/>
        <v>2.1343041285756011E+21</v>
      </c>
      <c r="E47">
        <f t="shared" si="4"/>
        <v>3.8333333333333357</v>
      </c>
    </row>
    <row r="48" spans="1:5" x14ac:dyDescent="0.25">
      <c r="A48" s="6">
        <f t="shared" si="13"/>
        <v>66509521.82</v>
      </c>
      <c r="B48" s="12">
        <f t="shared" si="14"/>
        <v>798600000000.00012</v>
      </c>
      <c r="C48" s="12">
        <f t="shared" si="15"/>
        <v>5.3114504125452009E+19</v>
      </c>
      <c r="D48" s="8">
        <f t="shared" si="16"/>
        <v>2.1874186327010532E+21</v>
      </c>
      <c r="E48">
        <f t="shared" si="4"/>
        <v>3.9166666666666692</v>
      </c>
    </row>
    <row r="49" spans="1:5" ht="15.75" thickBot="1" x14ac:dyDescent="0.3">
      <c r="A49" s="6">
        <f t="shared" si="13"/>
        <v>66509521.82</v>
      </c>
      <c r="B49" s="12">
        <f t="shared" si="14"/>
        <v>798600000000.00012</v>
      </c>
      <c r="C49" s="12">
        <f t="shared" si="15"/>
        <v>5.3114504125452009E+19</v>
      </c>
      <c r="D49" s="8">
        <f t="shared" si="16"/>
        <v>2.2405331368265054E+21</v>
      </c>
      <c r="E49">
        <f t="shared" si="4"/>
        <v>4.0000000000000027</v>
      </c>
    </row>
    <row r="50" spans="1:5" x14ac:dyDescent="0.25">
      <c r="A50" s="3">
        <f>Planilha1!B7/12</f>
        <v>66170187.525000006</v>
      </c>
      <c r="B50" s="4">
        <f>Planilha1!C7</f>
        <v>878460000000.00024</v>
      </c>
      <c r="C50" s="4">
        <f t="shared" si="15"/>
        <v>5.8127862933211521E+19</v>
      </c>
      <c r="D50" s="5">
        <f>D49+C50</f>
        <v>2.2986609997597169E+21</v>
      </c>
      <c r="E50">
        <f t="shared" si="4"/>
        <v>4.0833333333333357</v>
      </c>
    </row>
    <row r="51" spans="1:5" x14ac:dyDescent="0.25">
      <c r="A51" s="13">
        <f>$A$50</f>
        <v>66170187.525000006</v>
      </c>
      <c r="B51" s="12">
        <f>$B$50</f>
        <v>878460000000.00024</v>
      </c>
      <c r="C51" s="12">
        <f t="shared" si="15"/>
        <v>5.8127862933211521E+19</v>
      </c>
      <c r="D51" s="14">
        <f>D50+C51</f>
        <v>2.3567888626929285E+21</v>
      </c>
      <c r="E51">
        <f t="shared" si="4"/>
        <v>4.1666666666666687</v>
      </c>
    </row>
    <row r="52" spans="1:5" x14ac:dyDescent="0.25">
      <c r="A52" s="13">
        <f t="shared" ref="A52:A61" si="17">$A$50</f>
        <v>66170187.525000006</v>
      </c>
      <c r="B52" s="12">
        <f t="shared" ref="B52:B61" si="18">$B$50</f>
        <v>878460000000.00024</v>
      </c>
      <c r="C52" s="12">
        <f t="shared" ref="C52:C63" si="19">A52*B52</f>
        <v>5.8127862933211521E+19</v>
      </c>
      <c r="D52" s="14">
        <f t="shared" ref="D52:D115" si="20">D51+C52</f>
        <v>2.4149167256261398E+21</v>
      </c>
      <c r="E52">
        <f t="shared" si="4"/>
        <v>4.2500000000000018</v>
      </c>
    </row>
    <row r="53" spans="1:5" x14ac:dyDescent="0.25">
      <c r="A53" s="13">
        <f t="shared" si="17"/>
        <v>66170187.525000006</v>
      </c>
      <c r="B53" s="12">
        <f t="shared" si="18"/>
        <v>878460000000.00024</v>
      </c>
      <c r="C53" s="12">
        <f t="shared" si="19"/>
        <v>5.8127862933211521E+19</v>
      </c>
      <c r="D53" s="14">
        <f t="shared" si="20"/>
        <v>2.4730445885593512E+21</v>
      </c>
      <c r="E53">
        <f t="shared" si="4"/>
        <v>4.3333333333333348</v>
      </c>
    </row>
    <row r="54" spans="1:5" x14ac:dyDescent="0.25">
      <c r="A54" s="13">
        <f t="shared" si="17"/>
        <v>66170187.525000006</v>
      </c>
      <c r="B54" s="12">
        <f t="shared" si="18"/>
        <v>878460000000.00024</v>
      </c>
      <c r="C54" s="12">
        <f t="shared" si="19"/>
        <v>5.8127862933211521E+19</v>
      </c>
      <c r="D54" s="14">
        <f t="shared" si="20"/>
        <v>2.5311724514925625E+21</v>
      </c>
      <c r="E54">
        <f t="shared" si="4"/>
        <v>4.4166666666666679</v>
      </c>
    </row>
    <row r="55" spans="1:5" x14ac:dyDescent="0.25">
      <c r="A55" s="13">
        <f t="shared" si="17"/>
        <v>66170187.525000006</v>
      </c>
      <c r="B55" s="12">
        <f t="shared" si="18"/>
        <v>878460000000.00024</v>
      </c>
      <c r="C55" s="12">
        <f t="shared" si="19"/>
        <v>5.8127862933211521E+19</v>
      </c>
      <c r="D55" s="14">
        <f t="shared" si="20"/>
        <v>2.5893003144257738E+21</v>
      </c>
      <c r="E55">
        <f t="shared" si="4"/>
        <v>4.5000000000000009</v>
      </c>
    </row>
    <row r="56" spans="1:5" x14ac:dyDescent="0.25">
      <c r="A56" s="13">
        <f t="shared" si="17"/>
        <v>66170187.525000006</v>
      </c>
      <c r="B56" s="12">
        <f t="shared" si="18"/>
        <v>878460000000.00024</v>
      </c>
      <c r="C56" s="12">
        <f t="shared" si="19"/>
        <v>5.8127862933211521E+19</v>
      </c>
      <c r="D56" s="14">
        <f t="shared" si="20"/>
        <v>2.6474281773589851E+21</v>
      </c>
      <c r="E56">
        <f t="shared" si="4"/>
        <v>4.5833333333333339</v>
      </c>
    </row>
    <row r="57" spans="1:5" x14ac:dyDescent="0.25">
      <c r="A57" s="13">
        <f t="shared" si="17"/>
        <v>66170187.525000006</v>
      </c>
      <c r="B57" s="12">
        <f t="shared" si="18"/>
        <v>878460000000.00024</v>
      </c>
      <c r="C57" s="12">
        <f t="shared" si="19"/>
        <v>5.8127862933211521E+19</v>
      </c>
      <c r="D57" s="14">
        <f t="shared" si="20"/>
        <v>2.7055560402921964E+21</v>
      </c>
      <c r="E57">
        <f t="shared" si="4"/>
        <v>4.666666666666667</v>
      </c>
    </row>
    <row r="58" spans="1:5" x14ac:dyDescent="0.25">
      <c r="A58" s="13">
        <f t="shared" si="17"/>
        <v>66170187.525000006</v>
      </c>
      <c r="B58" s="12">
        <f t="shared" si="18"/>
        <v>878460000000.00024</v>
      </c>
      <c r="C58" s="12">
        <f t="shared" si="19"/>
        <v>5.8127862933211521E+19</v>
      </c>
      <c r="D58" s="14">
        <f t="shared" si="20"/>
        <v>2.7636839032254077E+21</v>
      </c>
      <c r="E58">
        <f t="shared" si="4"/>
        <v>4.75</v>
      </c>
    </row>
    <row r="59" spans="1:5" x14ac:dyDescent="0.25">
      <c r="A59" s="13">
        <f t="shared" si="17"/>
        <v>66170187.525000006</v>
      </c>
      <c r="B59" s="12">
        <f t="shared" si="18"/>
        <v>878460000000.00024</v>
      </c>
      <c r="C59" s="12">
        <f t="shared" si="19"/>
        <v>5.8127862933211521E+19</v>
      </c>
      <c r="D59" s="14">
        <f t="shared" si="20"/>
        <v>2.821811766158619E+21</v>
      </c>
      <c r="E59">
        <f t="shared" si="4"/>
        <v>4.833333333333333</v>
      </c>
    </row>
    <row r="60" spans="1:5" x14ac:dyDescent="0.25">
      <c r="A60" s="13">
        <f t="shared" si="17"/>
        <v>66170187.525000006</v>
      </c>
      <c r="B60" s="12">
        <f t="shared" si="18"/>
        <v>878460000000.00024</v>
      </c>
      <c r="C60" s="12">
        <f t="shared" si="19"/>
        <v>5.8127862933211521E+19</v>
      </c>
      <c r="D60" s="14">
        <f t="shared" si="20"/>
        <v>2.8799396290918304E+21</v>
      </c>
      <c r="E60">
        <f t="shared" si="4"/>
        <v>4.9166666666666661</v>
      </c>
    </row>
    <row r="61" spans="1:5" ht="15.75" thickBot="1" x14ac:dyDescent="0.3">
      <c r="A61" s="13">
        <f t="shared" si="17"/>
        <v>66170187.525000006</v>
      </c>
      <c r="B61" s="12">
        <f t="shared" si="18"/>
        <v>878460000000.00024</v>
      </c>
      <c r="C61" s="12">
        <f t="shared" si="19"/>
        <v>5.8127862933211521E+19</v>
      </c>
      <c r="D61" s="14">
        <f t="shared" si="20"/>
        <v>2.9380674920250417E+21</v>
      </c>
      <c r="E61">
        <f t="shared" si="4"/>
        <v>4.9999999999999991</v>
      </c>
    </row>
    <row r="62" spans="1:5" x14ac:dyDescent="0.25">
      <c r="A62" s="3">
        <f>Planilha1!B8/12</f>
        <v>65830853.230000012</v>
      </c>
      <c r="B62" s="4">
        <f>Planilha1!C8</f>
        <v>966306000000.00037</v>
      </c>
      <c r="C62" s="4">
        <f t="shared" si="19"/>
        <v>6.3612748461268419E+19</v>
      </c>
      <c r="D62" s="15">
        <f t="shared" si="20"/>
        <v>3.0016802404863102E+21</v>
      </c>
      <c r="E62">
        <f t="shared" si="4"/>
        <v>5.0833333333333321</v>
      </c>
    </row>
    <row r="63" spans="1:5" x14ac:dyDescent="0.25">
      <c r="A63" s="13">
        <f>$A$62</f>
        <v>65830853.230000012</v>
      </c>
      <c r="B63" s="12">
        <f>$B$62</f>
        <v>966306000000.00037</v>
      </c>
      <c r="C63" s="12">
        <f t="shared" si="19"/>
        <v>6.3612748461268419E+19</v>
      </c>
      <c r="D63" s="14">
        <f t="shared" si="20"/>
        <v>3.0652929889475787E+21</v>
      </c>
      <c r="E63">
        <f t="shared" si="4"/>
        <v>5.1666666666666652</v>
      </c>
    </row>
    <row r="64" spans="1:5" x14ac:dyDescent="0.25">
      <c r="A64" s="13">
        <f t="shared" ref="A64:A73" si="21">$A$62</f>
        <v>65830853.230000012</v>
      </c>
      <c r="B64" s="12">
        <f t="shared" ref="B64:B73" si="22">$B$62</f>
        <v>966306000000.00037</v>
      </c>
      <c r="C64" s="12">
        <f t="shared" ref="C64:C75" si="23">A64*B64</f>
        <v>6.3612748461268419E+19</v>
      </c>
      <c r="D64" s="14">
        <f t="shared" si="20"/>
        <v>3.1289057374088473E+21</v>
      </c>
      <c r="E64">
        <f t="shared" si="4"/>
        <v>5.2499999999999982</v>
      </c>
    </row>
    <row r="65" spans="1:5" x14ac:dyDescent="0.25">
      <c r="A65" s="13">
        <f t="shared" si="21"/>
        <v>65830853.230000012</v>
      </c>
      <c r="B65" s="12">
        <f t="shared" si="22"/>
        <v>966306000000.00037</v>
      </c>
      <c r="C65" s="12">
        <f t="shared" si="23"/>
        <v>6.3612748461268419E+19</v>
      </c>
      <c r="D65" s="14">
        <f t="shared" si="20"/>
        <v>3.1925184858701158E+21</v>
      </c>
      <c r="E65">
        <f t="shared" si="4"/>
        <v>5.3333333333333313</v>
      </c>
    </row>
    <row r="66" spans="1:5" x14ac:dyDescent="0.25">
      <c r="A66" s="13">
        <f t="shared" si="21"/>
        <v>65830853.230000012</v>
      </c>
      <c r="B66" s="12">
        <f t="shared" si="22"/>
        <v>966306000000.00037</v>
      </c>
      <c r="C66" s="12">
        <f t="shared" si="23"/>
        <v>6.3612748461268419E+19</v>
      </c>
      <c r="D66" s="14">
        <f t="shared" si="20"/>
        <v>3.2561312343313843E+21</v>
      </c>
      <c r="E66">
        <f t="shared" si="4"/>
        <v>5.4166666666666643</v>
      </c>
    </row>
    <row r="67" spans="1:5" x14ac:dyDescent="0.25">
      <c r="A67" s="13">
        <f t="shared" si="21"/>
        <v>65830853.230000012</v>
      </c>
      <c r="B67" s="12">
        <f t="shared" si="22"/>
        <v>966306000000.00037</v>
      </c>
      <c r="C67" s="12">
        <f t="shared" si="23"/>
        <v>6.3612748461268419E+19</v>
      </c>
      <c r="D67" s="14">
        <f t="shared" si="20"/>
        <v>3.3197439827926529E+21</v>
      </c>
      <c r="E67">
        <f t="shared" si="4"/>
        <v>5.4999999999999973</v>
      </c>
    </row>
    <row r="68" spans="1:5" x14ac:dyDescent="0.25">
      <c r="A68" s="13">
        <f t="shared" si="21"/>
        <v>65830853.230000012</v>
      </c>
      <c r="B68" s="12">
        <f t="shared" si="22"/>
        <v>966306000000.00037</v>
      </c>
      <c r="C68" s="12">
        <f t="shared" si="23"/>
        <v>6.3612748461268419E+19</v>
      </c>
      <c r="D68" s="14">
        <f t="shared" si="20"/>
        <v>3.3833567312539214E+21</v>
      </c>
      <c r="E68">
        <f t="shared" si="4"/>
        <v>5.5833333333333304</v>
      </c>
    </row>
    <row r="69" spans="1:5" x14ac:dyDescent="0.25">
      <c r="A69" s="13">
        <f t="shared" si="21"/>
        <v>65830853.230000012</v>
      </c>
      <c r="B69" s="12">
        <f t="shared" si="22"/>
        <v>966306000000.00037</v>
      </c>
      <c r="C69" s="12">
        <f t="shared" si="23"/>
        <v>6.3612748461268419E+19</v>
      </c>
      <c r="D69" s="14">
        <f t="shared" si="20"/>
        <v>3.4469694797151899E+21</v>
      </c>
      <c r="E69">
        <f t="shared" ref="E69:E121" si="24">E68+$E$2</f>
        <v>5.6666666666666634</v>
      </c>
    </row>
    <row r="70" spans="1:5" x14ac:dyDescent="0.25">
      <c r="A70" s="13">
        <f t="shared" si="21"/>
        <v>65830853.230000012</v>
      </c>
      <c r="B70" s="12">
        <f t="shared" si="22"/>
        <v>966306000000.00037</v>
      </c>
      <c r="C70" s="12">
        <f t="shared" si="23"/>
        <v>6.3612748461268419E+19</v>
      </c>
      <c r="D70" s="14">
        <f t="shared" si="20"/>
        <v>3.5105822281764585E+21</v>
      </c>
      <c r="E70">
        <f t="shared" si="24"/>
        <v>5.7499999999999964</v>
      </c>
    </row>
    <row r="71" spans="1:5" x14ac:dyDescent="0.25">
      <c r="A71" s="13">
        <f t="shared" si="21"/>
        <v>65830853.230000012</v>
      </c>
      <c r="B71" s="12">
        <f t="shared" si="22"/>
        <v>966306000000.00037</v>
      </c>
      <c r="C71" s="12">
        <f t="shared" si="23"/>
        <v>6.3612748461268419E+19</v>
      </c>
      <c r="D71" s="14">
        <f t="shared" si="20"/>
        <v>3.574194976637727E+21</v>
      </c>
      <c r="E71">
        <f t="shared" si="24"/>
        <v>5.8333333333333295</v>
      </c>
    </row>
    <row r="72" spans="1:5" x14ac:dyDescent="0.25">
      <c r="A72" s="13">
        <f t="shared" si="21"/>
        <v>65830853.230000012</v>
      </c>
      <c r="B72" s="12">
        <f t="shared" si="22"/>
        <v>966306000000.00037</v>
      </c>
      <c r="C72" s="12">
        <f t="shared" si="23"/>
        <v>6.3612748461268419E+19</v>
      </c>
      <c r="D72" s="14">
        <f t="shared" si="20"/>
        <v>3.6378077250989955E+21</v>
      </c>
      <c r="E72">
        <f t="shared" si="24"/>
        <v>5.9166666666666625</v>
      </c>
    </row>
    <row r="73" spans="1:5" ht="15.75" thickBot="1" x14ac:dyDescent="0.3">
      <c r="A73" s="13">
        <f t="shared" si="21"/>
        <v>65830853.230000012</v>
      </c>
      <c r="B73" s="12">
        <f t="shared" si="22"/>
        <v>966306000000.00037</v>
      </c>
      <c r="C73" s="12">
        <f t="shared" si="23"/>
        <v>6.3612748461268419E+19</v>
      </c>
      <c r="D73" s="16">
        <f t="shared" si="20"/>
        <v>3.7014204735602641E+21</v>
      </c>
      <c r="E73">
        <f t="shared" si="24"/>
        <v>5.9999999999999956</v>
      </c>
    </row>
    <row r="74" spans="1:5" x14ac:dyDescent="0.25">
      <c r="A74" s="3">
        <f>Planilha1!B9/12</f>
        <v>65491518.93500001</v>
      </c>
      <c r="B74" s="4">
        <f>Planilha1!C9</f>
        <v>1062936600000.0005</v>
      </c>
      <c r="C74" s="4">
        <f t="shared" si="23"/>
        <v>6.9613332465604567E+19</v>
      </c>
      <c r="D74" s="15">
        <f t="shared" si="20"/>
        <v>3.7710338060258687E+21</v>
      </c>
      <c r="E74">
        <f t="shared" si="24"/>
        <v>6.0833333333333286</v>
      </c>
    </row>
    <row r="75" spans="1:5" x14ac:dyDescent="0.25">
      <c r="A75" s="13">
        <f>$A$74</f>
        <v>65491518.93500001</v>
      </c>
      <c r="B75" s="12">
        <f>$B$74</f>
        <v>1062936600000.0005</v>
      </c>
      <c r="C75" s="12">
        <f t="shared" si="23"/>
        <v>6.9613332465604567E+19</v>
      </c>
      <c r="D75" s="14">
        <f t="shared" si="20"/>
        <v>3.8406471384914733E+21</v>
      </c>
      <c r="E75">
        <f t="shared" si="24"/>
        <v>6.1666666666666616</v>
      </c>
    </row>
    <row r="76" spans="1:5" x14ac:dyDescent="0.25">
      <c r="A76" s="13">
        <f t="shared" ref="A76:A84" si="25">$A$74</f>
        <v>65491518.93500001</v>
      </c>
      <c r="B76" s="12">
        <f t="shared" ref="B76:B84" si="26">$B$74</f>
        <v>1062936600000.0005</v>
      </c>
      <c r="C76" s="12">
        <f t="shared" ref="C76:C85" si="27">A76*B76</f>
        <v>6.9613332465604567E+19</v>
      </c>
      <c r="D76" s="14">
        <f t="shared" si="20"/>
        <v>3.910260470957078E+21</v>
      </c>
      <c r="E76">
        <f t="shared" si="24"/>
        <v>6.2499999999999947</v>
      </c>
    </row>
    <row r="77" spans="1:5" x14ac:dyDescent="0.25">
      <c r="A77" s="13">
        <f t="shared" si="25"/>
        <v>65491518.93500001</v>
      </c>
      <c r="B77" s="12">
        <f t="shared" si="26"/>
        <v>1062936600000.0005</v>
      </c>
      <c r="C77" s="12">
        <f t="shared" si="27"/>
        <v>6.9613332465604567E+19</v>
      </c>
      <c r="D77" s="14">
        <f t="shared" si="20"/>
        <v>3.9798738034226826E+21</v>
      </c>
      <c r="E77">
        <f t="shared" si="24"/>
        <v>6.3333333333333277</v>
      </c>
    </row>
    <row r="78" spans="1:5" x14ac:dyDescent="0.25">
      <c r="A78" s="13">
        <f t="shared" si="25"/>
        <v>65491518.93500001</v>
      </c>
      <c r="B78" s="12">
        <f t="shared" si="26"/>
        <v>1062936600000.0005</v>
      </c>
      <c r="C78" s="12">
        <f t="shared" si="27"/>
        <v>6.9613332465604567E+19</v>
      </c>
      <c r="D78" s="14">
        <f t="shared" si="20"/>
        <v>4.0494871358882872E+21</v>
      </c>
      <c r="E78">
        <f t="shared" si="24"/>
        <v>6.4166666666666607</v>
      </c>
    </row>
    <row r="79" spans="1:5" x14ac:dyDescent="0.25">
      <c r="A79" s="13">
        <f t="shared" si="25"/>
        <v>65491518.93500001</v>
      </c>
      <c r="B79" s="12">
        <f t="shared" si="26"/>
        <v>1062936600000.0005</v>
      </c>
      <c r="C79" s="12">
        <f t="shared" si="27"/>
        <v>6.9613332465604567E+19</v>
      </c>
      <c r="D79" s="14">
        <f t="shared" si="20"/>
        <v>4.1191004683538918E+21</v>
      </c>
      <c r="E79">
        <f t="shared" si="24"/>
        <v>6.4999999999999938</v>
      </c>
    </row>
    <row r="80" spans="1:5" x14ac:dyDescent="0.25">
      <c r="A80" s="13">
        <f t="shared" si="25"/>
        <v>65491518.93500001</v>
      </c>
      <c r="B80" s="12">
        <f t="shared" si="26"/>
        <v>1062936600000.0005</v>
      </c>
      <c r="C80" s="12">
        <f t="shared" si="27"/>
        <v>6.9613332465604567E+19</v>
      </c>
      <c r="D80" s="14">
        <f t="shared" si="20"/>
        <v>4.1887138008194965E+21</v>
      </c>
      <c r="E80">
        <f t="shared" si="24"/>
        <v>6.5833333333333268</v>
      </c>
    </row>
    <row r="81" spans="1:5" x14ac:dyDescent="0.25">
      <c r="A81" s="13">
        <f t="shared" si="25"/>
        <v>65491518.93500001</v>
      </c>
      <c r="B81" s="12">
        <f t="shared" si="26"/>
        <v>1062936600000.0005</v>
      </c>
      <c r="C81" s="12">
        <f t="shared" si="27"/>
        <v>6.9613332465604567E+19</v>
      </c>
      <c r="D81" s="14">
        <f t="shared" si="20"/>
        <v>4.2583271332851011E+21</v>
      </c>
      <c r="E81">
        <f t="shared" si="24"/>
        <v>6.6666666666666599</v>
      </c>
    </row>
    <row r="82" spans="1:5" x14ac:dyDescent="0.25">
      <c r="A82" s="13">
        <f t="shared" si="25"/>
        <v>65491518.93500001</v>
      </c>
      <c r="B82" s="12">
        <f t="shared" si="26"/>
        <v>1062936600000.0005</v>
      </c>
      <c r="C82" s="12">
        <f t="shared" si="27"/>
        <v>6.9613332465604567E+19</v>
      </c>
      <c r="D82" s="14">
        <f t="shared" si="20"/>
        <v>4.3279404657507057E+21</v>
      </c>
      <c r="E82">
        <f t="shared" si="24"/>
        <v>6.7499999999999929</v>
      </c>
    </row>
    <row r="83" spans="1:5" x14ac:dyDescent="0.25">
      <c r="A83" s="13">
        <f t="shared" si="25"/>
        <v>65491518.93500001</v>
      </c>
      <c r="B83" s="12">
        <f t="shared" si="26"/>
        <v>1062936600000.0005</v>
      </c>
      <c r="C83" s="12">
        <f t="shared" si="27"/>
        <v>6.9613332465604567E+19</v>
      </c>
      <c r="D83" s="14">
        <f t="shared" si="20"/>
        <v>4.3975537982163103E+21</v>
      </c>
      <c r="E83">
        <f t="shared" si="24"/>
        <v>6.8333333333333259</v>
      </c>
    </row>
    <row r="84" spans="1:5" x14ac:dyDescent="0.25">
      <c r="A84" s="13">
        <f t="shared" si="25"/>
        <v>65491518.93500001</v>
      </c>
      <c r="B84" s="12">
        <f t="shared" si="26"/>
        <v>1062936600000.0005</v>
      </c>
      <c r="C84" s="12">
        <f t="shared" si="27"/>
        <v>6.9613332465604567E+19</v>
      </c>
      <c r="D84" s="14">
        <f t="shared" si="20"/>
        <v>4.4671671306819149E+21</v>
      </c>
      <c r="E84">
        <f t="shared" si="24"/>
        <v>6.916666666666659</v>
      </c>
    </row>
    <row r="85" spans="1:5" ht="15.75" thickBot="1" x14ac:dyDescent="0.3">
      <c r="A85" s="13">
        <f>$A$74</f>
        <v>65491518.93500001</v>
      </c>
      <c r="B85" s="12">
        <f>$B$74</f>
        <v>1062936600000.0005</v>
      </c>
      <c r="C85" s="12">
        <f t="shared" si="27"/>
        <v>6.9613332465604567E+19</v>
      </c>
      <c r="D85" s="16">
        <f t="shared" si="20"/>
        <v>4.5367804631475196E+21</v>
      </c>
      <c r="E85">
        <f t="shared" si="24"/>
        <v>6.999999999999992</v>
      </c>
    </row>
    <row r="86" spans="1:5" x14ac:dyDescent="0.25">
      <c r="A86" s="3">
        <f>Planilha1!B10/12</f>
        <v>65152184.640000015</v>
      </c>
      <c r="B86" s="4">
        <f>Planilha1!C10</f>
        <v>1169230260000.0007</v>
      </c>
      <c r="C86" s="4">
        <f t="shared" ref="C86:C87" si="28">A86*B86</f>
        <v>7.617790578619528E+19</v>
      </c>
      <c r="D86" s="15">
        <f t="shared" si="20"/>
        <v>4.6129583689337149E+21</v>
      </c>
      <c r="E86">
        <f t="shared" si="24"/>
        <v>7.083333333333325</v>
      </c>
    </row>
    <row r="87" spans="1:5" x14ac:dyDescent="0.25">
      <c r="A87" s="13">
        <f>$A$86</f>
        <v>65152184.640000015</v>
      </c>
      <c r="B87" s="12">
        <f>$B$86</f>
        <v>1169230260000.0007</v>
      </c>
      <c r="C87" s="12">
        <f t="shared" si="28"/>
        <v>7.617790578619528E+19</v>
      </c>
      <c r="D87" s="14">
        <f t="shared" si="20"/>
        <v>4.6891362747199101E+21</v>
      </c>
      <c r="E87">
        <f t="shared" si="24"/>
        <v>7.1666666666666581</v>
      </c>
    </row>
    <row r="88" spans="1:5" x14ac:dyDescent="0.25">
      <c r="A88" s="13">
        <f t="shared" ref="A88:A97" si="29">$A$86</f>
        <v>65152184.640000015</v>
      </c>
      <c r="B88" s="12">
        <f t="shared" ref="B88:B97" si="30">$B$86</f>
        <v>1169230260000.0007</v>
      </c>
      <c r="C88" s="12">
        <f t="shared" ref="C88:C97" si="31">A88*B88</f>
        <v>7.617790578619528E+19</v>
      </c>
      <c r="D88" s="14">
        <f t="shared" si="20"/>
        <v>4.7653141805061059E+21</v>
      </c>
      <c r="E88">
        <f t="shared" si="24"/>
        <v>7.2499999999999911</v>
      </c>
    </row>
    <row r="89" spans="1:5" x14ac:dyDescent="0.25">
      <c r="A89" s="13">
        <f t="shared" si="29"/>
        <v>65152184.640000015</v>
      </c>
      <c r="B89" s="12">
        <f t="shared" si="30"/>
        <v>1169230260000.0007</v>
      </c>
      <c r="C89" s="12">
        <f t="shared" si="31"/>
        <v>7.617790578619528E+19</v>
      </c>
      <c r="D89" s="14">
        <f t="shared" si="20"/>
        <v>4.8414920862923017E+21</v>
      </c>
      <c r="E89">
        <f t="shared" si="24"/>
        <v>7.3333333333333242</v>
      </c>
    </row>
    <row r="90" spans="1:5" x14ac:dyDescent="0.25">
      <c r="A90" s="13">
        <f t="shared" si="29"/>
        <v>65152184.640000015</v>
      </c>
      <c r="B90" s="12">
        <f t="shared" si="30"/>
        <v>1169230260000.0007</v>
      </c>
      <c r="C90" s="12">
        <f t="shared" si="31"/>
        <v>7.617790578619528E+19</v>
      </c>
      <c r="D90" s="14">
        <f t="shared" si="20"/>
        <v>4.9176699920784975E+21</v>
      </c>
      <c r="E90">
        <f t="shared" si="24"/>
        <v>7.4166666666666572</v>
      </c>
    </row>
    <row r="91" spans="1:5" x14ac:dyDescent="0.25">
      <c r="A91" s="13">
        <f t="shared" si="29"/>
        <v>65152184.640000015</v>
      </c>
      <c r="B91" s="12">
        <f t="shared" si="30"/>
        <v>1169230260000.0007</v>
      </c>
      <c r="C91" s="12">
        <f t="shared" si="31"/>
        <v>7.617790578619528E+19</v>
      </c>
      <c r="D91" s="14">
        <f t="shared" si="20"/>
        <v>4.9938478978646934E+21</v>
      </c>
      <c r="E91">
        <f t="shared" si="24"/>
        <v>7.4999999999999902</v>
      </c>
    </row>
    <row r="92" spans="1:5" x14ac:dyDescent="0.25">
      <c r="A92" s="13">
        <f t="shared" si="29"/>
        <v>65152184.640000015</v>
      </c>
      <c r="B92" s="12">
        <f t="shared" si="30"/>
        <v>1169230260000.0007</v>
      </c>
      <c r="C92" s="12">
        <f t="shared" si="31"/>
        <v>7.617790578619528E+19</v>
      </c>
      <c r="D92" s="14">
        <f t="shared" si="20"/>
        <v>5.0700258036508892E+21</v>
      </c>
      <c r="E92">
        <f t="shared" si="24"/>
        <v>7.5833333333333233</v>
      </c>
    </row>
    <row r="93" spans="1:5" x14ac:dyDescent="0.25">
      <c r="A93" s="13">
        <f t="shared" si="29"/>
        <v>65152184.640000015</v>
      </c>
      <c r="B93" s="12">
        <f t="shared" si="30"/>
        <v>1169230260000.0007</v>
      </c>
      <c r="C93" s="12">
        <f t="shared" si="31"/>
        <v>7.617790578619528E+19</v>
      </c>
      <c r="D93" s="14">
        <f t="shared" si="20"/>
        <v>5.146203709437085E+21</v>
      </c>
      <c r="E93">
        <f t="shared" si="24"/>
        <v>7.6666666666666563</v>
      </c>
    </row>
    <row r="94" spans="1:5" x14ac:dyDescent="0.25">
      <c r="A94" s="13">
        <f t="shared" si="29"/>
        <v>65152184.640000015</v>
      </c>
      <c r="B94" s="12">
        <f t="shared" si="30"/>
        <v>1169230260000.0007</v>
      </c>
      <c r="C94" s="12">
        <f t="shared" si="31"/>
        <v>7.617790578619528E+19</v>
      </c>
      <c r="D94" s="14">
        <f t="shared" si="20"/>
        <v>5.2223816152232808E+21</v>
      </c>
      <c r="E94">
        <f t="shared" si="24"/>
        <v>7.7499999999999893</v>
      </c>
    </row>
    <row r="95" spans="1:5" x14ac:dyDescent="0.25">
      <c r="A95" s="13">
        <f t="shared" si="29"/>
        <v>65152184.640000015</v>
      </c>
      <c r="B95" s="12">
        <f t="shared" si="30"/>
        <v>1169230260000.0007</v>
      </c>
      <c r="C95" s="12">
        <f t="shared" si="31"/>
        <v>7.617790578619528E+19</v>
      </c>
      <c r="D95" s="14">
        <f t="shared" si="20"/>
        <v>5.2985595210094766E+21</v>
      </c>
      <c r="E95">
        <f t="shared" si="24"/>
        <v>7.8333333333333224</v>
      </c>
    </row>
    <row r="96" spans="1:5" x14ac:dyDescent="0.25">
      <c r="A96" s="13">
        <f t="shared" si="29"/>
        <v>65152184.640000015</v>
      </c>
      <c r="B96" s="12">
        <f t="shared" si="30"/>
        <v>1169230260000.0007</v>
      </c>
      <c r="C96" s="12">
        <f t="shared" si="31"/>
        <v>7.617790578619528E+19</v>
      </c>
      <c r="D96" s="14">
        <f t="shared" si="20"/>
        <v>5.3747374267956724E+21</v>
      </c>
      <c r="E96">
        <f t="shared" si="24"/>
        <v>7.9166666666666554</v>
      </c>
    </row>
    <row r="97" spans="1:5" ht="15.75" thickBot="1" x14ac:dyDescent="0.3">
      <c r="A97" s="13">
        <f t="shared" si="29"/>
        <v>65152184.640000015</v>
      </c>
      <c r="B97" s="12">
        <f t="shared" si="30"/>
        <v>1169230260000.0007</v>
      </c>
      <c r="C97" s="12">
        <f t="shared" si="31"/>
        <v>7.617790578619528E+19</v>
      </c>
      <c r="D97" s="16">
        <f t="shared" si="20"/>
        <v>5.4509153325818682E+21</v>
      </c>
      <c r="E97">
        <f t="shared" si="24"/>
        <v>7.9999999999999885</v>
      </c>
    </row>
    <row r="98" spans="1:5" x14ac:dyDescent="0.25">
      <c r="A98" s="3">
        <f>Planilha1!B11/12</f>
        <v>64812850.345000021</v>
      </c>
      <c r="B98" s="4">
        <f>Planilha1!C11</f>
        <v>1286153286000.001</v>
      </c>
      <c r="C98" s="4">
        <f t="shared" ref="C98:C99" si="32">A98*B98</f>
        <v>8.3359260446248075E+19</v>
      </c>
      <c r="D98" s="15">
        <f t="shared" si="20"/>
        <v>5.5342745930281161E+21</v>
      </c>
      <c r="E98">
        <f t="shared" si="24"/>
        <v>8.0833333333333215</v>
      </c>
    </row>
    <row r="99" spans="1:5" x14ac:dyDescent="0.25">
      <c r="A99" s="13">
        <f>$A$98</f>
        <v>64812850.345000021</v>
      </c>
      <c r="B99" s="12">
        <f>$B$98</f>
        <v>1286153286000.001</v>
      </c>
      <c r="C99" s="12">
        <f t="shared" si="32"/>
        <v>8.3359260446248075E+19</v>
      </c>
      <c r="D99" s="14">
        <f t="shared" si="20"/>
        <v>5.6176338534743639E+21</v>
      </c>
      <c r="E99">
        <f t="shared" si="24"/>
        <v>8.1666666666666554</v>
      </c>
    </row>
    <row r="100" spans="1:5" x14ac:dyDescent="0.25">
      <c r="A100" s="13">
        <f t="shared" ref="A100:A109" si="33">$A$98</f>
        <v>64812850.345000021</v>
      </c>
      <c r="B100" s="12">
        <f t="shared" ref="B100:B109" si="34">$B$98</f>
        <v>1286153286000.001</v>
      </c>
      <c r="C100" s="12">
        <f t="shared" ref="C100:C109" si="35">A100*B100</f>
        <v>8.3359260446248075E+19</v>
      </c>
      <c r="D100" s="14">
        <f t="shared" si="20"/>
        <v>5.7009931139206118E+21</v>
      </c>
      <c r="E100">
        <f t="shared" si="24"/>
        <v>8.2499999999999893</v>
      </c>
    </row>
    <row r="101" spans="1:5" x14ac:dyDescent="0.25">
      <c r="A101" s="13">
        <f t="shared" si="33"/>
        <v>64812850.345000021</v>
      </c>
      <c r="B101" s="12">
        <f t="shared" si="34"/>
        <v>1286153286000.001</v>
      </c>
      <c r="C101" s="12">
        <f t="shared" si="35"/>
        <v>8.3359260446248075E+19</v>
      </c>
      <c r="D101" s="14">
        <f t="shared" si="20"/>
        <v>5.7843523743668597E+21</v>
      </c>
      <c r="E101">
        <f t="shared" si="24"/>
        <v>8.3333333333333233</v>
      </c>
    </row>
    <row r="102" spans="1:5" x14ac:dyDescent="0.25">
      <c r="A102" s="13">
        <f t="shared" si="33"/>
        <v>64812850.345000021</v>
      </c>
      <c r="B102" s="12">
        <f t="shared" si="34"/>
        <v>1286153286000.001</v>
      </c>
      <c r="C102" s="12">
        <f t="shared" si="35"/>
        <v>8.3359260446248075E+19</v>
      </c>
      <c r="D102" s="14">
        <f t="shared" si="20"/>
        <v>5.8677116348131076E+21</v>
      </c>
      <c r="E102">
        <f t="shared" si="24"/>
        <v>8.4166666666666572</v>
      </c>
    </row>
    <row r="103" spans="1:5" x14ac:dyDescent="0.25">
      <c r="A103" s="13">
        <f t="shared" si="33"/>
        <v>64812850.345000021</v>
      </c>
      <c r="B103" s="12">
        <f t="shared" si="34"/>
        <v>1286153286000.001</v>
      </c>
      <c r="C103" s="12">
        <f t="shared" si="35"/>
        <v>8.3359260446248075E+19</v>
      </c>
      <c r="D103" s="14">
        <f t="shared" si="20"/>
        <v>5.9510708952593554E+21</v>
      </c>
      <c r="E103">
        <f t="shared" si="24"/>
        <v>8.4999999999999911</v>
      </c>
    </row>
    <row r="104" spans="1:5" x14ac:dyDescent="0.25">
      <c r="A104" s="13">
        <f t="shared" si="33"/>
        <v>64812850.345000021</v>
      </c>
      <c r="B104" s="12">
        <f t="shared" si="34"/>
        <v>1286153286000.001</v>
      </c>
      <c r="C104" s="12">
        <f t="shared" si="35"/>
        <v>8.3359260446248075E+19</v>
      </c>
      <c r="D104" s="14">
        <f t="shared" si="20"/>
        <v>6.0344301557056033E+21</v>
      </c>
      <c r="E104">
        <f t="shared" si="24"/>
        <v>8.583333333333325</v>
      </c>
    </row>
    <row r="105" spans="1:5" x14ac:dyDescent="0.25">
      <c r="A105" s="13">
        <f t="shared" si="33"/>
        <v>64812850.345000021</v>
      </c>
      <c r="B105" s="12">
        <f t="shared" si="34"/>
        <v>1286153286000.001</v>
      </c>
      <c r="C105" s="12">
        <f t="shared" si="35"/>
        <v>8.3359260446248075E+19</v>
      </c>
      <c r="D105" s="14">
        <f t="shared" si="20"/>
        <v>6.1177894161518512E+21</v>
      </c>
      <c r="E105">
        <f t="shared" si="24"/>
        <v>8.666666666666659</v>
      </c>
    </row>
    <row r="106" spans="1:5" x14ac:dyDescent="0.25">
      <c r="A106" s="13">
        <f t="shared" si="33"/>
        <v>64812850.345000021</v>
      </c>
      <c r="B106" s="12">
        <f t="shared" si="34"/>
        <v>1286153286000.001</v>
      </c>
      <c r="C106" s="12">
        <f t="shared" si="35"/>
        <v>8.3359260446248075E+19</v>
      </c>
      <c r="D106" s="14">
        <f t="shared" si="20"/>
        <v>6.2011486765980991E+21</v>
      </c>
      <c r="E106">
        <f t="shared" si="24"/>
        <v>8.7499999999999929</v>
      </c>
    </row>
    <row r="107" spans="1:5" x14ac:dyDescent="0.25">
      <c r="A107" s="13">
        <f t="shared" si="33"/>
        <v>64812850.345000021</v>
      </c>
      <c r="B107" s="12">
        <f t="shared" si="34"/>
        <v>1286153286000.001</v>
      </c>
      <c r="C107" s="12">
        <f t="shared" si="35"/>
        <v>8.3359260446248075E+19</v>
      </c>
      <c r="D107" s="14">
        <f t="shared" si="20"/>
        <v>6.284507937044347E+21</v>
      </c>
      <c r="E107">
        <f t="shared" si="24"/>
        <v>8.8333333333333268</v>
      </c>
    </row>
    <row r="108" spans="1:5" x14ac:dyDescent="0.25">
      <c r="A108" s="13">
        <f t="shared" si="33"/>
        <v>64812850.345000021</v>
      </c>
      <c r="B108" s="12">
        <f t="shared" si="34"/>
        <v>1286153286000.001</v>
      </c>
      <c r="C108" s="12">
        <f t="shared" si="35"/>
        <v>8.3359260446248075E+19</v>
      </c>
      <c r="D108" s="14">
        <f t="shared" si="20"/>
        <v>6.3678671974905948E+21</v>
      </c>
      <c r="E108">
        <f t="shared" si="24"/>
        <v>8.9166666666666607</v>
      </c>
    </row>
    <row r="109" spans="1:5" ht="15.75" thickBot="1" x14ac:dyDescent="0.3">
      <c r="A109" s="13">
        <f t="shared" si="33"/>
        <v>64812850.345000021</v>
      </c>
      <c r="B109" s="12">
        <f t="shared" si="34"/>
        <v>1286153286000.001</v>
      </c>
      <c r="C109" s="12">
        <f t="shared" si="35"/>
        <v>8.3359260446248075E+19</v>
      </c>
      <c r="D109" s="16">
        <f t="shared" si="20"/>
        <v>6.4512264579368427E+21</v>
      </c>
      <c r="E109">
        <f t="shared" si="24"/>
        <v>8.9999999999999947</v>
      </c>
    </row>
    <row r="110" spans="1:5" x14ac:dyDescent="0.25">
      <c r="A110" s="3">
        <f>Planilha1!B12/12</f>
        <v>64473516.050000019</v>
      </c>
      <c r="B110" s="4">
        <f>Planilha1!C12</f>
        <v>1414768614600.0012</v>
      </c>
      <c r="C110" s="4">
        <f t="shared" ref="C110:C111" si="36">A110*B110</f>
        <v>9.1215106980449468E+19</v>
      </c>
      <c r="D110" s="15">
        <f t="shared" si="20"/>
        <v>6.5424415649172921E+21</v>
      </c>
      <c r="E110">
        <f t="shared" si="24"/>
        <v>9.0833333333333286</v>
      </c>
    </row>
    <row r="111" spans="1:5" x14ac:dyDescent="0.25">
      <c r="A111" s="13">
        <f>$A$110</f>
        <v>64473516.050000019</v>
      </c>
      <c r="B111" s="12">
        <f>$B$110</f>
        <v>1414768614600.0012</v>
      </c>
      <c r="C111" s="12">
        <f t="shared" si="36"/>
        <v>9.1215106980449468E+19</v>
      </c>
      <c r="D111" s="14">
        <f t="shared" si="20"/>
        <v>6.6336566718977414E+21</v>
      </c>
      <c r="E111">
        <f t="shared" si="24"/>
        <v>9.1666666666666625</v>
      </c>
    </row>
    <row r="112" spans="1:5" x14ac:dyDescent="0.25">
      <c r="A112" s="13">
        <f t="shared" ref="A112:A121" si="37">$A$110</f>
        <v>64473516.050000019</v>
      </c>
      <c r="B112" s="12">
        <f t="shared" ref="B112:B121" si="38">$B$110</f>
        <v>1414768614600.0012</v>
      </c>
      <c r="C112" s="12">
        <f t="shared" ref="C112:C121" si="39">A112*B112</f>
        <v>9.1215106980449468E+19</v>
      </c>
      <c r="D112" s="14">
        <f t="shared" si="20"/>
        <v>6.7248717788781908E+21</v>
      </c>
      <c r="E112">
        <f t="shared" si="24"/>
        <v>9.2499999999999964</v>
      </c>
    </row>
    <row r="113" spans="1:5" x14ac:dyDescent="0.25">
      <c r="A113" s="13">
        <f t="shared" si="37"/>
        <v>64473516.050000019</v>
      </c>
      <c r="B113" s="12">
        <f t="shared" si="38"/>
        <v>1414768614600.0012</v>
      </c>
      <c r="C113" s="12">
        <f t="shared" si="39"/>
        <v>9.1215106980449468E+19</v>
      </c>
      <c r="D113" s="14">
        <f t="shared" si="20"/>
        <v>6.8160868858586401E+21</v>
      </c>
      <c r="E113">
        <f t="shared" si="24"/>
        <v>9.3333333333333304</v>
      </c>
    </row>
    <row r="114" spans="1:5" x14ac:dyDescent="0.25">
      <c r="A114" s="13">
        <f t="shared" si="37"/>
        <v>64473516.050000019</v>
      </c>
      <c r="B114" s="12">
        <f t="shared" si="38"/>
        <v>1414768614600.0012</v>
      </c>
      <c r="C114" s="12">
        <f t="shared" si="39"/>
        <v>9.1215106980449468E+19</v>
      </c>
      <c r="D114" s="14">
        <f t="shared" si="20"/>
        <v>6.9073019928390895E+21</v>
      </c>
      <c r="E114">
        <f t="shared" si="24"/>
        <v>9.4166666666666643</v>
      </c>
    </row>
    <row r="115" spans="1:5" x14ac:dyDescent="0.25">
      <c r="A115" s="13">
        <f t="shared" si="37"/>
        <v>64473516.050000019</v>
      </c>
      <c r="B115" s="12">
        <f t="shared" si="38"/>
        <v>1414768614600.0012</v>
      </c>
      <c r="C115" s="12">
        <f t="shared" si="39"/>
        <v>9.1215106980449468E+19</v>
      </c>
      <c r="D115" s="14">
        <f t="shared" si="20"/>
        <v>6.9985170998195388E+21</v>
      </c>
      <c r="E115">
        <f t="shared" si="24"/>
        <v>9.4999999999999982</v>
      </c>
    </row>
    <row r="116" spans="1:5" x14ac:dyDescent="0.25">
      <c r="A116" s="13">
        <f t="shared" si="37"/>
        <v>64473516.050000019</v>
      </c>
      <c r="B116" s="12">
        <f t="shared" si="38"/>
        <v>1414768614600.0012</v>
      </c>
      <c r="C116" s="12">
        <f t="shared" si="39"/>
        <v>9.1215106980449468E+19</v>
      </c>
      <c r="D116" s="14">
        <f t="shared" ref="D116:D121" si="40">D115+C116</f>
        <v>7.0897322067999882E+21</v>
      </c>
      <c r="E116">
        <f t="shared" si="24"/>
        <v>9.5833333333333321</v>
      </c>
    </row>
    <row r="117" spans="1:5" x14ac:dyDescent="0.25">
      <c r="A117" s="13">
        <f t="shared" si="37"/>
        <v>64473516.050000019</v>
      </c>
      <c r="B117" s="12">
        <f t="shared" si="38"/>
        <v>1414768614600.0012</v>
      </c>
      <c r="C117" s="12">
        <f t="shared" si="39"/>
        <v>9.1215106980449468E+19</v>
      </c>
      <c r="D117" s="14">
        <f t="shared" si="40"/>
        <v>7.1809473137804375E+21</v>
      </c>
      <c r="E117">
        <f t="shared" si="24"/>
        <v>9.6666666666666661</v>
      </c>
    </row>
    <row r="118" spans="1:5" x14ac:dyDescent="0.25">
      <c r="A118" s="13">
        <f t="shared" si="37"/>
        <v>64473516.050000019</v>
      </c>
      <c r="B118" s="12">
        <f t="shared" si="38"/>
        <v>1414768614600.0012</v>
      </c>
      <c r="C118" s="12">
        <f t="shared" si="39"/>
        <v>9.1215106980449468E+19</v>
      </c>
      <c r="D118" s="14">
        <f t="shared" si="40"/>
        <v>7.2721624207608869E+21</v>
      </c>
      <c r="E118">
        <f t="shared" si="24"/>
        <v>9.75</v>
      </c>
    </row>
    <row r="119" spans="1:5" x14ac:dyDescent="0.25">
      <c r="A119" s="13">
        <f t="shared" si="37"/>
        <v>64473516.050000019</v>
      </c>
      <c r="B119" s="12">
        <f t="shared" si="38"/>
        <v>1414768614600.0012</v>
      </c>
      <c r="C119" s="12">
        <f t="shared" si="39"/>
        <v>9.1215106980449468E+19</v>
      </c>
      <c r="D119" s="14">
        <f t="shared" si="40"/>
        <v>7.3633775277413363E+21</v>
      </c>
      <c r="E119">
        <f t="shared" si="24"/>
        <v>9.8333333333333339</v>
      </c>
    </row>
    <row r="120" spans="1:5" x14ac:dyDescent="0.25">
      <c r="A120" s="13">
        <f t="shared" si="37"/>
        <v>64473516.050000019</v>
      </c>
      <c r="B120" s="12">
        <f t="shared" si="38"/>
        <v>1414768614600.0012</v>
      </c>
      <c r="C120" s="12">
        <f t="shared" si="39"/>
        <v>9.1215106980449468E+19</v>
      </c>
      <c r="D120" s="14">
        <f t="shared" si="40"/>
        <v>7.4545926347217856E+21</v>
      </c>
      <c r="E120">
        <f t="shared" si="24"/>
        <v>9.9166666666666679</v>
      </c>
    </row>
    <row r="121" spans="1:5" ht="15.75" thickBot="1" x14ac:dyDescent="0.3">
      <c r="A121" s="13">
        <f t="shared" si="37"/>
        <v>64473516.050000019</v>
      </c>
      <c r="B121" s="12">
        <f t="shared" si="38"/>
        <v>1414768614600.0012</v>
      </c>
      <c r="C121" s="12">
        <f t="shared" si="39"/>
        <v>9.1215106980449468E+19</v>
      </c>
      <c r="D121" s="16">
        <f t="shared" si="40"/>
        <v>7.545807741702235E+21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2022-06-24T17:03:02Z</dcterms:modified>
</cp:coreProperties>
</file>