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<sst xmlns="http://schemas.openxmlformats.org/spreadsheetml/2006/main" count="856" uniqueCount="855">
  <si>
    <t>Variable Name</t>
  </si>
  <si>
    <t>Variable Value</t>
  </si>
  <si>
    <t>PANORAMA_NAME</t>
  </si>
  <si>
    <t>panorama01</t>
  </si>
  <si>
    <t>Panorama hostname</t>
  </si>
  <si>
    <t>PANORAMA_TYPE</t>
  </si>
  <si>
    <t>static</t>
  </si>
  <si>
    <t>Panorama management IP type</t>
  </si>
  <si>
    <t>PANORAMA_IP</t>
  </si>
  <si>
    <t>192.168.55.7</t>
  </si>
  <si>
    <t>Panorama IP</t>
  </si>
  <si>
    <t>PANORAMA_MASK</t>
  </si>
  <si>
    <t>255.255.255.0</t>
  </si>
  <si>
    <t>Panorama netmask</t>
  </si>
  <si>
    <t>PANORAMA_DG</t>
  </si>
  <si>
    <t>192.168.55.2</t>
  </si>
  <si>
    <t>Panorama default gateway</t>
  </si>
  <si>
    <t>CONFIG_EXPORT_IP</t>
  </si>
  <si>
    <t>192.0.2.3</t>
  </si>
  <si>
    <t>IP address for scheduled config exports</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</si>
  <si>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</si>
  <si>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</si>
  <si>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</si>
  <si>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</si>
  <si>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</si>
  <si>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</si>
  <si>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</si>
  <si>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</si>
  <si>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</si>
  <si>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</si>
  <si>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</si>
  <si>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t>
  </si>
  <si>
    <t>MGMT_IP</t>
  </si>
  <si>
    <t>192.0.2.6</t>
  </si>
  <si>
    <t>NGFW management IP</t>
  </si>
  <si>
    <t>MGMT_MASK</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</si>
  <si>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</si>
  <si>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</si>
  <si>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</si>
  <si>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</si>
  <si>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</si>
  <si>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</si>
  <si>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</si>
  <si>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</si>
  <si>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</si>
  <si>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</si>
  <si>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</si>
  <si>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</si>
  <si>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</si>
  <si>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</si>
  <si>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</si>
  <si>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</si>
  <si>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</si>
  <si>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</si>
  <si>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</si>
  <si>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</si>
  <si>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</si>
  <si>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</si>
  <si>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</si>
  <si>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</si>
  <si>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</si>
  <si>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</si>
  <si>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</si>
  <si>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</si>
  <si>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</si>
  <si>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</si>
  <si>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</si>
  <si>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</si>
  <si>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</si>
  <si>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</si>
  <si>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</si>
  <si>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</si>
  <si>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</si>
  <si>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</si>
  <si>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</si>
  <si>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Panorama v10.2</t>
  </si>
  <si>
    <t># commands are expected to be load in order</t>
  </si>
  <si>
    <t># this template uses jinja format</t>
  </si>
  <si>
    <t># either 'search and replace' or the scripts in the tools dir can be used to create a loadable configuration</t>
  </si>
  <si>
    <t># in operations mode you can elect to enable scripting mode for rapid paste into the ClI</t>
  </si>
  <si>
    <t>#set cli scripting-mode on</t>
  </si>
  <si>
    <t># if not in configuration mode</t>
  </si>
  <si>
    <t>#configure</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</si>
  <si>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</si>
  <si>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</si>
  <si>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</si>
  <si>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</si>
  <si>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</si>
  <si>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</si>
  <si>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</si>
  <si>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</si>
  <si>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</si>
  <si>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</si>
  <si>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</si>
  <si>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</si>
  <si>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</si>
  <si>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</si>
  <si>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#External dynamic lists</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</si>
  <si>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</si>
  <si>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</si>
  <si>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</si>
  <si>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</si>
  <si>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</si>
  <si>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</si>
  <si>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</si>
  <si>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</si>
  <si>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</si>
  <si>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</si>
  <si>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</si>
  <si>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</si>
  <si>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</si>
  <si>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</si>
  <si>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</si>
  <si>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</si>
  <si>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</si>
  <si>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</si>
  <si>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</si>
  <si>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</si>
  <si>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</si>
  <si>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</si>
  <si>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</si>
  <si>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</si>
  <si>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</si>
  <si>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</si>
  <si>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</si>
  <si>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 Panorama platform log settings</t>
  </si>
  <si>
    <t>set panorama log-settings email Sample_Email_Profile server Sample_Email_Profile display-name Panorama</t>
  </si>
  <si>
    <t>set panorama log-settings email Sample_Email_Profile server Sample_Email_Profile protocol SMTP</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</si>
  <si>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</si>
  <si>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</si>
  <si>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</si>
  <si>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</si>
  <si>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</si>
  <si>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</si>
  <si>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</si>
  <si>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</si>
  <si>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</si>
  <si>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</si>
  <si>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</si>
  <si>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</si>
  <si>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</si>
  <si>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</si>
  <si>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</si>
  <si>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</si>
  <si>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</si>
  <si>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0.0.1 for 10.2: version of this IronSkillet template file""</t>
  </si>
  <si>
    <t># shared log settings for the NGFW</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</si>
  <si>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</si>
  <si>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</si>
  <si>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</si>
  <si>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</si>
  <si>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</si>
  <si>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</si>
  <si>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</si>
  <si>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</si>
  <si>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</si>
  <si>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</si>
  <si>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</si>
  <si>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</si>
  <si>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</si>
  <si>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</si>
  <si>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</si>
  <si>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</si>
  <si>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</si>
  <si>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</si>
  <si>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</si>
  <si>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</si>
  <si>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</si>
  <si>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</si>
  <si>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</si>
  <si>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</si>
  <si>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</si>
  <si>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</si>
  <si>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</si>
  <si>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</si>
  <si>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</si>
  <si>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</si>
  <si>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</si>
  <si>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</si>
  <si>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</si>
  <si>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</si>
  <si>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</si>
  <si>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max-version tls1-3</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</si>
  <si>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</si>
  <si>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</si>
  <si>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</si>
  <si>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</si>
  <si>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</si>
  <si>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</si>
  <si>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</si>
  <si>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</si>
  <si>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</si>
  <si>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</si>
  <si>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</si>
  <si>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</si>
  <si>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</si>
  <si>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</si>
  <si>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</si>
  <si>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</si>
  <si>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</si>
  <si>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</si>
  <si>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</si>
  <si>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Alert-Only-AV decoder ftp mlav-action alert</t>
  </si>
  <si>
    <t>set shared profiles virus Alert-Only-AV decoder http mlav-action alert</t>
  </si>
  <si>
    <t>set shared profiles virus Alert-Only-AV decoder http2 mlav-action alert</t>
  </si>
  <si>
    <t>set shared profiles virus Alert-Only-AV decoder imap mlav-action alert</t>
  </si>
  <si>
    <t>set shared profiles virus Alert-Only-AV decoder pop3 mlav-action alert</t>
  </si>
  <si>
    <t>set shared profiles virus Alert-Only-AV decoder smb mlav-action alert</t>
  </si>
  <si>
    <t>set shared profiles virus Alert-Only-AV decoder smtp mlav-action alert</t>
  </si>
  <si>
    <t>set shared profiles virus Alert-Only-AV mlav-engine-filebased-enabled ""Windows Executables"" mlav-policy-action enable(alert-only)</t>
  </si>
  <si>
    <t>set shared profiles virus Alert-Only-AV mlav-engine-filebased-enabled ""PowerShell Script 1"" mlav-policy-action enable(alert-only)</t>
  </si>
  <si>
    <t>set shared profiles virus Alert-Only-AV mlav-engine-filebased-enabled ""PowerShell Script 2"" mlav-policy-action enable(alert-only)</t>
  </si>
  <si>
    <t>set shared profiles virus Alert-Only-AV mlav-engine-filebased-enabled ""Executable Linked Format"" mlav-policy-action enable(alert-only)</t>
  </si>
  <si>
    <t>set shared profiles virus Alert-Only-AV mlav-engine-filebased-enabled ""MSOffice"" mlav-policy-action enable(alert-only)</t>
  </si>
  <si>
    <t>set shared profiles virus Alert-Only-AV mlav-engine-filebased-enabled ""Shell"" mlav-policy-action enable(alert-only)</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</si>
  <si>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</si>
  <si>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</si>
  <si>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</si>
  <si>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</si>
  <si>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</si>
  <si>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</si>
  <si>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</si>
  <si>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</si>
  <si>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</si>
  <si>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</si>
  <si>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</si>
  <si>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</si>
  <si>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</si>
  <si>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</si>
  <si>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Outbound-AV decoder ftp mlav-action reset-both</t>
  </si>
  <si>
    <t>set shared profiles virus Outbound-AV decoder http mlav-action reset-both</t>
  </si>
  <si>
    <t>set shared profiles virus Outbound-AV decoder http2 mlav-action reset-both</t>
  </si>
  <si>
    <t>set shared profiles virus Outbound-AV decoder imap mlav-action reset-both</t>
  </si>
  <si>
    <t>set shared profiles virus Outbound-AV decoder pop3 mlav-action reset-both</t>
  </si>
  <si>
    <t>set shared profiles virus Outbound-AV decoder smb mlav-action reset-both</t>
  </si>
  <si>
    <t>set shared profiles virus Outbound-AV decoder smtp mlav-action reset-both</t>
  </si>
  <si>
    <t>set shared profiles virus Outbound-AV mlav-engine-filebased-enabled ""Windows Executables"" mlav-policy-action enable</t>
  </si>
  <si>
    <t>set shared profiles virus Outbound-AV mlav-engine-filebased-enabled ""PowerShell Script 1"" mlav-policy-action enable</t>
  </si>
  <si>
    <t>set shared profiles virus Outbound-AV mlav-engine-filebased-enabled ""PowerShell Script 2"" mlav-policy-action enable</t>
  </si>
  <si>
    <t>set shared profiles virus Outbound-AV mlav-engine-filebased-enabled ""Executable Linked Format"" mlav-policy-action enable</t>
  </si>
  <si>
    <t>set shared profiles virus Outbound-AV mlav-engine-filebased-enabled ""MSOffice"" mlav-policy-action enable</t>
  </si>
  <si>
    <t>set shared profiles virus Outbound-AV mlav-engine-filebased-enabled ""Shell"" mlav-policy-action enable</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</si>
  <si>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</si>
  <si>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</si>
  <si>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</si>
  <si>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</si>
  <si>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</si>
  <si>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</si>
  <si>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</si>
  <si>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</si>
  <si>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</si>
  <si>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</si>
  <si>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</si>
  <si>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</si>
  <si>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</si>
  <si>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</si>
  <si>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Inbound-AV decoder ftp mlav-action reset-both</t>
  </si>
  <si>
    <t>set shared profiles virus Inbound-AV decoder http mlav-action reset-both</t>
  </si>
  <si>
    <t>set shared profiles virus Inbound-AV decoder http2 mlav-action reset-both</t>
  </si>
  <si>
    <t>set shared profiles virus Inbound-AV decoder imap mlav-action reset-both</t>
  </si>
  <si>
    <t>set shared profiles virus Inbound-AV decoder pop3 mlav-action reset-both</t>
  </si>
  <si>
    <t>set shared profiles virus Inbound-AV decoder smb mlav-action reset-both</t>
  </si>
  <si>
    <t>set shared profiles virus Inbound-AV decoder smtp mlav-action reset-both</t>
  </si>
  <si>
    <t>set shared profiles virus Inbound-AV mlav-engine-filebased-enabled ""Windows Executables"" mlav-policy-action enable</t>
  </si>
  <si>
    <t>set shared profiles virus Inbound-AV mlav-engine-filebased-enabled ""PowerShell Script 1"" mlav-policy-action enable</t>
  </si>
  <si>
    <t>set shared profiles virus Inbound-AV mlav-engine-filebased-enabled ""PowerShell Script 2"" mlav-policy-action enable</t>
  </si>
  <si>
    <t>set shared profiles virus Inbound-AV mlav-engine-filebased-enabled ""Executable Linked Format"" mlav-policy-action enable</t>
  </si>
  <si>
    <t>set shared profiles virus Inbound-AV mlav-engine-filebased-enabled ""MSOffice"" mlav-policy-action enable</t>
  </si>
  <si>
    <t>set shared profiles virus Inbound-AV mlav-engine-filebased-enabled ""Shell"" mlav-policy-action enable</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</si>
  <si>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</si>
  <si>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</si>
  <si>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</si>
  <si>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</si>
  <si>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</si>
  <si>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</si>
  <si>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</si>
  <si>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</si>
  <si>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</si>
  <si>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</si>
  <si>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</si>
  <si>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</si>
  <si>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</si>
  <si>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</si>
  <si>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Internal-AV decoder ftp mlav-action reset-both</t>
  </si>
  <si>
    <t>set shared profiles virus Internal-AV decoder http mlav-action reset-both</t>
  </si>
  <si>
    <t>set shared profiles virus Internal-AV decoder http2 mlav-action reset-both</t>
  </si>
  <si>
    <t>set shared profiles virus Internal-AV decoder imap mlav-action reset-both</t>
  </si>
  <si>
    <t>set shared profiles virus Internal-AV decoder pop3 mlav-action reset-both</t>
  </si>
  <si>
    <t>set shared profiles virus Internal-AV decoder smb mlav-action reset-both</t>
  </si>
  <si>
    <t>set shared profiles virus Internal-AV decoder smtp mlav-action reset-both</t>
  </si>
  <si>
    <t>set shared profiles virus Internal-AV mlav-engine-filebased-enabled ""Windows Executables"" mlav-policy-action enable</t>
  </si>
  <si>
    <t>set shared profiles virus Internal-AV mlav-engine-filebased-enabled ""PowerShell Script 1"" mlav-policy-action enable</t>
  </si>
  <si>
    <t>set shared profiles virus Internal-AV mlav-engine-filebased-enabled ""PowerShell Script 2"" mlav-policy-action enable</t>
  </si>
  <si>
    <t>set shared profiles virus Internal-AV mlav-engine-filebased-enabled ""Executable Linked Format"" mlav-policy-action enable</t>
  </si>
  <si>
    <t>set shared profiles virus Internal-AV mlav-engine-filebased-enabled ""MSOffice"" mlav-policy-action enable</t>
  </si>
  <si>
    <t>set shared profiles virus Internal-AV mlav-engine-filebased-enabled ""Shell"" mlav-policy-action enable</t>
  </si>
  <si>
    <t>set shared profiles spyware Outbound-AS botnet-domains lists default-paloalto-dns packet-capture single-packet</t>
  </si>
  <si>
    <t>set shared profiles spyware Outbound-AS botnet-domains lists default-paloalto-dns action sinkhole</t>
  </si>
  <si>
    <t>set shared profiles spyware Outbound-AS botnet-domains dns-security-categories pan-dns-sec-benign log-level default</t>
  </si>
  <si>
    <t>set shared profiles spyware Outbound-AS botnet-domains dns-security-categories pan-dns-sec-benign action default</t>
  </si>
  <si>
    <t>set shared profiles spyware Outbound-AS botnet-domains dns-security-categories pan-dns-sec-benign packet-capture disable</t>
  </si>
  <si>
    <t>set shared profiles spyware Outbound-AS botnet-domains dns-security-categories pan-dns-sec-cc log-level default</t>
  </si>
  <si>
    <t>set shared profiles spyware Outbound-AS botnet-domains dns-security-categories pan-dns-sec-cc action sinkhole</t>
  </si>
  <si>
    <t>set shared profiles spyware Outbound-AS botnet-domains dns-security-categories pan-dns-sec-cc packet-capture single-packet</t>
  </si>
  <si>
    <t>set shared profiles spyware Outbound-AS botnet-domains dns-security-categories pan-dns-sec-ddns log-level default</t>
  </si>
  <si>
    <t>set shared profiles spyware Outbound-AS botnet-domains dns-security-categories pan-dns-sec-ddns action default</t>
  </si>
  <si>
    <t>set shared profiles spyware Outbound-AS botnet-domains dns-security-categories pan-dns-sec-ddns packet-capture single-packet</t>
  </si>
  <si>
    <t>set shared profiles spyware Outbound-AS botnet-domains dns-security-categories pan-dns-sec-grayware log-level default</t>
  </si>
  <si>
    <t>set shared profiles spyware Outbound-AS botnet-domains dns-security-categories pan-dns-sec-grayware action sinkhole</t>
  </si>
  <si>
    <t>set shared profiles spyware Outbound-AS botnet-domains dns-security-categories pan-dns-sec-grayware packet-capture single-packet</t>
  </si>
  <si>
    <t>set shared profiles spyware Outbound-AS botnet-domains dns-security-categories pan-dns-sec-parked log-level default</t>
  </si>
  <si>
    <t>set shared profiles spyware Outbound-AS botnet-domains dns-security-categories pan-dns-sec-parked action default</t>
  </si>
  <si>
    <t>set shared profiles spyware Outbound-AS botnet-domains dns-security-categories pan-dns-sec-parked packet-capture disable</t>
  </si>
  <si>
    <t>set shared profiles spyware Outbound-AS botnet-domains dns-security-categories pan-dns-sec-phishing log-level default</t>
  </si>
  <si>
    <t>set shared profiles spyware Outbound-AS botnet-domains dns-security-categories pan-dns-sec-phishing action sinkhole</t>
  </si>
  <si>
    <t>set shared profiles spyware Outbound-AS botnet-domains dns-security-categories pan-dns-sec-phishing packet-capture single-packet</t>
  </si>
  <si>
    <t>set shared profiles spyware Outbound-AS botnet-domains dns-security-categories pan-dns-sec-proxy log-level default</t>
  </si>
  <si>
    <t>set shared profiles spyware Outbound-AS botnet-domains dns-security-categories pan-dns-sec-proxy action sinkhole</t>
  </si>
  <si>
    <t>set shared profiles spyware Outbound-AS botnet-domains dns-security-categories pan-dns-sec-proxy packet-capture single-packet</t>
  </si>
  <si>
    <t>set shared profiles spyware Outbound-AS botnet-domains dns-security-categories pan-dns-sec-malware log-level default</t>
  </si>
  <si>
    <t>set shared profiles spyware Outbound-AS botnet-domains dns-security-categories pan-dns-sec-malware action sinkhole</t>
  </si>
  <si>
    <t>set shared profiles spyware Outbound-AS botnet-domains dns-security-categories pan-dns-sec-malware packet-capture single-packet</t>
  </si>
  <si>
    <t>set shared profiles spyware Outbound-AS botnet-domains dns-security-categories pan-dns-sec-recent log-level default</t>
  </si>
  <si>
    <t>set shared profiles spyware Outbound-AS botnet-domains dns-security-categories pan-dns-sec-recent action default</t>
  </si>
  <si>
    <t>set shared profiles spyware Outbound-AS botnet-domains dns-security-categories pan-dns-sec-recent packet-capture single-packet</t>
  </si>
  <si>
    <t>set shared profiles spyware Outbound-AS rules Block-Critical-High-Medium action reset-both</t>
  </si>
  <si>
    <t>set shared profiles spyware Outbound-AS rules Block-Critical-High-Medium severity [ critical high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</si>
  <si>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</si>
  <si>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</si>
  <si>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</si>
  <si>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</si>
  <si>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</si>
  <si>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</si>
  <si>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</si>
  <si>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</si>
  <si>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Outbound-AS cloud-inline-analysis yes</t>
  </si>
  <si>
    <t>set shared profiles spyware Outbound-AS mica-engine-spyware-enabled ""HTTP Command and Control detector"" inline-policy-action reset-both</t>
  </si>
  <si>
    <t>set shared profiles spyware Outbound-AS mica-engine-spyware-enabled ""HTTP2 Command and Control detector"" inline-policy-action reset-both</t>
  </si>
  <si>
    <t>set shared profiles spyware Outbound-AS mica-engine-spyware-enabled ""SSL Command and Control detector"" inline-policy-action reset-both</t>
  </si>
  <si>
    <t>set shared profiles spyware Outbound-AS mica-engine-spyware-enabled ""Unknown-TCP Command and Control detector"" inline-policy-action reset-both</t>
  </si>
  <si>
    <t>set shared profiles spyware Outbound-AS mica-engine-spyware-enabled ""Unknown-UDP Command and Control detector"" inline-policy-action reset-both</t>
  </si>
  <si>
    <t>set shared profiles spyware Inbound-AS botnet-domains lists default-paloalto-dns packet-capture single-packet</t>
  </si>
  <si>
    <t>set shared profiles spyware Inbound-AS botnet-domains lists default-paloalto-dns action sinkhole</t>
  </si>
  <si>
    <t>set shared profiles spyware Inbound-AS botnet-domains dns-security-categories pan-dns-sec-benign log-level default</t>
  </si>
  <si>
    <t>set shared profiles spyware Inbound-AS botnet-domains dns-security-categories pan-dns-sec-benign action default</t>
  </si>
  <si>
    <t>set shared profiles spyware Inbound-AS botnet-domains dns-security-categories pan-dns-sec-benign packet-capture disable</t>
  </si>
  <si>
    <t>set shared profiles spyware Inbound-AS botnet-domains dns-security-categories pan-dns-sec-cc log-level default</t>
  </si>
  <si>
    <t>set shared profiles spyware Inbound-AS botnet-domains dns-security-categories pan-dns-sec-cc action sinkhole</t>
  </si>
  <si>
    <t>set shared profiles spyware Inbound-AS botnet-domains dns-security-categories pan-dns-sec-cc packet-capture single-packet</t>
  </si>
  <si>
    <t>set shared profiles spyware Inbound-AS botnet-domains dns-security-categories pan-dns-sec-ddns log-level default</t>
  </si>
  <si>
    <t>set shared profiles spyware Inbound-AS botnet-domains dns-security-categories pan-dns-sec-ddns action default</t>
  </si>
  <si>
    <t>set shared profiles spyware Inbound-AS botnet-domains dns-security-categories pan-dns-sec-ddns packet-capture single-packet</t>
  </si>
  <si>
    <t>set shared profiles spyware Inbound-AS botnet-domains dns-security-categories pan-dns-sec-grayware log-level default</t>
  </si>
  <si>
    <t>set shared profiles spyware Inbound-AS botnet-domains dns-security-categories pan-dns-sec-grayware action sinkhole</t>
  </si>
  <si>
    <t>set shared profiles spyware Inbound-AS botnet-domains dns-security-categories pan-dns-sec-grayware packet-capture single-packet</t>
  </si>
  <si>
    <t>set shared profiles spyware Inbound-AS botnet-domains dns-security-categories pan-dns-sec-parked log-level default</t>
  </si>
  <si>
    <t>set shared profiles spyware Inbound-AS botnet-domains dns-security-categories pan-dns-sec-parked action default</t>
  </si>
  <si>
    <t>set shared profiles spyware Inbound-AS botnet-domains dns-security-categories pan-dns-sec-parked packet-capture disable</t>
  </si>
  <si>
    <t>set shared profiles spyware Inbound-AS botnet-domains dns-security-categories pan-dns-sec-phishing log-level default</t>
  </si>
  <si>
    <t>set shared profiles spyware Inbound-AS botnet-domains dns-security-categories pan-dns-sec-phishing action sinkhole</t>
  </si>
  <si>
    <t>set shared profiles spyware Inbound-AS botnet-domains dns-security-categories pan-dns-sec-phishing packet-capture single-packet</t>
  </si>
  <si>
    <t>set shared profiles spyware Inbound-AS botnet-domains dns-security-categories pan-dns-sec-proxy log-level default</t>
  </si>
  <si>
    <t>set shared profiles spyware Inbound-AS botnet-domains dns-security-categories pan-dns-sec-proxy action sinkhole</t>
  </si>
  <si>
    <t>set shared profiles spyware Inbound-AS botnet-domains dns-security-categories pan-dns-sec-proxy packet-capture single-packet</t>
  </si>
  <si>
    <t>set shared profiles spyware Inbound-AS botnet-domains dns-security-categories pan-dns-sec-malware log-level default</t>
  </si>
  <si>
    <t>set shared profiles spyware Inbound-AS botnet-domains dns-security-categories pan-dns-sec-malware action sinkhole</t>
  </si>
  <si>
    <t>set shared profiles spyware Inbound-AS botnet-domains dns-security-categories pan-dns-sec-malware packet-capture single-packet</t>
  </si>
  <si>
    <t>set shared profiles spyware Inbound-AS botnet-domains dns-security-categories pan-dns-sec-recent log-level default</t>
  </si>
  <si>
    <t>set shared profiles spyware Inbound-AS botnet-domains dns-security-categories pan-dns-sec-recent action default</t>
  </si>
  <si>
    <t>set shared profiles spyware Inbound-AS botnet-domains dns-security-categories pan-dns-sec-recent packet-capture single-packet</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</si>
  <si>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</si>
  <si>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</si>
  <si>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</si>
  <si>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</si>
  <si>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</si>
  <si>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</si>
  <si>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</si>
  <si>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</si>
  <si>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</si>
  <si>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</si>
  <si>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Inbound-AS cloud-inline-analysis yes</t>
  </si>
  <si>
    <t>set shared profiles spyware Inbound-AS mica-engine-spyware-enabled ""HTTP Command and Control detector"" inline-policy-action reset-both</t>
  </si>
  <si>
    <t>set shared profiles spyware Inbound-AS mica-engine-spyware-enabled ""HTTP2 Command and Control detector"" inline-policy-action reset-both</t>
  </si>
  <si>
    <t>set shared profiles spyware Inbound-AS mica-engine-spyware-enabled ""SSL Command and Control detector"" inline-policy-action reset-both</t>
  </si>
  <si>
    <t>set shared profiles spyware Inbound-AS mica-engine-spyware-enabled ""Unknown-TCP Command and Control detector"" inline-policy-action reset-both</t>
  </si>
  <si>
    <t>set shared profiles spyware Inbound-AS mica-engine-spyware-enabled ""Unknown-UDP Command and Control detector"" inline-policy-action reset-both</t>
  </si>
  <si>
    <t>set shared profiles spyware Internal-AS botnet-domains lists default-paloalto-dns packet-capture single-packet</t>
  </si>
  <si>
    <t>set shared profiles spyware Internal-AS botnet-domains lists default-paloalto-dns action sinkhole</t>
  </si>
  <si>
    <t>set shared profiles spyware Internal-AS botnet-domains dns-security-categories pan-dns-sec-benign log-level default</t>
  </si>
  <si>
    <t>set shared profiles spyware Internal-AS botnet-domains dns-security-categories pan-dns-sec-benign action default</t>
  </si>
  <si>
    <t>set shared profiles spyware Internal-AS botnet-domains dns-security-categories pan-dns-sec-benign packet-capture disable</t>
  </si>
  <si>
    <t>set shared profiles spyware Internal-AS botnet-domains dns-security-categories pan-dns-sec-cc log-level default</t>
  </si>
  <si>
    <t>set shared profiles spyware Internal-AS botnet-domains dns-security-categories pan-dns-sec-cc action sinkhole</t>
  </si>
  <si>
    <t>set shared profiles spyware Internal-AS botnet-domains dns-security-categories pan-dns-sec-cc packet-capture single-packet</t>
  </si>
  <si>
    <t>set shared profiles spyware Internal-AS botnet-domains dns-security-categories pan-dns-sec-ddns log-level default</t>
  </si>
  <si>
    <t>set shared profiles spyware Internal-AS botnet-domains dns-security-categories pan-dns-sec-ddns action default</t>
  </si>
  <si>
    <t>set shared profiles spyware Internal-AS botnet-domains dns-security-categories pan-dns-sec-ddns packet-capture single-packet</t>
  </si>
  <si>
    <t>set shared profiles spyware Internal-AS botnet-domains dns-security-categories pan-dns-sec-grayware log-level default</t>
  </si>
  <si>
    <t>set shared profiles spyware Internal-AS botnet-domains dns-security-categories pan-dns-sec-grayware action sinkhole</t>
  </si>
  <si>
    <t>set shared profiles spyware Internal-AS botnet-domains dns-security-categories pan-dns-sec-grayware packet-capture single-packet</t>
  </si>
  <si>
    <t>set shared profiles spyware Internal-AS botnet-domains dns-security-categories pan-dns-sec-parked log-level default</t>
  </si>
  <si>
    <t>set shared profiles spyware Internal-AS botnet-domains dns-security-categories pan-dns-sec-parked action default</t>
  </si>
  <si>
    <t>set shared profiles spyware Internal-AS botnet-domains dns-security-categories pan-dns-sec-parked packet-capture disable</t>
  </si>
  <si>
    <t>set shared profiles spyware Internal-AS botnet-domains dns-security-categories pan-dns-sec-phishing log-level default</t>
  </si>
  <si>
    <t>set shared profiles spyware Internal-AS botnet-domains dns-security-categories pan-dns-sec-phishing action sinkhole</t>
  </si>
  <si>
    <t>set shared profiles spyware Internal-AS botnet-domains dns-security-categories pan-dns-sec-phishing packet-capture single-packet</t>
  </si>
  <si>
    <t>set shared profiles spyware Internal-AS botnet-domains dns-security-categories pan-dns-sec-proxy log-level default</t>
  </si>
  <si>
    <t>set shared profiles spyware Internal-AS botnet-domains dns-security-categories pan-dns-sec-proxy action sinkhole</t>
  </si>
  <si>
    <t>set shared profiles spyware Internal-AS botnet-domains dns-security-categories pan-dns-sec-proxy packet-capture single-packet</t>
  </si>
  <si>
    <t>set shared profiles spyware Internal-AS botnet-domains dns-security-categories pan-dns-sec-malware log-level default</t>
  </si>
  <si>
    <t>set shared profiles spyware Internal-AS botnet-domains dns-security-categories pan-dns-sec-malware action sinkhole</t>
  </si>
  <si>
    <t>set shared profiles spyware Internal-AS botnet-domains dns-security-categories pan-dns-sec-malware packet-capture single-packet</t>
  </si>
  <si>
    <t>set shared profiles spyware Internal-AS botnet-domains dns-security-categories pan-dns-sec-recent log-level default</t>
  </si>
  <si>
    <t>set shared profiles spyware Internal-AS botnet-domains dns-security-categories pan-dns-sec-recent action default</t>
  </si>
  <si>
    <t>set shared profiles spyware Internal-AS botnet-domains dns-security-categories pan-dns-sec-recent packet-capture single-packet</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</si>
  <si>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</si>
  <si>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</si>
  <si>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</si>
  <si>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</si>
  <si>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</si>
  <si>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</si>
  <si>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</si>
  <si>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</si>
  <si>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</si>
  <si>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</si>
  <si>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Internal-AS cloud-inline-analysis yes</t>
  </si>
  <si>
    <t>set shared profiles spyware Internal-AS mica-engine-spyware-enabled ""HTTP Command and Control detector"" inline-policy-action reset-both</t>
  </si>
  <si>
    <t>set shared profiles spyware Internal-AS mica-engine-spyware-enabled ""HTTP2 Command and Control detector"" inline-policy-action reset-both</t>
  </si>
  <si>
    <t>set shared profiles spyware Internal-AS mica-engine-spyware-enabled ""SSL Command and Control detector"" inline-policy-action reset-both</t>
  </si>
  <si>
    <t>set shared profiles spyware Internal-AS mica-engine-spyware-enabled ""Unknown-TCP Command and Control detector"" inline-policy-action reset-both</t>
  </si>
  <si>
    <t>set shared profiles spyware Internal-AS mica-engine-spyware-enabled ""Unknown-UDP Command and Control detector"" inline-policy-action reset-both</t>
  </si>
  <si>
    <t>set shared profiles spyware Alert-Only-AS botnet-domains lists default-paloalto-dns packet-capture disable</t>
  </si>
  <si>
    <t>set shared profiles spyware Alert-Only-AS botnet-domains lists default-paloalto-dns action alert</t>
  </si>
  <si>
    <t>set shared profiles spyware Alert-Only-AS botnet-domains dns-security-categories pan-dns-sec-benign log-level default</t>
  </si>
  <si>
    <t>set shared profiles spyware Alert-Only-AS botnet-domains dns-security-categories pan-dns-sec-benign action allow</t>
  </si>
  <si>
    <t>set shared profiles spyware Alert-Only-AS botnet-domains dns-security-categories pan-dns-sec-benign packet-capture disable</t>
  </si>
  <si>
    <t>set shared profiles spyware Alert-Only-AS botnet-domains dns-security-categories pan-dns-sec-cc log-level default</t>
  </si>
  <si>
    <t>set shared profiles spyware Alert-Only-AS botnet-domains dns-security-categories pan-dns-sec-cc action allow</t>
  </si>
  <si>
    <t>set shared profiles spyware Alert-Only-AS botnet-domains dns-security-categories pan-dns-sec-cc packet-capture single-packet</t>
  </si>
  <si>
    <t>set shared profiles spyware Alert-Only-AS botnet-domains dns-security-categories pan-dns-sec-ddns log-level default</t>
  </si>
  <si>
    <t>set shared profiles spyware Alert-Only-AS botnet-domains dns-security-categories pan-dns-sec-ddns action allow</t>
  </si>
  <si>
    <t>set shared profiles spyware Alert-Only-AS botnet-domains dns-security-categories pan-dns-sec-ddns packet-capture single-packet</t>
  </si>
  <si>
    <t>set shared profiles spyware Alert-Only-AS botnet-domains dns-security-categories pan-dns-sec-grayware log-level default</t>
  </si>
  <si>
    <t>set shared profiles spyware Alert-Only-AS botnet-domains dns-security-categories pan-dns-sec-grayware action allow</t>
  </si>
  <si>
    <t>set shared profiles spyware Alert-Only-AS botnet-domains dns-security-categories pan-dns-sec-grayware packet-capture single-packet</t>
  </si>
  <si>
    <t>set shared profiles spyware Alert-Only-AS botnet-domains dns-security-categories pan-dns-sec-parked log-level default</t>
  </si>
  <si>
    <t>set shared profiles spyware Alert-Only-AS botnet-domains dns-security-categories pan-dns-sec-parked action allow</t>
  </si>
  <si>
    <t>set shared profiles spyware Alert-Only-AS botnet-domains dns-security-categories pan-dns-sec-parked packet-capture single-packet</t>
  </si>
  <si>
    <t>set shared profiles spyware Alert-Only-AS botnet-domains dns-security-categories pan-dns-sec-phishing log-level default</t>
  </si>
  <si>
    <t>set shared profiles spyware Alert-Only-AS botnet-domains dns-security-categories pan-dns-sec-phishing action allow</t>
  </si>
  <si>
    <t>set shared profiles spyware Alert-Only-AS botnet-domains dns-security-categories pan-dns-sec-phishing packet-capture single-packet</t>
  </si>
  <si>
    <t>set shared profiles spyware Alert-Only-AS botnet-domains dns-security-categories pan-dns-sec-proxy log-level default</t>
  </si>
  <si>
    <t>set shared profiles spyware Alert-Only-AS botnet-domains dns-security-categories pan-dns-sec-proxy action allow</t>
  </si>
  <si>
    <t>set shared profiles spyware Alert-Only-AS botnet-domains dns-security-categories pan-dns-sec-proxy packet-capture single-packet</t>
  </si>
  <si>
    <t>set shared profiles spyware Alert-Only-AS botnet-domains dns-security-categories pan-dns-sec-malware log-level default</t>
  </si>
  <si>
    <t>set shared profiles spyware Alert-Only-AS botnet-domains dns-security-categories pan-dns-sec-malware action allow</t>
  </si>
  <si>
    <t>set shared profiles spyware Alert-Only-AS botnet-domains dns-security-categories pan-dns-sec-malware packet-capture single-packet</t>
  </si>
  <si>
    <t>set shared profiles spyware Alert-Only-AS botnet-domains dns-security-categories pan-dns-sec-recent log-level default</t>
  </si>
  <si>
    <t>set shared profiles spyware Alert-Only-AS botnet-domains dns-security-categories pan-dns-sec-recent action allow</t>
  </si>
  <si>
    <t>set shared profiles spyware Alert-Only-AS botnet-domains dns-security-categories pan-dns-sec-recent packet-capture single-packet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</si>
  <si>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</si>
  <si>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</si>
  <si>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</si>
  <si>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</si>
  <si>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</si>
  <si>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Alert-Only-AS cloud-inline-analysis yes</t>
  </si>
  <si>
    <t>set shared profiles spyware Alert-Only-AS mica-engine-spyware-enabled ""HTTP Command and Control detector"" inline-policy-action alert</t>
  </si>
  <si>
    <t>set shared profiles spyware Alert-Only-AS mica-engine-spyware-enabled ""HTTP2 Command and Control detector"" inline-policy-action alert</t>
  </si>
  <si>
    <t>set shared profiles spyware Alert-Only-AS mica-engine-spyware-enabled ""SSL Command and Control detector"" inline-policy-action alert</t>
  </si>
  <si>
    <t>set shared profiles spyware Alert-Only-AS mica-engine-spyware-enabled ""Unknown-TCP Command and Control detector"" inline-policy-action alert</t>
  </si>
  <si>
    <t>set shared profiles spyware Alert-Only-AS mica-engine-spyware-enabled ""Unknown-UDP Command and Control detector"" inline-policy-action alert</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</si>
  <si>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</si>
  <si>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</si>
  <si>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</si>
  <si>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</si>
  <si>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</si>
  <si>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</si>
  <si>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</si>
  <si>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</si>
  <si>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</si>
  <si>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</si>
  <si>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</si>
  <si>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</si>
  <si>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</si>
  <si>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</si>
  <si>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</si>
  <si>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</si>
  <si>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</si>
  <si>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</si>
  <si>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</si>
  <si>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</si>
  <si>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</si>
  <si>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</si>
  <si>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</si>
  <si>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</si>
  <si>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</si>
  <si>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</si>
  <si>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</si>
  <si>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</si>
  <si>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</si>
  <si>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</si>
  <si>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</si>
  <si>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</si>
  <si>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</si>
  <si>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</si>
  <si>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</si>
  <si>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</si>
  <si>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</si>
  <si>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</si>
  <si>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</si>
  <si>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</si>
  <si>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</si>
  <si>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</si>
  <si>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</si>
  <si>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</si>
  <si>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</si>
  <si>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</si>
  <si>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</si>
  <si>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</si>
  <si>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</si>
  <si>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</si>
  <si>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</si>
  <si>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</si>
  <si>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</si>
  <si>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</si>
  <si>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</si>
  <si>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</si>
  <si>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</si>
  <si>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</si>
  <si>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</si>
  <si>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</si>
  <si>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</si>
  <si>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</si>
  <si>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</si>
  <si>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</si>
  <si>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</si>
  <si>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</si>
  <si>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</si>
  <si>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</si>
  <si>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</si>
  <si>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</si>
  <si>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</si>
  <si>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</si>
  <si>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</si>
  <si>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</si>
  <si>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</si>
  <si>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</si>
  <si>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</si>
  <si>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</si>
  <si>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</si>
  <si>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</si>
  <si>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</si>
  <si>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</si>
  <si>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</si>
  <si>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</si>
  <si>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Block type ""URL List""</t>
  </si>
  <si>
    <t>set shared profiles custom-url-category Allow type ""URL List""</t>
  </si>
  <si>
    <t>set shared profiles custom-url-category Custom-No-Decrypt type ""URL List""</t>
  </si>
  <si>
    <t>set shared profiles url-filtering Outbound-URL credential-enforcement mode ip-user</t>
  </si>
  <si>
    <t>set shared profiles url-filtering Outbound-URL credential-enforcement log-severity high</t>
  </si>
  <si>
    <t>set shared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encrypted-dns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ransomware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</si>
  <si>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</si>
  <si>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</si>
  <si>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</si>
  <si>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local-inline-cat yes</t>
  </si>
  <si>
    <t>set shared profiles url-filtering Outbound-URL cloud-inline-cat yes</t>
  </si>
  <si>
    <t>set shared profiles url-filtering Outbound-URL alert [ Allow abortion abused-drugs adult alcohol-and-tobacco auctions business-and-economy computer-and-internet-info content-delivery-networks copyright-infringement cryptocurrency dating dynamic-dns educational-institutions encrypted-dns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</si>
  <si>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Block command-and-control grayware malware phishing ransomware ]</t>
  </si>
  <si>
    <t>set shared profiles url-filtering Outbound-URL credential-enforcement alert real-time-detection</t>
  </si>
  <si>
    <t>set shared profiles url-filtering Outbound-URL alert real-time-detection</t>
  </si>
  <si>
    <t>set shared profiles url-filtering Alert-Only-URL credential-enforcement mode ip-user</t>
  </si>
  <si>
    <t>set shared profiles url-filtering Alert-Only-URL credential-enforcement log-severity medium</t>
  </si>
  <si>
    <t>set shared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encrypted-dns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ransomware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</si>
  <si>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Block Allow abortion abused-drugs adult alcohol-and-tobacco auctions business-and-economy command-and-control computer-and-internet-info content-delivery-networks copyright-infringement cryptocurrency dating dynamic-dns educational-institutions encrypted-dns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ransomware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</si>
  <si>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log-http-hdr-user-agent yes</t>
  </si>
  <si>
    <t>set shared profiles url-filtering Alert-Only-URL log-http-hdr-referer yes</t>
  </si>
  <si>
    <t>set shared profiles url-filtering Alert-Only-URL log-http-hdr-xff yes</t>
  </si>
  <si>
    <t>set shared profiles url-filtering Alert-Only-URL local-inline-cat yes</t>
  </si>
  <si>
    <t>set shared profiles url-filtering Alert-Only-URL cloud-inline-cat yes</t>
  </si>
  <si>
    <t>set shared profiles url-filtering Alert-Only-URL credential-enforcement alert real-time-detection</t>
  </si>
  <si>
    <t>set shared profiles url-filtering Alert-Only-URL alert real-time-detection</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</si>
  <si>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</si>
  <si>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</si>
  <si>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</si>
  <si>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</si>
  <si>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</si>
  <si>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</si>
  <si>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</si>
  <si>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</si>
  <si>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</si>
  <si>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</si>
  <si>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</si>
  <si>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</si>
  <si>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</si>
  <si>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</si>
  <si>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</si>
  <si>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</si>
  <si>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</si>
  <si>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</si>
  <si>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</si>
  <si>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</si>
  <si>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</si>
  <si>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</si>
  <si>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</si>
  <si>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</si>
  <si>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</si>
  <si>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</si>
  <si>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</si>
  <si>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</si>
  <si>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</si>
  <si>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</si>
  <si>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</si>
  <si>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</si>
  <si>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</si>
  <si>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</si>
  <si>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</si>
  <si>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</si>
  <si>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</si>
  <si>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</si>
  <si>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</si>
  <si>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</si>
  <si>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</si>
  <si>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</si>
  <si>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</si>
  <si>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</si>
  <si>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</si>
  <si>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</si>
  <si>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</si>
  <si>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</si>
  <si>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</si>
  <si>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</si>
  <si>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</si>
  <si>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</si>
  <si>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</si>
  <si>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</si>
  <si>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</si>
  <si>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</si>
  <si>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</si>
  <si>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</si>
  <si>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</si>
  <si>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</si>
  <si>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panw-bulletproof-ip-list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</si>
  <si>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</si>
  <si>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</si>
  <si>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</si>
  <si>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</si>
  <si>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</si>
  <si>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</si>
  <si>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</si>
  <si>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</si>
  <si>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</si>
  <si>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</si>
  <si>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</si>
  <si>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panw-bulletproof-ip-list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</si>
  <si>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</si>
  <si>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</si>
  <si>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</si>
  <si>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</si>
  <si>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</si>
  <si>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action deny</t>
  </si>
  <si>
    <t>set shared pre-rulebase security rules ""Inbound Block Rule"" log-setting default</t>
  </si>
  <si>
    <t>set shared pre-rulebase security rules ""Inbound Block Rule"" tag Inbound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</si>
  <si>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</si>
  <si>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</si>
  <si>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</si>
  <si>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</si>
  <si>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</si>
  <si>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</si>
  <si>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</si>
  <si>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</si>
  <si>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</si>
  <si>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</si>
  <si>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</si>
  <si>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</si>
  <si>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</si>
  <si>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</si>
  <si>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 the commented out line below may not be required in 10.0 and later versions. Users can enter if needed</t>
  </si>
  <si>
    <t># 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</si>
  <si>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</si>
  <si>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</si>
  <si>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</si>
  <si>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</si>
  <si>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</si>
  <si>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</si>
  <si>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</si>
  <si>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</si>
  <si>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</si>
  <si>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</si>
  <si>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</si>
  <si>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</si>
  <si>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</si>
  <si>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</si>
  <si>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</si>
  <si>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real-time</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</si>
  <si>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</si>
  <si>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</si>
  <si>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</si>
  <si>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</si>
  <si>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</si>
  <si>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</si>
  <si>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</si>
  <si>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</si>
  <si>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</si>
  <si>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</si>
  <si>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</si>
  <si>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</si>
  <si>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</si>
  <si>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</si>
  <si>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</si>
  <si>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</si>
  <si>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16</t>
  </si>
  <si>
    <t>set template iron-skillet config deviceconfig setting wildfire file-size-limit apk size-limit 30</t>
  </si>
  <si>
    <t>set template iron-skillet config deviceconfig setting wildfire file-size-limit pdf size-limit 3072</t>
  </si>
  <si>
    <t>set template iron-skillet config deviceconfig setting wildfire file-size-limit ms-office size-limit 16384</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</si>
  <si>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</si>
  <si>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</si>
  <si>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10</t>
  </si>
  <si>
    <t>set template iron-skillet config deviceconfig setting wildfire file-size-limit archive size-limit 50</t>
  </si>
  <si>
    <t>set template iron-skillet config deviceconfig setting wildfire file-size-limit linux size-limit 50</t>
  </si>
  <si>
    <t>set template iron-skillet config deviceconfig setting wildfire file-size-limit script size-limit 20</t>
  </si>
  <si>
    <t>set template iron-skillet config deviceconfig setting wildfire report-benign-file no</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</si>
  <si>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</si>
  <si>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</si>
  <si>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</si>
  <si>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</si>
  <si>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</si>
  <si>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</si>
  <si>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</si>
  <si>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</si>
  <si>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</si>
  <si>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</si>
  <si>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</si>
  <si>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</si>
  <si>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</si>
  <si>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</si>
  <si>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</si>
  <si>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</si>
  <si>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</si>
  <si>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</si>
  <si>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</si>
  <si>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</si>
  <si>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</si>
  <si>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</si>
  <si>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</si>
  <si>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</si>
  <si>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</si>
  <si>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network profiles zone-protection-profile Alert_Only_Zone_Protection flood tcp-syn red alarm-rate 10000</t>
  </si>
  <si>
    <t>set template iron-skillet config network profiles zone-protection-profile Alert_Only_Zone_Protection flood tcp-syn red activate-rate 10000</t>
  </si>
  <si>
    <t>set template iron-skillet config network profiles zone-protection-profile Alert_Only_Zone_Protection flood tcp-syn red maximal-rate 40000</t>
  </si>
  <si>
    <t>set template iron-skillet config network profiles zone-protection-profile Alert_Only_Zone_Protection flood tcp-syn enable no</t>
  </si>
  <si>
    <t>set template iron-skillet config network profiles zone-protection-profile Alert_Only_Zone_Protection flood udp red alarm-rate 10000</t>
  </si>
  <si>
    <t>set template iron-skillet config network profiles zone-protection-profile Alert_Only_Zone_Protection flood udp red activate-rate 10000</t>
  </si>
  <si>
    <t>set template iron-skillet config network profiles zone-protection-profile Alert_Only_Zone_Protection flood udp red maximal-rate 40000</t>
  </si>
  <si>
    <t>set template iron-skillet config network profiles zone-protection-profile Alert_Only_Zone_Protection flood udp enable no</t>
  </si>
  <si>
    <t>set template iron-skillet config network profiles zone-protection-profile Alert_Only_Zone_Protection flood icmp red alarm-rate 10000</t>
  </si>
  <si>
    <t>set template iron-skillet config network profiles zone-protection-profile Alert_Only_Zone_Protection flood icmp red activate-rate 10000</t>
  </si>
  <si>
    <t>set template iron-skillet config network profiles zone-protection-profile Alert_Only_Zone_Protection flood icmp red maximal-rate 40000</t>
  </si>
  <si>
    <t>set template iron-skillet config network profiles zone-protection-profile Alert_Only_Zone_Protection flood icmp enable no</t>
  </si>
  <si>
    <t>set template iron-skillet config network profiles zone-protection-profile Alert_Only_Zone_Protection flood icmpv6 red alarm-rate 10000</t>
  </si>
  <si>
    <t>set template iron-skillet config network profiles zone-protection-profile Alert_Only_Zone_Protection flood icmpv6 red activate-rate 10000</t>
  </si>
  <si>
    <t>set template iron-skillet config network profiles zone-protection-profile Alert_Only_Zone_Protection flood icmpv6 red maximal-rate 40000</t>
  </si>
  <si>
    <t>set template iron-skillet config network profiles zone-protection-profile Alert_Only_Zone_Protection flood icmpv6 enable no</t>
  </si>
  <si>
    <t>set template iron-skillet config network profiles zone-protection-profile Alert_Only_Zone_Protection flood other-ip red alarm-rate 10000</t>
  </si>
  <si>
    <t>set template iron-skillet config network profiles zone-protection-profile Alert_Only_Zone_Protection flood other-ip red activate-rate 10000</t>
  </si>
  <si>
    <t>set template iron-skillet config network profiles zone-protection-profile Alert_Only_Zone_Protection flood other-ip red maximal-rate 40000</t>
  </si>
  <si>
    <t>set template iron-skillet config network profiles zone-protection-profile Alert_Only_Zone_Protection flood other-ip enable no</t>
  </si>
  <si>
    <t>set template iron-skillet config network profiles zone-protection-profile Alert_Only_Zone_Protection scan 8001 action alert</t>
  </si>
  <si>
    <t>set template iron-skillet config network profiles zone-protection-profile Alert_Only_Zone_Protection scan 8001 interval 2</t>
  </si>
  <si>
    <t>set template iron-skillet config network profiles zone-protection-profile Alert_Only_Zone_Protection scan 8001 threshold 100</t>
  </si>
  <si>
    <t>set template iron-skillet config network profiles zone-protection-profile Alert_Only_Zone_Protection scan 8002 action alert</t>
  </si>
  <si>
    <t>set template iron-skillet config network profiles zone-protection-profile Alert_Only_Zone_Protection scan 8002 interval 10</t>
  </si>
  <si>
    <t>set template iron-skillet config network profiles zone-protection-profile Alert_Only_Zone_Protection scan 8002 threshold 100</t>
  </si>
  <si>
    <t>set template iron-skillet config network profiles zone-protection-profile Alert_Only_Zone_Protection scan 8003 action alert</t>
  </si>
  <si>
    <t>set template iron-skillet config network profiles zone-protection-profile Alert_Only_Zone_Protection scan 8003 interval 2</t>
  </si>
  <si>
    <t>set template iron-skillet config network profiles zone-protection-profile Alert_Only_Zone_Protection scan 8003 threshold 100</t>
  </si>
  <si>
    <t>set template iron-skillet config shared log-settings email Sample_Email_Profile server Sample_Email_Profile display-name Threat_Alerts</t>
  </si>
  <si>
    <t>set template iron-skillet config shared log-settings email Sample_Email_Profile server Sample_Email_Profile gateway 192.0.2.1</t>
  </si>
  <si>
    <t>set template iron-skillet config shared log-settings email Sample_Email_Profile server Sample_Email_Profile from sentfrom@yourdomain.com</t>
  </si>
  <si>
    <t>set template iron-skillet config shared log-settings email Sample_Email_Profile server Sample_Email_Profile to sendto@yourdomain.com</t>
  </si>
  <si>
    <t>set template iron-skillet config shared log-settings email Sample_Email_Profile server Sample_Email_Profile protocol SMTP</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</si>
  <si>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</si>
  <si>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</si>
  <si>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</si>
  <si>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server 192.0.2.2</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</si>
  <si>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</si>
  <si>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</si>
  <si>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</si>
  <si>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</si>
  <si>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</si>
  <si>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</si>
  <si>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</si>
  <si>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</si>
  <si>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</si>
  <si>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</si>
  <si>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</si>
  <si>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set template iron-skillet config shared log-settings globalprotect match-list GP_Log_Forwarding filter ""All Logs""</t>
  </si>
  <si>
    <t>set template iron-skillet config shared log-settings globalprotect match-list GP_Log_Forwarding send-to-panorama yes</t>
  </si>
  <si>
    <t>set template iron-skillet config shared log-settings iptag match-list IP_Tag_Log_Forwarding filter ""All Logs""</t>
  </si>
  <si>
    <t>set template iron-skillet config shared log-settings iptag match-list IP_Tag_Log_Forwarding send-to-panorama yes</t>
  </si>
  <si>
    <t># Packet Buffer Protection turned on</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</si>
  <si>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</si>
  <si>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</si>
  <si>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</si>
  <si>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</si>
  <si>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</si>
  <si>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</si>
  <si>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</si>
  <si>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</si>
  <si>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</si>
  <si>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</si>
  <si>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</si>
  <si>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</si>
  <si>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</si>
  <si>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</si>
  <si>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</si>
  <si>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</si>
  <si>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</si>
  <si>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</si>
  <si>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</si>
  <si>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</si>
  <si>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</si>
  <si>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</si>
  <si>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</si>
  <si>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</si>
  <si>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</si>
  <si>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</si>
  <si>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</si>
  <si>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</si>
  <si>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</si>
  <si>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</si>
  <si>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</si>
  <si>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</si>
  <si>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</si>
  <si>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</si>
  <si>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</si>
  <si>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</si>
  <si>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</si>
  <si>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</si>
  <si>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</si>
  <si>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</si>
  <si>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""Email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</si>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</sst>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6"/>
  <sheetViews>
    <sheetView tabSelected="1" workbookViewId="0"/>
  </sheetViews>
  <sheetFormatPr defaultRowHeight="15"/>
  <cols>
    <col min="1"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12</v>
      </c>
      <c r="C13" t="s">
        <v>36</v>
      </c>
    </row>
    <row r="14" spans="1:3">
      <c r="A14" t="s">
        <v>37</v>
      </c>
      <c r="B14" t="s">
        <v>38</v>
      </c>
      <c r="C14" t="s">
        <v>39</v>
      </c>
    </row>
    <row r="15" spans="1:3">
      <c r="A15" t="s">
        <v>40</v>
      </c>
      <c r="B15" t="s">
        <v>41</v>
      </c>
      <c r="C15" t="s">
        <v>42</v>
      </c>
    </row>
    <row r="16" spans="1:3">
      <c r="A16" t="s">
        <v>43</v>
      </c>
      <c r="B16" t="s">
        <v>44</v>
      </c>
      <c r="C16" t="s">
        <v>45</v>
      </c>
    </row>
    <row r="17" spans="1:3">
      <c r="A17" t="s">
        <v>46</v>
      </c>
      <c r="B17" t="s">
        <v>47</v>
      </c>
      <c r="C17" t="s">
        <v>48</v>
      </c>
    </row>
    <row r="18" spans="1:3">
      <c r="A18" t="s">
        <v>49</v>
      </c>
      <c r="B18" t="s">
        <v>50</v>
      </c>
      <c r="C18" t="s">
        <v>51</v>
      </c>
    </row>
    <row r="19" spans="1:3">
      <c r="A19" t="s">
        <v>52</v>
      </c>
      <c r="B19" t="s">
        <v>53</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v>525600</v>
      </c>
      <c r="C26" t="s">
        <v>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937"/>
  <sheetViews>
    <sheetView workbookViewId="0"/>
  </sheetViews>
  <sheetFormatPr defaultRowHeight="15"/>
  <sheetData>
    <row r="2" spans="1:1">
      <c r="A2" t="s">
        <v>75</v>
      </c>
    </row>
    <row r="3" spans="1:1">
      <c r="A3" t="s">
        <v>76</v>
      </c>
    </row>
    <row r="4" spans="1:1">
      <c r="A4" t="s">
        <v>77</v>
      </c>
    </row>
    <row r="5" spans="1:1">
      <c r="A5" t="s">
        <v>78</v>
      </c>
    </row>
    <row r="7" spans="1:1">
      <c r="A7" t="s">
        <v>79</v>
      </c>
    </row>
    <row r="8" spans="1:1">
      <c r="A8" t="s">
        <v>80</v>
      </c>
    </row>
    <row r="10" spans="1:1">
      <c r="A10" t="s">
        <v>81</v>
      </c>
    </row>
    <row r="11" spans="1:1">
      <c r="A11" t="s">
        <v>82</v>
      </c>
    </row>
    <row r="13" spans="1:1">
      <c r="A13" t="s">
        <v>83</v>
      </c>
    </row>
    <row r="14" spans="1:1">
      <c r="A14">
        <f>SUBSTITUTE("set deviceconfig system hostname {{ PANORAMA_NAME }}", "{{ PANORAMA_NAME }}", 'values'!B2)</f>
        <v>0</v>
      </c>
    </row>
    <row r="15" spans="1:1">
      <c r="A15">
        <f>SUBSTITUTE("set deviceconfig system ip-address {{ PANORAMA_IP }}", "{{ PANORAMA_IP }}", 'values'!B4)</f>
        <v>0</v>
      </c>
    </row>
    <row r="16" spans="1:1">
      <c r="A16">
        <f>SUBSTITUTE("set deviceconfig system netmask {{ PANORAMA_MASK }}", "{{ PANORAMA_MASK }}", 'values'!B5)</f>
        <v>0</v>
      </c>
    </row>
    <row r="17" spans="1:1">
      <c r="A17">
        <f>SUBSTITUTE("set deviceconfig system default-gateway {{ PANORAMA_DG }}", "{{ PANORAMA_DG }}", 'values'!B6)</f>
        <v>0</v>
      </c>
    </row>
    <row r="18" spans="1:1">
      <c r="A18">
        <f>SUBSTITUTE("set deviceconfig system dns-setting servers primary {{ DNS_1 }}", "{{ DNS_1 }}", 'values'!B18)</f>
        <v>0</v>
      </c>
    </row>
    <row r="19" spans="1:1">
      <c r="A19">
        <f>SUBSTITUTE("set deviceconfig system dns-setting servers secondary {{ DNS_2 }}", "{{ DNS_2 }}", 'values'!B19)</f>
        <v>0</v>
      </c>
    </row>
    <row r="20" spans="1:1">
      <c r="A20">
        <f>SUBSTITUTE("set deviceconfig system ntp-servers primary-ntp-server ntp-server-address {{ NTP_1 }}", "{{ NTP_1 }}", 'values'!B15)</f>
        <v>0</v>
      </c>
    </row>
    <row r="21" spans="1:1">
      <c r="A21">
        <f>SUBSTITUTE("set deviceconfig system ntp-servers secondary-ntp-server ntp-server-address {{ NTP_2 }}", "{{ NTP_2 }}", 'values'!B16)</f>
        <v>0</v>
      </c>
    </row>
    <row r="23" spans="1:1">
      <c r="A23" t="s">
        <v>84</v>
      </c>
    </row>
    <row r="24" spans="1:1">
      <c r="A24">
        <f>SUBSTITUTE("set mgt-config users {{ ADMINISTRATOR_USERNAME }} password", "{{ ADMINISTRATOR_USERNAME }}", 'values'!B17)</f>
        <v>0</v>
      </c>
    </row>
    <row r="25" spans="1:1">
      <c r="A25">
        <f>SUBSTITUTE("set mgt-config users {{ ADMINISTRATOR_USERNAME }} permissions role-based superuser yes", "{{ ADMINISTRATOR_USERNAME }}", 'values'!B17)</f>
        <v>0</v>
      </c>
    </row>
    <row r="26" spans="1:1">
      <c r="A26" t="s">
        <v>85</v>
      </c>
    </row>
    <row r="27" spans="1:1">
      <c r="A27" t="s">
        <v>86</v>
      </c>
    </row>
    <row r="29" spans="1:1">
      <c r="A29" t="s">
        <v>87</v>
      </c>
    </row>
    <row r="30" spans="1:1">
      <c r="A30" t="s">
        <v>88</v>
      </c>
    </row>
    <row r="31" spans="1:1">
      <c r="A31" t="s">
        <v>89</v>
      </c>
    </row>
    <row r="32" spans="1:1">
      <c r="A32" t="s">
        <v>90</v>
      </c>
    </row>
    <row r="33" spans="1:1">
      <c r="A33" t="s">
        <v>91</v>
      </c>
    </row>
    <row r="34" spans="1:1">
      <c r="A34" t="s">
        <v>92</v>
      </c>
    </row>
    <row r="35" spans="1:1">
      <c r="A35" t="s">
        <v>93</v>
      </c>
    </row>
    <row r="36" spans="1:1">
      <c r="A36" t="s">
        <v>94</v>
      </c>
    </row>
    <row r="37" spans="1:1">
      <c r="A37" t="s">
        <v>95</v>
      </c>
    </row>
    <row r="38" spans="1:1">
      <c r="A38" t="s">
        <v>96</v>
      </c>
    </row>
    <row r="40" spans="1:1">
      <c r="A40" t="s">
        <v>97</v>
      </c>
    </row>
    <row r="41" spans="1:1">
      <c r="A41">
        <f>SUBSTITUTE("set device-group {{ DEVICE_GROUP }} external-list ""Palo Alto Networks - Bulletproof IP addresses"" type predefined-ip url panw-bulletproof-ip-list", "{{ DEVICE_GROUP }}", 'values'!B9)</f>
        <v>0</v>
      </c>
    </row>
    <row r="42" spans="1:1">
      <c r="A42">
        <f>SUBSTITUTE("set device-group {{ DEVICE_GROUP }} external-list ""Palo Alto Networks - Bulletproof IP addresses"" type predefined-ip description ""IP addresses that are provided by bulletproof hosting providers. Bulletproof hosting providers place few, if any, restrictions on content, attackers can use these services to host and distribute malicious, illegal, and unethical material.", "{{ DEVICE_GROUP }}", 'values'!B9)</f>
        <v>0</v>
      </c>
    </row>
    <row r="43" spans="1:1">
      <c r="A43">
        <f>SUBSTITUTE("set device-group {{ DEVICE_GROUP }} external-list ""Palo Alto Networks - Tor exit IP addresses"" type predefined-ip url panw-torexit-ip-list", "{{ DEVICE_GROUP }}", 'values'!B9)</f>
        <v>0</v>
      </c>
    </row>
    <row r="44" spans="1:1">
      <c r="A44">
        <f>SUBSTITUTE("set device-group {{ DEVICE_GROUP }} external-list ""Palo Alto Networks - Tor exit IP addresses"" type predefined-ip description ""IP addresses supplied by multiple providers and validated with Palo Alto Networks threat intelligence data as active Tor exit nodes. Traffic from Tor exit nodes are disproportionately associated with malicious activity.""", "{{ DEVICE_GROUP }}", 'values'!B9)</f>
        <v>0</v>
      </c>
    </row>
    <row r="47" spans="1:1">
      <c r="A47" t="s">
        <v>98</v>
      </c>
    </row>
    <row r="48" spans="1:1">
      <c r="A48" t="s">
        <v>99</v>
      </c>
    </row>
    <row r="49" spans="1:1">
      <c r="A49" t="s">
        <v>100</v>
      </c>
    </row>
    <row r="50" spans="1:1">
      <c r="A50" t="s">
        <v>101</v>
      </c>
    </row>
    <row r="51" spans="1:1">
      <c r="A51" t="s">
        <v>102</v>
      </c>
    </row>
    <row r="52" spans="1:1">
      <c r="A52" t="s">
        <v>103</v>
      </c>
    </row>
    <row r="53" spans="1:1">
      <c r="A53" t="s">
        <v>104</v>
      </c>
    </row>
    <row r="54" spans="1:1">
      <c r="A54" t="s">
        <v>105</v>
      </c>
    </row>
    <row r="55" spans="1:1">
      <c r="A55" t="s">
        <v>106</v>
      </c>
    </row>
    <row r="56" spans="1:1">
      <c r="A56" t="s">
        <v>107</v>
      </c>
    </row>
    <row r="57" spans="1:1">
      <c r="A57" t="s">
        <v>108</v>
      </c>
    </row>
    <row r="58" spans="1:1">
      <c r="A58" t="s">
        <v>109</v>
      </c>
    </row>
    <row r="59" spans="1:1">
      <c r="A59" t="s">
        <v>110</v>
      </c>
    </row>
    <row r="60" spans="1:1">
      <c r="A60" t="s">
        <v>111</v>
      </c>
    </row>
    <row r="61" spans="1:1">
      <c r="A61">
        <f>SUBSTITUTE("set deviceconfig system config-bundle-export-schedule Recommended_Config_Export protocol scp hostname {{ CONFIG_EXPORT_IP }}", "{{ CONFIG_EXPORT_IP }}", 'values'!B7)</f>
        <v>0</v>
      </c>
    </row>
    <row r="62" spans="1:1">
      <c r="A62" t="s">
        <v>112</v>
      </c>
    </row>
    <row r="63" spans="1:1">
      <c r="A63" t="s">
        <v>113</v>
      </c>
    </row>
    <row r="64" spans="1:1">
      <c r="A64" t="s">
        <v>114</v>
      </c>
    </row>
    <row r="65" spans="1:1">
      <c r="A65" t="s">
        <v>115</v>
      </c>
    </row>
    <row r="66" spans="1:1">
      <c r="A66" t="s">
        <v>116</v>
      </c>
    </row>
    <row r="67" spans="1:1">
      <c r="A67" t="s">
        <v>117</v>
      </c>
    </row>
    <row r="68" spans="1:1">
      <c r="A68" t="s">
        <v>118</v>
      </c>
    </row>
    <row r="69" spans="1:1">
      <c r="A69" t="s">
        <v>119</v>
      </c>
    </row>
    <row r="70" spans="1:1">
      <c r="A70">
        <f>SUBSTITUTE("set deviceconfig setting management api key lifetime {{ API_KEY_LIFETIME }}", "{{ API_KEY_LIFETIME }}", 'values'!B26)</f>
        <v>0</v>
      </c>
    </row>
    <row r="71" spans="1:1">
      <c r="A71" t="s">
        <v>120</v>
      </c>
    </row>
    <row r="72" spans="1:1">
      <c r="A72" t="s">
        <v>121</v>
      </c>
    </row>
    <row r="73" spans="1:1">
      <c r="A73" t="s">
        <v>122</v>
      </c>
    </row>
    <row r="74" spans="1:1">
      <c r="A74" t="s">
        <v>123</v>
      </c>
    </row>
    <row r="75" spans="1:1">
      <c r="A75" t="s">
        <v>124</v>
      </c>
    </row>
    <row r="77" spans="1:1">
      <c r="A77" t="s">
        <v>125</v>
      </c>
    </row>
    <row r="78" spans="1:1">
      <c r="A78" t="s">
        <v>126</v>
      </c>
    </row>
    <row r="79" spans="1:1">
      <c r="A79">
        <f>SUBSTITUTE("set panorama log-settings email Sample_Email_Profile server Sample_Email_Profile gateway {{ EMAIL_PROFILE_GATEWAY }}", "{{ EMAIL_PROFILE_GATEWAY }}", 'values'!B22)</f>
        <v>0</v>
      </c>
    </row>
    <row r="80" spans="1:1">
      <c r="A80">
        <f>SUBSTITUTE("set panorama log-settings email Sample_Email_Profile server Sample_Email_Profile from {{ EMAIL_PROFILE_FROM }}", "{{ EMAIL_PROFILE_FROM }}", 'values'!B23)</f>
        <v>0</v>
      </c>
    </row>
    <row r="81" spans="1:1">
      <c r="A81">
        <f>SUBSTITUTE("set panorama log-settings email Sample_Email_Profile server Sample_Email_Profile to {{ EMAIL_PROFILE_TO }}", "{{ EMAIL_PROFILE_TO }}", 'values'!B24)</f>
        <v>0</v>
      </c>
    </row>
    <row r="82" spans="1:1">
      <c r="A82" t="s">
        <v>127</v>
      </c>
    </row>
    <row r="83" spans="1:1">
      <c r="A83" t="s">
        <v>128</v>
      </c>
    </row>
    <row r="84" spans="1:1">
      <c r="A84" t="s">
        <v>129</v>
      </c>
    </row>
    <row r="85" spans="1:1">
      <c r="A85" t="s">
        <v>130</v>
      </c>
    </row>
    <row r="86" spans="1:1">
      <c r="A86" t="s">
        <v>131</v>
      </c>
    </row>
    <row r="87" spans="1:1">
      <c r="A87" t="s">
        <v>132</v>
      </c>
    </row>
    <row r="88" spans="1:1">
      <c r="A88">
        <f>SUBSTITUTE("set panorama log-settings syslog Sample_Syslog_Profile server Sample_Syslog server {{ SYSLOG_SERVER }}", "{{ SYSLOG_SERVER }}", 'values'!B25)</f>
        <v>0</v>
      </c>
    </row>
    <row r="89" spans="1:1">
      <c r="A89" t="s">
        <v>133</v>
      </c>
    </row>
    <row r="90" spans="1:1">
      <c r="A90" t="s">
        <v>134</v>
      </c>
    </row>
    <row r="91" spans="1:1">
      <c r="A91" t="s">
        <v>135</v>
      </c>
    </row>
    <row r="92" spans="1:1">
      <c r="A92" t="s">
        <v>136</v>
      </c>
    </row>
    <row r="93" spans="1:1">
      <c r="A93" t="s">
        <v>137</v>
      </c>
    </row>
    <row r="94" spans="1:1">
      <c r="A94" t="s">
        <v>138</v>
      </c>
    </row>
    <row r="95" spans="1:1">
      <c r="A95" t="s">
        <v>139</v>
      </c>
    </row>
    <row r="97" spans="1:1">
      <c r="A97" t="s">
        <v>140</v>
      </c>
    </row>
    <row r="99" spans="1:1">
      <c r="A99" t="s">
        <v>141</v>
      </c>
    </row>
    <row r="100" spans="1:1">
      <c r="A100" t="s">
        <v>142</v>
      </c>
    </row>
    <row r="101" spans="1:1">
      <c r="A101" t="s">
        <v>143</v>
      </c>
    </row>
    <row r="102" spans="1:1">
      <c r="A102" t="s">
        <v>144</v>
      </c>
    </row>
    <row r="103" spans="1:1">
      <c r="A103" t="s">
        <v>145</v>
      </c>
    </row>
    <row r="105" spans="1:1">
      <c r="A105" t="s">
        <v>146</v>
      </c>
    </row>
    <row r="106" spans="1:1">
      <c r="A106" t="s">
        <v>147</v>
      </c>
    </row>
    <row r="107" spans="1:1">
      <c r="A107" t="s">
        <v>148</v>
      </c>
    </row>
    <row r="108" spans="1:1">
      <c r="A108" t="s">
        <v>149</v>
      </c>
    </row>
    <row r="109" spans="1:1">
      <c r="A109" t="s">
        <v>150</v>
      </c>
    </row>
    <row r="110" spans="1:1">
      <c r="A110" t="s">
        <v>151</v>
      </c>
    </row>
    <row r="111" spans="1:1">
      <c r="A111" t="s">
        <v>152</v>
      </c>
    </row>
    <row r="112" spans="1:1">
      <c r="A112" t="s">
        <v>153</v>
      </c>
    </row>
    <row r="113" spans="1:1">
      <c r="A113" t="s">
        <v>154</v>
      </c>
    </row>
    <row r="114" spans="1:1">
      <c r="A114" t="s">
        <v>155</v>
      </c>
    </row>
    <row r="115" spans="1:1">
      <c r="A115" t="s">
        <v>156</v>
      </c>
    </row>
    <row r="116" spans="1:1">
      <c r="A116" t="s">
        <v>157</v>
      </c>
    </row>
    <row r="117" spans="1:1">
      <c r="A117" t="s">
        <v>158</v>
      </c>
    </row>
    <row r="118" spans="1:1">
      <c r="A118" t="s">
        <v>159</v>
      </c>
    </row>
    <row r="119" spans="1:1">
      <c r="A119" t="s">
        <v>160</v>
      </c>
    </row>
    <row r="120" spans="1:1">
      <c r="A120" t="s">
        <v>161</v>
      </c>
    </row>
    <row r="121" spans="1:1">
      <c r="A121" t="s">
        <v>162</v>
      </c>
    </row>
    <row r="122" spans="1:1">
      <c r="A122" t="s">
        <v>163</v>
      </c>
    </row>
    <row r="123" spans="1:1">
      <c r="A123" t="s">
        <v>164</v>
      </c>
    </row>
    <row r="124" spans="1:1">
      <c r="A124" t="s">
        <v>165</v>
      </c>
    </row>
    <row r="125" spans="1:1">
      <c r="A125" t="s">
        <v>166</v>
      </c>
    </row>
    <row r="126" spans="1:1">
      <c r="A126" t="s">
        <v>167</v>
      </c>
    </row>
    <row r="128" spans="1:1">
      <c r="A128" t="s">
        <v>168</v>
      </c>
    </row>
    <row r="129" spans="1:1">
      <c r="A129" t="s">
        <v>169</v>
      </c>
    </row>
    <row r="130" spans="1:1">
      <c r="A130" t="s">
        <v>170</v>
      </c>
    </row>
    <row r="131" spans="1:1">
      <c r="A131" t="s">
        <v>171</v>
      </c>
    </row>
    <row r="132" spans="1:1">
      <c r="A132" t="s">
        <v>172</v>
      </c>
    </row>
    <row r="133" spans="1:1">
      <c r="A133" t="s">
        <v>173</v>
      </c>
    </row>
    <row r="134" spans="1:1">
      <c r="A134" t="s">
        <v>174</v>
      </c>
    </row>
    <row r="135" spans="1:1">
      <c r="A135" t="s">
        <v>175</v>
      </c>
    </row>
    <row r="136" spans="1:1">
      <c r="A136" t="s">
        <v>176</v>
      </c>
    </row>
    <row r="137" spans="1:1">
      <c r="A137" t="s">
        <v>177</v>
      </c>
    </row>
    <row r="138" spans="1:1">
      <c r="A138" t="s">
        <v>178</v>
      </c>
    </row>
    <row r="139" spans="1:1">
      <c r="A139" t="s">
        <v>179</v>
      </c>
    </row>
    <row r="140" spans="1:1">
      <c r="A140" t="s">
        <v>180</v>
      </c>
    </row>
    <row r="141" spans="1:1">
      <c r="A141" t="s">
        <v>181</v>
      </c>
    </row>
    <row r="142" spans="1:1">
      <c r="A142" t="s">
        <v>182</v>
      </c>
    </row>
    <row r="143" spans="1:1">
      <c r="A143" t="s">
        <v>183</v>
      </c>
    </row>
    <row r="144" spans="1:1">
      <c r="A144" t="s">
        <v>184</v>
      </c>
    </row>
    <row r="145" spans="1:1">
      <c r="A145" t="s">
        <v>185</v>
      </c>
    </row>
    <row r="146" spans="1:1">
      <c r="A146" t="s">
        <v>186</v>
      </c>
    </row>
    <row r="148" spans="1:1">
      <c r="A148" t="s">
        <v>187</v>
      </c>
    </row>
    <row r="149" spans="1:1">
      <c r="A149" t="s">
        <v>188</v>
      </c>
    </row>
    <row r="150" spans="1:1">
      <c r="A150" t="s">
        <v>189</v>
      </c>
    </row>
    <row r="151" spans="1:1">
      <c r="A151" t="s">
        <v>190</v>
      </c>
    </row>
    <row r="152" spans="1:1">
      <c r="A152" t="s">
        <v>191</v>
      </c>
    </row>
    <row r="153" spans="1:1">
      <c r="A153" t="s">
        <v>192</v>
      </c>
    </row>
    <row r="154" spans="1:1">
      <c r="A154" t="s">
        <v>193</v>
      </c>
    </row>
    <row r="155" spans="1:1">
      <c r="A155" t="s">
        <v>194</v>
      </c>
    </row>
    <row r="156" spans="1:1">
      <c r="A156" t="s">
        <v>195</v>
      </c>
    </row>
    <row r="157" spans="1:1">
      <c r="A157" t="s">
        <v>196</v>
      </c>
    </row>
    <row r="158" spans="1:1">
      <c r="A158" t="s">
        <v>197</v>
      </c>
    </row>
    <row r="159" spans="1:1">
      <c r="A159" t="s">
        <v>198</v>
      </c>
    </row>
    <row r="160" spans="1:1">
      <c r="A160" t="s">
        <v>199</v>
      </c>
    </row>
    <row r="161" spans="1:1">
      <c r="A161" t="s">
        <v>200</v>
      </c>
    </row>
    <row r="162" spans="1:1">
      <c r="A162" t="s">
        <v>201</v>
      </c>
    </row>
    <row r="163" spans="1:1">
      <c r="A163" t="s">
        <v>202</v>
      </c>
    </row>
    <row r="164" spans="1:1">
      <c r="A164" t="s">
        <v>203</v>
      </c>
    </row>
    <row r="165" spans="1:1">
      <c r="A165" t="s">
        <v>204</v>
      </c>
    </row>
    <row r="166" spans="1:1">
      <c r="A166" t="s">
        <v>205</v>
      </c>
    </row>
    <row r="167" spans="1:1">
      <c r="A167" t="s">
        <v>206</v>
      </c>
    </row>
    <row r="168" spans="1:1">
      <c r="A168" t="s">
        <v>207</v>
      </c>
    </row>
    <row r="169" spans="1:1">
      <c r="A169" t="s">
        <v>208</v>
      </c>
    </row>
    <row r="170" spans="1:1">
      <c r="A170" t="s">
        <v>209</v>
      </c>
    </row>
    <row r="171" spans="1:1">
      <c r="A171" t="s">
        <v>210</v>
      </c>
    </row>
    <row r="172" spans="1:1">
      <c r="A172" t="s">
        <v>211</v>
      </c>
    </row>
    <row r="173" spans="1:1">
      <c r="A173" t="s">
        <v>212</v>
      </c>
    </row>
    <row r="174" spans="1:1">
      <c r="A174" t="s">
        <v>213</v>
      </c>
    </row>
    <row r="175" spans="1:1">
      <c r="A175" t="s">
        <v>214</v>
      </c>
    </row>
    <row r="176" spans="1:1">
      <c r="A176" t="s">
        <v>215</v>
      </c>
    </row>
    <row r="177" spans="1:1">
      <c r="A177" t="s">
        <v>216</v>
      </c>
    </row>
    <row r="178" spans="1:1">
      <c r="A178" t="s">
        <v>217</v>
      </c>
    </row>
    <row r="179" spans="1:1">
      <c r="A179" t="s">
        <v>218</v>
      </c>
    </row>
    <row r="180" spans="1:1">
      <c r="A180" t="s">
        <v>219</v>
      </c>
    </row>
    <row r="181" spans="1:1">
      <c r="A181" t="s">
        <v>220</v>
      </c>
    </row>
    <row r="182" spans="1:1">
      <c r="A182" t="s">
        <v>221</v>
      </c>
    </row>
    <row r="183" spans="1:1">
      <c r="A183" t="s">
        <v>222</v>
      </c>
    </row>
    <row r="184" spans="1:1">
      <c r="A184" t="s">
        <v>223</v>
      </c>
    </row>
    <row r="185" spans="1:1">
      <c r="A185" t="s">
        <v>224</v>
      </c>
    </row>
    <row r="186" spans="1:1">
      <c r="A186" t="s">
        <v>225</v>
      </c>
    </row>
    <row r="187" spans="1:1">
      <c r="A187" t="s">
        <v>226</v>
      </c>
    </row>
    <row r="188" spans="1:1">
      <c r="A188" t="s">
        <v>227</v>
      </c>
    </row>
    <row r="189" spans="1:1">
      <c r="A189" t="s">
        <v>228</v>
      </c>
    </row>
    <row r="190" spans="1:1">
      <c r="A190" t="s">
        <v>229</v>
      </c>
    </row>
    <row r="191" spans="1:1">
      <c r="A191" t="s">
        <v>230</v>
      </c>
    </row>
    <row r="192" spans="1:1">
      <c r="A192" t="s">
        <v>231</v>
      </c>
    </row>
    <row r="193" spans="1:1">
      <c r="A193" t="s">
        <v>232</v>
      </c>
    </row>
    <row r="194" spans="1:1">
      <c r="A194" t="s">
        <v>233</v>
      </c>
    </row>
    <row r="195" spans="1:1">
      <c r="A195" t="s">
        <v>234</v>
      </c>
    </row>
    <row r="196" spans="1:1">
      <c r="A196" t="s">
        <v>235</v>
      </c>
    </row>
    <row r="197" spans="1:1">
      <c r="A197" t="s">
        <v>236</v>
      </c>
    </row>
    <row r="198" spans="1:1">
      <c r="A198" t="s">
        <v>237</v>
      </c>
    </row>
    <row r="199" spans="1:1">
      <c r="A199" t="s">
        <v>238</v>
      </c>
    </row>
    <row r="200" spans="1:1">
      <c r="A200" t="s">
        <v>239</v>
      </c>
    </row>
    <row r="201" spans="1:1">
      <c r="A201" t="s">
        <v>240</v>
      </c>
    </row>
    <row r="202" spans="1:1">
      <c r="A202" t="s">
        <v>241</v>
      </c>
    </row>
    <row r="203" spans="1:1">
      <c r="A203" t="s">
        <v>242</v>
      </c>
    </row>
    <row r="204" spans="1:1">
      <c r="A204" t="s">
        <v>243</v>
      </c>
    </row>
    <row r="205" spans="1:1">
      <c r="A205" t="s">
        <v>244</v>
      </c>
    </row>
    <row r="206" spans="1:1">
      <c r="A206" t="s">
        <v>245</v>
      </c>
    </row>
    <row r="207" spans="1:1">
      <c r="A207" t="s">
        <v>246</v>
      </c>
    </row>
    <row r="208" spans="1:1">
      <c r="A208" t="s">
        <v>247</v>
      </c>
    </row>
    <row r="209" spans="1:1">
      <c r="A209" t="s">
        <v>248</v>
      </c>
    </row>
    <row r="210" spans="1:1">
      <c r="A210" t="s">
        <v>249</v>
      </c>
    </row>
    <row r="211" spans="1:1">
      <c r="A211" t="s">
        <v>250</v>
      </c>
    </row>
    <row r="212" spans="1:1">
      <c r="A212" t="s">
        <v>251</v>
      </c>
    </row>
    <row r="213" spans="1:1">
      <c r="A213" t="s">
        <v>252</v>
      </c>
    </row>
    <row r="214" spans="1:1">
      <c r="A214" t="s">
        <v>253</v>
      </c>
    </row>
    <row r="215" spans="1:1">
      <c r="A215" t="s">
        <v>254</v>
      </c>
    </row>
    <row r="216" spans="1:1">
      <c r="A216" t="s">
        <v>255</v>
      </c>
    </row>
    <row r="217" spans="1:1">
      <c r="A217" t="s">
        <v>256</v>
      </c>
    </row>
    <row r="218" spans="1:1">
      <c r="A218" t="s">
        <v>257</v>
      </c>
    </row>
    <row r="219" spans="1:1">
      <c r="A219" t="s">
        <v>258</v>
      </c>
    </row>
    <row r="220" spans="1:1">
      <c r="A220" t="s">
        <v>259</v>
      </c>
    </row>
    <row r="221" spans="1:1">
      <c r="A221" t="s">
        <v>260</v>
      </c>
    </row>
    <row r="222" spans="1:1">
      <c r="A222" t="s">
        <v>261</v>
      </c>
    </row>
    <row r="223" spans="1:1">
      <c r="A223" t="s">
        <v>262</v>
      </c>
    </row>
    <row r="224" spans="1:1">
      <c r="A224" t="s">
        <v>263</v>
      </c>
    </row>
    <row r="225" spans="1:1">
      <c r="A225" t="s">
        <v>264</v>
      </c>
    </row>
    <row r="226" spans="1:1">
      <c r="A226" t="s">
        <v>265</v>
      </c>
    </row>
    <row r="227" spans="1:1">
      <c r="A227" t="s">
        <v>266</v>
      </c>
    </row>
    <row r="228" spans="1:1">
      <c r="A228" t="s">
        <v>267</v>
      </c>
    </row>
    <row r="229" spans="1:1">
      <c r="A229" t="s">
        <v>268</v>
      </c>
    </row>
    <row r="230" spans="1:1">
      <c r="A230" t="s">
        <v>269</v>
      </c>
    </row>
    <row r="231" spans="1:1">
      <c r="A231" t="s">
        <v>270</v>
      </c>
    </row>
    <row r="232" spans="1:1">
      <c r="A232" t="s">
        <v>271</v>
      </c>
    </row>
    <row r="233" spans="1:1">
      <c r="A233" t="s">
        <v>272</v>
      </c>
    </row>
    <row r="234" spans="1:1">
      <c r="A234" t="s">
        <v>273</v>
      </c>
    </row>
    <row r="235" spans="1:1">
      <c r="A235" t="s">
        <v>274</v>
      </c>
    </row>
    <row r="236" spans="1:1">
      <c r="A236" t="s">
        <v>275</v>
      </c>
    </row>
    <row r="237" spans="1:1">
      <c r="A237" t="s">
        <v>276</v>
      </c>
    </row>
    <row r="238" spans="1:1">
      <c r="A238" t="s">
        <v>277</v>
      </c>
    </row>
    <row r="239" spans="1:1">
      <c r="A239" t="s">
        <v>278</v>
      </c>
    </row>
    <row r="240" spans="1:1">
      <c r="A240" t="s">
        <v>279</v>
      </c>
    </row>
    <row r="241" spans="1:1">
      <c r="A241" t="s">
        <v>280</v>
      </c>
    </row>
    <row r="242" spans="1:1">
      <c r="A242" t="s">
        <v>281</v>
      </c>
    </row>
    <row r="243" spans="1:1">
      <c r="A243" t="s">
        <v>282</v>
      </c>
    </row>
    <row r="244" spans="1:1">
      <c r="A244" t="s">
        <v>283</v>
      </c>
    </row>
    <row r="245" spans="1:1">
      <c r="A245" t="s">
        <v>284</v>
      </c>
    </row>
    <row r="246" spans="1:1">
      <c r="A246" t="s">
        <v>285</v>
      </c>
    </row>
    <row r="247" spans="1:1">
      <c r="A247" t="s">
        <v>286</v>
      </c>
    </row>
    <row r="248" spans="1:1">
      <c r="A248" t="s">
        <v>287</v>
      </c>
    </row>
    <row r="249" spans="1:1">
      <c r="A249" t="s">
        <v>288</v>
      </c>
    </row>
    <row r="250" spans="1:1">
      <c r="A250" t="s">
        <v>289</v>
      </c>
    </row>
    <row r="251" spans="1:1">
      <c r="A251" t="s">
        <v>290</v>
      </c>
    </row>
    <row r="252" spans="1:1">
      <c r="A252" t="s">
        <v>291</v>
      </c>
    </row>
    <row r="253" spans="1:1">
      <c r="A253" t="s">
        <v>292</v>
      </c>
    </row>
    <row r="254" spans="1:1">
      <c r="A254" t="s">
        <v>293</v>
      </c>
    </row>
    <row r="255" spans="1:1">
      <c r="A255" t="s">
        <v>294</v>
      </c>
    </row>
    <row r="256" spans="1:1">
      <c r="A256" t="s">
        <v>295</v>
      </c>
    </row>
    <row r="257" spans="1:1">
      <c r="A257">
        <f>SUBSTITUTE("set shared profiles spyware Outbound-AS botnet-domains sinkhole ipv4-address {{ SINKHOLE_IPV4 }}", "{{ SINKHOLE_IPV4 }}", 'values'!B20)</f>
        <v>0</v>
      </c>
    </row>
    <row r="258" spans="1:1">
      <c r="A258">
        <f>SUBSTITUTE("set shared profiles spyware Outbound-AS botnet-domains sinkhole ipv6-address {{ SINKHOLE_IPV6 }}", "{{ SINKHOLE_IPV6 }}", 'values'!B21)</f>
        <v>0</v>
      </c>
    </row>
    <row r="259" spans="1:1">
      <c r="A259" t="s">
        <v>296</v>
      </c>
    </row>
    <row r="260" spans="1:1">
      <c r="A260" t="s">
        <v>297</v>
      </c>
    </row>
    <row r="261" spans="1:1">
      <c r="A261" t="s">
        <v>298</v>
      </c>
    </row>
    <row r="262" spans="1:1">
      <c r="A262" t="s">
        <v>299</v>
      </c>
    </row>
    <row r="263" spans="1:1">
      <c r="A263" t="s">
        <v>300</v>
      </c>
    </row>
    <row r="264" spans="1:1">
      <c r="A264" t="s">
        <v>301</v>
      </c>
    </row>
    <row r="265" spans="1:1">
      <c r="A265" t="s">
        <v>302</v>
      </c>
    </row>
    <row r="266" spans="1:1">
      <c r="A266" t="s">
        <v>303</v>
      </c>
    </row>
    <row r="267" spans="1:1">
      <c r="A267" t="s">
        <v>304</v>
      </c>
    </row>
    <row r="268" spans="1:1">
      <c r="A268" t="s">
        <v>305</v>
      </c>
    </row>
    <row r="269" spans="1:1">
      <c r="A269" t="s">
        <v>306</v>
      </c>
    </row>
    <row r="270" spans="1:1">
      <c r="A270" t="s">
        <v>307</v>
      </c>
    </row>
    <row r="271" spans="1:1">
      <c r="A271" t="s">
        <v>308</v>
      </c>
    </row>
    <row r="272" spans="1:1">
      <c r="A272" t="s">
        <v>309</v>
      </c>
    </row>
    <row r="273" spans="1:1">
      <c r="A273" t="s">
        <v>310</v>
      </c>
    </row>
    <row r="274" spans="1:1">
      <c r="A274" t="s">
        <v>311</v>
      </c>
    </row>
    <row r="275" spans="1:1">
      <c r="A275" t="s">
        <v>312</v>
      </c>
    </row>
    <row r="276" spans="1:1">
      <c r="A276" t="s">
        <v>313</v>
      </c>
    </row>
    <row r="277" spans="1:1">
      <c r="A277" t="s">
        <v>314</v>
      </c>
    </row>
    <row r="278" spans="1:1">
      <c r="A278" t="s">
        <v>315</v>
      </c>
    </row>
    <row r="279" spans="1:1">
      <c r="A279" t="s">
        <v>316</v>
      </c>
    </row>
    <row r="280" spans="1:1">
      <c r="A280" t="s">
        <v>317</v>
      </c>
    </row>
    <row r="281" spans="1:1">
      <c r="A281" t="s">
        <v>318</v>
      </c>
    </row>
    <row r="282" spans="1:1">
      <c r="A282" t="s">
        <v>319</v>
      </c>
    </row>
    <row r="283" spans="1:1">
      <c r="A283" t="s">
        <v>320</v>
      </c>
    </row>
    <row r="284" spans="1:1">
      <c r="A284" t="s">
        <v>321</v>
      </c>
    </row>
    <row r="285" spans="1:1">
      <c r="A285" t="s">
        <v>322</v>
      </c>
    </row>
    <row r="286" spans="1:1">
      <c r="A286" t="s">
        <v>323</v>
      </c>
    </row>
    <row r="287" spans="1:1">
      <c r="A287" t="s">
        <v>324</v>
      </c>
    </row>
    <row r="288" spans="1:1">
      <c r="A288" t="s">
        <v>325</v>
      </c>
    </row>
    <row r="289" spans="1:1">
      <c r="A289" t="s">
        <v>326</v>
      </c>
    </row>
    <row r="290" spans="1:1">
      <c r="A290" t="s">
        <v>327</v>
      </c>
    </row>
    <row r="291" spans="1:1">
      <c r="A291" t="s">
        <v>328</v>
      </c>
    </row>
    <row r="292" spans="1:1">
      <c r="A292" t="s">
        <v>329</v>
      </c>
    </row>
    <row r="293" spans="1:1">
      <c r="A293" t="s">
        <v>330</v>
      </c>
    </row>
    <row r="294" spans="1:1">
      <c r="A294" t="s">
        <v>331</v>
      </c>
    </row>
    <row r="295" spans="1:1">
      <c r="A295" t="s">
        <v>332</v>
      </c>
    </row>
    <row r="296" spans="1:1">
      <c r="A296" t="s">
        <v>333</v>
      </c>
    </row>
    <row r="297" spans="1:1">
      <c r="A297" t="s">
        <v>334</v>
      </c>
    </row>
    <row r="298" spans="1:1">
      <c r="A298" t="s">
        <v>335</v>
      </c>
    </row>
    <row r="299" spans="1:1">
      <c r="A299" t="s">
        <v>336</v>
      </c>
    </row>
    <row r="300" spans="1:1">
      <c r="A300" t="s">
        <v>337</v>
      </c>
    </row>
    <row r="301" spans="1:1">
      <c r="A301" t="s">
        <v>338</v>
      </c>
    </row>
    <row r="302" spans="1:1">
      <c r="A302" t="s">
        <v>339</v>
      </c>
    </row>
    <row r="303" spans="1:1">
      <c r="A303" t="s">
        <v>340</v>
      </c>
    </row>
    <row r="304" spans="1:1">
      <c r="A304">
        <f>SUBSTITUTE("set shared profiles spyware Inbound-AS botnet-domains sinkhole ipv4-address {{ SINKHOLE_IPV4 }}", "{{ SINKHOLE_IPV4 }}", 'values'!B20)</f>
        <v>0</v>
      </c>
    </row>
    <row r="305" spans="1:1">
      <c r="A305">
        <f>SUBSTITUTE("set shared profiles spyware Inbound-AS botnet-domains sinkhole ipv6-address {{ SINKHOLE_IPV6 }}", "{{ SINKHOLE_IPV6 }}", 'values'!B21)</f>
        <v>0</v>
      </c>
    </row>
    <row r="306" spans="1:1">
      <c r="A306" t="s">
        <v>341</v>
      </c>
    </row>
    <row r="307" spans="1:1">
      <c r="A307" t="s">
        <v>342</v>
      </c>
    </row>
    <row r="308" spans="1:1">
      <c r="A308" t="s">
        <v>343</v>
      </c>
    </row>
    <row r="309" spans="1:1">
      <c r="A309" t="s">
        <v>344</v>
      </c>
    </row>
    <row r="310" spans="1:1">
      <c r="A310" t="s">
        <v>345</v>
      </c>
    </row>
    <row r="311" spans="1:1">
      <c r="A311" t="s">
        <v>346</v>
      </c>
    </row>
    <row r="312" spans="1:1">
      <c r="A312" t="s">
        <v>347</v>
      </c>
    </row>
    <row r="313" spans="1:1">
      <c r="A313" t="s">
        <v>348</v>
      </c>
    </row>
    <row r="314" spans="1:1">
      <c r="A314" t="s">
        <v>349</v>
      </c>
    </row>
    <row r="315" spans="1:1">
      <c r="A315" t="s">
        <v>350</v>
      </c>
    </row>
    <row r="316" spans="1:1">
      <c r="A316" t="s">
        <v>351</v>
      </c>
    </row>
    <row r="317" spans="1:1">
      <c r="A317" t="s">
        <v>352</v>
      </c>
    </row>
    <row r="318" spans="1:1">
      <c r="A318" t="s">
        <v>353</v>
      </c>
    </row>
    <row r="319" spans="1:1">
      <c r="A319" t="s">
        <v>354</v>
      </c>
    </row>
    <row r="320" spans="1:1">
      <c r="A320" t="s">
        <v>355</v>
      </c>
    </row>
    <row r="321" spans="1:1">
      <c r="A321" t="s">
        <v>356</v>
      </c>
    </row>
    <row r="322" spans="1:1">
      <c r="A322" t="s">
        <v>357</v>
      </c>
    </row>
    <row r="323" spans="1:1">
      <c r="A323" t="s">
        <v>358</v>
      </c>
    </row>
    <row r="324" spans="1:1">
      <c r="A324" t="s">
        <v>359</v>
      </c>
    </row>
    <row r="325" spans="1:1">
      <c r="A325" t="s">
        <v>360</v>
      </c>
    </row>
    <row r="326" spans="1:1">
      <c r="A326" t="s">
        <v>361</v>
      </c>
    </row>
    <row r="327" spans="1:1">
      <c r="A327" t="s">
        <v>362</v>
      </c>
    </row>
    <row r="328" spans="1:1">
      <c r="A328" t="s">
        <v>363</v>
      </c>
    </row>
    <row r="329" spans="1:1">
      <c r="A329" t="s">
        <v>364</v>
      </c>
    </row>
    <row r="330" spans="1:1">
      <c r="A330" t="s">
        <v>365</v>
      </c>
    </row>
    <row r="331" spans="1:1">
      <c r="A331" t="s">
        <v>366</v>
      </c>
    </row>
    <row r="332" spans="1:1">
      <c r="A332" t="s">
        <v>367</v>
      </c>
    </row>
    <row r="333" spans="1:1">
      <c r="A333" t="s">
        <v>368</v>
      </c>
    </row>
    <row r="334" spans="1:1">
      <c r="A334" t="s">
        <v>369</v>
      </c>
    </row>
    <row r="335" spans="1:1">
      <c r="A335" t="s">
        <v>370</v>
      </c>
    </row>
    <row r="336" spans="1:1">
      <c r="A336" t="s">
        <v>371</v>
      </c>
    </row>
    <row r="337" spans="1:1">
      <c r="A337" t="s">
        <v>372</v>
      </c>
    </row>
    <row r="338" spans="1:1">
      <c r="A338" t="s">
        <v>373</v>
      </c>
    </row>
    <row r="339" spans="1:1">
      <c r="A339" t="s">
        <v>374</v>
      </c>
    </row>
    <row r="340" spans="1:1">
      <c r="A340" t="s">
        <v>375</v>
      </c>
    </row>
    <row r="341" spans="1:1">
      <c r="A341" t="s">
        <v>376</v>
      </c>
    </row>
    <row r="342" spans="1:1">
      <c r="A342" t="s">
        <v>377</v>
      </c>
    </row>
    <row r="343" spans="1:1">
      <c r="A343" t="s">
        <v>378</v>
      </c>
    </row>
    <row r="344" spans="1:1">
      <c r="A344" t="s">
        <v>379</v>
      </c>
    </row>
    <row r="345" spans="1:1">
      <c r="A345" t="s">
        <v>380</v>
      </c>
    </row>
    <row r="346" spans="1:1">
      <c r="A346" t="s">
        <v>381</v>
      </c>
    </row>
    <row r="347" spans="1:1">
      <c r="A347" t="s">
        <v>382</v>
      </c>
    </row>
    <row r="348" spans="1:1">
      <c r="A348" t="s">
        <v>383</v>
      </c>
    </row>
    <row r="349" spans="1:1">
      <c r="A349" t="s">
        <v>384</v>
      </c>
    </row>
    <row r="350" spans="1:1">
      <c r="A350" t="s">
        <v>385</v>
      </c>
    </row>
    <row r="351" spans="1:1">
      <c r="A351">
        <f>SUBSTITUTE("set shared profiles spyware Internal-AS botnet-domains sinkhole ipv4-address {{ SINKHOLE_IPV4 }}", "{{ SINKHOLE_IPV4 }}", 'values'!B20)</f>
        <v>0</v>
      </c>
    </row>
    <row r="352" spans="1:1">
      <c r="A352">
        <f>SUBSTITUTE("set shared profiles spyware Internal-AS botnet-domains sinkhole ipv6-address {{ SINKHOLE_IPV6 }}", "{{ SINKHOLE_IPV6 }}", 'values'!B21)</f>
        <v>0</v>
      </c>
    </row>
    <row r="353" spans="1:1">
      <c r="A353" t="s">
        <v>386</v>
      </c>
    </row>
    <row r="354" spans="1:1">
      <c r="A354" t="s">
        <v>387</v>
      </c>
    </row>
    <row r="355" spans="1:1">
      <c r="A355" t="s">
        <v>388</v>
      </c>
    </row>
    <row r="356" spans="1:1">
      <c r="A356" t="s">
        <v>389</v>
      </c>
    </row>
    <row r="357" spans="1:1">
      <c r="A357" t="s">
        <v>390</v>
      </c>
    </row>
    <row r="358" spans="1:1">
      <c r="A358" t="s">
        <v>391</v>
      </c>
    </row>
    <row r="359" spans="1:1">
      <c r="A359" t="s">
        <v>392</v>
      </c>
    </row>
    <row r="360" spans="1:1">
      <c r="A360" t="s">
        <v>393</v>
      </c>
    </row>
    <row r="361" spans="1:1">
      <c r="A361" t="s">
        <v>394</v>
      </c>
    </row>
    <row r="362" spans="1:1">
      <c r="A362" t="s">
        <v>395</v>
      </c>
    </row>
    <row r="363" spans="1:1">
      <c r="A363" t="s">
        <v>396</v>
      </c>
    </row>
    <row r="364" spans="1:1">
      <c r="A364" t="s">
        <v>397</v>
      </c>
    </row>
    <row r="365" spans="1:1">
      <c r="A365" t="s">
        <v>398</v>
      </c>
    </row>
    <row r="366" spans="1:1">
      <c r="A366" t="s">
        <v>399</v>
      </c>
    </row>
    <row r="367" spans="1:1">
      <c r="A367" t="s">
        <v>400</v>
      </c>
    </row>
    <row r="368" spans="1:1">
      <c r="A368" t="s">
        <v>401</v>
      </c>
    </row>
    <row r="369" spans="1:1">
      <c r="A369" t="s">
        <v>402</v>
      </c>
    </row>
    <row r="370" spans="1:1">
      <c r="A370" t="s">
        <v>403</v>
      </c>
    </row>
    <row r="371" spans="1:1">
      <c r="A371" t="s">
        <v>404</v>
      </c>
    </row>
    <row r="372" spans="1:1">
      <c r="A372" t="s">
        <v>405</v>
      </c>
    </row>
    <row r="373" spans="1:1">
      <c r="A373" t="s">
        <v>406</v>
      </c>
    </row>
    <row r="374" spans="1:1">
      <c r="A374" t="s">
        <v>407</v>
      </c>
    </row>
    <row r="375" spans="1:1">
      <c r="A375" t="s">
        <v>408</v>
      </c>
    </row>
    <row r="376" spans="1:1">
      <c r="A376" t="s">
        <v>409</v>
      </c>
    </row>
    <row r="377" spans="1:1">
      <c r="A377" t="s">
        <v>410</v>
      </c>
    </row>
    <row r="378" spans="1:1">
      <c r="A378" t="s">
        <v>411</v>
      </c>
    </row>
    <row r="379" spans="1:1">
      <c r="A379" t="s">
        <v>412</v>
      </c>
    </row>
    <row r="380" spans="1:1">
      <c r="A380" t="s">
        <v>413</v>
      </c>
    </row>
    <row r="381" spans="1:1">
      <c r="A381" t="s">
        <v>414</v>
      </c>
    </row>
    <row r="382" spans="1:1">
      <c r="A382" t="s">
        <v>415</v>
      </c>
    </row>
    <row r="383" spans="1:1">
      <c r="A383" t="s">
        <v>416</v>
      </c>
    </row>
    <row r="384" spans="1:1">
      <c r="A384" t="s">
        <v>417</v>
      </c>
    </row>
    <row r="385" spans="1:1">
      <c r="A385" t="s">
        <v>418</v>
      </c>
    </row>
    <row r="386" spans="1:1">
      <c r="A386" t="s">
        <v>419</v>
      </c>
    </row>
    <row r="387" spans="1:1">
      <c r="A387" t="s">
        <v>420</v>
      </c>
    </row>
    <row r="388" spans="1:1">
      <c r="A388" t="s">
        <v>421</v>
      </c>
    </row>
    <row r="389" spans="1:1">
      <c r="A389" t="s">
        <v>422</v>
      </c>
    </row>
    <row r="390" spans="1:1">
      <c r="A390" t="s">
        <v>423</v>
      </c>
    </row>
    <row r="391" spans="1:1">
      <c r="A391" t="s">
        <v>424</v>
      </c>
    </row>
    <row r="392" spans="1:1">
      <c r="A392" t="s">
        <v>425</v>
      </c>
    </row>
    <row r="393" spans="1:1">
      <c r="A393" t="s">
        <v>426</v>
      </c>
    </row>
    <row r="394" spans="1:1">
      <c r="A394" t="s">
        <v>427</v>
      </c>
    </row>
    <row r="395" spans="1:1">
      <c r="A395" t="s">
        <v>428</v>
      </c>
    </row>
    <row r="396" spans="1:1">
      <c r="A396" t="s">
        <v>429</v>
      </c>
    </row>
    <row r="397" spans="1:1">
      <c r="A397" t="s">
        <v>430</v>
      </c>
    </row>
    <row r="398" spans="1:1">
      <c r="A398">
        <f>SUBSTITUTE("set shared profiles spyware Alert-Only-AS botnet-domains sinkhole ipv4-address {{ SINKHOLE_IPV4 }}", "{{ SINKHOLE_IPV4 }}", 'values'!B20)</f>
        <v>0</v>
      </c>
    </row>
    <row r="399" spans="1:1">
      <c r="A399">
        <f>SUBSTITUTE("set shared profiles spyware Alert-Only-AS botnet-domains sinkhole ipv6-address {{ SINKHOLE_IPV6 }}", "{{ SINKHOLE_IPV6 }}", 'values'!B21)</f>
        <v>0</v>
      </c>
    </row>
    <row r="400" spans="1:1">
      <c r="A400" t="s">
        <v>431</v>
      </c>
    </row>
    <row r="401" spans="1:1">
      <c r="A401" t="s">
        <v>432</v>
      </c>
    </row>
    <row r="402" spans="1:1">
      <c r="A402" t="s">
        <v>433</v>
      </c>
    </row>
    <row r="403" spans="1:1">
      <c r="A403" t="s">
        <v>434</v>
      </c>
    </row>
    <row r="404" spans="1:1">
      <c r="A404" t="s">
        <v>435</v>
      </c>
    </row>
    <row r="405" spans="1:1">
      <c r="A405" t="s">
        <v>436</v>
      </c>
    </row>
    <row r="406" spans="1:1">
      <c r="A406" t="s">
        <v>437</v>
      </c>
    </row>
    <row r="407" spans="1:1">
      <c r="A407" t="s">
        <v>438</v>
      </c>
    </row>
    <row r="408" spans="1:1">
      <c r="A408" t="s">
        <v>439</v>
      </c>
    </row>
    <row r="409" spans="1:1">
      <c r="A409" t="s">
        <v>440</v>
      </c>
    </row>
    <row r="410" spans="1:1">
      <c r="A410" t="s">
        <v>441</v>
      </c>
    </row>
    <row r="411" spans="1:1">
      <c r="A411" t="s">
        <v>442</v>
      </c>
    </row>
    <row r="412" spans="1:1">
      <c r="A412" t="s">
        <v>443</v>
      </c>
    </row>
    <row r="413" spans="1:1">
      <c r="A413" t="s">
        <v>444</v>
      </c>
    </row>
    <row r="414" spans="1:1">
      <c r="A414" t="s">
        <v>445</v>
      </c>
    </row>
    <row r="415" spans="1:1">
      <c r="A415" t="s">
        <v>446</v>
      </c>
    </row>
    <row r="416" spans="1:1">
      <c r="A416" t="s">
        <v>447</v>
      </c>
    </row>
    <row r="417" spans="1:1">
      <c r="A417" t="s">
        <v>448</v>
      </c>
    </row>
    <row r="418" spans="1:1">
      <c r="A418" t="s">
        <v>449</v>
      </c>
    </row>
    <row r="419" spans="1:1">
      <c r="A419" t="s">
        <v>450</v>
      </c>
    </row>
    <row r="420" spans="1:1">
      <c r="A420" t="s">
        <v>451</v>
      </c>
    </row>
    <row r="421" spans="1:1">
      <c r="A421" t="s">
        <v>452</v>
      </c>
    </row>
    <row r="422" spans="1:1">
      <c r="A422" t="s">
        <v>453</v>
      </c>
    </row>
    <row r="423" spans="1:1">
      <c r="A423" t="s">
        <v>454</v>
      </c>
    </row>
    <row r="424" spans="1:1">
      <c r="A424" t="s">
        <v>455</v>
      </c>
    </row>
    <row r="425" spans="1:1">
      <c r="A425" t="s">
        <v>456</v>
      </c>
    </row>
    <row r="426" spans="1:1">
      <c r="A426" t="s">
        <v>457</v>
      </c>
    </row>
    <row r="427" spans="1:1">
      <c r="A427" t="s">
        <v>458</v>
      </c>
    </row>
    <row r="428" spans="1:1">
      <c r="A428" t="s">
        <v>459</v>
      </c>
    </row>
    <row r="429" spans="1:1">
      <c r="A429" t="s">
        <v>460</v>
      </c>
    </row>
    <row r="430" spans="1:1">
      <c r="A430" t="s">
        <v>461</v>
      </c>
    </row>
    <row r="431" spans="1:1">
      <c r="A431" t="s">
        <v>462</v>
      </c>
    </row>
    <row r="432" spans="1:1">
      <c r="A432" t="s">
        <v>463</v>
      </c>
    </row>
    <row r="433" spans="1:1">
      <c r="A433" t="s">
        <v>464</v>
      </c>
    </row>
    <row r="434" spans="1:1">
      <c r="A434" t="s">
        <v>465</v>
      </c>
    </row>
    <row r="435" spans="1:1">
      <c r="A435" t="s">
        <v>466</v>
      </c>
    </row>
    <row r="436" spans="1:1">
      <c r="A436" t="s">
        <v>467</v>
      </c>
    </row>
    <row r="437" spans="1:1">
      <c r="A437" t="s">
        <v>468</v>
      </c>
    </row>
    <row r="438" spans="1:1">
      <c r="A438" t="s">
        <v>469</v>
      </c>
    </row>
    <row r="439" spans="1:1">
      <c r="A439" t="s">
        <v>470</v>
      </c>
    </row>
    <row r="443" spans="1:1">
      <c r="A443" t="s">
        <v>471</v>
      </c>
    </row>
    <row r="444" spans="1:1">
      <c r="A444" t="s">
        <v>472</v>
      </c>
    </row>
    <row r="445" spans="1:1">
      <c r="A445" t="s">
        <v>473</v>
      </c>
    </row>
    <row r="446" spans="1:1">
      <c r="A446" t="s">
        <v>474</v>
      </c>
    </row>
    <row r="447" spans="1:1">
      <c r="A447" t="s">
        <v>475</v>
      </c>
    </row>
    <row r="448" spans="1:1">
      <c r="A448" t="s">
        <v>476</v>
      </c>
    </row>
    <row r="449" spans="1:1">
      <c r="A449" t="s">
        <v>477</v>
      </c>
    </row>
    <row r="450" spans="1:1">
      <c r="A450" t="s">
        <v>478</v>
      </c>
    </row>
    <row r="451" spans="1:1">
      <c r="A451" t="s">
        <v>479</v>
      </c>
    </row>
    <row r="452" spans="1:1">
      <c r="A452" t="s">
        <v>480</v>
      </c>
    </row>
    <row r="453" spans="1:1">
      <c r="A453" t="s">
        <v>481</v>
      </c>
    </row>
    <row r="454" spans="1:1">
      <c r="A454" t="s">
        <v>482</v>
      </c>
    </row>
    <row r="455" spans="1:1">
      <c r="A455" t="s">
        <v>483</v>
      </c>
    </row>
    <row r="456" spans="1:1">
      <c r="A456" t="s">
        <v>484</v>
      </c>
    </row>
    <row r="457" spans="1:1">
      <c r="A457" t="s">
        <v>485</v>
      </c>
    </row>
    <row r="458" spans="1:1">
      <c r="A458" t="s">
        <v>486</v>
      </c>
    </row>
    <row r="459" spans="1:1">
      <c r="A459" t="s">
        <v>487</v>
      </c>
    </row>
    <row r="460" spans="1:1">
      <c r="A460" t="s">
        <v>488</v>
      </c>
    </row>
    <row r="461" spans="1:1">
      <c r="A461" t="s">
        <v>489</v>
      </c>
    </row>
    <row r="462" spans="1:1">
      <c r="A462" t="s">
        <v>490</v>
      </c>
    </row>
    <row r="463" spans="1:1">
      <c r="A463" t="s">
        <v>491</v>
      </c>
    </row>
    <row r="464" spans="1:1">
      <c r="A464" t="s">
        <v>492</v>
      </c>
    </row>
    <row r="465" spans="1:1">
      <c r="A465" t="s">
        <v>493</v>
      </c>
    </row>
    <row r="466" spans="1:1">
      <c r="A466" t="s">
        <v>494</v>
      </c>
    </row>
    <row r="467" spans="1:1">
      <c r="A467" t="s">
        <v>495</v>
      </c>
    </row>
    <row r="468" spans="1:1">
      <c r="A468" t="s">
        <v>496</v>
      </c>
    </row>
    <row r="469" spans="1:1">
      <c r="A469" t="s">
        <v>497</v>
      </c>
    </row>
    <row r="470" spans="1:1">
      <c r="A470" t="s">
        <v>498</v>
      </c>
    </row>
    <row r="471" spans="1:1">
      <c r="A471" t="s">
        <v>499</v>
      </c>
    </row>
    <row r="472" spans="1:1">
      <c r="A472" t="s">
        <v>500</v>
      </c>
    </row>
    <row r="473" spans="1:1">
      <c r="A473" t="s">
        <v>501</v>
      </c>
    </row>
    <row r="474" spans="1:1">
      <c r="A474" t="s">
        <v>502</v>
      </c>
    </row>
    <row r="475" spans="1:1">
      <c r="A475" t="s">
        <v>503</v>
      </c>
    </row>
    <row r="476" spans="1:1">
      <c r="A476" t="s">
        <v>504</v>
      </c>
    </row>
    <row r="477" spans="1:1">
      <c r="A477" t="s">
        <v>505</v>
      </c>
    </row>
    <row r="478" spans="1:1">
      <c r="A478" t="s">
        <v>506</v>
      </c>
    </row>
    <row r="479" spans="1:1">
      <c r="A479" t="s">
        <v>507</v>
      </c>
    </row>
    <row r="480" spans="1:1">
      <c r="A480" t="s">
        <v>508</v>
      </c>
    </row>
    <row r="481" spans="1:1">
      <c r="A481" t="s">
        <v>509</v>
      </c>
    </row>
    <row r="482" spans="1:1">
      <c r="A482" t="s">
        <v>510</v>
      </c>
    </row>
    <row r="483" spans="1:1">
      <c r="A483" t="s">
        <v>511</v>
      </c>
    </row>
    <row r="484" spans="1:1">
      <c r="A484" t="s">
        <v>512</v>
      </c>
    </row>
    <row r="485" spans="1:1">
      <c r="A485" t="s">
        <v>513</v>
      </c>
    </row>
    <row r="486" spans="1:1">
      <c r="A486" t="s">
        <v>514</v>
      </c>
    </row>
    <row r="487" spans="1:1">
      <c r="A487" t="s">
        <v>515</v>
      </c>
    </row>
    <row r="488" spans="1:1">
      <c r="A488" t="s">
        <v>516</v>
      </c>
    </row>
    <row r="489" spans="1:1">
      <c r="A489" t="s">
        <v>517</v>
      </c>
    </row>
    <row r="490" spans="1:1">
      <c r="A490" t="s">
        <v>518</v>
      </c>
    </row>
    <row r="491" spans="1:1">
      <c r="A491" t="s">
        <v>519</v>
      </c>
    </row>
    <row r="492" spans="1:1">
      <c r="A492" t="s">
        <v>520</v>
      </c>
    </row>
    <row r="493" spans="1:1">
      <c r="A493" t="s">
        <v>521</v>
      </c>
    </row>
    <row r="494" spans="1:1">
      <c r="A494" t="s">
        <v>522</v>
      </c>
    </row>
    <row r="495" spans="1:1">
      <c r="A495" t="s">
        <v>523</v>
      </c>
    </row>
    <row r="496" spans="1:1">
      <c r="A496" t="s">
        <v>524</v>
      </c>
    </row>
    <row r="497" spans="1:1">
      <c r="A497" t="s">
        <v>525</v>
      </c>
    </row>
    <row r="498" spans="1:1">
      <c r="A498" t="s">
        <v>526</v>
      </c>
    </row>
    <row r="499" spans="1:1">
      <c r="A499" t="s">
        <v>527</v>
      </c>
    </row>
    <row r="500" spans="1:1">
      <c r="A500" t="s">
        <v>528</v>
      </c>
    </row>
    <row r="501" spans="1:1">
      <c r="A501" t="s">
        <v>529</v>
      </c>
    </row>
    <row r="502" spans="1:1">
      <c r="A502" t="s">
        <v>530</v>
      </c>
    </row>
    <row r="503" spans="1:1">
      <c r="A503" t="s">
        <v>531</v>
      </c>
    </row>
    <row r="504" spans="1:1">
      <c r="A504" t="s">
        <v>532</v>
      </c>
    </row>
    <row r="505" spans="1:1">
      <c r="A505" t="s">
        <v>533</v>
      </c>
    </row>
    <row r="506" spans="1:1">
      <c r="A506" t="s">
        <v>534</v>
      </c>
    </row>
    <row r="507" spans="1:1">
      <c r="A507" t="s">
        <v>535</v>
      </c>
    </row>
    <row r="508" spans="1:1">
      <c r="A508" t="s">
        <v>536</v>
      </c>
    </row>
    <row r="509" spans="1:1">
      <c r="A509" t="s">
        <v>537</v>
      </c>
    </row>
    <row r="510" spans="1:1">
      <c r="A510" t="s">
        <v>538</v>
      </c>
    </row>
    <row r="511" spans="1:1">
      <c r="A511" t="s">
        <v>539</v>
      </c>
    </row>
    <row r="512" spans="1:1">
      <c r="A512" t="s">
        <v>540</v>
      </c>
    </row>
    <row r="513" spans="1:1">
      <c r="A513" t="s">
        <v>541</v>
      </c>
    </row>
    <row r="514" spans="1:1">
      <c r="A514" t="s">
        <v>542</v>
      </c>
    </row>
    <row r="515" spans="1:1">
      <c r="A515" t="s">
        <v>543</v>
      </c>
    </row>
    <row r="516" spans="1:1">
      <c r="A516" t="s">
        <v>544</v>
      </c>
    </row>
    <row r="517" spans="1:1">
      <c r="A517" t="s">
        <v>545</v>
      </c>
    </row>
    <row r="518" spans="1:1">
      <c r="A518" t="s">
        <v>546</v>
      </c>
    </row>
    <row r="519" spans="1:1">
      <c r="A519" t="s">
        <v>547</v>
      </c>
    </row>
    <row r="520" spans="1:1">
      <c r="A520" t="s">
        <v>548</v>
      </c>
    </row>
    <row r="521" spans="1:1">
      <c r="A521" t="s">
        <v>549</v>
      </c>
    </row>
    <row r="522" spans="1:1">
      <c r="A522" t="s">
        <v>550</v>
      </c>
    </row>
    <row r="523" spans="1:1">
      <c r="A523" t="s">
        <v>551</v>
      </c>
    </row>
    <row r="524" spans="1:1">
      <c r="A524" t="s">
        <v>552</v>
      </c>
    </row>
    <row r="525" spans="1:1">
      <c r="A525" t="s">
        <v>553</v>
      </c>
    </row>
    <row r="526" spans="1:1">
      <c r="A526" t="s">
        <v>554</v>
      </c>
    </row>
    <row r="527" spans="1:1">
      <c r="A527" t="s">
        <v>555</v>
      </c>
    </row>
    <row r="528" spans="1:1">
      <c r="A528" t="s">
        <v>556</v>
      </c>
    </row>
    <row r="529" spans="1:1">
      <c r="A529" t="s">
        <v>557</v>
      </c>
    </row>
    <row r="531" spans="1:1">
      <c r="A531" t="s">
        <v>558</v>
      </c>
    </row>
    <row r="532" spans="1:1">
      <c r="A532" t="s">
        <v>559</v>
      </c>
    </row>
    <row r="533" spans="1:1">
      <c r="A533" t="s">
        <v>560</v>
      </c>
    </row>
    <row r="534" spans="1:1">
      <c r="A534" t="s">
        <v>561</v>
      </c>
    </row>
    <row r="535" spans="1:1">
      <c r="A535" t="s">
        <v>562</v>
      </c>
    </row>
    <row r="536" spans="1:1">
      <c r="A536" t="s">
        <v>563</v>
      </c>
    </row>
    <row r="537" spans="1:1">
      <c r="A537" t="s">
        <v>564</v>
      </c>
    </row>
    <row r="538" spans="1:1">
      <c r="A538" t="s">
        <v>565</v>
      </c>
    </row>
    <row r="539" spans="1:1">
      <c r="A539" t="s">
        <v>566</v>
      </c>
    </row>
    <row r="540" spans="1:1">
      <c r="A540" t="s">
        <v>567</v>
      </c>
    </row>
    <row r="541" spans="1:1">
      <c r="A541" t="s">
        <v>568</v>
      </c>
    </row>
    <row r="542" spans="1:1">
      <c r="A542" t="s">
        <v>569</v>
      </c>
    </row>
    <row r="543" spans="1:1">
      <c r="A543" t="s">
        <v>570</v>
      </c>
    </row>
    <row r="544" spans="1:1">
      <c r="A544" t="s">
        <v>571</v>
      </c>
    </row>
    <row r="545" spans="1:1">
      <c r="A545" t="s">
        <v>572</v>
      </c>
    </row>
    <row r="546" spans="1:1">
      <c r="A546" t="s">
        <v>573</v>
      </c>
    </row>
    <row r="547" spans="1:1">
      <c r="A547" t="s">
        <v>574</v>
      </c>
    </row>
    <row r="548" spans="1:1">
      <c r="A548" t="s">
        <v>575</v>
      </c>
    </row>
    <row r="549" spans="1:1">
      <c r="A549" t="s">
        <v>576</v>
      </c>
    </row>
    <row r="550" spans="1:1">
      <c r="A550" t="s">
        <v>577</v>
      </c>
    </row>
    <row r="551" spans="1:1">
      <c r="A551" t="s">
        <v>578</v>
      </c>
    </row>
    <row r="552" spans="1:1">
      <c r="A552" t="s">
        <v>579</v>
      </c>
    </row>
    <row r="553" spans="1:1">
      <c r="A553" t="s">
        <v>580</v>
      </c>
    </row>
    <row r="554" spans="1:1">
      <c r="A554" t="s">
        <v>581</v>
      </c>
    </row>
    <row r="555" spans="1:1">
      <c r="A555" t="s">
        <v>582</v>
      </c>
    </row>
    <row r="556" spans="1:1">
      <c r="A556" t="s">
        <v>583</v>
      </c>
    </row>
    <row r="557" spans="1:1">
      <c r="A557" t="s">
        <v>584</v>
      </c>
    </row>
    <row r="558" spans="1:1">
      <c r="A558" t="s">
        <v>585</v>
      </c>
    </row>
    <row r="559" spans="1:1">
      <c r="A559" t="s">
        <v>586</v>
      </c>
    </row>
    <row r="560" spans="1:1">
      <c r="A560" t="s">
        <v>587</v>
      </c>
    </row>
    <row r="561" spans="1:1">
      <c r="A561" t="s">
        <v>588</v>
      </c>
    </row>
    <row r="562" spans="1:1">
      <c r="A562" t="s">
        <v>589</v>
      </c>
    </row>
    <row r="563" spans="1:1">
      <c r="A563" t="s">
        <v>590</v>
      </c>
    </row>
    <row r="564" spans="1:1">
      <c r="A564" t="s">
        <v>591</v>
      </c>
    </row>
    <row r="565" spans="1:1">
      <c r="A565" t="s">
        <v>592</v>
      </c>
    </row>
    <row r="566" spans="1:1">
      <c r="A566" t="s">
        <v>593</v>
      </c>
    </row>
    <row r="567" spans="1:1">
      <c r="A567" t="s">
        <v>594</v>
      </c>
    </row>
    <row r="568" spans="1:1">
      <c r="A568" t="s">
        <v>595</v>
      </c>
    </row>
    <row r="569" spans="1:1">
      <c r="A569" t="s">
        <v>596</v>
      </c>
    </row>
    <row r="571" spans="1:1">
      <c r="A571" t="s">
        <v>597</v>
      </c>
    </row>
    <row r="572" spans="1:1">
      <c r="A572" t="s">
        <v>598</v>
      </c>
    </row>
    <row r="573" spans="1:1">
      <c r="A573" t="s">
        <v>599</v>
      </c>
    </row>
    <row r="574" spans="1:1">
      <c r="A574" t="s">
        <v>600</v>
      </c>
    </row>
    <row r="575" spans="1:1">
      <c r="A575" t="s">
        <v>601</v>
      </c>
    </row>
    <row r="576" spans="1:1">
      <c r="A576" t="s">
        <v>602</v>
      </c>
    </row>
    <row r="577" spans="1:1">
      <c r="A577" t="s">
        <v>603</v>
      </c>
    </row>
    <row r="578" spans="1:1">
      <c r="A578" t="s">
        <v>604</v>
      </c>
    </row>
    <row r="579" spans="1:1">
      <c r="A579" t="s">
        <v>605</v>
      </c>
    </row>
    <row r="580" spans="1:1">
      <c r="A580" t="s">
        <v>606</v>
      </c>
    </row>
    <row r="581" spans="1:1">
      <c r="A581" t="s">
        <v>607</v>
      </c>
    </row>
    <row r="582" spans="1:1">
      <c r="A582" t="s">
        <v>608</v>
      </c>
    </row>
    <row r="583" spans="1:1">
      <c r="A583" t="s">
        <v>609</v>
      </c>
    </row>
    <row r="584" spans="1:1">
      <c r="A584" t="s">
        <v>610</v>
      </c>
    </row>
    <row r="585" spans="1:1">
      <c r="A585" t="s">
        <v>611</v>
      </c>
    </row>
    <row r="586" spans="1:1">
      <c r="A586" t="s">
        <v>612</v>
      </c>
    </row>
    <row r="587" spans="1:1">
      <c r="A587" t="s">
        <v>613</v>
      </c>
    </row>
    <row r="588" spans="1:1">
      <c r="A588" t="s">
        <v>614</v>
      </c>
    </row>
    <row r="589" spans="1:1">
      <c r="A589" t="s">
        <v>615</v>
      </c>
    </row>
    <row r="590" spans="1:1">
      <c r="A590" t="s">
        <v>616</v>
      </c>
    </row>
    <row r="591" spans="1:1">
      <c r="A591" t="s">
        <v>617</v>
      </c>
    </row>
    <row r="592" spans="1:1">
      <c r="A592" t="s">
        <v>618</v>
      </c>
    </row>
    <row r="593" spans="1:1">
      <c r="A593" t="s">
        <v>619</v>
      </c>
    </row>
    <row r="594" spans="1:1">
      <c r="A594" t="s">
        <v>620</v>
      </c>
    </row>
    <row r="595" spans="1:1">
      <c r="A595" t="s">
        <v>621</v>
      </c>
    </row>
    <row r="596" spans="1:1">
      <c r="A596" t="s">
        <v>622</v>
      </c>
    </row>
    <row r="597" spans="1:1">
      <c r="A597" t="s">
        <v>623</v>
      </c>
    </row>
    <row r="598" spans="1:1">
      <c r="A598" t="s">
        <v>624</v>
      </c>
    </row>
    <row r="599" spans="1:1">
      <c r="A599" t="s">
        <v>625</v>
      </c>
    </row>
    <row r="601" spans="1:1">
      <c r="A601" t="s">
        <v>626</v>
      </c>
    </row>
    <row r="602" spans="1:1">
      <c r="A602" t="s">
        <v>627</v>
      </c>
    </row>
    <row r="603" spans="1:1">
      <c r="A603" t="s">
        <v>628</v>
      </c>
    </row>
    <row r="604" spans="1:1">
      <c r="A604" t="s">
        <v>629</v>
      </c>
    </row>
    <row r="605" spans="1:1">
      <c r="A605" t="s">
        <v>630</v>
      </c>
    </row>
    <row r="606" spans="1:1">
      <c r="A606" t="s">
        <v>631</v>
      </c>
    </row>
    <row r="607" spans="1:1">
      <c r="A607" t="s">
        <v>632</v>
      </c>
    </row>
    <row r="608" spans="1:1">
      <c r="A608" t="s">
        <v>633</v>
      </c>
    </row>
    <row r="609" spans="1:1">
      <c r="A609" t="s">
        <v>634</v>
      </c>
    </row>
    <row r="610" spans="1:1">
      <c r="A610" t="s">
        <v>635</v>
      </c>
    </row>
    <row r="611" spans="1:1">
      <c r="A611" t="s">
        <v>636</v>
      </c>
    </row>
    <row r="612" spans="1:1">
      <c r="A612" t="s">
        <v>637</v>
      </c>
    </row>
    <row r="613" spans="1:1">
      <c r="A613" t="s">
        <v>638</v>
      </c>
    </row>
    <row r="614" spans="1:1">
      <c r="A614" t="s">
        <v>639</v>
      </c>
    </row>
    <row r="615" spans="1:1">
      <c r="A615" t="s">
        <v>640</v>
      </c>
    </row>
    <row r="616" spans="1:1">
      <c r="A616" t="s">
        <v>641</v>
      </c>
    </row>
    <row r="617" spans="1:1">
      <c r="A617" t="s">
        <v>642</v>
      </c>
    </row>
    <row r="618" spans="1:1">
      <c r="A618" t="s">
        <v>643</v>
      </c>
    </row>
    <row r="619" spans="1:1">
      <c r="A619" t="s">
        <v>644</v>
      </c>
    </row>
    <row r="620" spans="1:1">
      <c r="A620" t="s">
        <v>645</v>
      </c>
    </row>
    <row r="621" spans="1:1">
      <c r="A621" t="s">
        <v>646</v>
      </c>
    </row>
    <row r="622" spans="1:1">
      <c r="A622" t="s">
        <v>647</v>
      </c>
    </row>
    <row r="623" spans="1:1">
      <c r="A623" t="s">
        <v>648</v>
      </c>
    </row>
    <row r="624" spans="1:1">
      <c r="A624" t="s">
        <v>649</v>
      </c>
    </row>
    <row r="625" spans="1:1">
      <c r="A625" t="s">
        <v>650</v>
      </c>
    </row>
    <row r="626" spans="1:1">
      <c r="A626" t="s">
        <v>651</v>
      </c>
    </row>
    <row r="627" spans="1:1">
      <c r="A627" t="s">
        <v>652</v>
      </c>
    </row>
    <row r="628" spans="1:1">
      <c r="A628" t="s">
        <v>653</v>
      </c>
    </row>
    <row r="629" spans="1:1">
      <c r="A629" t="s">
        <v>654</v>
      </c>
    </row>
    <row r="630" spans="1:1">
      <c r="A630" t="s">
        <v>655</v>
      </c>
    </row>
    <row r="631" spans="1:1">
      <c r="A631" t="s">
        <v>656</v>
      </c>
    </row>
    <row r="632" spans="1:1">
      <c r="A632" t="s">
        <v>657</v>
      </c>
    </row>
    <row r="633" spans="1:1">
      <c r="A633" t="s">
        <v>658</v>
      </c>
    </row>
    <row r="634" spans="1:1">
      <c r="A634" t="s">
        <v>659</v>
      </c>
    </row>
    <row r="635" spans="1:1">
      <c r="A635" t="s">
        <v>660</v>
      </c>
    </row>
    <row r="636" spans="1:1">
      <c r="A636" t="s">
        <v>661</v>
      </c>
    </row>
    <row r="637" spans="1:1">
      <c r="A637" t="s">
        <v>662</v>
      </c>
    </row>
    <row r="638" spans="1:1">
      <c r="A638" t="s">
        <v>663</v>
      </c>
    </row>
    <row r="639" spans="1:1">
      <c r="A639" t="s">
        <v>664</v>
      </c>
    </row>
    <row r="640" spans="1:1">
      <c r="A640" t="s">
        <v>665</v>
      </c>
    </row>
    <row r="641" spans="1:1">
      <c r="A641" t="s">
        <v>666</v>
      </c>
    </row>
    <row r="642" spans="1:1">
      <c r="A642" t="s">
        <v>667</v>
      </c>
    </row>
    <row r="643" spans="1:1">
      <c r="A643" t="s">
        <v>668</v>
      </c>
    </row>
    <row r="644" spans="1:1">
      <c r="A644" t="s">
        <v>669</v>
      </c>
    </row>
    <row r="645" spans="1:1">
      <c r="A645" t="s">
        <v>670</v>
      </c>
    </row>
    <row r="646" spans="1:1">
      <c r="A646" t="s">
        <v>671</v>
      </c>
    </row>
    <row r="647" spans="1:1">
      <c r="A647" t="s">
        <v>672</v>
      </c>
    </row>
    <row r="648" spans="1:1">
      <c r="A648" t="s">
        <v>673</v>
      </c>
    </row>
    <row r="649" spans="1:1">
      <c r="A649" t="s">
        <v>674</v>
      </c>
    </row>
    <row r="651" spans="1:1">
      <c r="A651" t="s">
        <v>675</v>
      </c>
    </row>
    <row r="652" spans="1:1">
      <c r="A652" t="s">
        <v>676</v>
      </c>
    </row>
    <row r="653" spans="1:1">
      <c r="A653" t="s">
        <v>677</v>
      </c>
    </row>
    <row r="654" spans="1:1">
      <c r="A654" t="s">
        <v>678</v>
      </c>
    </row>
    <row r="655" spans="1:1">
      <c r="A655">
        <f>SUBSTITUTE("set template iron-skillet config mgt-config users {{ ADMINISTRATOR_USERNAME }} phash $1$GmGy8oJJ$V75cNdSRDx0V78yJqXZ111", "{{ ADMINISTRATOR_USERNAME }}", 'values'!B17)</f>
        <v>0</v>
      </c>
    </row>
    <row r="656" spans="1:1">
      <c r="A656">
        <f>SUBSTITUTE("set template iron-skillet config mgt-config users {{ ADMINISTRATOR_USERNAME }} permissions role-based superuser yes", "{{ ADMINISTRATOR_USERNAME }}", 'values'!B17)</f>
        <v>0</v>
      </c>
    </row>
    <row r="657" spans="1:1">
      <c r="A657" t="s">
        <v>679</v>
      </c>
    </row>
    <row r="658" spans="1:1">
      <c r="A658" t="s">
        <v>680</v>
      </c>
    </row>
    <row r="659" spans="1:1">
      <c r="A659" t="s">
        <v>681</v>
      </c>
    </row>
    <row r="660" spans="1:1">
      <c r="A660" t="s">
        <v>682</v>
      </c>
    </row>
    <row r="661" spans="1:1">
      <c r="A661" t="s">
        <v>683</v>
      </c>
    </row>
    <row r="662" spans="1:1">
      <c r="A662" t="s">
        <v>684</v>
      </c>
    </row>
    <row r="663" spans="1:1">
      <c r="A663" t="s">
        <v>685</v>
      </c>
    </row>
    <row r="664" spans="1:1">
      <c r="A664" t="s">
        <v>686</v>
      </c>
    </row>
    <row r="665" spans="1:1">
      <c r="A665" t="s">
        <v>687</v>
      </c>
    </row>
    <row r="666" spans="1:1">
      <c r="A666" t="s">
        <v>688</v>
      </c>
    </row>
    <row r="667" spans="1:1">
      <c r="A667" t="s">
        <v>689</v>
      </c>
    </row>
    <row r="668" spans="1:1">
      <c r="A668" t="s">
        <v>690</v>
      </c>
    </row>
    <row r="669" spans="1:1">
      <c r="A669" t="s">
        <v>691</v>
      </c>
    </row>
    <row r="670" spans="1:1">
      <c r="A670" t="s">
        <v>692</v>
      </c>
    </row>
    <row r="671" spans="1:1">
      <c r="A671" t="s">
        <v>693</v>
      </c>
    </row>
    <row r="672" spans="1:1">
      <c r="A672" t="s">
        <v>694</v>
      </c>
    </row>
    <row r="673" spans="1:1">
      <c r="A673" t="s">
        <v>695</v>
      </c>
    </row>
    <row r="674" spans="1:1">
      <c r="A674" t="s">
        <v>696</v>
      </c>
    </row>
    <row r="675" spans="1:1">
      <c r="A675" t="s">
        <v>697</v>
      </c>
    </row>
    <row r="676" spans="1:1">
      <c r="A676" t="s">
        <v>698</v>
      </c>
    </row>
    <row r="677" spans="1:1">
      <c r="A677">
        <f>SUBSTITUTE("set template iron-skillet config deviceconfig system dns-setting servers primary {{ DNS_1 }}", "{{ DNS_1 }}", 'values'!B18)</f>
        <v>0</v>
      </c>
    </row>
    <row r="678" spans="1:1">
      <c r="A678">
        <f>SUBSTITUTE("set template iron-skillet config deviceconfig system dns-setting servers secondary {{ DNS_2 }}", "{{ DNS_2 }}", 'values'!B19)</f>
        <v>0</v>
      </c>
    </row>
    <row r="679" spans="1:1">
      <c r="A679">
        <f>SUBSTITUTE("set template iron-skillet config deviceconfig system ntp-servers primary-ntp-server ntp-server-address {{ NTP_1 }}", "{{ NTP_1 }}", 'values'!B15)</f>
        <v>0</v>
      </c>
    </row>
    <row r="680" spans="1:1">
      <c r="A680">
        <f>SUBSTITUTE("set template iron-skillet config deviceconfig system ntp-servers secondary-ntp-server ntp-server-address {{ NTP_2 }}", "{{ NTP_2 }}", 'values'!B16)</f>
        <v>0</v>
      </c>
    </row>
    <row r="681" spans="1:1">
      <c r="A681" t="s">
        <v>699</v>
      </c>
    </row>
    <row r="682" spans="1:1">
      <c r="A682" t="s">
        <v>700</v>
      </c>
    </row>
    <row r="683" spans="1:1">
      <c r="A683" t="s">
        <v>701</v>
      </c>
    </row>
    <row r="684" spans="1:1">
      <c r="A684" t="s">
        <v>702</v>
      </c>
    </row>
    <row r="685" spans="1:1">
      <c r="A685" t="s">
        <v>703</v>
      </c>
    </row>
    <row r="686" spans="1:1">
      <c r="A686" t="s">
        <v>704</v>
      </c>
    </row>
    <row r="687" spans="1:1">
      <c r="A687" t="s">
        <v>705</v>
      </c>
    </row>
    <row r="688" spans="1:1">
      <c r="A688" t="s">
        <v>706</v>
      </c>
    </row>
    <row r="689" spans="1:1">
      <c r="A689" t="s">
        <v>707</v>
      </c>
    </row>
    <row r="690" spans="1:1">
      <c r="A690" t="s">
        <v>708</v>
      </c>
    </row>
    <row r="691" spans="1:1">
      <c r="A691" t="s">
        <v>709</v>
      </c>
    </row>
    <row r="692" spans="1:1">
      <c r="A692" t="s">
        <v>710</v>
      </c>
    </row>
    <row r="693" spans="1:1">
      <c r="A693" t="s">
        <v>711</v>
      </c>
    </row>
    <row r="694" spans="1:1">
      <c r="A694" t="s">
        <v>712</v>
      </c>
    </row>
    <row r="695" spans="1:1">
      <c r="A695" t="s">
        <v>713</v>
      </c>
    </row>
    <row r="696" spans="1:1">
      <c r="A696" t="s">
        <v>714</v>
      </c>
    </row>
    <row r="697" spans="1:1">
      <c r="A697" t="s">
        <v>715</v>
      </c>
    </row>
    <row r="698" spans="1:1">
      <c r="A698" t="s">
        <v>716</v>
      </c>
    </row>
    <row r="699" spans="1:1">
      <c r="A699" t="s">
        <v>717</v>
      </c>
    </row>
    <row r="700" spans="1:1">
      <c r="A700" t="s">
        <v>718</v>
      </c>
    </row>
    <row r="701" spans="1:1">
      <c r="A701" t="s">
        <v>719</v>
      </c>
    </row>
    <row r="702" spans="1:1">
      <c r="A702" t="s">
        <v>720</v>
      </c>
    </row>
    <row r="703" spans="1:1">
      <c r="A703" t="s">
        <v>721</v>
      </c>
    </row>
    <row r="704" spans="1:1">
      <c r="A704" t="s">
        <v>722</v>
      </c>
    </row>
    <row r="705" spans="1:1">
      <c r="A705" t="s">
        <v>723</v>
      </c>
    </row>
    <row r="706" spans="1:1">
      <c r="A706" t="s">
        <v>724</v>
      </c>
    </row>
    <row r="707" spans="1:1">
      <c r="A707" t="s">
        <v>725</v>
      </c>
    </row>
    <row r="708" spans="1:1">
      <c r="A708" t="s">
        <v>726</v>
      </c>
    </row>
    <row r="709" spans="1:1">
      <c r="A709" t="s">
        <v>727</v>
      </c>
    </row>
    <row r="710" spans="1:1">
      <c r="A710" t="s">
        <v>728</v>
      </c>
    </row>
    <row r="711" spans="1:1">
      <c r="A711" t="s">
        <v>729</v>
      </c>
    </row>
    <row r="712" spans="1:1">
      <c r="A712" t="s">
        <v>730</v>
      </c>
    </row>
    <row r="713" spans="1:1">
      <c r="A713" t="s">
        <v>731</v>
      </c>
    </row>
    <row r="714" spans="1:1">
      <c r="A714" t="s">
        <v>732</v>
      </c>
    </row>
    <row r="715" spans="1:1">
      <c r="A715" t="s">
        <v>733</v>
      </c>
    </row>
    <row r="716" spans="1:1">
      <c r="A716" t="s">
        <v>734</v>
      </c>
    </row>
    <row r="717" spans="1:1">
      <c r="A717" t="s">
        <v>735</v>
      </c>
    </row>
    <row r="718" spans="1:1">
      <c r="A718" t="s">
        <v>736</v>
      </c>
    </row>
    <row r="719" spans="1:1">
      <c r="A719" t="s">
        <v>737</v>
      </c>
    </row>
    <row r="720" spans="1:1">
      <c r="A720" t="s">
        <v>738</v>
      </c>
    </row>
    <row r="721" spans="1:1">
      <c r="A721" t="s">
        <v>739</v>
      </c>
    </row>
    <row r="722" spans="1:1">
      <c r="A722" t="s">
        <v>740</v>
      </c>
    </row>
    <row r="723" spans="1:1">
      <c r="A723" t="s">
        <v>741</v>
      </c>
    </row>
    <row r="724" spans="1:1">
      <c r="A724" t="s">
        <v>742</v>
      </c>
    </row>
    <row r="725" spans="1:1">
      <c r="A725" t="s">
        <v>743</v>
      </c>
    </row>
    <row r="726" spans="1:1">
      <c r="A726" t="s">
        <v>744</v>
      </c>
    </row>
    <row r="727" spans="1:1">
      <c r="A727" t="s">
        <v>745</v>
      </c>
    </row>
    <row r="728" spans="1:1">
      <c r="A728" t="s">
        <v>746</v>
      </c>
    </row>
    <row r="729" spans="1:1">
      <c r="A729" t="s">
        <v>747</v>
      </c>
    </row>
    <row r="730" spans="1:1">
      <c r="A730" t="s">
        <v>748</v>
      </c>
    </row>
    <row r="731" spans="1:1">
      <c r="A731" t="s">
        <v>749</v>
      </c>
    </row>
    <row r="732" spans="1:1">
      <c r="A732" t="s">
        <v>750</v>
      </c>
    </row>
    <row r="733" spans="1:1">
      <c r="A733" t="s">
        <v>751</v>
      </c>
    </row>
    <row r="734" spans="1:1">
      <c r="A734" t="s">
        <v>752</v>
      </c>
    </row>
    <row r="735" spans="1:1">
      <c r="A735" t="s">
        <v>753</v>
      </c>
    </row>
    <row r="736" spans="1:1">
      <c r="A736" t="s">
        <v>754</v>
      </c>
    </row>
    <row r="737" spans="1:1">
      <c r="A737" t="s">
        <v>755</v>
      </c>
    </row>
    <row r="738" spans="1:1">
      <c r="A738" t="s">
        <v>756</v>
      </c>
    </row>
    <row r="739" spans="1:1">
      <c r="A739" t="s">
        <v>757</v>
      </c>
    </row>
    <row r="740" spans="1:1">
      <c r="A740" t="s">
        <v>758</v>
      </c>
    </row>
    <row r="741" spans="1:1">
      <c r="A741" t="s">
        <v>759</v>
      </c>
    </row>
    <row r="742" spans="1:1">
      <c r="A742" t="s">
        <v>760</v>
      </c>
    </row>
    <row r="743" spans="1:1">
      <c r="A743" t="s">
        <v>761</v>
      </c>
    </row>
    <row r="744" spans="1:1">
      <c r="A744" t="s">
        <v>762</v>
      </c>
    </row>
    <row r="745" spans="1:1">
      <c r="A745" t="s">
        <v>763</v>
      </c>
    </row>
    <row r="746" spans="1:1">
      <c r="A746" t="s">
        <v>764</v>
      </c>
    </row>
    <row r="747" spans="1:1">
      <c r="A747" t="s">
        <v>765</v>
      </c>
    </row>
    <row r="748" spans="1:1">
      <c r="A748" t="s">
        <v>766</v>
      </c>
    </row>
    <row r="749" spans="1:1">
      <c r="A749" t="s">
        <v>767</v>
      </c>
    </row>
    <row r="750" spans="1:1">
      <c r="A750" t="s">
        <v>768</v>
      </c>
    </row>
    <row r="751" spans="1:1">
      <c r="A751" t="s">
        <v>769</v>
      </c>
    </row>
    <row r="752" spans="1:1">
      <c r="A752" t="s">
        <v>770</v>
      </c>
    </row>
    <row r="753" spans="1:1">
      <c r="A753" t="s">
        <v>771</v>
      </c>
    </row>
    <row r="754" spans="1:1">
      <c r="A754" t="s">
        <v>772</v>
      </c>
    </row>
    <row r="755" spans="1:1">
      <c r="A755" t="s">
        <v>773</v>
      </c>
    </row>
    <row r="756" spans="1:1">
      <c r="A756" t="s">
        <v>774</v>
      </c>
    </row>
    <row r="758" spans="1:1">
      <c r="A758" t="s">
        <v>775</v>
      </c>
    </row>
    <row r="759" spans="1:1">
      <c r="A759" t="s">
        <v>776</v>
      </c>
    </row>
    <row r="760" spans="1:1">
      <c r="A760" t="s">
        <v>777</v>
      </c>
    </row>
    <row r="761" spans="1:1">
      <c r="A761" t="s">
        <v>778</v>
      </c>
    </row>
    <row r="762" spans="1:1">
      <c r="A762" t="s">
        <v>779</v>
      </c>
    </row>
    <row r="763" spans="1:1">
      <c r="A763" t="s">
        <v>780</v>
      </c>
    </row>
    <row r="764" spans="1:1">
      <c r="A764" t="s">
        <v>781</v>
      </c>
    </row>
    <row r="765" spans="1:1">
      <c r="A765" t="s">
        <v>782</v>
      </c>
    </row>
    <row r="766" spans="1:1">
      <c r="A766" t="s">
        <v>783</v>
      </c>
    </row>
    <row r="767" spans="1:1">
      <c r="A767" t="s">
        <v>784</v>
      </c>
    </row>
    <row r="768" spans="1:1">
      <c r="A768" t="s">
        <v>785</v>
      </c>
    </row>
    <row r="769" spans="1:1">
      <c r="A769" t="s">
        <v>786</v>
      </c>
    </row>
    <row r="770" spans="1:1">
      <c r="A770" t="s">
        <v>787</v>
      </c>
    </row>
    <row r="771" spans="1:1">
      <c r="A771" t="s">
        <v>788</v>
      </c>
    </row>
    <row r="772" spans="1:1">
      <c r="A772" t="s">
        <v>789</v>
      </c>
    </row>
    <row r="773" spans="1:1">
      <c r="A773" t="s">
        <v>790</v>
      </c>
    </row>
    <row r="774" spans="1:1">
      <c r="A774" t="s">
        <v>791</v>
      </c>
    </row>
    <row r="775" spans="1:1">
      <c r="A775" t="s">
        <v>792</v>
      </c>
    </row>
    <row r="776" spans="1:1">
      <c r="A776" t="s">
        <v>793</v>
      </c>
    </row>
    <row r="777" spans="1:1">
      <c r="A777" t="s">
        <v>794</v>
      </c>
    </row>
    <row r="778" spans="1:1">
      <c r="A778" t="s">
        <v>795</v>
      </c>
    </row>
    <row r="779" spans="1:1">
      <c r="A779" t="s">
        <v>796</v>
      </c>
    </row>
    <row r="780" spans="1:1">
      <c r="A780" t="s">
        <v>797</v>
      </c>
    </row>
    <row r="781" spans="1:1">
      <c r="A781" t="s">
        <v>798</v>
      </c>
    </row>
    <row r="783" spans="1:1">
      <c r="A783" t="s">
        <v>799</v>
      </c>
    </row>
    <row r="784" spans="1:1">
      <c r="A784">
        <f>SUBSTITUTE("set template {{ STACK }} config deviceconfig setting session packet-buffer-protection-enable yes", "{{ STACK }}", 'values'!B8)</f>
        <v>0</v>
      </c>
    </row>
    <row r="786" spans="1:1">
      <c r="A786" t="s">
        <v>800</v>
      </c>
    </row>
    <row r="787" spans="1:1">
      <c r="A787" t="s">
        <v>801</v>
      </c>
    </row>
    <row r="788" spans="1:1">
      <c r="A788">
        <f>SUBSTITUTE("set template-stack {{ STACK }} templates iron-skillet", "{{ STACK }}", 'values'!B8)</f>
        <v>0</v>
      </c>
    </row>
    <row r="789" spans="1:1">
      <c r="A789">
        <f>SUBSTITUTE("set template-stack {{ STACK }} settings default-vsys vsys1", "{{ STACK }}", 'values'!B8)</f>
        <v>0</v>
      </c>
    </row>
    <row r="790" spans="1:1">
      <c r="A790">
        <f>SUBSTITUTE(SUBSTITUTE("set template-stack {{ STACK }} config devices localhost.localdomain deviceconfig system hostname {{ FW_NAME }}", "{{ FW_NAME }}", 'values'!B10), "{{ STACK }}", 'values'!B8)</f>
        <v>0</v>
      </c>
    </row>
    <row r="792" spans="1:1">
      <c r="A792" t="s">
        <v>802</v>
      </c>
    </row>
    <row r="793" spans="1:1">
      <c r="A793">
        <f>SUBSTITUTE("set template-stack {{ STACK }} config devices localhost.localdomain deviceconfig system type dhcp-client send-hostname yes", "{{ STACK }}", 'values'!B8)</f>
        <v>0</v>
      </c>
    </row>
    <row r="794" spans="1:1">
      <c r="A794">
        <f>SUBSTITUTE("set template-stack {{ STACK }} config devices localhost.localdomain deviceconfig system type dhcp-client send-client-id no", "{{ STACK }}", 'values'!B8)</f>
        <v>0</v>
      </c>
    </row>
    <row r="795" spans="1:1">
      <c r="A795">
        <f>SUBSTITUTE("set template-stack {{ STACK }} config devices localhost.localdomain deviceconfig system type dhcp-client accept-dhcp-hostname no", "{{ STACK }}", 'values'!B8)</f>
        <v>0</v>
      </c>
    </row>
    <row r="796" spans="1:1">
      <c r="A796">
        <f>SUBSTITUTE("set template-stack {{ STACK }} config devices localhost.localdomain deviceconfig system type dhcp-client accept-dhcp-domain no", "{{ STACK }}", 'values'!B8)</f>
        <v>0</v>
      </c>
    </row>
    <row r="798" spans="1:1">
      <c r="A798" t="s">
        <v>803</v>
      </c>
    </row>
    <row r="799" spans="1:1">
      <c r="A799">
        <f>SUBSTITUTE("set template-stack {{ STACK }} config devices localhost.localdomain deviceconfig system type static", "{{ STACK }}", 'values'!B8)</f>
        <v>0</v>
      </c>
    </row>
    <row r="800" spans="1:1">
      <c r="A800">
        <f>SUBSTITUTE(SUBSTITUTE("set template-stack {{ STACK }} config devices localhost.localdomain deviceconfig system ip-address {{ MGMT_IP }}", "{{ MGMT_IP }}", 'values'!B12), "{{ STACK }}", 'values'!B8)</f>
        <v>0</v>
      </c>
    </row>
    <row r="801" spans="1:1">
      <c r="A801">
        <f>SUBSTITUTE(SUBSTITUTE("set template-stack {{ STACK }} config devices localhost.localdomain deviceconfig system netmask {{ MGMT_MASK }}", "{{ MGMT_MASK }}", 'values'!B13), "{{ STACK }}", 'values'!B8)</f>
        <v>0</v>
      </c>
    </row>
    <row r="802" spans="1:1">
      <c r="A802">
        <f>SUBSTITUTE(SUBSTITUTE("set template-stack {{ STACK }} config devices localhost.localdomain deviceconfig system default-gateway {{ MGMT_DG }}", "{{ MGMT_DG }}", 'values'!B14), "{{ STACK }}", 'values'!B8)</f>
        <v>0</v>
      </c>
    </row>
    <row r="804" spans="1:1">
      <c r="A804">
        <f>SUBSTITUTE("set device-group {{ DEVICE_GROUP }} reports ""Host-visit malicious sites plus"" period last-7-calendar-days", "{{ DEVICE_GROUP }}", 'values'!B9)</f>
        <v>0</v>
      </c>
    </row>
    <row r="805" spans="1:1">
      <c r="A805">
        <f>SUBSTITUTE("set device-group {{ DEVICE_GROUP }} reports ""Host-visit malicious sites plus"" topn 500", "{{ DEVICE_GROUP }}", 'values'!B9)</f>
        <v>0</v>
      </c>
    </row>
    <row r="806" spans="1:1">
      <c r="A806">
        <f>SUBSTITUTE("set device-group {{ DEVICE_GROUP }} reports ""Host-visit malicious sites plus"" topm 50", "{{ DEVICE_GROUP }}", 'values'!B9)</f>
        <v>0</v>
      </c>
    </row>
    <row r="807" spans="1:1">
      <c r="A807">
        <f>SUBSTITUTE("set device-group {{ DEVICE_GROUP }} reports ""Host-visit malicious sites plus"" caption ""Host-visit malicious sites plus""", "{{ DEVICE_GROUP }}", 'values'!B9)</f>
        <v>0</v>
      </c>
    </row>
    <row r="808" spans="1:1">
      <c r="A808">
        <f>SUBSTITUTE("set device-group {{ DEVICE_GROUP }} reports ""Host-visit malicious sites plus"" frequency daily", "{{ DEVICE_GROUP }}", 'values'!B9)</f>
        <v>0</v>
      </c>
    </row>
    <row r="809" spans="1:1">
      <c r="A809">
        <f>SUBSTITUTE("set device-group {{ DEVICE_GROUP }} reports ""Host-visit malicious sites plus"" query ""(category eq command-and-control) or (category eq hacking) or (category eq malware) or (category eq phishing) or (category eq grayware)""", "{{ DEVICE_GROUP }}", 'values'!B9)</f>
        <v>0</v>
      </c>
    </row>
    <row r="810" spans="1:1">
      <c r="A810">
        <f>SUBSTITUTE("set device-group {{ DEVICE_GROUP }} reports ""Host-visit malicious sites plus"" type panorama-url sortby repeatcnt", "{{ DEVICE_GROUP }}", 'values'!B9)</f>
        <v>0</v>
      </c>
    </row>
    <row r="811" spans="1:1">
      <c r="A811">
        <f>SUBSTITUTE("set device-group {{ DEVICE_GROUP }} reports ""Host-visit malicious sites plus"" type panorama-url group-by src", "{{ DEVICE_GROUP }}", 'values'!B9)</f>
        <v>0</v>
      </c>
    </row>
    <row r="812" spans="1:1">
      <c r="A812">
        <f>SUBSTITUTE("set device-group {{ DEVICE_GROUP }} reports ""Host-visit malicious sites plus"" type panorama-url aggregate-by [ from srcuser category action ]", "{{ DEVICE_GROUP }}", 'values'!B9)</f>
        <v>0</v>
      </c>
    </row>
    <row r="813" spans="1:1">
      <c r="A813">
        <f>SUBSTITUTE("set device-group {{ DEVICE_GROUP }} reports ""Host-visit malicious sites plus"" type panorama-url values repeatcnt", "{{ DEVICE_GROUP }}", 'values'!B9)</f>
        <v>0</v>
      </c>
    </row>
    <row r="814" spans="1:1">
      <c r="A814">
        <f>SUBSTITUTE("set device-group {{ DEVICE_GROUP }} reports ""Hosts visit malicious sites"" period last-7-calendar-days", "{{ DEVICE_GROUP }}", 'values'!B9)</f>
        <v>0</v>
      </c>
    </row>
    <row r="815" spans="1:1">
      <c r="A815">
        <f>SUBSTITUTE("set device-group {{ DEVICE_GROUP }} reports ""Hosts visit malicious sites"" topn 500", "{{ DEVICE_GROUP }}", 'values'!B9)</f>
        <v>0</v>
      </c>
    </row>
    <row r="816" spans="1:1">
      <c r="A816">
        <f>SUBSTITUTE("set device-group {{ DEVICE_GROUP }} reports ""Hosts visit malicious sites"" topm 50", "{{ DEVICE_GROUP }}", 'values'!B9)</f>
        <v>0</v>
      </c>
    </row>
    <row r="817" spans="1:1">
      <c r="A817">
        <f>SUBSTITUTE("set device-group {{ DEVICE_GROUP }} reports ""Hosts visit malicious sites"" caption ""Hosts visit malicious sites""", "{{ DEVICE_GROUP }}", 'values'!B9)</f>
        <v>0</v>
      </c>
    </row>
    <row r="818" spans="1:1">
      <c r="A818">
        <f>SUBSTITUTE("set device-group {{ DEVICE_GROUP }} reports ""Hosts visit malicious sites"" frequency daily", "{{ DEVICE_GROUP }}", 'values'!B9)</f>
        <v>0</v>
      </c>
    </row>
    <row r="819" spans="1:1">
      <c r="A819">
        <f>SUBSTITUTE("set device-group {{ DEVICE_GROUP }} reports ""Hosts visit malicious sites"" query ""(category eq command-and-control) or (category eq hacking) or (category eq malware) or (category eq phishing) or (category eq grayware)""", "{{ DEVICE_GROUP }}", 'values'!B9)</f>
        <v>0</v>
      </c>
    </row>
    <row r="820" spans="1:1">
      <c r="A820">
        <f>SUBSTITUTE("set device-group {{ DEVICE_GROUP }} reports ""Hosts visit malicious sites"" type panorama-url sortby repeatcnt", "{{ DEVICE_GROUP }}", 'values'!B9)</f>
        <v>0</v>
      </c>
    </row>
    <row r="821" spans="1:1">
      <c r="A821">
        <f>SUBSTITUTE("set device-group {{ DEVICE_GROUP }} reports ""Hosts visit malicious sites"" type panorama-url group-by src", "{{ DEVICE_GROUP }}", 'values'!B9)</f>
        <v>0</v>
      </c>
    </row>
    <row r="822" spans="1:1">
      <c r="A822">
        <f>SUBSTITUTE("set device-group {{ DEVICE_GROUP }} reports ""Hosts visit malicious sites"" type panorama-url aggregate-by [ from srcuser ]", "{{ DEVICE_GROUP }}", 'values'!B9)</f>
        <v>0</v>
      </c>
    </row>
    <row r="823" spans="1:1">
      <c r="A823">
        <f>SUBSTITUTE("set device-group {{ DEVICE_GROUP }} reports ""Hosts visit malicious sites"" type panorama-url values repeatcnt", "{{ DEVICE_GROUP }}", 'values'!B9)</f>
        <v>0</v>
      </c>
    </row>
    <row r="824" spans="1:1">
      <c r="A824">
        <f>SUBSTITUTE("set device-group {{ DEVICE_GROUP }} reports ""Hosts visit questionable sites"" period last-7-calendar-days", "{{ DEVICE_GROUP }}", 'values'!B9)</f>
        <v>0</v>
      </c>
    </row>
    <row r="825" spans="1:1">
      <c r="A825">
        <f>SUBSTITUTE("set device-group {{ DEVICE_GROUP }} reports ""Hosts visit questionable sites"" topn 500", "{{ DEVICE_GROUP }}", 'values'!B9)</f>
        <v>0</v>
      </c>
    </row>
    <row r="826" spans="1:1">
      <c r="A826">
        <f>SUBSTITUTE("set device-group {{ DEVICE_GROUP }} reports ""Hosts visit questionable sites"" topm 50", "{{ DEVICE_GROUP }}", 'values'!B9)</f>
        <v>0</v>
      </c>
    </row>
    <row r="827" spans="1:1">
      <c r="A827">
        <f>SUBSTITUTE("set device-group {{ DEVICE_GROUP }} reports ""Hosts visit questionable sites"" caption ""Hosts visit questionable sites""", "{{ DEVICE_GROUP }}", 'values'!B9)</f>
        <v>0</v>
      </c>
    </row>
    <row r="828" spans="1:1">
      <c r="A828">
        <f>SUBSTITUTE("set device-group {{ DEVICE_GROUP }} reports ""Hosts visit questionable sites"" frequency daily", "{{ DEVICE_GROUP }}", 'values'!B9)</f>
        <v>0</v>
      </c>
    </row>
    <row r="829" spans="1:1">
      <c r="A829">
        <f>SUBSTITUTE("set device-group {{ DEVICE_GROUP }} reports ""Hosts visit questionable sites"" query ""(category eq dynamic-dns) and (category eq parked) and (category eq questionable) and (category eq unknown)""", "{{ DEVICE_GROUP }}", 'values'!B9)</f>
        <v>0</v>
      </c>
    </row>
    <row r="830" spans="1:1">
      <c r="A830">
        <f>SUBSTITUTE("set device-group {{ DEVICE_GROUP }} reports ""Hosts visit questionable sites"" type panorama-url sortby repeatcnt", "{{ DEVICE_GROUP }}", 'values'!B9)</f>
        <v>0</v>
      </c>
    </row>
    <row r="831" spans="1:1">
      <c r="A831">
        <f>SUBSTITUTE("set device-group {{ DEVICE_GROUP }} reports ""Hosts visit questionable sites"" type panorama-url group-by src", "{{ DEVICE_GROUP }}", 'values'!B9)</f>
        <v>0</v>
      </c>
    </row>
    <row r="832" spans="1:1">
      <c r="A832">
        <f>SUBSTITUTE("set device-group {{ DEVICE_GROUP }} reports ""Hosts visit questionable sites"" type panorama-url aggregate-by [ from srcuser ]", "{{ DEVICE_GROUP }}", 'values'!B9)</f>
        <v>0</v>
      </c>
    </row>
    <row r="833" spans="1:1">
      <c r="A833">
        <f>SUBSTITUTE("set device-group {{ DEVICE_GROUP }} reports ""Hosts visit questionable sites"" type panorama-url values repeatcnt", "{{ DEVICE_GROUP }}", 'values'!B9)</f>
        <v>0</v>
      </c>
    </row>
    <row r="834" spans="1:1">
      <c r="A834">
        <f>SUBSTITUTE("set device-group {{ DEVICE_GROUP }} reports ""Host-visit quest sites plus"" period last-7-calendar-days", "{{ DEVICE_GROUP }}", 'values'!B9)</f>
        <v>0</v>
      </c>
    </row>
    <row r="835" spans="1:1">
      <c r="A835">
        <f>SUBSTITUTE("set device-group {{ DEVICE_GROUP }} reports ""Host-visit quest sites plus"" topn 500", "{{ DEVICE_GROUP }}", 'values'!B9)</f>
        <v>0</v>
      </c>
    </row>
    <row r="836" spans="1:1">
      <c r="A836">
        <f>SUBSTITUTE("set device-group {{ DEVICE_GROUP }} reports ""Host-visit quest sites plus"" topm 50", "{{ DEVICE_GROUP }}", 'values'!B9)</f>
        <v>0</v>
      </c>
    </row>
    <row r="837" spans="1:1">
      <c r="A837">
        <f>SUBSTITUTE("set device-group {{ DEVICE_GROUP }} reports ""Host-visit quest sites plus"" caption ""Host-visit quest sites plus""", "{{ DEVICE_GROUP }}", 'values'!B9)</f>
        <v>0</v>
      </c>
    </row>
    <row r="838" spans="1:1">
      <c r="A838">
        <f>SUBSTITUTE("set device-group {{ DEVICE_GROUP }} reports ""Host-visit quest sites plus"" frequency daily", "{{ DEVICE_GROUP }}", 'values'!B9)</f>
        <v>0</v>
      </c>
    </row>
    <row r="839" spans="1:1">
      <c r="A839">
        <f>SUBSTITUTE("set device-group {{ DEVICE_GROUP }} reports ""Host-visit quest sites plus"" query ""(category eq dynamic-dns) and (category eq parked) and (category eq questionable) and (category eq unknown)""", "{{ DEVICE_GROUP }}", 'values'!B9)</f>
        <v>0</v>
      </c>
    </row>
    <row r="840" spans="1:1">
      <c r="A840">
        <f>SUBSTITUTE("set device-group {{ DEVICE_GROUP }} reports ""Host-visit quest sites plus"" description ""Detail of hosts visiting questionable URLs""", "{{ DEVICE_GROUP }}", 'values'!B9)</f>
        <v>0</v>
      </c>
    </row>
    <row r="841" spans="1:1">
      <c r="A841">
        <f>SUBSTITUTE("set device-group {{ DEVICE_GROUP }} reports ""Host-visit quest sites plus"" type panorama-url sortby repeatcnt", "{{ DEVICE_GROUP }}", 'values'!B9)</f>
        <v>0</v>
      </c>
    </row>
    <row r="842" spans="1:1">
      <c r="A842">
        <f>SUBSTITUTE("set device-group {{ DEVICE_GROUP }} reports ""Host-visit quest sites plus"" type panorama-url group-by src", "{{ DEVICE_GROUP }}", 'values'!B9)</f>
        <v>0</v>
      </c>
    </row>
    <row r="843" spans="1:1">
      <c r="A843">
        <f>SUBSTITUTE("set device-group {{ DEVICE_GROUP }} reports ""Host-visit quest sites plus"" type panorama-url aggregate-by [ from srcuser category action ]", "{{ DEVICE_GROUP }}", 'values'!B9)</f>
        <v>0</v>
      </c>
    </row>
    <row r="844" spans="1:1">
      <c r="A844">
        <f>SUBSTITUTE("set device-group {{ DEVICE_GROUP }} reports ""Host-visit quest sites plus"" type panorama-url values repeatcnt", "{{ DEVICE_GROUP }}", 'values'!B9)</f>
        <v>0</v>
      </c>
    </row>
    <row r="845" spans="1:1">
      <c r="A845">
        <f>SUBSTITUTE("set device-group {{ DEVICE_GROUP }} reports ""Wildfire malicious verdicts"" period last-30-calendar-days", "{{ DEVICE_GROUP }}", 'values'!B9)</f>
        <v>0</v>
      </c>
    </row>
    <row r="846" spans="1:1">
      <c r="A846">
        <f>SUBSTITUTE("set device-group {{ DEVICE_GROUP }} reports ""Wildfire malicious verdicts"" topn 500", "{{ DEVICE_GROUP }}", 'values'!B9)</f>
        <v>0</v>
      </c>
    </row>
    <row r="847" spans="1:1">
      <c r="A847">
        <f>SUBSTITUTE("set device-group {{ DEVICE_GROUP }} reports ""Wildfire malicious verdicts"" topm 10", "{{ DEVICE_GROUP }}", 'values'!B9)</f>
        <v>0</v>
      </c>
    </row>
    <row r="848" spans="1:1">
      <c r="A848">
        <f>SUBSTITUTE("set device-group {{ DEVICE_GROUP }} reports ""Wildfire malicious verdicts"" caption ""Wildfire malicious verdicts""", "{{ DEVICE_GROUP }}", 'values'!B9)</f>
        <v>0</v>
      </c>
    </row>
    <row r="849" spans="1:1">
      <c r="A849">
        <f>SUBSTITUTE("set device-group {{ DEVICE_GROUP }} reports ""Wildfire malicious verdicts"" frequency daily", "{{ DEVICE_GROUP }}", 'values'!B9)</f>
        <v>0</v>
      </c>
    </row>
    <row r="850" spans="1:1">
      <c r="A850">
        <f>SUBSTITUTE("set device-group {{ DEVICE_GROUP }} reports ""Wildfire malicious verdicts"" query ""(app neq smtp) and (category neq benign)""", "{{ DEVICE_GROUP }}", 'values'!B9)</f>
        <v>0</v>
      </c>
    </row>
    <row r="851" spans="1:1">
      <c r="A851">
        <f>SUBSTITUTE("set device-group {{ DEVICE_GROUP }} reports ""Wildfire malicious verdicts"" description ""Files uploaded or downloaded that were later found to be malicious. This is a summary. Act on real-time email.""", "{{ DEVICE_GROUP }}", 'values'!B9)</f>
        <v>0</v>
      </c>
    </row>
    <row r="852" spans="1:1">
      <c r="A852">
        <f>SUBSTITUTE("set device-group {{ DEVICE_GROUP }} reports ""Wildfire malicious verdicts"" type panorama-wildfire sortby repeatcnt", "{{ DEVICE_GROUP }}", 'values'!B9)</f>
        <v>0</v>
      </c>
    </row>
    <row r="853" spans="1:1">
      <c r="A853">
        <f>SUBSTITUTE("set device-group {{ DEVICE_GROUP }} reports ""Wildfire malicious verdicts"" type panorama-wildfire aggregate-by [ filedigest container-of-app app category filetype rule ]", "{{ DEVICE_GROUP }}", 'values'!B9)</f>
        <v>0</v>
      </c>
    </row>
    <row r="854" spans="1:1">
      <c r="A854">
        <f>SUBSTITUTE("set device-group {{ DEVICE_GROUP }} reports ""Wildfire malicious verdicts"" type panorama-wildfire values repeatcnt", "{{ DEVICE_GROUP }}", 'values'!B9)</f>
        <v>0</v>
      </c>
    </row>
    <row r="855" spans="1:1">
      <c r="A855">
        <f>SUBSTITUTE("set device-group {{ DEVICE_GROUP }} reports ""Wildfire verdicts SMTP"" period last-30-calendar-days", "{{ DEVICE_GROUP }}", 'values'!B9)</f>
        <v>0</v>
      </c>
    </row>
    <row r="856" spans="1:1">
      <c r="A856">
        <f>SUBSTITUTE("set device-group {{ DEVICE_GROUP }} reports ""Wildfire verdicts SMTP"" topn 500", "{{ DEVICE_GROUP }}", 'values'!B9)</f>
        <v>0</v>
      </c>
    </row>
    <row r="857" spans="1:1">
      <c r="A857">
        <f>SUBSTITUTE("set device-group {{ DEVICE_GROUP }} reports ""Wildfire verdicts SMTP"" topm 10", "{{ DEVICE_GROUP }}", 'values'!B9)</f>
        <v>0</v>
      </c>
    </row>
    <row r="858" spans="1:1">
      <c r="A858">
        <f>SUBSTITUTE("set device-group {{ DEVICE_GROUP }} reports ""Wildfire verdicts SMTP"" caption ""Wildfire verdicts SMTP""", "{{ DEVICE_GROUP }}", 'values'!B9)</f>
        <v>0</v>
      </c>
    </row>
    <row r="859" spans="1:1">
      <c r="A859">
        <f>SUBSTITUTE("set device-group {{ DEVICE_GROUP }} reports ""Wildfire verdicts SMTP"" frequency daily", "{{ DEVICE_GROUP }}", 'values'!B9)</f>
        <v>0</v>
      </c>
    </row>
    <row r="860" spans="1:1">
      <c r="A860">
        <f>SUBSTITUTE("set device-group {{ DEVICE_GROUP }} reports ""Wildfire verdicts SMTP"" query ""(app eq smtp) and (category neq benign)""", "{{ DEVICE_GROUP }}", 'values'!B9)</f>
        <v>0</v>
      </c>
    </row>
    <row r="861" spans="1:1">
      <c r="A861">
        <f>SUBSTITUTE("set device-group {{ DEVICE_GROUP }} reports ""Wildfire verdicts SMTP"" description ""Links sent from emails found to be malicious. """, "{{ DEVICE_GROUP }}", 'values'!B9)</f>
        <v>0</v>
      </c>
    </row>
    <row r="862" spans="1:1">
      <c r="A862">
        <f>SUBSTITUTE("set device-group {{ DEVICE_GROUP }} reports ""Wildfire verdicts SMTP"" type panorama-wildfire sortby repeatcnt", "{{ DEVICE_GROUP }}", 'values'!B9)</f>
        <v>0</v>
      </c>
    </row>
    <row r="863" spans="1:1">
      <c r="A863">
        <f>SUBSTITUTE("set device-group {{ DEVICE_GROUP }} reports ""Wildfire verdicts SMTP"" type panorama-wildfire aggregate-by [ filedigest container-of-app app category filetype rule subject sender recipient misc ]", "{{ DEVICE_GROUP }}", 'values'!B9)</f>
        <v>0</v>
      </c>
    </row>
    <row r="864" spans="1:1">
      <c r="A864">
        <f>SUBSTITUTE("set device-group {{ DEVICE_GROUP }} reports ""Clients sinkholed"" period last-30-calendar-days", "{{ DEVICE_GROUP }}", 'values'!B9)</f>
        <v>0</v>
      </c>
    </row>
    <row r="865" spans="1:1">
      <c r="A865">
        <f>SUBSTITUTE("set device-group {{ DEVICE_GROUP }} reports ""Clients sinkholed"" topn 500", "{{ DEVICE_GROUP }}", 'values'!B9)</f>
        <v>0</v>
      </c>
    </row>
    <row r="866" spans="1:1">
      <c r="A866">
        <f>SUBSTITUTE("set device-group {{ DEVICE_GROUP }} reports ""Clients sinkholed"" topm 50", "{{ DEVICE_GROUP }}", 'values'!B9)</f>
        <v>0</v>
      </c>
    </row>
    <row r="867" spans="1:1">
      <c r="A867">
        <f>SUBSTITUTE("set device-group {{ DEVICE_GROUP }} reports ""Clients sinkholed"" caption ""Clients sinkholed""", "{{ DEVICE_GROUP }}", 'values'!B9)</f>
        <v>0</v>
      </c>
    </row>
    <row r="868" spans="1:1">
      <c r="A868">
        <f>SUBSTITUTE("set device-group {{ DEVICE_GROUP }} reports ""Clients sinkholed"" query ""(rule eq 'DNS Sinkhole Block')""", "{{ DEVICE_GROUP }}", 'values'!B9)</f>
        <v>0</v>
      </c>
    </row>
    <row r="869" spans="1:1">
      <c r="A869">
        <f>SUBSTITUTE("set device-group {{ DEVICE_GROUP }} reports ""Clients sinkholed"" frequency daily", "{{ DEVICE_GROUP }}", 'values'!B9)</f>
        <v>0</v>
      </c>
    </row>
    <row r="870" spans="1:1">
      <c r="A870">
        <f>SUBSTITUTE("set device-group {{ DEVICE_GROUP }} reports ""Clients sinkholed"" type panorama-traffic sortby repeatcnt", "{{ DEVICE_GROUP }}", 'values'!B9)</f>
        <v>0</v>
      </c>
    </row>
    <row r="871" spans="1:1">
      <c r="A871">
        <f>SUBSTITUTE("set device-group {{ DEVICE_GROUP }} reports ""Clients sinkholed"" type panorama-traffic group-by from", "{{ DEVICE_GROUP }}", 'values'!B9)</f>
        <v>0</v>
      </c>
    </row>
    <row r="872" spans="1:1">
      <c r="A872">
        <f>SUBSTITUTE("set device-group {{ DEVICE_GROUP }} reports ""Clients sinkholed"" type panorama-traffic aggregate-by [ src srcuser ]", "{{ DEVICE_GROUP }}", 'values'!B9)</f>
        <v>0</v>
      </c>
    </row>
    <row r="873" spans="1:1">
      <c r="A873">
        <f>SUBSTITUTE("set device-group {{ DEVICE_GROUP }} reports ""Clients sinkholed"" type panorama-traffic values repeatcnt", "{{ DEVICE_GROUP }}", 'values'!B9)</f>
        <v>0</v>
      </c>
    </row>
    <row r="874" spans="1:1">
      <c r="A874">
        <f>SUBSTITUTE("set device-group {{ DEVICE_GROUP }} report-group ""Possible Compromise"" custom-widget 1 custom-report ""Clients sinkholed""", "{{ DEVICE_GROUP }}", 'values'!B9)</f>
        <v>0</v>
      </c>
    </row>
    <row r="875" spans="1:1">
      <c r="A875">
        <f>SUBSTITUTE("set device-group {{ DEVICE_GROUP }} report-group ""Possible Compromise"" custom-widget 2 custom-report ""Wildfire malicious verdicts""", "{{ DEVICE_GROUP }}", 'values'!B9)</f>
        <v>0</v>
      </c>
    </row>
    <row r="876" spans="1:1">
      <c r="A876">
        <f>SUBSTITUTE("set device-group {{ DEVICE_GROUP }} report-group ""Possible Compromise"" custom-widget 3 custom-report ""Wildfire verdicts SMTP""", "{{ DEVICE_GROUP }}", 'values'!B9)</f>
        <v>0</v>
      </c>
    </row>
    <row r="877" spans="1:1">
      <c r="A877">
        <f>SUBSTITUTE("set device-group {{ DEVICE_GROUP }} report-group ""Possible Compromise"" custom-widget 4 custom-report ""Hosts visit malicious sites""", "{{ DEVICE_GROUP }}", 'values'!B9)</f>
        <v>0</v>
      </c>
    </row>
    <row r="878" spans="1:1">
      <c r="A878">
        <f>SUBSTITUTE("set device-group {{ DEVICE_GROUP }} report-group ""Possible Compromise"" custom-widget 5 custom-report ""Host-visit malicious sites plus""", "{{ DEVICE_GROUP }}", 'values'!B9)</f>
        <v>0</v>
      </c>
    </row>
    <row r="879" spans="1:1">
      <c r="A879">
        <f>SUBSTITUTE("set device-group {{ DEVICE_GROUP }} report-group ""Possible Compromise"" custom-widget 6 custom-report ""Hosts visit questionable sites""", "{{ DEVICE_GROUP }}", 'values'!B9)</f>
        <v>0</v>
      </c>
    </row>
    <row r="880" spans="1:1">
      <c r="A880">
        <f>SUBSTITUTE("set device-group {{ DEVICE_GROUP }} report-group ""Possible Compromise"" custom-widget 7 custom-report ""Host-visit quest sites plus""", "{{ DEVICE_GROUP }}", 'values'!B9)</f>
        <v>0</v>
      </c>
    </row>
    <row r="881" spans="1:1">
      <c r="A881">
        <f>SUBSTITUTE("set device-group {{ DEVICE_GROUP }} report-group ""Possible Compromise"" title-page yes", "{{ DEVICE_GROUP }}", 'values'!B9)</f>
        <v>0</v>
      </c>
    </row>
    <row r="882" spans="1:1">
      <c r="A882">
        <f>SUBSTITUTE("set device-group {{ DEVICE_GROUP }} report-group ""Possible Compromise"" variable title value ""Possible Compromise""", "{{ DEVICE_GROUP }}", 'values'!B9)</f>
        <v>0</v>
      </c>
    </row>
    <row r="883" spans="1:1">
      <c r="A883">
        <f>SUBSTITUTE("set device-group {{ DEVICE_GROUP }} email-scheduler ""Possible Compromise"" report-group ""Possible Compromise""", "{{ DEVICE_GROUP }}", 'values'!B9)</f>
        <v>0</v>
      </c>
    </row>
    <row r="884" spans="1:1">
      <c r="A884">
        <f>SUBSTITUTE("set device-group {{ DEVICE_GROUP }} email-scheduler ""Possible Compromise"" recurring disabled", "{{ DEVICE_GROUP }}", 'values'!B9)</f>
        <v>0</v>
      </c>
    </row>
    <row r="885" spans="1:1">
      <c r="A885">
        <f>SUBSTITUTE("set device-group {{ DEVICE_GROUP }} email-scheduler ""Possible Compromise"" email-profile Sample_Email_Profile", "{{ DEVICE_GROUP }}", 'values'!B9)</f>
        <v>0</v>
      </c>
    </row>
    <row r="887" spans="1:1">
      <c r="A887" t="s">
        <v>804</v>
      </c>
    </row>
    <row r="888" spans="1:1">
      <c r="A888" t="s">
        <v>805</v>
      </c>
    </row>
    <row r="889" spans="1:1">
      <c r="A889" t="s">
        <v>806</v>
      </c>
    </row>
    <row r="890" spans="1:1">
      <c r="A890" t="s">
        <v>807</v>
      </c>
    </row>
    <row r="891" spans="1:1">
      <c r="A891" t="s">
        <v>808</v>
      </c>
    </row>
    <row r="892" spans="1:1">
      <c r="A892" t="s">
        <v>809</v>
      </c>
    </row>
    <row r="893" spans="1:1">
      <c r="A893" t="s">
        <v>810</v>
      </c>
    </row>
    <row r="894" spans="1:1">
      <c r="A894" t="s">
        <v>811</v>
      </c>
    </row>
    <row r="895" spans="1:1">
      <c r="A895" t="s">
        <v>812</v>
      </c>
    </row>
    <row r="896" spans="1:1">
      <c r="A896" t="s">
        <v>813</v>
      </c>
    </row>
    <row r="897" spans="1:1">
      <c r="A897" t="s">
        <v>814</v>
      </c>
    </row>
    <row r="898" spans="1:1">
      <c r="A898" t="s">
        <v>815</v>
      </c>
    </row>
    <row r="899" spans="1:1">
      <c r="A899" t="s">
        <v>816</v>
      </c>
    </row>
    <row r="900" spans="1:1">
      <c r="A900" t="s">
        <v>817</v>
      </c>
    </row>
    <row r="901" spans="1:1">
      <c r="A901" t="s">
        <v>818</v>
      </c>
    </row>
    <row r="902" spans="1:1">
      <c r="A902" t="s">
        <v>819</v>
      </c>
    </row>
    <row r="903" spans="1:1">
      <c r="A903" t="s">
        <v>820</v>
      </c>
    </row>
    <row r="904" spans="1:1">
      <c r="A904" t="s">
        <v>821</v>
      </c>
    </row>
    <row r="905" spans="1:1">
      <c r="A905" t="s">
        <v>822</v>
      </c>
    </row>
    <row r="906" spans="1:1">
      <c r="A906" t="s">
        <v>823</v>
      </c>
    </row>
    <row r="907" spans="1:1">
      <c r="A907" t="s">
        <v>824</v>
      </c>
    </row>
    <row r="908" spans="1:1">
      <c r="A908" t="s">
        <v>825</v>
      </c>
    </row>
    <row r="909" spans="1:1">
      <c r="A909" t="s">
        <v>826</v>
      </c>
    </row>
    <row r="910" spans="1:1">
      <c r="A910" t="s">
        <v>827</v>
      </c>
    </row>
    <row r="911" spans="1:1">
      <c r="A911" t="s">
        <v>828</v>
      </c>
    </row>
    <row r="912" spans="1:1">
      <c r="A912" t="s">
        <v>829</v>
      </c>
    </row>
    <row r="913" spans="1:1">
      <c r="A913" t="s">
        <v>830</v>
      </c>
    </row>
    <row r="914" spans="1:1">
      <c r="A914" t="s">
        <v>831</v>
      </c>
    </row>
    <row r="915" spans="1:1">
      <c r="A915" t="s">
        <v>832</v>
      </c>
    </row>
    <row r="916" spans="1:1">
      <c r="A916" t="s">
        <v>833</v>
      </c>
    </row>
    <row r="917" spans="1:1">
      <c r="A917" t="s">
        <v>834</v>
      </c>
    </row>
    <row r="918" spans="1:1">
      <c r="A918" t="s">
        <v>835</v>
      </c>
    </row>
    <row r="919" spans="1:1">
      <c r="A919" t="s">
        <v>836</v>
      </c>
    </row>
    <row r="920" spans="1:1">
      <c r="A920" t="s">
        <v>837</v>
      </c>
    </row>
    <row r="921" spans="1:1">
      <c r="A921" t="s">
        <v>838</v>
      </c>
    </row>
    <row r="922" spans="1:1">
      <c r="A922" t="s">
        <v>839</v>
      </c>
    </row>
    <row r="923" spans="1:1">
      <c r="A923" t="s">
        <v>840</v>
      </c>
    </row>
    <row r="924" spans="1:1">
      <c r="A924" t="s">
        <v>841</v>
      </c>
    </row>
    <row r="925" spans="1:1">
      <c r="A925" t="s">
        <v>842</v>
      </c>
    </row>
    <row r="926" spans="1:1">
      <c r="A926" t="s">
        <v>843</v>
      </c>
    </row>
    <row r="927" spans="1:1">
      <c r="A927" t="s">
        <v>844</v>
      </c>
    </row>
    <row r="928" spans="1:1">
      <c r="A928" t="s">
        <v>845</v>
      </c>
    </row>
    <row r="929" spans="1:1">
      <c r="A929" t="s">
        <v>846</v>
      </c>
    </row>
    <row r="930" spans="1:1">
      <c r="A930" t="s">
        <v>847</v>
      </c>
    </row>
    <row r="931" spans="1:1">
      <c r="A931" t="s">
        <v>848</v>
      </c>
    </row>
    <row r="932" spans="1:1">
      <c r="A932" t="s">
        <v>849</v>
      </c>
    </row>
    <row r="933" spans="1:1">
      <c r="A933" t="s">
        <v>850</v>
      </c>
    </row>
    <row r="934" spans="1:1">
      <c r="A934" t="s">
        <v>851</v>
      </c>
    </row>
    <row r="935" spans="1:1">
      <c r="A935" t="s">
        <v>852</v>
      </c>
    </row>
    <row r="936" spans="1:1">
      <c r="A936" t="s">
        <v>853</v>
      </c>
    </row>
    <row r="937" spans="1:1">
      <c r="A937" t="s">
        <v>854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2023-02-15T19:46:38Z</dcterms:created>
  <dcterms:modified xsi:type="dcterms:W3CDTF">2023-02-15T19:46:38Z</dcterms:modified>
</cp:coreProperties>
</file>