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s" sheetId="1" r:id="rId1"/>
    <sheet name="set commands" sheetId="2" r:id="rId2"/>
  </sheets>
  <calcPr calcId="124519" fullCalcOnLoad="1"/>
</workbook>
</file>

<file path=xl/sharedStrings.xml><?xml version="1.0" encoding="utf-8"?>
<sst xmlns="http://schemas.openxmlformats.org/spreadsheetml/2006/main" count="318" uniqueCount="182">
  <si>
    <t>Variable Name</t>
  </si>
  <si>
    <t>Variable Value</t>
  </si>
  <si>
    <t>Description</t>
  </si>
  <si>
    <t>FW_NAME</t>
  </si>
  <si>
    <t>panos-01</t>
  </si>
  <si>
    <t>Device Name</t>
  </si>
  <si>
    <t>INTF_TRUST</t>
  </si>
  <si>
    <t>ethernet1/1</t>
  </si>
  <si>
    <t>Trust Interface</t>
  </si>
  <si>
    <t>INTF_UNTRUST</t>
  </si>
  <si>
    <t>ethernet1/2</t>
  </si>
  <si>
    <t>Untrust Interface</t>
  </si>
  <si>
    <t>IP_12</t>
  </si>
  <si>
    <t>192.168.1.1/24</t>
  </si>
  <si>
    <t>IP 12</t>
  </si>
  <si>
    <t>IP_11</t>
  </si>
  <si>
    <t>192.168.2.1/24</t>
  </si>
  <si>
    <t>ROUTING_DG</t>
  </si>
  <si>
    <t>192.168.2.1</t>
  </si>
  <si>
    <t>untrust zone name</t>
  </si>
  <si>
    <t>ZONE_TRUST</t>
  </si>
  <si>
    <t>trust</t>
  </si>
  <si>
    <t>trust zone</t>
  </si>
  <si>
    <t>ZONE_UNTRUST</t>
  </si>
  <si>
    <t>internet</t>
  </si>
  <si>
    <t>DHCP_POOL</t>
  </si>
  <si>
    <t>192.168.1.100-192.168.1.250</t>
  </si>
  <si>
    <t>DHCP IP Pool range</t>
  </si>
  <si>
    <t>DHCP_MASK</t>
  </si>
  <si>
    <t>255.255.255.0</t>
  </si>
  <si>
    <t>subnet mask used for the DHCP pool</t>
  </si>
  <si>
    <t>DHCP_DG</t>
  </si>
  <si>
    <t>192.168.1.1</t>
  </si>
  <si>
    <t>routing default-gatway if static interfaces used (no DHCP inheritance)</t>
  </si>
  <si>
    <t>DNS_1</t>
  </si>
  <si>
    <t>8.8.8.8</t>
  </si>
  <si>
    <t>primary DNS for the DHCP pool</t>
  </si>
  <si>
    <t>DNS_2</t>
  </si>
  <si>
    <t>8.8.4.4</t>
  </si>
  <si>
    <t>SVC_ROUTE_INTF</t>
  </si>
  <si>
    <t>loopback.1</t>
  </si>
  <si>
    <t>service route interface if management not used for service interactions</t>
  </si>
  <si>
    <t>SVC_ROUTE_IP</t>
  </si>
  <si>
    <t>192.168.2.2/32</t>
  </si>
  <si>
    <t>used to set IP address of the loopback as a source address for service routes</t>
  </si>
  <si>
    <t xml:space="preserve"># set of Gold-Silver-Bronze set commands
</t>
  </si>
  <si>
    <t xml:space="preserve"># single file with annotated sections
</t>
  </si>
  <si>
    <t xml:space="preserve">
</t>
  </si>
  <si>
    <t xml:space="preserve"># Interface Management Profiles
</t>
  </si>
  <si>
    <t xml:space="preserve"># network profiles used on configured interfaces
</t>
  </si>
  <si>
    <t xml:space="preserve">set network profiles interface-management-profile "MSSP management untrust" ping yes
</t>
  </si>
  <si>
    <t xml:space="preserve">set network profiles interface-management-profile "MSSP management trust" https yes
</t>
  </si>
  <si>
    <t xml:space="preserve">set network profiles interface-management-profile "MSSP management trust" ssh yes
</t>
  </si>
  <si>
    <t xml:space="preserve">set network profiles interface-management-profile "MSSP management trust" ping yes
</t>
  </si>
  <si>
    <t xml:space="preserve">set network profiles interface-management-profile "MSSP management trust" response-pages yes
</t>
  </si>
  <si>
    <t xml:space="preserve"># OPTION-1: Internet Gateway with Untrust-Side DHCP Interface
</t>
  </si>
  <si>
    <t xml:space="preserve">set rulebase nat rules "Source NAT to Untrust" source any
</t>
  </si>
  <si>
    <t xml:space="preserve">set rulebase nat rules "Source NAT to Untrust" destination any
</t>
  </si>
  <si>
    <t xml:space="preserve">set rulebase nat rules "Source NAT to Untrust" service any
</t>
  </si>
  <si>
    <t xml:space="preserve"># Configure DHCP server for trust network - DHCP Dynamic Untrust Interface
</t>
  </si>
  <si>
    <t xml:space="preserve"># optional configuration is DHCP server used in the firewall
</t>
  </si>
  <si>
    <t xml:space="preserve"># OPTION-2: STATIC UNTRUST INTERFACE CONFIGURATION - see below for DHCP client untrust interface
</t>
  </si>
  <si>
    <t xml:space="preserve">set network virtual-router default routing-table ip static-route default destination 0.0.0.0/0
</t>
  </si>
  <si>
    <t xml:space="preserve"># Configure DHCP server for trust network - Static Untrust Interface - no Inheritance
</t>
  </si>
  <si>
    <t xml:space="preserve"># optional based DHCP server that requires static DNS configuration
</t>
  </si>
  <si>
    <t xml:space="preserve"># Configure Service route to use Loopback instead of management interface for device-originating traffic
</t>
  </si>
  <si>
    <t xml:space="preserve"># optional if management interface not used for dynamic updates and other services
</t>
  </si>
  <si>
    <t xml:space="preserve"># General Use Tags for MSSP GSB
</t>
  </si>
  <si>
    <t xml:space="preserve">set tag Gold color color15
</t>
  </si>
  <si>
    <t xml:space="preserve">set tag Silver color color11
</t>
  </si>
  <si>
    <t xml:space="preserve">set tag Bronze color color5
</t>
  </si>
  <si>
    <t xml:space="preserve"># Gold specific objects and profile group based on URL category = unknown
</t>
  </si>
  <si>
    <t xml:space="preserve">set profile-group Outbound-Unknown-URL file-blocking strict
</t>
  </si>
  <si>
    <t xml:space="preserve">set profile-group Outbound-Unknown-URL spyware Outbound-AS
</t>
  </si>
  <si>
    <t xml:space="preserve">set profile-group Outbound-Unknown-URL virus Outbound-AV
</t>
  </si>
  <si>
    <t xml:space="preserve">set profile-group Outbound-Unknown-URL vulnerability Outbound-VP
</t>
  </si>
  <si>
    <t xml:space="preserve">set profile-group Outbound-Unknown-URL wildfire-analysis Outbound-WF
</t>
  </si>
  <si>
    <t xml:space="preserve"># 3 sections below, one each for Gold, Silver, and Bronze based on set of rules to load
</t>
  </si>
  <si>
    <t xml:space="preserve"># Gold security rules as add-on to the Iron-Skillet baseline
</t>
  </si>
  <si>
    <t xml:space="preserve">set rulebase security rules No-log-ntp-syslog-traffic profile-setting group Outbound
</t>
  </si>
  <si>
    <t xml:space="preserve">set rulebase security rules No-log-ntp-syslog-traffic source any
</t>
  </si>
  <si>
    <t xml:space="preserve">set rulebase security rules No-log-ntp-syslog-traffic destination any
</t>
  </si>
  <si>
    <t xml:space="preserve">set rulebase security rules No-log-ntp-syslog-traffic source-user any
</t>
  </si>
  <si>
    <t xml:space="preserve">set rulebase security rules No-log-ntp-syslog-traffic category any
</t>
  </si>
  <si>
    <t xml:space="preserve">set rulebase security rules No-log-ntp-syslog-traffic application [ ntp syslog ]
</t>
  </si>
  <si>
    <t xml:space="preserve">set rulebase security rules No-log-ntp-syslog-traffic service application-default
</t>
  </si>
  <si>
    <t xml:space="preserve">set rulebase security rules No-log-ntp-syslog-traffic hip-profiles any
</t>
  </si>
  <si>
    <t xml:space="preserve">set rulebase security rules No-log-ntp-syslog-traffic action allow
</t>
  </si>
  <si>
    <t xml:space="preserve">set rulebase security rules No-log-ntp-syslog-traffic log-end no
</t>
  </si>
  <si>
    <t xml:space="preserve">set rulebase security rules No-log-ntp-syslog-traffic description "This rule prevents logging of low-risk well-known applications that are sourced from the device"
</t>
  </si>
  <si>
    <t xml:space="preserve">set rulebase security rules No-log-ntp-syslog-traffic tag Gold
</t>
  </si>
  <si>
    <t xml:space="preserve">set rulebase security rules MSSP-no-unknown-URL-xfer profile-setting group Outbound-unknownURL
</t>
  </si>
  <si>
    <t xml:space="preserve">set rulebase security rules MSSP-no-unknown-URL-xfer source any
</t>
  </si>
  <si>
    <t xml:space="preserve">set rulebase security rules MSSP-no-unknown-URL-xfer destination any
</t>
  </si>
  <si>
    <t xml:space="preserve">set rulebase security rules MSSP-no-unknown-URL-xfer source-user any
</t>
  </si>
  <si>
    <t xml:space="preserve">set rulebase security rules MSSP-no-unknown-URL-xfer category unknown
</t>
  </si>
  <si>
    <t xml:space="preserve">set rulebase security rules MSSP-no-unknown-URL-xfer application any
</t>
  </si>
  <si>
    <t xml:space="preserve">set rulebase security rules MSSP-no-unknown-URL-xfer service application-default
</t>
  </si>
  <si>
    <t xml:space="preserve">set rulebase security rules MSSP-no-unknown-URL-xfer hip-profiles any
</t>
  </si>
  <si>
    <t xml:space="preserve">set rulebase security rules MSSP-no-unknown-URL-xfer action allow
</t>
  </si>
  <si>
    <t xml:space="preserve">set rulebase security rules MSSP-no-unknown-URL-xfer log-end yes
</t>
  </si>
  <si>
    <t xml:space="preserve">set rulebase security rules MSSP-no-unknown-URL-xfer log-setting default
</t>
  </si>
  <si>
    <t xml:space="preserve">set rulebase security rules MSSP-no-unknown-URL-xfer tag Gold
</t>
  </si>
  <si>
    <t xml:space="preserve">set rulebase security rules MSSP-no-unknown-URL-xfer description "This rule prevents the download of WF supported and risky file types from unknown category URL's."
</t>
  </si>
  <si>
    <t xml:space="preserve">set rulebase security rules MSSP-allow-outbound source any
</t>
  </si>
  <si>
    <t xml:space="preserve">set rulebase security rules MSSP-allow-outbound destination any
</t>
  </si>
  <si>
    <t xml:space="preserve">set rulebase security rules MSSP-allow-outbound source-user any
</t>
  </si>
  <si>
    <t xml:space="preserve">set rulebase security rules MSSP-allow-outbound category any
</t>
  </si>
  <si>
    <t xml:space="preserve">set rulebase security rules MSSP-allow-outbound application any
</t>
  </si>
  <si>
    <t xml:space="preserve">set rulebase security rules MSSP-allow-outbound service application-default
</t>
  </si>
  <si>
    <t xml:space="preserve">set rulebase security rules MSSP-allow-outbound hip-profiles any
</t>
  </si>
  <si>
    <t xml:space="preserve">set rulebase security rules MSSP-allow-outbound action allow
</t>
  </si>
  <si>
    <t xml:space="preserve">set rulebase security rules MSSP-allow-outbound log-end yes
</t>
  </si>
  <si>
    <t xml:space="preserve">set rulebase security rules MSSP-allow-outbound log-setting default
</t>
  </si>
  <si>
    <t xml:space="preserve">set rulebase security rules MSSP-allow-outbound profile-setting group Outbound
</t>
  </si>
  <si>
    <t xml:space="preserve">set rulebase security rules MSSP-allow-outbound tag Gold
</t>
  </si>
  <si>
    <t xml:space="preserve">set rulebase security rules MSSP-allow-outbound description "This is a general rule to allow trust to untrust traffic. It uses application defaults to prevent applications from running on non-default undefined ports. This is part of the App-ID support in the firewall"
</t>
  </si>
  <si>
    <t xml:space="preserve">set rulebase security rules MSSP-non-def-SSL-ports source any
</t>
  </si>
  <si>
    <t xml:space="preserve">set rulebase security rules MSSP-non-def-SSL-ports destination any
</t>
  </si>
  <si>
    <t xml:space="preserve">set rulebase security rules MSSP-non-def-SSL-ports source-user any
</t>
  </si>
  <si>
    <t xml:space="preserve">set rulebase security rules MSSP-non-def-SSL-ports category any
</t>
  </si>
  <si>
    <t xml:space="preserve">set rulebase security rules MSSP-non-def-SSL-ports application ssl
</t>
  </si>
  <si>
    <t xml:space="preserve">set rulebase security rules MSSP-non-def-SSL-ports service any
</t>
  </si>
  <si>
    <t xml:space="preserve">set rulebase security rules MSSP-non-def-SSL-ports hip-profiles any
</t>
  </si>
  <si>
    <t xml:space="preserve">set rulebase security rules MSSP-non-def-SSL-ports action allow
</t>
  </si>
  <si>
    <t xml:space="preserve">set rulebase security rules MSSP-non-def-SSL-ports log-end yes
</t>
  </si>
  <si>
    <t xml:space="preserve">set rulebase security rules MSSP-non-def-SSL-ports log-setting default
</t>
  </si>
  <si>
    <t xml:space="preserve">set rulebase security rules MSSP-non-def-SSL-ports profile-setting group Outbound
</t>
  </si>
  <si>
    <t xml:space="preserve">set rulebase security rules MSSP-non-def-SSL-ports tag Gold
</t>
  </si>
  <si>
    <t xml:space="preserve">set rulebase security rules MSSP-non-def-SSL-ports description "This is a complement to the allow-outbound rule to ensure sessions can be established and the proper application determined. Once determined, the session will shift to the allow-outbound rule."
</t>
  </si>
  <si>
    <t xml:space="preserve">set rulebase security rules MSSP-non-def-web-ports source any
</t>
  </si>
  <si>
    <t xml:space="preserve">set rulebase security rules MSSP-non-def-web-ports destination any
</t>
  </si>
  <si>
    <t xml:space="preserve">set rulebase security rules MSSP-non-def-web-ports source-user any
</t>
  </si>
  <si>
    <t xml:space="preserve">set rulebase security rules MSSP-non-def-web-ports category any
</t>
  </si>
  <si>
    <t xml:space="preserve">set rulebase security rules MSSP-non-def-web-ports application web-browsing
</t>
  </si>
  <si>
    <t xml:space="preserve">set rulebase security rules MSSP-non-def-web-ports service any
</t>
  </si>
  <si>
    <t xml:space="preserve">set rulebase security rules MSSP-non-def-web-ports hip-profiles any
</t>
  </si>
  <si>
    <t xml:space="preserve">set rulebase security rules MSSP-non-def-web-ports action allow
</t>
  </si>
  <si>
    <t xml:space="preserve">set rulebase security rules MSSP-non-def-web-ports log-end yes
</t>
  </si>
  <si>
    <t xml:space="preserve">set rulebase security rules MSSP-non-def-web-ports log-setting default
</t>
  </si>
  <si>
    <t xml:space="preserve">set rulebase security rules MSSP-non-def-web-ports profile-setting group Outbound
</t>
  </si>
  <si>
    <t xml:space="preserve">set rulebase security rules MSSP-non-def-web-ports tag Gold
</t>
  </si>
  <si>
    <t xml:space="preserve">set rulebase security rules MSSP-non-def-web-ports description "Provide visibility for non-default web browsing applications. Will provide security profile coverage and will allow based if a non-default port for the application. VISIBILITY ONLY and not app evasion."
</t>
  </si>
  <si>
    <t xml:space="preserve">set rulebase security rules MSSP-find-non-def-apps source any
</t>
  </si>
  <si>
    <t xml:space="preserve">set rulebase security rules MSSP-find-non-def-apps destination any
</t>
  </si>
  <si>
    <t xml:space="preserve">set rulebase security rules MSSP-find-non-def-apps source-user any
</t>
  </si>
  <si>
    <t xml:space="preserve">set rulebase security rules MSSP-find-non-def-apps category any
</t>
  </si>
  <si>
    <t xml:space="preserve">set rulebase security rules MSSP-find-non-def-apps application any
</t>
  </si>
  <si>
    <t xml:space="preserve">set rulebase security rules MSSP-find-non-def-apps service any
</t>
  </si>
  <si>
    <t xml:space="preserve">set rulebase security rules MSSP-find-non-def-apps hip-profiles any
</t>
  </si>
  <si>
    <t xml:space="preserve">set rulebase security rules MSSP-find-non-def-apps action allow
</t>
  </si>
  <si>
    <t xml:space="preserve">set rulebase security rules MSSP-find-non-def-apps profile-setting group Outbound
</t>
  </si>
  <si>
    <t xml:space="preserve">set rulebase security rules MSSP-find-non-def-apps tag Gold
</t>
  </si>
  <si>
    <t xml:space="preserve">set rulebase security rules MSSP-find-non-def-apps description "This is a temporary safety net rule to find apps not on non-default ports. It still has the Gold security profile to look for threats, block bad URL's, and send files to WF."
</t>
  </si>
  <si>
    <t xml:space="preserve">set rulebase security rules MSSP-find-non-def-apps log-end yes
</t>
  </si>
  <si>
    <t xml:space="preserve">set rulebase security rules MSSP-find-non-def-apps log-setting default
</t>
  </si>
  <si>
    <t xml:space="preserve"># Silver security rules based on Iron-Skillet
</t>
  </si>
  <si>
    <t xml:space="preserve"># Although skillet has URL Filtering, the configuration will commit with a 'no Threat license' warning
</t>
  </si>
  <si>
    <t xml:space="preserve">set rulebase security rules No-log-ntp-syslog-traffic profile-setting group MSSP-Silver
</t>
  </si>
  <si>
    <t xml:space="preserve">set rulebase security rules No-log-ntp-syslog-traffic tag Silver
</t>
  </si>
  <si>
    <t xml:space="preserve">set rulebase security rules MSSP-allow-outbound profile-setting group MSSP-Silver
</t>
  </si>
  <si>
    <t xml:space="preserve">set rulebase security rules MSSP-allow-outbound tag Silver
</t>
  </si>
  <si>
    <t xml:space="preserve">set rulebase security rules MSSP-non-def-SSL-ports profile-setting group MSSP-Silver
</t>
  </si>
  <si>
    <t xml:space="preserve">set rulebase security rules MSSP-non-def-SSL-ports tag Silver
</t>
  </si>
  <si>
    <t xml:space="preserve">set rulebase security rules MSSP-non-def-web-ports profile-setting group MSSP-Silver
</t>
  </si>
  <si>
    <t xml:space="preserve">set rulebase security rules MSSP-non-def-web-ports tag Silver
</t>
  </si>
  <si>
    <t xml:space="preserve">set rulebase security rules MSSP-find-non-def-apps profile-setting group MSSP-Silver
</t>
  </si>
  <si>
    <t xml:space="preserve">set rulebase security rules MSSP-find-non-def-apps tag Silver
</t>
  </si>
  <si>
    <t xml:space="preserve">set rulebase security rules MSSP-find-non-def-apps description "This is a temporary safety net rule to find apps not on non-default ports. It still has the Silver security profile to look for threats, block bad URL's, and send files to WF."
</t>
  </si>
  <si>
    <t xml:space="preserve"># Bronze security rules based on Iron Skillet
</t>
  </si>
  <si>
    <t xml:space="preserve"># Although Bronze has no subscriptions the config will config with 'no license' warnings
</t>
  </si>
  <si>
    <t xml:space="preserve">set rulebase security rules No-log-ntp-syslog-traffic profile-setting group MSSP-Bronze
</t>
  </si>
  <si>
    <t xml:space="preserve">set rulebase security rules No-log-ntp-syslog-traffic tag Bronze
</t>
  </si>
  <si>
    <t xml:space="preserve">set rulebase security rules MSSP-allow-outbound profile-setting group MSSP-Bronze
</t>
  </si>
  <si>
    <t xml:space="preserve">set rulebase security rules MSSP-allow-outbound tag Bronze
</t>
  </si>
  <si>
    <t xml:space="preserve">set rulebase security rules MSSP-non-def-SSL-ports profile-setting group MSSP-Bronze
</t>
  </si>
  <si>
    <t xml:space="preserve">set rulebase security rules MSSP-non-def-SSL-ports tag Bronze
</t>
  </si>
  <si>
    <t xml:space="preserve">set rulebase security rules MSSP-non-def-web-ports profile-setting group MSSP-Bronze
</t>
  </si>
  <si>
    <t xml:space="preserve">set rulebase security rules MSSP-non-def-web-ports tag Bronze
</t>
  </si>
  <si>
    <t xml:space="preserve">set rulebase security rules MSSP-find-non-def-apps profile-setting group MSSP-Bronze
</t>
  </si>
  <si>
    <t xml:space="preserve">set rulebase security rules MSSP-find-non-def-apps tag Bronze
</t>
  </si>
  <si>
    <t xml:space="preserve">set rulebase security rules MSSP-find-non-def-apps description "This is a temporary safety net rule to find apps not on non-default ports. It still has the Bronze security profile to look for threats, block bad URL's, and send files to WF."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</si>
</sst>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30.7109375" customWidth="1"/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  <row r="9" spans="1:3">
      <c r="A9" t="s">
        <v>23</v>
      </c>
      <c r="B9" t="s">
        <v>24</v>
      </c>
      <c r="C9" t="s">
        <v>19</v>
      </c>
    </row>
    <row r="10" spans="1:3">
      <c r="A10" t="s">
        <v>25</v>
      </c>
      <c r="B10" t="s">
        <v>26</v>
      </c>
      <c r="C10" t="s">
        <v>27</v>
      </c>
    </row>
    <row r="11" spans="1:3">
      <c r="A11" t="s">
        <v>28</v>
      </c>
      <c r="B11" t="s">
        <v>29</v>
      </c>
      <c r="C11" t="s">
        <v>30</v>
      </c>
    </row>
    <row r="12" spans="1:3">
      <c r="A12" t="s">
        <v>31</v>
      </c>
      <c r="B12" t="s">
        <v>32</v>
      </c>
      <c r="C12" t="s">
        <v>33</v>
      </c>
    </row>
    <row r="13" spans="1:3">
      <c r="A13" t="s">
        <v>34</v>
      </c>
      <c r="B13" t="s">
        <v>35</v>
      </c>
      <c r="C13" t="s">
        <v>36</v>
      </c>
    </row>
    <row r="14" spans="1:3">
      <c r="A14" t="s">
        <v>37</v>
      </c>
      <c r="B14" t="s">
        <v>38</v>
      </c>
      <c r="C14" t="s">
        <v>36</v>
      </c>
    </row>
    <row r="15" spans="1:3">
      <c r="A15" t="s">
        <v>39</v>
      </c>
      <c r="B15" t="s">
        <v>40</v>
      </c>
      <c r="C15" t="s">
        <v>41</v>
      </c>
    </row>
    <row r="16" spans="1:3">
      <c r="A16" t="s">
        <v>42</v>
      </c>
      <c r="B16" t="s">
        <v>43</v>
      </c>
      <c r="C1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62"/>
  <sheetViews>
    <sheetView workbookViewId="0"/>
  </sheetViews>
  <sheetFormatPr defaultRowHeight="15"/>
  <sheetData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47</v>
      </c>
    </row>
    <row r="13" spans="1:1">
      <c r="A13" t="s">
        <v>47</v>
      </c>
    </row>
    <row r="14" spans="1:1">
      <c r="A14" t="s">
        <v>55</v>
      </c>
    </row>
    <row r="15" spans="1:1">
      <c r="A15">
        <f>SUBSTITUTE("set network interface ethernet {{ INTF_UNTRUST }} layer3 dhcp-client enable yes", "{{ INTF_UNTRUST }}", 'values'!B4)</f>
        <v>0</v>
      </c>
    </row>
    <row r="16" spans="1:1">
      <c r="A16">
        <f>SUBSTITUTE("set network interface ethernet {{ INTF_UNTRUST }} layer3 interface-management-profile ""MSSP management untrust""", "{{ INTF_UNTRUST }}", 'values'!B4)</f>
        <v>0</v>
      </c>
    </row>
    <row r="17" spans="1:1">
      <c r="A17">
        <f>SUBSTITUTE(SUBSTITUTE("set network interface ethernet {{ INTF_TRUST }} layer3 ip {{ IP_12 }}", "{{ INTF_TRUST }}", 'values'!B3), "{{ IP_12 }}", 'values'!B5)</f>
        <v>0</v>
      </c>
    </row>
    <row r="18" spans="1:1">
      <c r="A18">
        <f>SUBSTITUTE("set network interface ethernet {{ INTF_TRUST }} layer3 interface-management-profile ""MSSP management trust""", "{{ INTF_TRUST }}", 'values'!B3)</f>
        <v>0</v>
      </c>
    </row>
    <row r="19" spans="1:1">
      <c r="A19">
        <f>SUBSTITUTE(SUBSTITUTE("set network virtual-router default interface [ {{ INTF_UNTRUST }} {{ INTF_TRUST }} ]", "{{ INTF_TRUST }}", 'values'!B3), "{{ INTF_UNTRUST }}", 'values'!B4)</f>
        <v>0</v>
      </c>
    </row>
    <row r="20" spans="1:1">
      <c r="A20">
        <f>SUBSTITUTE(SUBSTITUTE("set zone {{ ZONE_TRUST }} network layer3 {{ INTF_TRUST }}", "{{ INTF_TRUST }}", 'values'!B3), "{{ ZONE_TRUST }}", 'values'!B8)</f>
        <v>0</v>
      </c>
    </row>
    <row r="21" spans="1:1">
      <c r="A21">
        <f>SUBSTITUTE(SUBSTITUTE("set zone {{ ZONE_UNTRUST }} network layer3 {{ INTF_UNTRUST }}", "{{ INTF_UNTRUST }}", 'values'!B4), "{{ ZONE_UNTRUST }}", 'values'!B9)</f>
        <v>0</v>
      </c>
    </row>
    <row r="22" spans="1:1">
      <c r="A22">
        <f>SUBSTITUTE("set tag {{ ZONE_TRUST }} color color2", "{{ ZONE_TRUST }}", 'values'!B8)</f>
        <v>0</v>
      </c>
    </row>
    <row r="23" spans="1:1">
      <c r="A23">
        <f>SUBSTITUTE("set tag {{ ZONE_UNTRUST }} color color1", "{{ ZONE_UNTRUST }}", 'values'!B9)</f>
        <v>0</v>
      </c>
    </row>
    <row r="24" spans="1:1">
      <c r="A24">
        <f>SUBSTITUTE("set rulebase nat rules ""Source NAT to Untrust"" source-translation dynamic-ip-and-port interface-address interface {{ INTF_UNTRUST }}", "{{ INTF_UNTRUST }}", 'values'!B4)</f>
        <v>0</v>
      </c>
    </row>
    <row r="25" spans="1:1">
      <c r="A25">
        <f>SUBSTITUTE("set rulebase nat rules ""Source NAT to Untrust"" to {{ ZONE_UNTRUST }}", "{{ ZONE_UNTRUST }}", 'values'!B9)</f>
        <v>0</v>
      </c>
    </row>
    <row r="26" spans="1:1">
      <c r="A26">
        <f>SUBSTITUTE("set rulebase nat rules ""Source NAT to Untrust"" from {{ ZONE_TRUST }}", "{{ ZONE_TRUST }}", 'values'!B8)</f>
        <v>0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47</v>
      </c>
    </row>
    <row r="31" spans="1:1">
      <c r="A31" t="s">
        <v>59</v>
      </c>
    </row>
    <row r="32" spans="1:1">
      <c r="A32" t="s">
        <v>60</v>
      </c>
    </row>
    <row r="33" spans="1:1">
      <c r="A33">
        <f>SUBSTITUTE(SUBSTITUTE("set network dhcp interface {{ INTF_TRUST }} server ip-pool {{ DHCP_POOL }}", "{{ DHCP_POOL }}", 'values'!B10), "{{ INTF_TRUST }}", 'values'!B3)</f>
        <v>0</v>
      </c>
    </row>
    <row r="34" spans="1:1">
      <c r="A34">
        <f>SUBSTITUTE("set network dhcp interface {{ INTF_TRUST }} server mode auto", "{{ INTF_TRUST }}", 'values'!B3)</f>
        <v>0</v>
      </c>
    </row>
    <row r="35" spans="1:1">
      <c r="A35">
        <f>SUBSTITUTE(SUBSTITUTE("set network dhcp interface {{ INTF_TRUST }} server option inheritance source {{ INTF_UNTRUST }}", "{{ INTF_TRUST }}", 'values'!B3), "{{ INTF_UNTRUST }}", 'values'!B4)</f>
        <v>0</v>
      </c>
    </row>
    <row r="36" spans="1:1">
      <c r="A36">
        <f>SUBSTITUTE("set network dhcp interface {{ INTF_TRUST }} server option dns primary inherited", "{{ INTF_TRUST }}", 'values'!B3)</f>
        <v>0</v>
      </c>
    </row>
    <row r="37" spans="1:1">
      <c r="A37">
        <f>SUBSTITUTE("set network dhcp interface {{ INTF_TRUST }} server option dns secondary inherited", "{{ INTF_TRUST }}", 'values'!B3)</f>
        <v>0</v>
      </c>
    </row>
    <row r="38" spans="1:1">
      <c r="A38">
        <f>SUBSTITUTE("set network dhcp interface {{ INTF_TRUST }} server option lease unlimited", "{{ INTF_TRUST }}", 'values'!B3)</f>
        <v>0</v>
      </c>
    </row>
    <row r="39" spans="1:1">
      <c r="A39">
        <f>SUBSTITUTE(SUBSTITUTE("set network dhcp interface {{ INTF_TRUST }} server option gateway {{ DHCP_DG }}", "{{ DHCP_DG }}", 'values'!B12), "{{ INTF_TRUST }}", 'values'!B3)</f>
        <v>0</v>
      </c>
    </row>
    <row r="40" spans="1:1">
      <c r="A40">
        <f>SUBSTITUTE(SUBSTITUTE("set network dhcp interface {{ INTF_TRUST }} server option subnet-mask {{ DHCP_MASK }}", "{{ DHCP_MASK }}", 'values'!B11), "{{ INTF_TRUST }}", 'values'!B3)</f>
        <v>0</v>
      </c>
    </row>
    <row r="41" spans="1:1">
      <c r="A41" t="s">
        <v>47</v>
      </c>
    </row>
    <row r="42" spans="1:1">
      <c r="A42" t="s">
        <v>47</v>
      </c>
    </row>
    <row r="43" spans="1:1">
      <c r="A43" t="s">
        <v>61</v>
      </c>
    </row>
    <row r="44" spans="1:1">
      <c r="A44">
        <f>SUBSTITUTE(SUBSTITUTE("set network interface ethernet {{ INTF_UNTRUST }} layer3 ip {{ IP_11 }}", "{{ INTF_UNTRUST }}", 'values'!B4), "{{ IP_11 }}", 'values'!B6)</f>
        <v>0</v>
      </c>
    </row>
    <row r="45" spans="1:1">
      <c r="A45">
        <f>SUBSTITUTE("set network interface ethernet {{ INTF_UNTRUST }} layer3 interface-management-profile ""MSSP management untrust""", "{{ INTF_UNTRUST }}", 'values'!B4)</f>
        <v>0</v>
      </c>
    </row>
    <row r="46" spans="1:1">
      <c r="A46">
        <f>SUBSTITUTE(SUBSTITUTE("set network interface ethernet {{ INTF_TRUST }} layer3 ip {{ IP_12 }}", "{{ INTF_TRUST }}", 'values'!B3), "{{ IP_12 }}", 'values'!B5)</f>
        <v>0</v>
      </c>
    </row>
    <row r="47" spans="1:1">
      <c r="A47">
        <f>SUBSTITUTE("set network interface ethernet {{ INTF_TRUST }} layer3 interface-management-profile ""MSSP management trust""", "{{ INTF_TRUST }}", 'values'!B3)</f>
        <v>0</v>
      </c>
    </row>
    <row r="48" spans="1:1">
      <c r="A48">
        <f>SUBSTITUTE(SUBSTITUTE("set network virtual-router default interface [ {{ INTF_UNTRUST }} {{ INTF_TRUST }} ]", "{{ INTF_TRUST }}", 'values'!B3), "{{ INTF_UNTRUST }}", 'values'!B4)</f>
        <v>0</v>
      </c>
    </row>
    <row r="49" spans="1:1">
      <c r="A49">
        <f>SUBSTITUTE("set network virtual-router default routing-table ip static-route default nexthop ip-address {{ ROUTING_DG }}", "{{ ROUTING_DG }}", 'values'!B7)</f>
        <v>0</v>
      </c>
    </row>
    <row r="50" spans="1:1">
      <c r="A50">
        <f>SUBSTITUTE("set network virtual-router default routing-table ip static-route default interface {{ INTF_UNTRUST }}", "{{ INTF_UNTRUST }}", 'values'!B4)</f>
        <v>0</v>
      </c>
    </row>
    <row r="51" spans="1:1">
      <c r="A51" t="s">
        <v>62</v>
      </c>
    </row>
    <row r="52" spans="1:1">
      <c r="A52">
        <f>SUBSTITUTE(SUBSTITUTE("set zone {{ ZONE_TRUST }} network layer3 {{ INTF_TRUST }}", "{{ INTF_TRUST }}", 'values'!B3), "{{ ZONE_TRUST }}", 'values'!B8)</f>
        <v>0</v>
      </c>
    </row>
    <row r="53" spans="1:1">
      <c r="A53">
        <f>SUBSTITUTE(SUBSTITUTE("set zone {{ ZONE_UNTRUST }} network layer3 {{ INTF_TRUST }}", "{{ INTF_TRUST }}", 'values'!B3), "{{ ZONE_UNTRUST }}", 'values'!B9)</f>
        <v>0</v>
      </c>
    </row>
    <row r="54" spans="1:1">
      <c r="A54">
        <f>SUBSTITUTE("set tag {{ ZONE_TRUST }} color color2", "{{ ZONE_TRUST }}", 'values'!B8)</f>
        <v>0</v>
      </c>
    </row>
    <row r="55" spans="1:1">
      <c r="A55">
        <f>SUBSTITUTE("set tag {{ ZONE_UNTRUST }} color color1", "{{ ZONE_UNTRUST }}", 'values'!B9)</f>
        <v>0</v>
      </c>
    </row>
    <row r="56" spans="1:1">
      <c r="A56">
        <f>SUBSTITUTE("set rulebase nat rules ""Source NAT to Untrust"" source-translation dynamic-ip-and-port interface-address interface {{ INTF_UNTRUST }}", "{{ INTF_UNTRUST }}", 'values'!B4)</f>
        <v>0</v>
      </c>
    </row>
    <row r="57" spans="1:1">
      <c r="A57">
        <f>SUBSTITUTE("set rulebase nat rules ""Source NAT to Untrust"" source-translation dynamic-ip-and-port interface-address ip {{ IP_11 }}", "{{ IP_11 }}", 'values'!B6)</f>
        <v>0</v>
      </c>
    </row>
    <row r="58" spans="1:1">
      <c r="A58">
        <f>SUBSTITUTE("set rulebase nat rules ""Source NAT to Untrust"" to {{ ZONE_UNTRUST }}", "{{ ZONE_UNTRUST }}", 'values'!B9)</f>
        <v>0</v>
      </c>
    </row>
    <row r="59" spans="1:1">
      <c r="A59">
        <f>SUBSTITUTE("set rulebase nat rules ""Source NAT to Untrust"" from {{ ZONE_TRUST }}", "{{ ZONE_TRUST }}", 'values'!B8)</f>
        <v>0</v>
      </c>
    </row>
    <row r="60" spans="1:1">
      <c r="A60" t="s">
        <v>56</v>
      </c>
    </row>
    <row r="61" spans="1:1">
      <c r="A61" t="s">
        <v>57</v>
      </c>
    </row>
    <row r="62" spans="1:1">
      <c r="A62" t="s">
        <v>58</v>
      </c>
    </row>
    <row r="63" spans="1:1">
      <c r="A63" t="s">
        <v>47</v>
      </c>
    </row>
    <row r="64" spans="1:1">
      <c r="A64" t="s">
        <v>47</v>
      </c>
    </row>
    <row r="65" spans="1:1">
      <c r="A65" t="s">
        <v>63</v>
      </c>
    </row>
    <row r="66" spans="1:1">
      <c r="A66" t="s">
        <v>64</v>
      </c>
    </row>
    <row r="67" spans="1:1">
      <c r="A67">
        <f>SUBSTITUTE(SUBSTITUTE("set network dhcp interface {{ INTF_TRUST }} server ip-pool {{ DHCP_POOL }}", "{{ DHCP_POOL }}", 'values'!B10), "{{ INTF_TRUST }}", 'values'!B3)</f>
        <v>0</v>
      </c>
    </row>
    <row r="68" spans="1:1">
      <c r="A68">
        <f>SUBSTITUTE("set network dhcp interface {{ INTF_TRUST }} server mode auto", "{{ INTF_TRUST }}", 'values'!B3)</f>
        <v>0</v>
      </c>
    </row>
    <row r="69" spans="1:1">
      <c r="A69">
        <f>SUBSTITUTE(SUBSTITUTE("set network dhcp interface {{ INTF_TRUST }} server option dns primary {{ DNS_1 }}", "{{ DNS_1 }}", 'values'!B13), "{{ INTF_TRUST }}", 'values'!B3)</f>
        <v>0</v>
      </c>
    </row>
    <row r="70" spans="1:1">
      <c r="A70">
        <f>SUBSTITUTE(SUBSTITUTE("set network dhcp interface {{ INTF_TRUST }} server option dns secondary {{ DNS_2 }}", "{{ DNS_2 }}", 'values'!B14), "{{ INTF_TRUST }}", 'values'!B3)</f>
        <v>0</v>
      </c>
    </row>
    <row r="71" spans="1:1">
      <c r="A71">
        <f>SUBSTITUTE("set network dhcp interface {{ INTF_TRUST }} server option lease unlimited", "{{ INTF_TRUST }}", 'values'!B3)</f>
        <v>0</v>
      </c>
    </row>
    <row r="72" spans="1:1">
      <c r="A72">
        <f>SUBSTITUTE(SUBSTITUTE("set network dhcp interface {{ INTF_TRUST }} server option gateway {{ ROUTING_DG }}", "{{ INTF_TRUST }}", 'values'!B3), "{{ ROUTING_DG }}", 'values'!B7)</f>
        <v>0</v>
      </c>
    </row>
    <row r="73" spans="1:1">
      <c r="A73">
        <f>SUBSTITUTE(SUBSTITUTE("set network dhcp interface {{ INTF_TRUST }} server option subnet-mask {{ DHCP_MASK }}", "{{ DHCP_MASK }}", 'values'!B11), "{{ INTF_TRUST }}", 'values'!B3)</f>
        <v>0</v>
      </c>
    </row>
    <row r="74" spans="1:1">
      <c r="A74" t="s">
        <v>47</v>
      </c>
    </row>
    <row r="75" spans="1:1">
      <c r="A75" t="s">
        <v>47</v>
      </c>
    </row>
    <row r="76" spans="1:1">
      <c r="A76" t="s">
        <v>65</v>
      </c>
    </row>
    <row r="77" spans="1:1">
      <c r="A77" t="s">
        <v>66</v>
      </c>
    </row>
    <row r="78" spans="1:1">
      <c r="A78">
        <f>SUBSTITUTE(SUBSTITUTE("set network interface loopback units {{ SVC_ROUTE_INTF }}  ip  {{ SVC_ROUTE_IP }}", "{{ SVC_ROUTE_INTF }}", 'values'!B15), "{{ SVC_ROUTE_IP }}", 'values'!B16)</f>
        <v>0</v>
      </c>
    </row>
    <row r="79" spans="1:1">
      <c r="A79">
        <f>SUBSTITUTE("set deviceconfig system route service autofocus source address {{ SVC_ROUTE_IP }}", "{{ SVC_ROUTE_IP }}", 'values'!B16)</f>
        <v>0</v>
      </c>
    </row>
    <row r="80" spans="1:1">
      <c r="A80">
        <f>SUBSTITUTE("set deviceconfig system route service autofocus source interface {{ SVC_ROUTE_INTF }}", "{{ SVC_ROUTE_INTF }}", 'values'!B15)</f>
        <v>0</v>
      </c>
    </row>
    <row r="81" spans="1:1">
      <c r="A81">
        <f>SUBSTITUTE("set deviceconfig system route service dns source address {{ SVC_ROUTE_IP }}", "{{ SVC_ROUTE_IP }}", 'values'!B16)</f>
        <v>0</v>
      </c>
    </row>
    <row r="82" spans="1:1">
      <c r="A82">
        <f>SUBSTITUTE("set deviceconfig system route service dns source interface {{ SVC_ROUTE_INTF }}", "{{ SVC_ROUTE_INTF }}", 'values'!B15)</f>
        <v>0</v>
      </c>
    </row>
    <row r="83" spans="1:1">
      <c r="A83">
        <f>SUBSTITUTE("set deviceconfig system route service ntp source address {{ SVC_ROUTE_IP }}", "{{ SVC_ROUTE_IP }}", 'values'!B16)</f>
        <v>0</v>
      </c>
    </row>
    <row r="84" spans="1:1">
      <c r="A84">
        <f>SUBSTITUTE("set deviceconfig system route service ntp source interface {{ SVC_ROUTE_INTF }}", "{{ SVC_ROUTE_INTF }}", 'values'!B15)</f>
        <v>0</v>
      </c>
    </row>
    <row r="85" spans="1:1">
      <c r="A85">
        <f>SUBSTITUTE("set deviceconfig system route service paloalto-networks-services source address {{ SVC_ROUTE_IP }}", "{{ SVC_ROUTE_IP }}", 'values'!B16)</f>
        <v>0</v>
      </c>
    </row>
    <row r="86" spans="1:1">
      <c r="A86">
        <f>SUBSTITUTE("set deviceconfig system route service paloalto-networks-services source interface {{ SVC_ROUTE_INTF }}", "{{ SVC_ROUTE_INTF }}", 'values'!B15)</f>
        <v>0</v>
      </c>
    </row>
    <row r="87" spans="1:1">
      <c r="A87">
        <f>SUBSTITUTE("set deviceconfig system route service url-updates source address {{ SVC_ROUTE_IP }}", "{{ SVC_ROUTE_IP }}", 'values'!B16)</f>
        <v>0</v>
      </c>
    </row>
    <row r="88" spans="1:1">
      <c r="A88">
        <f>SUBSTITUTE("set deviceconfig system route service url-updates source interface {{ SVC_ROUTE_INTF }}", "{{ SVC_ROUTE_INTF }}", 'values'!B15)</f>
        <v>0</v>
      </c>
    </row>
    <row r="89" spans="1:1">
      <c r="A89">
        <f>SUBSTITUTE("set deviceconfig system route service edl-updates source address {{ SVC_ROUTE_IP }}", "{{ SVC_ROUTE_IP }}", 'values'!B16)</f>
        <v>0</v>
      </c>
    </row>
    <row r="90" spans="1:1">
      <c r="A90">
        <f>SUBSTITUTE("set deviceconfig system route service edl-updates source interface {{ SVC_ROUTE_INTF }}", "{{ SVC_ROUTE_INTF }}", 'values'!B15)</f>
        <v>0</v>
      </c>
    </row>
    <row r="91" spans="1:1">
      <c r="A91">
        <f>SUBSTITUTE("set deviceconfig system route service crl-status source address {{ SVC_ROUTE_IP }}", "{{ SVC_ROUTE_IP }}", 'values'!B16)</f>
        <v>0</v>
      </c>
    </row>
    <row r="92" spans="1:1">
      <c r="A92">
        <f>SUBSTITUTE("set deviceconfig system route service crl-status source interface {{ SVC_ROUTE_INTF }}", "{{ SVC_ROUTE_INTF }}", 'values'!B15)</f>
        <v>0</v>
      </c>
    </row>
    <row r="93" spans="1:1">
      <c r="A93" t="s">
        <v>47</v>
      </c>
    </row>
    <row r="94" spans="1:1">
      <c r="A94" t="s">
        <v>47</v>
      </c>
    </row>
    <row r="95" spans="1:1">
      <c r="A95" t="s">
        <v>67</v>
      </c>
    </row>
    <row r="96" spans="1:1">
      <c r="A96" t="s">
        <v>68</v>
      </c>
    </row>
    <row r="97" spans="1:1">
      <c r="A97" t="s">
        <v>69</v>
      </c>
    </row>
    <row r="98" spans="1:1">
      <c r="A98" t="s">
        <v>70</v>
      </c>
    </row>
    <row r="99" spans="1:1">
      <c r="A99">
        <f>SUBSTITUTE("set tag {{ ZONE_UNTRUST }} color color1", "{{ ZONE_UNTRUST }}", 'values'!B9)</f>
        <v>0</v>
      </c>
    </row>
    <row r="100" spans="1:1">
      <c r="A100">
        <f>SUBSTITUTE("set tag {{ ZONE_TRUST }} color color13", "{{ ZONE_TRUST }}", 'values'!B8)</f>
        <v>0</v>
      </c>
    </row>
    <row r="101" spans="1:1">
      <c r="A101" t="s">
        <v>47</v>
      </c>
    </row>
    <row r="102" spans="1:1">
      <c r="A102" t="s">
        <v>47</v>
      </c>
    </row>
    <row r="103" spans="1:1">
      <c r="A103" t="s">
        <v>71</v>
      </c>
    </row>
    <row r="104" spans="1:1">
      <c r="A104" t="s">
        <v>72</v>
      </c>
    </row>
    <row r="105" spans="1:1">
      <c r="A105" t="s">
        <v>73</v>
      </c>
    </row>
    <row r="106" spans="1:1">
      <c r="A106" t="s">
        <v>74</v>
      </c>
    </row>
    <row r="107" spans="1:1">
      <c r="A107" t="s">
        <v>75</v>
      </c>
    </row>
    <row r="108" spans="1:1">
      <c r="A108" t="s">
        <v>76</v>
      </c>
    </row>
    <row r="109" spans="1:1">
      <c r="A109" t="s">
        <v>47</v>
      </c>
    </row>
    <row r="110" spans="1:1">
      <c r="A110" t="s">
        <v>77</v>
      </c>
    </row>
    <row r="111" spans="1:1">
      <c r="A111" t="s">
        <v>47</v>
      </c>
    </row>
    <row r="112" spans="1:1">
      <c r="A112" t="s">
        <v>78</v>
      </c>
    </row>
    <row r="113" spans="1:1">
      <c r="A113" t="s">
        <v>79</v>
      </c>
    </row>
    <row r="114" spans="1:1">
      <c r="A114">
        <f>SUBSTITUTE("set rulebase security rules No-log-ntp-syslog-traffic to {{ ZONE_UNTRUST }}", "{{ ZONE_UNTRUST }}", 'values'!B9)</f>
        <v>0</v>
      </c>
    </row>
    <row r="115" spans="1:1">
      <c r="A115">
        <f>SUBSTITUTE("set rulebase security rules No-log-ntp-syslog-traffic  from {{ ZONE_TRUST }}", "{{ ZONE_TRUST }}", 'values'!B8)</f>
        <v>0</v>
      </c>
    </row>
    <row r="116" spans="1:1">
      <c r="A116" t="s">
        <v>80</v>
      </c>
    </row>
    <row r="117" spans="1:1">
      <c r="A117" t="s">
        <v>81</v>
      </c>
    </row>
    <row r="118" spans="1:1">
      <c r="A118" t="s">
        <v>82</v>
      </c>
    </row>
    <row r="119" spans="1:1">
      <c r="A119" t="s">
        <v>83</v>
      </c>
    </row>
    <row r="120" spans="1:1">
      <c r="A120" t="s">
        <v>84</v>
      </c>
    </row>
    <row r="121" spans="1:1">
      <c r="A121" t="s">
        <v>85</v>
      </c>
    </row>
    <row r="122" spans="1:1">
      <c r="A122" t="s">
        <v>86</v>
      </c>
    </row>
    <row r="123" spans="1:1">
      <c r="A123" t="s">
        <v>87</v>
      </c>
    </row>
    <row r="124" spans="1:1">
      <c r="A124" t="s">
        <v>88</v>
      </c>
    </row>
    <row r="125" spans="1:1">
      <c r="A125" t="s">
        <v>89</v>
      </c>
    </row>
    <row r="126" spans="1:1">
      <c r="A126" t="s">
        <v>90</v>
      </c>
    </row>
    <row r="127" spans="1:1">
      <c r="A127" t="s">
        <v>91</v>
      </c>
    </row>
    <row r="128" spans="1:1">
      <c r="A128">
        <f>SUBSTITUTE("set rulebase security rules MSSP-no-unknown-URL-xfer to {{ ZONE_UNTRUST }}", "{{ ZONE_UNTRUST }}", 'values'!B9)</f>
        <v>0</v>
      </c>
    </row>
    <row r="129" spans="1:1">
      <c r="A129">
        <f>SUBSTITUTE("set rulebase security rules MSSP-no-unknown-URL-xfer from {{ ZONE_TRUST }}", "{{ ZONE_TRUST }}", 'values'!B8)</f>
        <v>0</v>
      </c>
    </row>
    <row r="130" spans="1:1">
      <c r="A130" t="s">
        <v>92</v>
      </c>
    </row>
    <row r="131" spans="1:1">
      <c r="A131" t="s">
        <v>93</v>
      </c>
    </row>
    <row r="132" spans="1:1">
      <c r="A132" t="s">
        <v>94</v>
      </c>
    </row>
    <row r="133" spans="1:1">
      <c r="A133" t="s">
        <v>95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99</v>
      </c>
    </row>
    <row r="138" spans="1:1">
      <c r="A138" t="s">
        <v>100</v>
      </c>
    </row>
    <row r="139" spans="1:1">
      <c r="A139" t="s">
        <v>101</v>
      </c>
    </row>
    <row r="140" spans="1:1">
      <c r="A140" t="s">
        <v>102</v>
      </c>
    </row>
    <row r="141" spans="1:1">
      <c r="A141" t="s">
        <v>103</v>
      </c>
    </row>
    <row r="142" spans="1:1">
      <c r="A142">
        <f>SUBSTITUTE("set rulebase security rules MSSP-allow-outbound to {{ ZONE_UNTRUST }}", "{{ ZONE_UNTRUST }}", 'values'!B9)</f>
        <v>0</v>
      </c>
    </row>
    <row r="143" spans="1:1">
      <c r="A143">
        <f>SUBSTITUTE("set rulebase security rules MSSP-allow-outbound from {{ ZONE_TRUST }}", "{{ ZONE_TRUST }}", 'values'!B8)</f>
        <v>0</v>
      </c>
    </row>
    <row r="144" spans="1:1">
      <c r="A144" t="s">
        <v>104</v>
      </c>
    </row>
    <row r="145" spans="1:1">
      <c r="A145" t="s">
        <v>105</v>
      </c>
    </row>
    <row r="146" spans="1:1">
      <c r="A146" t="s">
        <v>106</v>
      </c>
    </row>
    <row r="147" spans="1:1">
      <c r="A147" t="s">
        <v>107</v>
      </c>
    </row>
    <row r="148" spans="1:1">
      <c r="A148" t="s">
        <v>108</v>
      </c>
    </row>
    <row r="149" spans="1:1">
      <c r="A149" t="s">
        <v>109</v>
      </c>
    </row>
    <row r="150" spans="1:1">
      <c r="A150" t="s">
        <v>110</v>
      </c>
    </row>
    <row r="151" spans="1:1">
      <c r="A151" t="s">
        <v>111</v>
      </c>
    </row>
    <row r="152" spans="1:1">
      <c r="A152" t="s">
        <v>112</v>
      </c>
    </row>
    <row r="153" spans="1:1">
      <c r="A153" t="s">
        <v>113</v>
      </c>
    </row>
    <row r="154" spans="1:1">
      <c r="A154" t="s">
        <v>114</v>
      </c>
    </row>
    <row r="155" spans="1:1">
      <c r="A155" t="s">
        <v>115</v>
      </c>
    </row>
    <row r="156" spans="1:1">
      <c r="A156" t="s">
        <v>116</v>
      </c>
    </row>
    <row r="157" spans="1:1">
      <c r="A157">
        <f>SUBSTITUTE("set rulebase security rules MSSP-non-def-SSL-ports to {{ ZONE_UNTRUST }}", "{{ ZONE_UNTRUST }}", 'values'!B9)</f>
        <v>0</v>
      </c>
    </row>
    <row r="158" spans="1:1">
      <c r="A158">
        <f>SUBSTITUTE("set rulebase security rules MSSP-non-def-SSL-ports from {{ ZONE_TRUST }}", "{{ ZONE_TRUST }}", 'values'!B8)</f>
        <v>0</v>
      </c>
    </row>
    <row r="159" spans="1:1">
      <c r="A159" t="s">
        <v>117</v>
      </c>
    </row>
    <row r="160" spans="1:1">
      <c r="A160" t="s">
        <v>118</v>
      </c>
    </row>
    <row r="161" spans="1:1">
      <c r="A161" t="s">
        <v>119</v>
      </c>
    </row>
    <row r="162" spans="1:1">
      <c r="A162" t="s">
        <v>120</v>
      </c>
    </row>
    <row r="163" spans="1:1">
      <c r="A163" t="s">
        <v>121</v>
      </c>
    </row>
    <row r="164" spans="1:1">
      <c r="A164" t="s">
        <v>122</v>
      </c>
    </row>
    <row r="165" spans="1:1">
      <c r="A165" t="s">
        <v>123</v>
      </c>
    </row>
    <row r="166" spans="1:1">
      <c r="A166" t="s">
        <v>124</v>
      </c>
    </row>
    <row r="167" spans="1:1">
      <c r="A167" t="s">
        <v>125</v>
      </c>
    </row>
    <row r="168" spans="1:1">
      <c r="A168" t="s">
        <v>126</v>
      </c>
    </row>
    <row r="169" spans="1:1">
      <c r="A169" t="s">
        <v>127</v>
      </c>
    </row>
    <row r="170" spans="1:1">
      <c r="A170" t="s">
        <v>128</v>
      </c>
    </row>
    <row r="171" spans="1:1">
      <c r="A171" t="s">
        <v>129</v>
      </c>
    </row>
    <row r="172" spans="1:1">
      <c r="A172">
        <f>SUBSTITUTE("set rulebase security rules MSSP-non-def-web-ports to {{ ZONE_UNTRUST }}", "{{ ZONE_UNTRUST }}", 'values'!B9)</f>
        <v>0</v>
      </c>
    </row>
    <row r="173" spans="1:1">
      <c r="A173">
        <f>SUBSTITUTE("set rulebase security rules MSSP-non-def-web-ports from {{ ZONE_TRUST }}", "{{ ZONE_TRUST }}", 'values'!B8)</f>
        <v>0</v>
      </c>
    </row>
    <row r="174" spans="1:1">
      <c r="A174" t="s">
        <v>130</v>
      </c>
    </row>
    <row r="175" spans="1:1">
      <c r="A175" t="s">
        <v>131</v>
      </c>
    </row>
    <row r="176" spans="1:1">
      <c r="A176" t="s">
        <v>132</v>
      </c>
    </row>
    <row r="177" spans="1:1">
      <c r="A177" t="s">
        <v>133</v>
      </c>
    </row>
    <row r="178" spans="1:1">
      <c r="A178" t="s">
        <v>134</v>
      </c>
    </row>
    <row r="179" spans="1:1">
      <c r="A179" t="s">
        <v>135</v>
      </c>
    </row>
    <row r="180" spans="1:1">
      <c r="A180" t="s">
        <v>136</v>
      </c>
    </row>
    <row r="181" spans="1:1">
      <c r="A181" t="s">
        <v>137</v>
      </c>
    </row>
    <row r="182" spans="1:1">
      <c r="A182" t="s">
        <v>138</v>
      </c>
    </row>
    <row r="183" spans="1:1">
      <c r="A183" t="s">
        <v>139</v>
      </c>
    </row>
    <row r="184" spans="1:1">
      <c r="A184" t="s">
        <v>140</v>
      </c>
    </row>
    <row r="185" spans="1:1">
      <c r="A185" t="s">
        <v>141</v>
      </c>
    </row>
    <row r="186" spans="1:1">
      <c r="A186" t="s">
        <v>142</v>
      </c>
    </row>
    <row r="187" spans="1:1">
      <c r="A187">
        <f>SUBSTITUTE("set rulebase security rules MSSP-find-non-def-apps to {{ ZONE_UNTRUST }}", "{{ ZONE_UNTRUST }}", 'values'!B9)</f>
        <v>0</v>
      </c>
    </row>
    <row r="188" spans="1:1">
      <c r="A188">
        <f>SUBSTITUTE("set rulebase security rules MSSP-find-non-def-apps from {{ ZONE_TRUST }}", "{{ ZONE_TRUST }}", 'values'!B8)</f>
        <v>0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147</v>
      </c>
    </row>
    <row r="203" spans="1:1">
      <c r="A203" t="s">
        <v>47</v>
      </c>
    </row>
    <row r="204" spans="1:1">
      <c r="A204" t="s">
        <v>47</v>
      </c>
    </row>
    <row r="205" spans="1:1">
      <c r="A205" t="s">
        <v>156</v>
      </c>
    </row>
    <row r="206" spans="1:1">
      <c r="A206" t="s">
        <v>157</v>
      </c>
    </row>
    <row r="207" spans="1:1">
      <c r="A207" t="s">
        <v>158</v>
      </c>
    </row>
    <row r="208" spans="1:1">
      <c r="A208">
        <f>SUBSTITUTE("set rulebase security rules No-log-ntp-syslog-traffic to {{ ZONE_UNTRUST }}", "{{ ZONE_UNTRUST }}", 'values'!B9)</f>
        <v>0</v>
      </c>
    </row>
    <row r="209" spans="1:1">
      <c r="A209">
        <f>SUBSTITUTE("set rulebase security rules No-log-ntp-syslog-traffic  from {{ ZONE_TRUST }}", "{{ ZONE_TRUST }}", 'values'!B8)</f>
        <v>0</v>
      </c>
    </row>
    <row r="210" spans="1:1">
      <c r="A210" t="s">
        <v>80</v>
      </c>
    </row>
    <row r="211" spans="1:1">
      <c r="A211" t="s">
        <v>81</v>
      </c>
    </row>
    <row r="212" spans="1:1">
      <c r="A212" t="s">
        <v>82</v>
      </c>
    </row>
    <row r="213" spans="1:1">
      <c r="A213" t="s">
        <v>83</v>
      </c>
    </row>
    <row r="214" spans="1:1">
      <c r="A214" t="s">
        <v>84</v>
      </c>
    </row>
    <row r="215" spans="1:1">
      <c r="A215" t="s">
        <v>85</v>
      </c>
    </row>
    <row r="216" spans="1:1">
      <c r="A216" t="s">
        <v>86</v>
      </c>
    </row>
    <row r="217" spans="1:1">
      <c r="A217" t="s">
        <v>87</v>
      </c>
    </row>
    <row r="218" spans="1:1">
      <c r="A218" t="s">
        <v>88</v>
      </c>
    </row>
    <row r="219" spans="1:1">
      <c r="A219" t="s">
        <v>89</v>
      </c>
    </row>
    <row r="220" spans="1:1">
      <c r="A220" t="s">
        <v>159</v>
      </c>
    </row>
    <row r="221" spans="1:1">
      <c r="A221">
        <f>SUBSTITUTE("set rulebase security rules MSSP-allow-outbound to {{ ZONE_UNTRUST }}", "{{ ZONE_UNTRUST }}", 'values'!B9)</f>
        <v>0</v>
      </c>
    </row>
    <row r="222" spans="1:1">
      <c r="A222">
        <f>SUBSTITUTE("set rulebase security rules MSSP-allow-outbound from {{ ZONE_TRUST }}", "{{ ZONE_TRUST }}", 'values'!B8)</f>
        <v>0</v>
      </c>
    </row>
    <row r="223" spans="1:1">
      <c r="A223" t="s">
        <v>104</v>
      </c>
    </row>
    <row r="224" spans="1:1">
      <c r="A224" t="s">
        <v>105</v>
      </c>
    </row>
    <row r="225" spans="1:1">
      <c r="A225" t="s">
        <v>106</v>
      </c>
    </row>
    <row r="226" spans="1:1">
      <c r="A226" t="s">
        <v>107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111</v>
      </c>
    </row>
    <row r="231" spans="1:1">
      <c r="A231" t="s">
        <v>112</v>
      </c>
    </row>
    <row r="232" spans="1:1">
      <c r="A232" t="s">
        <v>113</v>
      </c>
    </row>
    <row r="233" spans="1:1">
      <c r="A233" t="s">
        <v>160</v>
      </c>
    </row>
    <row r="234" spans="1:1">
      <c r="A234" t="s">
        <v>161</v>
      </c>
    </row>
    <row r="235" spans="1:1">
      <c r="A235" t="s">
        <v>116</v>
      </c>
    </row>
    <row r="236" spans="1:1">
      <c r="A236">
        <f>SUBSTITUTE("set rulebase security rules MSSP-non-def-SSL-ports to {{ ZONE_UNTRUST }}", "{{ ZONE_UNTRUST }}", 'values'!B9)</f>
        <v>0</v>
      </c>
    </row>
    <row r="237" spans="1:1">
      <c r="A237">
        <f>SUBSTITUTE("set rulebase security rules MSSP-non-def-SSL-ports from {{ ZONE_TRUST }}", "{{ ZONE_TRUST }}", 'values'!B8)</f>
        <v>0</v>
      </c>
    </row>
    <row r="238" spans="1:1">
      <c r="A238" t="s">
        <v>117</v>
      </c>
    </row>
    <row r="239" spans="1:1">
      <c r="A239" t="s">
        <v>118</v>
      </c>
    </row>
    <row r="240" spans="1:1">
      <c r="A240" t="s">
        <v>119</v>
      </c>
    </row>
    <row r="241" spans="1:1">
      <c r="A241" t="s">
        <v>120</v>
      </c>
    </row>
    <row r="242" spans="1:1">
      <c r="A242" t="s">
        <v>121</v>
      </c>
    </row>
    <row r="243" spans="1:1">
      <c r="A243" t="s">
        <v>122</v>
      </c>
    </row>
    <row r="244" spans="1:1">
      <c r="A244" t="s">
        <v>123</v>
      </c>
    </row>
    <row r="245" spans="1:1">
      <c r="A245" t="s">
        <v>124</v>
      </c>
    </row>
    <row r="246" spans="1:1">
      <c r="A246" t="s">
        <v>125</v>
      </c>
    </row>
    <row r="247" spans="1:1">
      <c r="A247" t="s">
        <v>126</v>
      </c>
    </row>
    <row r="248" spans="1:1">
      <c r="A248" t="s">
        <v>162</v>
      </c>
    </row>
    <row r="249" spans="1:1">
      <c r="A249" t="s">
        <v>163</v>
      </c>
    </row>
    <row r="250" spans="1:1">
      <c r="A250" t="s">
        <v>129</v>
      </c>
    </row>
    <row r="251" spans="1:1">
      <c r="A251">
        <f>SUBSTITUTE("set rulebase security rules MSSP-non-def-web-ports to {{ ZONE_UNTRUST }}", "{{ ZONE_UNTRUST }}", 'values'!B9)</f>
        <v>0</v>
      </c>
    </row>
    <row r="252" spans="1:1">
      <c r="A252">
        <f>SUBSTITUTE("set rulebase security rules MSSP-non-def-web-ports from {{ ZONE_TRUST }}", "{{ ZONE_TRUST }}", 'values'!B8)</f>
        <v>0</v>
      </c>
    </row>
    <row r="253" spans="1:1">
      <c r="A253" t="s">
        <v>130</v>
      </c>
    </row>
    <row r="254" spans="1:1">
      <c r="A254" t="s">
        <v>131</v>
      </c>
    </row>
    <row r="255" spans="1:1">
      <c r="A255" t="s">
        <v>132</v>
      </c>
    </row>
    <row r="256" spans="1:1">
      <c r="A256" t="s">
        <v>133</v>
      </c>
    </row>
    <row r="257" spans="1:1">
      <c r="A257" t="s">
        <v>134</v>
      </c>
    </row>
    <row r="258" spans="1:1">
      <c r="A258" t="s">
        <v>135</v>
      </c>
    </row>
    <row r="259" spans="1:1">
      <c r="A259" t="s">
        <v>136</v>
      </c>
    </row>
    <row r="260" spans="1:1">
      <c r="A260" t="s">
        <v>137</v>
      </c>
    </row>
    <row r="261" spans="1:1">
      <c r="A261" t="s">
        <v>138</v>
      </c>
    </row>
    <row r="262" spans="1:1">
      <c r="A262" t="s">
        <v>139</v>
      </c>
    </row>
    <row r="263" spans="1:1">
      <c r="A263" t="s">
        <v>164</v>
      </c>
    </row>
    <row r="264" spans="1:1">
      <c r="A264" t="s">
        <v>165</v>
      </c>
    </row>
    <row r="265" spans="1:1">
      <c r="A265" t="s">
        <v>142</v>
      </c>
    </row>
    <row r="266" spans="1:1">
      <c r="A266">
        <f>SUBSTITUTE("set rulebase security rules MSSP-find-non-def-apps to {{ ZONE_UNTRUST }}", "{{ ZONE_UNTRUST }}", 'values'!B9)</f>
        <v>0</v>
      </c>
    </row>
    <row r="267" spans="1:1">
      <c r="A267">
        <f>SUBSTITUTE("set rulebase security rules MSSP-find-non-def-apps from {{ ZONE_TRUST }}", "{{ ZONE_TRUST }}", 'values'!B8)</f>
        <v>0</v>
      </c>
    </row>
    <row r="268" spans="1:1">
      <c r="A268" t="s">
        <v>143</v>
      </c>
    </row>
    <row r="269" spans="1:1">
      <c r="A269" t="s">
        <v>144</v>
      </c>
    </row>
    <row r="270" spans="1:1">
      <c r="A270" t="s">
        <v>145</v>
      </c>
    </row>
    <row r="271" spans="1:1">
      <c r="A271" t="s">
        <v>146</v>
      </c>
    </row>
    <row r="272" spans="1:1">
      <c r="A272" t="s">
        <v>147</v>
      </c>
    </row>
    <row r="273" spans="1:1">
      <c r="A273" t="s">
        <v>148</v>
      </c>
    </row>
    <row r="274" spans="1:1">
      <c r="A274" t="s">
        <v>149</v>
      </c>
    </row>
    <row r="275" spans="1:1">
      <c r="A275" t="s">
        <v>150</v>
      </c>
    </row>
    <row r="276" spans="1:1">
      <c r="A276" t="s">
        <v>166</v>
      </c>
    </row>
    <row r="277" spans="1:1">
      <c r="A277" t="s">
        <v>167</v>
      </c>
    </row>
    <row r="278" spans="1:1">
      <c r="A278" t="s">
        <v>168</v>
      </c>
    </row>
    <row r="279" spans="1:1">
      <c r="A279" t="s">
        <v>154</v>
      </c>
    </row>
    <row r="280" spans="1:1">
      <c r="A280" t="s">
        <v>155</v>
      </c>
    </row>
    <row r="281" spans="1:1">
      <c r="A281" t="s">
        <v>147</v>
      </c>
    </row>
    <row r="282" spans="1:1">
      <c r="A282" t="s">
        <v>47</v>
      </c>
    </row>
    <row r="283" spans="1:1">
      <c r="A283" t="s">
        <v>47</v>
      </c>
    </row>
    <row r="284" spans="1:1">
      <c r="A284" t="s">
        <v>169</v>
      </c>
    </row>
    <row r="285" spans="1:1">
      <c r="A285" t="s">
        <v>170</v>
      </c>
    </row>
    <row r="286" spans="1:1">
      <c r="A286" t="s">
        <v>171</v>
      </c>
    </row>
    <row r="287" spans="1:1">
      <c r="A287">
        <f>SUBSTITUTE("set rulebase security rules No-log-ntp-syslog-traffic to {{ ZONE_UNTRUST }}", "{{ ZONE_UNTRUST }}", 'values'!B9)</f>
        <v>0</v>
      </c>
    </row>
    <row r="288" spans="1:1">
      <c r="A288">
        <f>SUBSTITUTE("set rulebase security rules No-log-ntp-syslog-traffic  from {{ ZONE_TRUST }}", "{{ ZONE_TRUST }}", 'values'!B8)</f>
        <v>0</v>
      </c>
    </row>
    <row r="289" spans="1:1">
      <c r="A289" t="s">
        <v>80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83</v>
      </c>
    </row>
    <row r="293" spans="1:1">
      <c r="A293" t="s">
        <v>84</v>
      </c>
    </row>
    <row r="294" spans="1:1">
      <c r="A294" t="s">
        <v>85</v>
      </c>
    </row>
    <row r="295" spans="1:1">
      <c r="A295" t="s">
        <v>86</v>
      </c>
    </row>
    <row r="296" spans="1:1">
      <c r="A296" t="s">
        <v>87</v>
      </c>
    </row>
    <row r="297" spans="1:1">
      <c r="A297" t="s">
        <v>88</v>
      </c>
    </row>
    <row r="298" spans="1:1">
      <c r="A298" t="s">
        <v>89</v>
      </c>
    </row>
    <row r="299" spans="1:1">
      <c r="A299" t="s">
        <v>172</v>
      </c>
    </row>
    <row r="300" spans="1:1">
      <c r="A300">
        <f>SUBSTITUTE("set rulebase security rules MSSP-allow-outbound to {{ ZONE_UNTRUST }}", "{{ ZONE_UNTRUST }}", 'values'!B9)</f>
        <v>0</v>
      </c>
    </row>
    <row r="301" spans="1:1">
      <c r="A301">
        <f>SUBSTITUTE("set rulebase security rules MSSP-allow-outbound from {{ ZONE_TRUST }}", "{{ ZONE_TRUST }}", 'values'!B8)</f>
        <v>0</v>
      </c>
    </row>
    <row r="302" spans="1:1">
      <c r="A302" t="s">
        <v>104</v>
      </c>
    </row>
    <row r="303" spans="1:1">
      <c r="A303" t="s">
        <v>105</v>
      </c>
    </row>
    <row r="304" spans="1:1">
      <c r="A304" t="s">
        <v>106</v>
      </c>
    </row>
    <row r="305" spans="1:1">
      <c r="A305" t="s">
        <v>107</v>
      </c>
    </row>
    <row r="306" spans="1:1">
      <c r="A306" t="s">
        <v>108</v>
      </c>
    </row>
    <row r="307" spans="1:1">
      <c r="A307" t="s">
        <v>109</v>
      </c>
    </row>
    <row r="308" spans="1:1">
      <c r="A308" t="s">
        <v>110</v>
      </c>
    </row>
    <row r="309" spans="1:1">
      <c r="A309" t="s">
        <v>111</v>
      </c>
    </row>
    <row r="310" spans="1:1">
      <c r="A310" t="s">
        <v>112</v>
      </c>
    </row>
    <row r="311" spans="1:1">
      <c r="A311" t="s">
        <v>113</v>
      </c>
    </row>
    <row r="312" spans="1:1">
      <c r="A312" t="s">
        <v>173</v>
      </c>
    </row>
    <row r="313" spans="1:1">
      <c r="A313" t="s">
        <v>174</v>
      </c>
    </row>
    <row r="314" spans="1:1">
      <c r="A314" t="s">
        <v>116</v>
      </c>
    </row>
    <row r="315" spans="1:1">
      <c r="A315">
        <f>SUBSTITUTE("set rulebase security rules MSSP-non-def-SSL-ports to {{ ZONE_UNTRUST }}", "{{ ZONE_UNTRUST }}", 'values'!B9)</f>
        <v>0</v>
      </c>
    </row>
    <row r="316" spans="1:1">
      <c r="A316">
        <f>SUBSTITUTE("set rulebase security rules MSSP-non-def-SSL-ports from {{ ZONE_TRUST }}", "{{ ZONE_TRUST }}", 'values'!B8)</f>
        <v>0</v>
      </c>
    </row>
    <row r="317" spans="1:1">
      <c r="A317" t="s">
        <v>117</v>
      </c>
    </row>
    <row r="318" spans="1:1">
      <c r="A318" t="s">
        <v>118</v>
      </c>
    </row>
    <row r="319" spans="1:1">
      <c r="A319" t="s">
        <v>119</v>
      </c>
    </row>
    <row r="320" spans="1:1">
      <c r="A320" t="s">
        <v>120</v>
      </c>
    </row>
    <row r="321" spans="1:1">
      <c r="A321" t="s">
        <v>121</v>
      </c>
    </row>
    <row r="322" spans="1:1">
      <c r="A322" t="s">
        <v>122</v>
      </c>
    </row>
    <row r="323" spans="1:1">
      <c r="A323" t="s">
        <v>123</v>
      </c>
    </row>
    <row r="324" spans="1:1">
      <c r="A324" t="s">
        <v>124</v>
      </c>
    </row>
    <row r="325" spans="1:1">
      <c r="A325" t="s">
        <v>125</v>
      </c>
    </row>
    <row r="326" spans="1:1">
      <c r="A326" t="s">
        <v>126</v>
      </c>
    </row>
    <row r="327" spans="1:1">
      <c r="A327" t="s">
        <v>175</v>
      </c>
    </row>
    <row r="328" spans="1:1">
      <c r="A328" t="s">
        <v>176</v>
      </c>
    </row>
    <row r="329" spans="1:1">
      <c r="A329" t="s">
        <v>129</v>
      </c>
    </row>
    <row r="330" spans="1:1">
      <c r="A330">
        <f>SUBSTITUTE("set rulebase security rules MSSP-non-def-web-ports to {{ ZONE_UNTRUST }}", "{{ ZONE_UNTRUST }}", 'values'!B9)</f>
        <v>0</v>
      </c>
    </row>
    <row r="331" spans="1:1">
      <c r="A331">
        <f>SUBSTITUTE("set rulebase security rules MSSP-non-def-web-ports from {{ ZONE_TRUST }}", "{{ ZONE_TRUST }}", 'values'!B8)</f>
        <v>0</v>
      </c>
    </row>
    <row r="332" spans="1:1">
      <c r="A332" t="s">
        <v>130</v>
      </c>
    </row>
    <row r="333" spans="1:1">
      <c r="A333" t="s">
        <v>131</v>
      </c>
    </row>
    <row r="334" spans="1:1">
      <c r="A334" t="s">
        <v>132</v>
      </c>
    </row>
    <row r="335" spans="1:1">
      <c r="A335" t="s">
        <v>133</v>
      </c>
    </row>
    <row r="336" spans="1:1">
      <c r="A336" t="s">
        <v>134</v>
      </c>
    </row>
    <row r="337" spans="1:1">
      <c r="A337" t="s">
        <v>135</v>
      </c>
    </row>
    <row r="338" spans="1:1">
      <c r="A338" t="s">
        <v>136</v>
      </c>
    </row>
    <row r="339" spans="1:1">
      <c r="A339" t="s">
        <v>137</v>
      </c>
    </row>
    <row r="340" spans="1:1">
      <c r="A340" t="s">
        <v>138</v>
      </c>
    </row>
    <row r="341" spans="1:1">
      <c r="A341" t="s">
        <v>139</v>
      </c>
    </row>
    <row r="342" spans="1:1">
      <c r="A342" t="s">
        <v>177</v>
      </c>
    </row>
    <row r="343" spans="1:1">
      <c r="A343" t="s">
        <v>178</v>
      </c>
    </row>
    <row r="344" spans="1:1">
      <c r="A344" t="s">
        <v>142</v>
      </c>
    </row>
    <row r="345" spans="1:1">
      <c r="A345">
        <f>SUBSTITUTE("set rulebase security rules MSSP-find-non-def-apps to {{ ZONE_UNTRUST }}", "{{ ZONE_UNTRUST }}", 'values'!B9)</f>
        <v>0</v>
      </c>
    </row>
    <row r="346" spans="1:1">
      <c r="A346">
        <f>SUBSTITUTE("set rulebase security rules MSSP-find-non-def-apps from {{ ZONE_TRUST }}", "{{ ZONE_TRUST }}", 'values'!B8)</f>
        <v>0</v>
      </c>
    </row>
    <row r="347" spans="1:1">
      <c r="A347" t="s">
        <v>143</v>
      </c>
    </row>
    <row r="348" spans="1:1">
      <c r="A348" t="s">
        <v>144</v>
      </c>
    </row>
    <row r="349" spans="1:1">
      <c r="A349" t="s">
        <v>145</v>
      </c>
    </row>
    <row r="350" spans="1:1">
      <c r="A350" t="s">
        <v>146</v>
      </c>
    </row>
    <row r="351" spans="1:1">
      <c r="A351" t="s">
        <v>147</v>
      </c>
    </row>
    <row r="352" spans="1:1">
      <c r="A352" t="s">
        <v>148</v>
      </c>
    </row>
    <row r="353" spans="1:1">
      <c r="A353" t="s">
        <v>149</v>
      </c>
    </row>
    <row r="354" spans="1:1">
      <c r="A354" t="s">
        <v>150</v>
      </c>
    </row>
    <row r="355" spans="1:1">
      <c r="A355" t="s">
        <v>179</v>
      </c>
    </row>
    <row r="356" spans="1:1">
      <c r="A356" t="s">
        <v>180</v>
      </c>
    </row>
    <row r="357" spans="1:1">
      <c r="A357" t="s">
        <v>181</v>
      </c>
    </row>
    <row r="358" spans="1:1">
      <c r="A358" t="s">
        <v>154</v>
      </c>
    </row>
    <row r="359" spans="1:1">
      <c r="A359" t="s">
        <v>155</v>
      </c>
    </row>
    <row r="360" spans="1:1">
      <c r="A360" t="s">
        <v>147</v>
      </c>
    </row>
    <row r="361" spans="1:1">
      <c r="A361" t="s">
        <v>47</v>
      </c>
    </row>
    <row r="362" spans="1:1">
      <c r="A36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set commands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2019-01-22T18:24:12Z</dcterms:created>
  <dcterms:modified xsi:type="dcterms:W3CDTF">2019-01-22T18:24:12Z</dcterms:modified>
</cp:coreProperties>
</file>