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adae727024c4e/DOCUMENTOS/DIO - EXCEL/"/>
    </mc:Choice>
  </mc:AlternateContent>
  <xr:revisionPtr revIDLastSave="157" documentId="8_{25794D8D-1DA5-480F-BE41-E0E6BB086407}" xr6:coauthVersionLast="47" xr6:coauthVersionMax="47" xr10:uidLastSave="{30C2EA81-666C-45CF-A9A1-AC56F51AC2D4}"/>
  <bookViews>
    <workbookView xWindow="-120" yWindow="-120" windowWidth="20730" windowHeight="11040" tabRatio="79" xr2:uid="{8D7EBA7B-664D-4D4C-9A7C-4272F555B063}"/>
  </bookViews>
  <sheets>
    <sheet name="Simulador" sheetId="1" r:id="rId1"/>
    <sheet name="auxiliar" sheetId="2" r:id="rId2"/>
  </sheets>
  <definedNames>
    <definedName name="APORTE">Simulador!$C$4</definedName>
    <definedName name="APORTE_RECOMENDADO">Simulador!$F$6</definedName>
    <definedName name="DIVIDENDO">Simulador!$C$8</definedName>
    <definedName name="PATRIMONIO">Simulador!$C$7</definedName>
    <definedName name="PRAZO">Simulador!$C$5</definedName>
    <definedName name="RENDIMENTO">Simulador!$F$5</definedName>
    <definedName name="SALARIO">Simulador!$F$4</definedName>
    <definedName name="TAXA">Simulador!$C$6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1" i="1"/>
  <c r="B11" i="2"/>
  <c r="B10" i="2"/>
  <c r="B9" i="2"/>
  <c r="B8" i="2"/>
  <c r="B7" i="2"/>
  <c r="B6" i="2"/>
  <c r="B4" i="2"/>
  <c r="B5" i="2"/>
  <c r="B3" i="2"/>
  <c r="F6" i="1"/>
  <c r="C4" i="1" s="1"/>
  <c r="D22" i="1" l="1"/>
  <c r="D23" i="1"/>
  <c r="D21" i="1"/>
  <c r="C14" i="1"/>
  <c r="D14" i="1" s="1"/>
  <c r="C12" i="1"/>
  <c r="D12" i="1" s="1"/>
  <c r="C13" i="1"/>
  <c r="D13" i="1" s="1"/>
  <c r="C15" i="1"/>
  <c r="D15" i="1" s="1"/>
  <c r="C11" i="1"/>
  <c r="D11" i="1" s="1"/>
  <c r="C7" i="1"/>
  <c r="C8" i="1" s="1"/>
  <c r="D24" i="1" l="1"/>
</calcChain>
</file>

<file path=xl/sharedStrings.xml><?xml version="1.0" encoding="utf-8"?>
<sst xmlns="http://schemas.openxmlformats.org/spreadsheetml/2006/main" count="51" uniqueCount="33">
  <si>
    <t>Quanto devo investir?</t>
  </si>
  <si>
    <t>Por quanto tempo?</t>
  </si>
  <si>
    <t>Taxa rendimento</t>
  </si>
  <si>
    <t>Patrimônio Acumulado</t>
  </si>
  <si>
    <t>Dividendos mensais</t>
  </si>
  <si>
    <t>Patrimônio acumulado em 2 anos</t>
  </si>
  <si>
    <t>Patrimônio acumulado em 5 anos</t>
  </si>
  <si>
    <t>Patrimônio acumulado em 10 anos</t>
  </si>
  <si>
    <t>Patrimônio acumulado em 20 anos</t>
  </si>
  <si>
    <t>Patrimônio acumulado em 30 anos</t>
  </si>
  <si>
    <t>Salário</t>
  </si>
  <si>
    <t>Rendimento</t>
  </si>
  <si>
    <t>Aporte recomendado</t>
  </si>
  <si>
    <t>PERFIL</t>
  </si>
  <si>
    <t>Moderado</t>
  </si>
  <si>
    <t>Fundo FIIS</t>
  </si>
  <si>
    <t>%</t>
  </si>
  <si>
    <t>Aportes</t>
  </si>
  <si>
    <t>Tijolo</t>
  </si>
  <si>
    <t>Papel</t>
  </si>
  <si>
    <t>Híbrido</t>
  </si>
  <si>
    <t>Perfil</t>
  </si>
  <si>
    <t>Chave</t>
  </si>
  <si>
    <t>Conservador</t>
  </si>
  <si>
    <t>Agressivo</t>
  </si>
  <si>
    <t>TOTAL</t>
  </si>
  <si>
    <t>SUGESTÃO APORTES POR PERFIL</t>
  </si>
  <si>
    <t>ESPECIFICAÇÕES</t>
  </si>
  <si>
    <t>CENÁRIOS</t>
  </si>
  <si>
    <t>SIMULADOR INVESTIMENTO - FUNDOS IMOBILIÁRIOS</t>
  </si>
  <si>
    <t>INVESTIMENTO MENSAL</t>
  </si>
  <si>
    <t>Patrimônio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</si>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</sst>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indexed="64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indexed="64"/>
      </left>
      <right style="medium">
        <color theme="2" tint="-0.499984740745262"/>
      </right>
      <top style="medium">
        <color theme="2" tint="-0.499984740745262"/>
      </top>
      <bottom style="medium">
        <color indexed="64"/>
      </bottom>
      <diagonal/>
    </border>
    <border>
      <left style="medium">
        <color theme="2" tint="-0.499984740745262"/>
      </left>
      <right style="medium">
        <color indexed="64"/>
      </right>
      <top style="medium">
        <color theme="2" tint="-0.499984740745262"/>
      </top>
      <bottom style="medium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indexed="64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indexed="64"/>
      </right>
      <top/>
      <bottom style="medium">
        <color theme="2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/>
    <xf numFmtId="10" fontId="0" fillId="0" borderId="5" xfId="0" applyNumberFormat="1" applyBorder="1"/>
    <xf numFmtId="0" fontId="5" fillId="2" borderId="8" xfId="2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3" borderId="0" xfId="0" applyNumberFormat="1" applyFill="1"/>
    <xf numFmtId="44" fontId="0" fillId="0" borderId="10" xfId="3" applyFont="1" applyBorder="1"/>
    <xf numFmtId="44" fontId="0" fillId="0" borderId="5" xfId="3" applyFont="1" applyBorder="1"/>
    <xf numFmtId="0" fontId="6" fillId="2" borderId="0" xfId="0" applyFont="1" applyFill="1"/>
    <xf numFmtId="0" fontId="4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/>
    <xf numFmtId="0" fontId="6" fillId="2" borderId="0" xfId="0" applyFont="1" applyFill="1" applyAlignment="1">
      <alignment horizontal="center"/>
    </xf>
    <xf numFmtId="44" fontId="0" fillId="5" borderId="5" xfId="3" applyFont="1" applyFill="1" applyBorder="1"/>
    <xf numFmtId="44" fontId="0" fillId="5" borderId="7" xfId="3" applyFont="1" applyFill="1" applyBorder="1"/>
    <xf numFmtId="44" fontId="0" fillId="5" borderId="0" xfId="3" applyFont="1" applyFill="1"/>
    <xf numFmtId="0" fontId="3" fillId="0" borderId="9" xfId="0" applyFont="1" applyBorder="1"/>
    <xf numFmtId="0" fontId="3" fillId="0" borderId="4" xfId="0" applyFont="1" applyBorder="1"/>
    <xf numFmtId="0" fontId="3" fillId="0" borderId="9" xfId="0" applyFont="1" applyFill="1" applyBorder="1"/>
    <xf numFmtId="0" fontId="3" fillId="0" borderId="4" xfId="0" applyFont="1" applyFill="1" applyBorder="1"/>
    <xf numFmtId="0" fontId="3" fillId="5" borderId="4" xfId="0" applyFont="1" applyFill="1" applyBorder="1"/>
    <xf numFmtId="0" fontId="3" fillId="5" borderId="6" xfId="0" applyFont="1" applyFill="1" applyBorder="1"/>
    <xf numFmtId="0" fontId="7" fillId="0" borderId="0" xfId="0" applyFont="1"/>
    <xf numFmtId="0" fontId="7" fillId="0" borderId="3" xfId="0" applyFont="1" applyBorder="1"/>
    <xf numFmtId="0" fontId="3" fillId="5" borderId="0" xfId="0" applyFont="1" applyFill="1"/>
  </cellXfs>
  <cellStyles count="4">
    <cellStyle name="Moeda" xfId="3" builtinId="4"/>
    <cellStyle name="Normal" xfId="0" builtinId="0"/>
    <cellStyle name="Porcentagem" xfId="1" builtinId="5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Simulador!$C$20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Simulador!$B$21:$B$23</c:f>
              <c:strCache>
                <c:ptCount val="3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</c:strCache>
            </c:strRef>
          </c:cat>
          <c:val>
            <c:numRef>
              <c:f>Simulador!$C$21:$C$23</c:f>
              <c:numCache>
                <c:formatCode>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1-4053-8556-7933E7251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671839"/>
        <c:axId val="1816673279"/>
      </c:barChart>
      <c:catAx>
        <c:axId val="18166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673279"/>
        <c:crosses val="autoZero"/>
        <c:auto val="1"/>
        <c:lblAlgn val="ctr"/>
        <c:lblOffset val="100"/>
        <c:noMultiLvlLbl val="0"/>
      </c:catAx>
      <c:valAx>
        <c:axId val="18166732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1667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64214</xdr:colOff>
      <xdr:row>15</xdr:row>
      <xdr:rowOff>64214</xdr:rowOff>
    </xdr:from>
    <xdr:to>
      <xdr:col>6</xdr:col>
      <xdr:colOff>107023</xdr:colOff>
      <xdr:row>24</xdr:row>
      <xdr:rowOff>92681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AA6A90-46EA-357A-3877-70EFD0B5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EC6A-A96F-4BB9-A47C-B1F9F2465B84}">
  <dimension ref="A1:G39"/>
  <sheetViews>
    <sheetView showGridLines="0" showRowColHeaders="0" tabSelected="1" zoomScale="89" zoomScaleNormal="89" workbookViewId="0">
      <selection activeCell="C29" sqref="C29"/>
    </sheetView>
  </sheetViews>
  <sheetFormatPr defaultColWidth="0" defaultRowHeight="15" x14ac:dyDescent="0.25"/>
  <cols>
    <col min="1" max="1" width="3.28515625" customWidth="1"/>
    <col min="2" max="2" width="66" bestFit="1" customWidth="1"/>
    <col min="3" max="3" width="16.7109375" bestFit="1" customWidth="1"/>
    <col min="4" max="4" width="13.85546875" bestFit="1" customWidth="1"/>
    <col min="5" max="5" width="20.140625" bestFit="1" customWidth="1"/>
    <col min="6" max="6" width="12.7109375" bestFit="1" customWidth="1"/>
    <col min="7" max="7" width="4.7109375" customWidth="1"/>
    <col min="8" max="16384" width="9.140625" hidden="1"/>
  </cols>
  <sheetData>
    <row r="1" spans="1:6" s="7" customFormat="1" ht="51.75" customHeight="1" thickBot="1" x14ac:dyDescent="0.3">
      <c r="B1" s="7" t="s">
        <v>29</v>
      </c>
    </row>
    <row r="2" spans="1:6" ht="15.75" thickTop="1" x14ac:dyDescent="0.25"/>
    <row r="3" spans="1:6" s="17" customFormat="1" x14ac:dyDescent="0.25">
      <c r="B3" s="18" t="s">
        <v>30</v>
      </c>
      <c r="C3" s="18"/>
      <c r="E3" s="18" t="s">
        <v>27</v>
      </c>
      <c r="F3" s="18"/>
    </row>
    <row r="4" spans="1:6" ht="15.75" thickBot="1" x14ac:dyDescent="0.3">
      <c r="B4" s="26" t="s">
        <v>0</v>
      </c>
      <c r="C4" s="14">
        <f>APORTE_RECOMENDADO</f>
        <v>2100</v>
      </c>
      <c r="E4" s="24" t="s">
        <v>10</v>
      </c>
      <c r="F4" s="14">
        <v>7000</v>
      </c>
    </row>
    <row r="5" spans="1:6" ht="15.75" thickBot="1" x14ac:dyDescent="0.3">
      <c r="B5" s="27" t="s">
        <v>1</v>
      </c>
      <c r="C5" s="5">
        <v>5</v>
      </c>
      <c r="E5" s="25" t="s">
        <v>11</v>
      </c>
      <c r="F5" s="6">
        <v>8.8999999999999999E-3</v>
      </c>
    </row>
    <row r="6" spans="1:6" ht="15.75" thickBot="1" x14ac:dyDescent="0.3">
      <c r="B6" s="27" t="s">
        <v>2</v>
      </c>
      <c r="C6" s="6">
        <v>1.0789999999999999E-2</v>
      </c>
      <c r="E6" s="25" t="s">
        <v>12</v>
      </c>
      <c r="F6" s="15">
        <f>SALARIO*30%</f>
        <v>2100</v>
      </c>
    </row>
    <row r="7" spans="1:6" ht="15.75" thickBot="1" x14ac:dyDescent="0.3">
      <c r="B7" s="28" t="s">
        <v>3</v>
      </c>
      <c r="C7" s="21">
        <f>FV(TAXA,PRAZO*12,APORTE*-1)</f>
        <v>175931.51939682406</v>
      </c>
    </row>
    <row r="8" spans="1:6" ht="15.75" thickBot="1" x14ac:dyDescent="0.3">
      <c r="B8" s="29" t="s">
        <v>4</v>
      </c>
      <c r="C8" s="22">
        <f>PATRIMONIO*RENDIMENTO</f>
        <v>1565.7905226317341</v>
      </c>
    </row>
    <row r="10" spans="1:6" s="8" customFormat="1" x14ac:dyDescent="0.25">
      <c r="B10" s="16" t="s">
        <v>28</v>
      </c>
      <c r="C10" s="16" t="s">
        <v>31</v>
      </c>
      <c r="D10" s="16" t="s">
        <v>32</v>
      </c>
    </row>
    <row r="11" spans="1:6" x14ac:dyDescent="0.25">
      <c r="A11" s="1">
        <v>2</v>
      </c>
      <c r="B11" s="32" t="s">
        <v>5</v>
      </c>
      <c r="C11" s="23">
        <f>FV(TAXA,A11*12,APORTE*-1)</f>
        <v>57178.017325054956</v>
      </c>
      <c r="D11" s="23">
        <f>C11*RENDIMENTO</f>
        <v>508.88435419298912</v>
      </c>
    </row>
    <row r="12" spans="1:6" x14ac:dyDescent="0.25">
      <c r="A12" s="1">
        <v>5</v>
      </c>
      <c r="B12" s="32" t="s">
        <v>6</v>
      </c>
      <c r="C12" s="23">
        <f>FV(TAXA,A12*12,APORTE*-1)</f>
        <v>175931.51939682406</v>
      </c>
      <c r="D12" s="23">
        <f>C12*RENDIMENTO</f>
        <v>1565.7905226317341</v>
      </c>
    </row>
    <row r="13" spans="1:6" x14ac:dyDescent="0.25">
      <c r="A13" s="1">
        <v>10</v>
      </c>
      <c r="B13" s="32" t="s">
        <v>7</v>
      </c>
      <c r="C13" s="23">
        <f>FV(TAXA,A13*12,APORTE*-1)</f>
        <v>510896.8463133616</v>
      </c>
      <c r="D13" s="23">
        <f>C13*RENDIMENTO</f>
        <v>4546.9819321889181</v>
      </c>
    </row>
    <row r="14" spans="1:6" x14ac:dyDescent="0.25">
      <c r="A14" s="1">
        <v>20</v>
      </c>
      <c r="B14" s="32" t="s">
        <v>8</v>
      </c>
      <c r="C14" s="23">
        <f>FV(TAXA,A14*12,APORTE*-1)</f>
        <v>2362916.6402038694</v>
      </c>
      <c r="D14" s="23">
        <f>C14*RENDIMENTO</f>
        <v>21029.958097814437</v>
      </c>
    </row>
    <row r="15" spans="1:6" x14ac:dyDescent="0.25">
      <c r="A15" s="1">
        <v>30</v>
      </c>
      <c r="B15" s="32" t="s">
        <v>9</v>
      </c>
      <c r="C15" s="23">
        <f>FV(TAXA,A15*12,APORTE*-1)</f>
        <v>9076556.2755099013</v>
      </c>
      <c r="D15" s="23">
        <f>C15*RENDIMENTO</f>
        <v>80781.350852038115</v>
      </c>
    </row>
    <row r="17" spans="2:4" s="19" customFormat="1" x14ac:dyDescent="0.25">
      <c r="B17" s="16" t="s">
        <v>26</v>
      </c>
    </row>
    <row r="18" spans="2:4" x14ac:dyDescent="0.25">
      <c r="B18" s="9" t="s">
        <v>13</v>
      </c>
      <c r="C18" s="10" t="s">
        <v>24</v>
      </c>
    </row>
    <row r="20" spans="2:4" s="1" customFormat="1" x14ac:dyDescent="0.25">
      <c r="B20" s="20" t="s">
        <v>15</v>
      </c>
      <c r="C20" s="20" t="s">
        <v>16</v>
      </c>
      <c r="D20" s="20" t="s">
        <v>17</v>
      </c>
    </row>
    <row r="21" spans="2:4" x14ac:dyDescent="0.25">
      <c r="B21" s="4" t="s">
        <v>18</v>
      </c>
      <c r="C21" s="11">
        <f>VLOOKUP($C$18&amp;"-"&amp;B21,auxiliar!B:E,4,0)%</f>
        <v>0.3</v>
      </c>
      <c r="D21" s="12">
        <f>APORTE*C21</f>
        <v>630</v>
      </c>
    </row>
    <row r="22" spans="2:4" x14ac:dyDescent="0.25">
      <c r="B22" s="4" t="s">
        <v>19</v>
      </c>
      <c r="C22" s="11">
        <f>VLOOKUP($C$18&amp;"-"&amp;B22,auxiliar!B:E,4,0)%</f>
        <v>0.4</v>
      </c>
      <c r="D22" s="12">
        <f>APORTE*C22</f>
        <v>840</v>
      </c>
    </row>
    <row r="23" spans="2:4" x14ac:dyDescent="0.25">
      <c r="B23" s="4" t="s">
        <v>20</v>
      </c>
      <c r="C23" s="11">
        <f>VLOOKUP($C$18&amp;"-"&amp;B23,auxiliar!B:E,4,0)%</f>
        <v>0.3</v>
      </c>
      <c r="D23" s="12">
        <f>APORTE*C23</f>
        <v>630</v>
      </c>
    </row>
    <row r="24" spans="2:4" x14ac:dyDescent="0.25">
      <c r="B24" s="9" t="s">
        <v>25</v>
      </c>
      <c r="C24" s="9"/>
      <c r="D24" s="13">
        <f>SUM(D21:D23)</f>
        <v>2100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mergeCells count="2">
    <mergeCell ref="B3:C3"/>
    <mergeCell ref="E3:F3"/>
  </mergeCells>
  <dataValidations count="1">
    <dataValidation type="list" allowBlank="1" showInputMessage="1" showErrorMessage="1" sqref="C18" xr:uid="{886C7A8B-02EF-4058-9868-7F0F302FF90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870B-5D84-4016-8CF7-1DCEA1D5DDAA}">
  <dimension ref="B1:E15"/>
  <sheetViews>
    <sheetView showRowColHeaders="0" tabSelected="1" workbookViewId="0">
      <selection activeCell="C29" sqref="C29"/>
    </sheetView>
  </sheetViews>
  <sheetFormatPr defaultRowHeight="15" x14ac:dyDescent="0.25"/>
  <cols>
    <col min="2" max="2" width="20.28515625" bestFit="1" customWidth="1"/>
    <col min="3" max="3" width="12.140625" bestFit="1" customWidth="1"/>
    <col min="4" max="4" width="10.140625" bestFit="1" customWidth="1"/>
    <col min="5" max="5" width="3" bestFit="1" customWidth="1"/>
  </cols>
  <sheetData>
    <row r="1" spans="2:5" ht="51.75" customHeight="1" x14ac:dyDescent="0.25"/>
    <row r="2" spans="2:5" x14ac:dyDescent="0.25">
      <c r="B2" t="s">
        <v>22</v>
      </c>
      <c r="C2" t="s">
        <v>21</v>
      </c>
      <c r="D2" t="s">
        <v>15</v>
      </c>
      <c r="E2" t="s">
        <v>16</v>
      </c>
    </row>
    <row r="3" spans="2:5" x14ac:dyDescent="0.25">
      <c r="B3" s="2" t="str">
        <f>C3&amp;"-"&amp;D3</f>
        <v>Conservador-Tijolo</v>
      </c>
      <c r="C3" s="2" t="s">
        <v>23</v>
      </c>
      <c r="D3" s="2" t="s">
        <v>18</v>
      </c>
      <c r="E3" s="2">
        <v>60</v>
      </c>
    </row>
    <row r="4" spans="2:5" x14ac:dyDescent="0.25">
      <c r="B4" s="30" t="str">
        <f t="shared" ref="B4:B5" si="0">C4&amp;"-"&amp;D4</f>
        <v>Conservador-Papel</v>
      </c>
      <c r="C4" t="s">
        <v>23</v>
      </c>
      <c r="D4" t="s">
        <v>19</v>
      </c>
      <c r="E4">
        <v>30</v>
      </c>
    </row>
    <row r="5" spans="2:5" ht="15.75" thickBot="1" x14ac:dyDescent="0.3">
      <c r="B5" s="31" t="str">
        <f t="shared" si="0"/>
        <v>Conservador-Híbrido</v>
      </c>
      <c r="C5" s="3" t="s">
        <v>23</v>
      </c>
      <c r="D5" s="3" t="s">
        <v>20</v>
      </c>
      <c r="E5">
        <v>10</v>
      </c>
    </row>
    <row r="6" spans="2:5" x14ac:dyDescent="0.25">
      <c r="B6" s="30" t="str">
        <f>C6&amp;"-"&amp;D6</f>
        <v>Moderado-Tijolo</v>
      </c>
      <c r="C6" t="s">
        <v>14</v>
      </c>
      <c r="D6" t="s">
        <v>18</v>
      </c>
      <c r="E6" s="2">
        <v>50</v>
      </c>
    </row>
    <row r="7" spans="2:5" x14ac:dyDescent="0.25">
      <c r="B7" s="30" t="str">
        <f t="shared" ref="B7:B8" si="1">C7&amp;"-"&amp;D7</f>
        <v>Moderado-Papel</v>
      </c>
      <c r="C7" t="s">
        <v>14</v>
      </c>
      <c r="D7" t="s">
        <v>19</v>
      </c>
      <c r="E7">
        <v>30</v>
      </c>
    </row>
    <row r="8" spans="2:5" ht="15.75" thickBot="1" x14ac:dyDescent="0.3">
      <c r="B8" s="31" t="str">
        <f t="shared" si="1"/>
        <v>Moderado-Híbrido</v>
      </c>
      <c r="C8" s="3" t="s">
        <v>14</v>
      </c>
      <c r="D8" s="3" t="s">
        <v>20</v>
      </c>
      <c r="E8" s="3">
        <v>20</v>
      </c>
    </row>
    <row r="9" spans="2:5" x14ac:dyDescent="0.25">
      <c r="B9" t="str">
        <f>C9&amp;"-"&amp;D9</f>
        <v>Agressivo-Tijolo</v>
      </c>
      <c r="C9" t="s">
        <v>24</v>
      </c>
      <c r="D9" t="s">
        <v>18</v>
      </c>
      <c r="E9">
        <v>30</v>
      </c>
    </row>
    <row r="10" spans="2:5" x14ac:dyDescent="0.25">
      <c r="B10" t="str">
        <f t="shared" ref="B10:B11" si="2">C10&amp;"-"&amp;D10</f>
        <v>Agressivo-Papel</v>
      </c>
      <c r="C10" t="s">
        <v>24</v>
      </c>
      <c r="D10" t="s">
        <v>19</v>
      </c>
      <c r="E10">
        <v>40</v>
      </c>
    </row>
    <row r="11" spans="2:5" x14ac:dyDescent="0.25">
      <c r="B11" s="30" t="str">
        <f t="shared" si="2"/>
        <v>Agressivo-Híbrido</v>
      </c>
      <c r="C11" t="s">
        <v>24</v>
      </c>
      <c r="D11" t="s">
        <v>20</v>
      </c>
      <c r="E11">
        <v>30</v>
      </c>
    </row>
    <row r="12" spans="2:5" x14ac:dyDescent="0.25">
      <c r="B12" s="30"/>
    </row>
    <row r="13" spans="2:5" x14ac:dyDescent="0.25">
      <c r="B13" s="30"/>
    </row>
    <row r="14" spans="2:5" x14ac:dyDescent="0.25">
      <c r="B14" s="30"/>
    </row>
    <row r="15" spans="2:5" x14ac:dyDescent="0.25">
      <c r="B15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</vt:lpstr>
      <vt:lpstr>auxiliar</vt:lpstr>
      <vt:lpstr>APORTE</vt:lpstr>
      <vt:lpstr>APORTE_RECOMENDADO</vt:lpstr>
      <vt:lpstr>DIVIDENDO</vt:lpstr>
      <vt:lpstr>PATRIMONIO</vt:lpstr>
      <vt:lpstr>PRAZO</vt:lpstr>
      <vt:lpstr>RENDIMENTO</vt:lpstr>
      <vt:lpstr>SALARIO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mendes pereira</dc:creator>
  <cp:lastModifiedBy>paloma mendes pereira</cp:lastModifiedBy>
  <dcterms:created xsi:type="dcterms:W3CDTF">2025-05-27T18:12:46Z</dcterms:created>
  <dcterms:modified xsi:type="dcterms:W3CDTF">2025-05-28T13:30:51Z</dcterms:modified>
</cp:coreProperties>
</file>