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2f1a8901211614/POLIMI/PRIMO ANNO/SECONDO SEMESTRE/ACA/ACA PROJECT/ryzen_ai_software_MLPerf/power_measurements/"/>
    </mc:Choice>
  </mc:AlternateContent>
  <xr:revisionPtr revIDLastSave="159" documentId="8_{40032810-4122-415A-ABCC-5BE7C3B827E6}" xr6:coauthVersionLast="47" xr6:coauthVersionMax="47" xr10:uidLastSave="{893B62AD-72D9-411B-A9CD-1127BBEF0F94}"/>
  <bookViews>
    <workbookView xWindow="-108" yWindow="-108" windowWidth="23256" windowHeight="12456" tabRatio="817" firstSheet="2" activeTab="6" xr2:uid="{F62F726A-9CC0-44E0-BBDF-E06915B42F81}"/>
  </bookViews>
  <sheets>
    <sheet name="power_cpu" sheetId="2" r:id="rId1"/>
    <sheet name="power_gpu" sheetId="8" r:id="rId2"/>
    <sheet name="power_default_npu" sheetId="4" r:id="rId3"/>
    <sheet name="power_turbo_npu" sheetId="3" r:id="rId4"/>
    <sheet name="power_performance_npu" sheetId="6" r:id="rId5"/>
    <sheet name="power_balanced_npu" sheetId="9" r:id="rId6"/>
    <sheet name="RESULTS" sheetId="1" r:id="rId7"/>
    <sheet name="power_powersaver_npu" sheetId="11" r:id="rId8"/>
    <sheet name="idle" sheetId="12" r:id="rId9"/>
    <sheet name="Foglio4" sheetId="10" r:id="rId10"/>
  </sheets>
  <definedNames>
    <definedName name="DatiEsterni_1" localSheetId="8" hidden="1">idle!$A$1:$O$9</definedName>
    <definedName name="DatiEsterni_1" localSheetId="5" hidden="1">power_balanced_npu!$A$1:$O$9</definedName>
    <definedName name="DatiEsterni_1" localSheetId="0" hidden="1">power_cpu!$A$1:$O$9</definedName>
    <definedName name="DatiEsterni_1" localSheetId="1" hidden="1">power_gpu!$A$1:$O$195</definedName>
    <definedName name="DatiEsterni_1" localSheetId="4" hidden="1">power_performance_npu!$A$1:$O$10</definedName>
    <definedName name="DatiEsterni_1" localSheetId="7" hidden="1">power_powersaver_npu!$A$1:$O$10</definedName>
    <definedName name="DatiEsterni_1" localSheetId="3" hidden="1">power_turbo_npu!$A$1:$O$10</definedName>
    <definedName name="DatiEsterni_2" localSheetId="2" hidden="1">power_default_npu!$A$1:$O$10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8" i="1"/>
  <c r="J9" i="1"/>
  <c r="J10" i="1"/>
  <c r="I4" i="1"/>
  <c r="I5" i="1"/>
  <c r="I6" i="1"/>
  <c r="I7" i="1"/>
  <c r="I8" i="1"/>
  <c r="I9" i="1"/>
  <c r="I10" i="1"/>
  <c r="E9" i="1"/>
  <c r="F9" i="1" s="1"/>
  <c r="E6" i="1"/>
  <c r="E7" i="1"/>
  <c r="F7" i="1" s="1"/>
  <c r="E8" i="1"/>
  <c r="E10" i="1"/>
  <c r="F10" i="1" s="1"/>
  <c r="E5" i="1"/>
  <c r="F6" i="1"/>
  <c r="F8" i="1"/>
  <c r="F5" i="1"/>
  <c r="P10" i="12"/>
  <c r="Q10" i="12"/>
  <c r="P2" i="12"/>
  <c r="Q2" i="12" s="1"/>
  <c r="P3" i="12"/>
  <c r="Q3" i="12" s="1"/>
  <c r="P4" i="12"/>
  <c r="Q4" i="12" s="1"/>
  <c r="P5" i="12"/>
  <c r="Q5" i="12" s="1"/>
  <c r="P6" i="12"/>
  <c r="Q6" i="12" s="1"/>
  <c r="P7" i="12"/>
  <c r="Q7" i="12" s="1"/>
  <c r="P8" i="12"/>
  <c r="Q8" i="12" s="1"/>
  <c r="P9" i="12"/>
  <c r="Q9" i="12" s="1"/>
  <c r="C10" i="12"/>
  <c r="Q11" i="11"/>
  <c r="P11" i="11"/>
  <c r="Q9" i="11"/>
  <c r="Q10" i="11"/>
  <c r="P2" i="11"/>
  <c r="Q2" i="11" s="1"/>
  <c r="P3" i="11"/>
  <c r="Q3" i="11" s="1"/>
  <c r="P4" i="11"/>
  <c r="Q4" i="11" s="1"/>
  <c r="P5" i="11"/>
  <c r="Q5" i="11" s="1"/>
  <c r="P6" i="11"/>
  <c r="Q6" i="11" s="1"/>
  <c r="P7" i="11"/>
  <c r="Q7" i="11" s="1"/>
  <c r="P8" i="11"/>
  <c r="Q8" i="11" s="1"/>
  <c r="P9" i="11"/>
  <c r="P10" i="11"/>
  <c r="C11" i="11"/>
  <c r="C10" i="9"/>
  <c r="P2" i="9"/>
  <c r="Q2" i="9" s="1"/>
  <c r="Q10" i="9" s="1"/>
  <c r="P3" i="9"/>
  <c r="Q3" i="9" s="1"/>
  <c r="P4" i="9"/>
  <c r="Q4" i="9" s="1"/>
  <c r="P5" i="9"/>
  <c r="Q5" i="9" s="1"/>
  <c r="P6" i="9"/>
  <c r="Q6" i="9" s="1"/>
  <c r="P7" i="9"/>
  <c r="Q7" i="9" s="1"/>
  <c r="P8" i="9"/>
  <c r="Q8" i="9" s="1"/>
  <c r="P9" i="9"/>
  <c r="Q9" i="9" s="1"/>
  <c r="Q10" i="2"/>
  <c r="P10" i="2"/>
  <c r="C10" i="2"/>
  <c r="P11" i="4"/>
  <c r="Q196" i="8"/>
  <c r="P196" i="8"/>
  <c r="Q80" i="8"/>
  <c r="Q81" i="8"/>
  <c r="Q96" i="8"/>
  <c r="Q97" i="8"/>
  <c r="Q112" i="8"/>
  <c r="Q113" i="8"/>
  <c r="Q128" i="8"/>
  <c r="Q129" i="8"/>
  <c r="Q177" i="8"/>
  <c r="P2" i="8"/>
  <c r="Q2" i="8" s="1"/>
  <c r="P3" i="8"/>
  <c r="Q3" i="8" s="1"/>
  <c r="P4" i="8"/>
  <c r="Q4" i="8" s="1"/>
  <c r="P5" i="8"/>
  <c r="Q5" i="8" s="1"/>
  <c r="P6" i="8"/>
  <c r="Q6" i="8" s="1"/>
  <c r="P7" i="8"/>
  <c r="Q7" i="8" s="1"/>
  <c r="P8" i="8"/>
  <c r="Q8" i="8" s="1"/>
  <c r="P9" i="8"/>
  <c r="Q9" i="8" s="1"/>
  <c r="P10" i="8"/>
  <c r="Q10" i="8" s="1"/>
  <c r="P11" i="8"/>
  <c r="Q11" i="8" s="1"/>
  <c r="P12" i="8"/>
  <c r="Q12" i="8" s="1"/>
  <c r="P13" i="8"/>
  <c r="Q13" i="8" s="1"/>
  <c r="P14" i="8"/>
  <c r="Q14" i="8" s="1"/>
  <c r="P15" i="8"/>
  <c r="Q15" i="8" s="1"/>
  <c r="P16" i="8"/>
  <c r="Q16" i="8" s="1"/>
  <c r="P17" i="8"/>
  <c r="Q17" i="8" s="1"/>
  <c r="P18" i="8"/>
  <c r="Q18" i="8" s="1"/>
  <c r="P19" i="8"/>
  <c r="Q19" i="8" s="1"/>
  <c r="P20" i="8"/>
  <c r="Q20" i="8" s="1"/>
  <c r="P21" i="8"/>
  <c r="Q21" i="8" s="1"/>
  <c r="P22" i="8"/>
  <c r="Q22" i="8" s="1"/>
  <c r="P23" i="8"/>
  <c r="Q23" i="8" s="1"/>
  <c r="P24" i="8"/>
  <c r="Q24" i="8" s="1"/>
  <c r="P25" i="8"/>
  <c r="Q25" i="8" s="1"/>
  <c r="P26" i="8"/>
  <c r="Q26" i="8" s="1"/>
  <c r="P27" i="8"/>
  <c r="Q27" i="8" s="1"/>
  <c r="P28" i="8"/>
  <c r="Q28" i="8" s="1"/>
  <c r="P29" i="8"/>
  <c r="Q29" i="8" s="1"/>
  <c r="P30" i="8"/>
  <c r="Q30" i="8" s="1"/>
  <c r="P31" i="8"/>
  <c r="Q31" i="8" s="1"/>
  <c r="P32" i="8"/>
  <c r="Q32" i="8" s="1"/>
  <c r="P33" i="8"/>
  <c r="Q33" i="8" s="1"/>
  <c r="P34" i="8"/>
  <c r="Q34" i="8" s="1"/>
  <c r="P35" i="8"/>
  <c r="Q35" i="8" s="1"/>
  <c r="P36" i="8"/>
  <c r="Q36" i="8" s="1"/>
  <c r="P37" i="8"/>
  <c r="Q37" i="8" s="1"/>
  <c r="P38" i="8"/>
  <c r="Q38" i="8" s="1"/>
  <c r="P39" i="8"/>
  <c r="Q39" i="8" s="1"/>
  <c r="P40" i="8"/>
  <c r="Q40" i="8" s="1"/>
  <c r="P41" i="8"/>
  <c r="Q41" i="8" s="1"/>
  <c r="P42" i="8"/>
  <c r="Q42" i="8" s="1"/>
  <c r="P43" i="8"/>
  <c r="Q43" i="8" s="1"/>
  <c r="P44" i="8"/>
  <c r="Q44" i="8" s="1"/>
  <c r="P45" i="8"/>
  <c r="Q45" i="8" s="1"/>
  <c r="P46" i="8"/>
  <c r="Q46" i="8" s="1"/>
  <c r="P47" i="8"/>
  <c r="Q47" i="8" s="1"/>
  <c r="P48" i="8"/>
  <c r="Q48" i="8" s="1"/>
  <c r="P49" i="8"/>
  <c r="Q49" i="8" s="1"/>
  <c r="P50" i="8"/>
  <c r="Q50" i="8" s="1"/>
  <c r="P51" i="8"/>
  <c r="Q51" i="8" s="1"/>
  <c r="P52" i="8"/>
  <c r="Q52" i="8" s="1"/>
  <c r="P53" i="8"/>
  <c r="Q53" i="8" s="1"/>
  <c r="P54" i="8"/>
  <c r="Q54" i="8" s="1"/>
  <c r="P55" i="8"/>
  <c r="Q55" i="8" s="1"/>
  <c r="P56" i="8"/>
  <c r="Q56" i="8" s="1"/>
  <c r="P57" i="8"/>
  <c r="Q57" i="8" s="1"/>
  <c r="P58" i="8"/>
  <c r="Q58" i="8" s="1"/>
  <c r="P59" i="8"/>
  <c r="Q59" i="8" s="1"/>
  <c r="P60" i="8"/>
  <c r="Q60" i="8" s="1"/>
  <c r="P61" i="8"/>
  <c r="Q61" i="8" s="1"/>
  <c r="P62" i="8"/>
  <c r="Q62" i="8" s="1"/>
  <c r="P63" i="8"/>
  <c r="Q63" i="8" s="1"/>
  <c r="P64" i="8"/>
  <c r="Q64" i="8" s="1"/>
  <c r="P65" i="8"/>
  <c r="Q65" i="8" s="1"/>
  <c r="P66" i="8"/>
  <c r="Q66" i="8" s="1"/>
  <c r="P67" i="8"/>
  <c r="Q67" i="8" s="1"/>
  <c r="P68" i="8"/>
  <c r="Q68" i="8" s="1"/>
  <c r="P69" i="8"/>
  <c r="Q69" i="8" s="1"/>
  <c r="P70" i="8"/>
  <c r="Q70" i="8" s="1"/>
  <c r="P71" i="8"/>
  <c r="Q71" i="8" s="1"/>
  <c r="P72" i="8"/>
  <c r="Q72" i="8" s="1"/>
  <c r="P73" i="8"/>
  <c r="Q73" i="8" s="1"/>
  <c r="P74" i="8"/>
  <c r="Q74" i="8" s="1"/>
  <c r="P75" i="8"/>
  <c r="Q75" i="8" s="1"/>
  <c r="P76" i="8"/>
  <c r="Q76" i="8" s="1"/>
  <c r="P77" i="8"/>
  <c r="Q77" i="8" s="1"/>
  <c r="P78" i="8"/>
  <c r="Q78" i="8" s="1"/>
  <c r="P79" i="8"/>
  <c r="Q79" i="8" s="1"/>
  <c r="P80" i="8"/>
  <c r="P81" i="8"/>
  <c r="P82" i="8"/>
  <c r="Q82" i="8" s="1"/>
  <c r="P83" i="8"/>
  <c r="Q83" i="8" s="1"/>
  <c r="P84" i="8"/>
  <c r="Q84" i="8" s="1"/>
  <c r="P85" i="8"/>
  <c r="Q85" i="8" s="1"/>
  <c r="P86" i="8"/>
  <c r="Q86" i="8" s="1"/>
  <c r="P87" i="8"/>
  <c r="Q87" i="8" s="1"/>
  <c r="P88" i="8"/>
  <c r="Q88" i="8" s="1"/>
  <c r="P89" i="8"/>
  <c r="Q89" i="8" s="1"/>
  <c r="P90" i="8"/>
  <c r="Q90" i="8" s="1"/>
  <c r="P91" i="8"/>
  <c r="Q91" i="8" s="1"/>
  <c r="P92" i="8"/>
  <c r="Q92" i="8" s="1"/>
  <c r="P93" i="8"/>
  <c r="Q93" i="8" s="1"/>
  <c r="P94" i="8"/>
  <c r="Q94" i="8" s="1"/>
  <c r="P95" i="8"/>
  <c r="Q95" i="8" s="1"/>
  <c r="P96" i="8"/>
  <c r="P97" i="8"/>
  <c r="P98" i="8"/>
  <c r="Q98" i="8" s="1"/>
  <c r="P99" i="8"/>
  <c r="Q99" i="8" s="1"/>
  <c r="P100" i="8"/>
  <c r="Q100" i="8" s="1"/>
  <c r="P101" i="8"/>
  <c r="Q101" i="8" s="1"/>
  <c r="P102" i="8"/>
  <c r="Q102" i="8" s="1"/>
  <c r="P103" i="8"/>
  <c r="Q103" i="8" s="1"/>
  <c r="P104" i="8"/>
  <c r="Q104" i="8" s="1"/>
  <c r="P105" i="8"/>
  <c r="Q105" i="8" s="1"/>
  <c r="P106" i="8"/>
  <c r="Q106" i="8" s="1"/>
  <c r="P107" i="8"/>
  <c r="Q107" i="8" s="1"/>
  <c r="P108" i="8"/>
  <c r="Q108" i="8" s="1"/>
  <c r="P109" i="8"/>
  <c r="Q109" i="8" s="1"/>
  <c r="P110" i="8"/>
  <c r="Q110" i="8" s="1"/>
  <c r="P111" i="8"/>
  <c r="Q111" i="8" s="1"/>
  <c r="P112" i="8"/>
  <c r="P113" i="8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P129" i="8"/>
  <c r="P130" i="8"/>
  <c r="Q130" i="8" s="1"/>
  <c r="P131" i="8"/>
  <c r="Q131" i="8" s="1"/>
  <c r="P132" i="8"/>
  <c r="Q132" i="8" s="1"/>
  <c r="P133" i="8"/>
  <c r="Q133" i="8" s="1"/>
  <c r="P134" i="8"/>
  <c r="Q134" i="8" s="1"/>
  <c r="P135" i="8"/>
  <c r="Q135" i="8" s="1"/>
  <c r="P136" i="8"/>
  <c r="Q136" i="8" s="1"/>
  <c r="P137" i="8"/>
  <c r="Q137" i="8" s="1"/>
  <c r="P138" i="8"/>
  <c r="Q138" i="8" s="1"/>
  <c r="P139" i="8"/>
  <c r="Q139" i="8" s="1"/>
  <c r="P140" i="8"/>
  <c r="Q140" i="8" s="1"/>
  <c r="P141" i="8"/>
  <c r="Q141" i="8" s="1"/>
  <c r="P142" i="8"/>
  <c r="Q142" i="8" s="1"/>
  <c r="P143" i="8"/>
  <c r="Q143" i="8" s="1"/>
  <c r="P144" i="8"/>
  <c r="Q144" i="8" s="1"/>
  <c r="P145" i="8"/>
  <c r="Q145" i="8" s="1"/>
  <c r="P146" i="8"/>
  <c r="Q146" i="8" s="1"/>
  <c r="P147" i="8"/>
  <c r="Q147" i="8" s="1"/>
  <c r="P148" i="8"/>
  <c r="Q148" i="8" s="1"/>
  <c r="P149" i="8"/>
  <c r="Q149" i="8" s="1"/>
  <c r="P150" i="8"/>
  <c r="Q150" i="8" s="1"/>
  <c r="P151" i="8"/>
  <c r="Q151" i="8" s="1"/>
  <c r="P152" i="8"/>
  <c r="Q152" i="8" s="1"/>
  <c r="P153" i="8"/>
  <c r="Q153" i="8" s="1"/>
  <c r="P154" i="8"/>
  <c r="Q154" i="8" s="1"/>
  <c r="P155" i="8"/>
  <c r="Q155" i="8" s="1"/>
  <c r="P156" i="8"/>
  <c r="Q156" i="8" s="1"/>
  <c r="P157" i="8"/>
  <c r="Q157" i="8" s="1"/>
  <c r="P158" i="8"/>
  <c r="Q158" i="8" s="1"/>
  <c r="P159" i="8"/>
  <c r="Q159" i="8" s="1"/>
  <c r="P160" i="8"/>
  <c r="Q160" i="8" s="1"/>
  <c r="P161" i="8"/>
  <c r="Q161" i="8" s="1"/>
  <c r="P162" i="8"/>
  <c r="Q162" i="8" s="1"/>
  <c r="P163" i="8"/>
  <c r="Q163" i="8" s="1"/>
  <c r="P164" i="8"/>
  <c r="Q164" i="8" s="1"/>
  <c r="P165" i="8"/>
  <c r="Q165" i="8" s="1"/>
  <c r="P166" i="8"/>
  <c r="Q166" i="8" s="1"/>
  <c r="P167" i="8"/>
  <c r="Q167" i="8" s="1"/>
  <c r="P168" i="8"/>
  <c r="Q168" i="8" s="1"/>
  <c r="P169" i="8"/>
  <c r="Q169" i="8" s="1"/>
  <c r="P170" i="8"/>
  <c r="Q170" i="8" s="1"/>
  <c r="P171" i="8"/>
  <c r="Q171" i="8" s="1"/>
  <c r="P172" i="8"/>
  <c r="Q172" i="8" s="1"/>
  <c r="P173" i="8"/>
  <c r="Q173" i="8" s="1"/>
  <c r="P174" i="8"/>
  <c r="Q174" i="8" s="1"/>
  <c r="P175" i="8"/>
  <c r="Q175" i="8" s="1"/>
  <c r="P176" i="8"/>
  <c r="Q176" i="8" s="1"/>
  <c r="P177" i="8"/>
  <c r="P178" i="8"/>
  <c r="Q178" i="8" s="1"/>
  <c r="P179" i="8"/>
  <c r="Q179" i="8" s="1"/>
  <c r="P180" i="8"/>
  <c r="Q180" i="8" s="1"/>
  <c r="P181" i="8"/>
  <c r="Q181" i="8" s="1"/>
  <c r="P182" i="8"/>
  <c r="Q182" i="8" s="1"/>
  <c r="P183" i="8"/>
  <c r="Q183" i="8" s="1"/>
  <c r="P184" i="8"/>
  <c r="Q184" i="8" s="1"/>
  <c r="P185" i="8"/>
  <c r="Q185" i="8" s="1"/>
  <c r="P186" i="8"/>
  <c r="Q186" i="8" s="1"/>
  <c r="P187" i="8"/>
  <c r="Q187" i="8" s="1"/>
  <c r="P188" i="8"/>
  <c r="Q188" i="8" s="1"/>
  <c r="P189" i="8"/>
  <c r="Q189" i="8" s="1"/>
  <c r="P190" i="8"/>
  <c r="Q190" i="8" s="1"/>
  <c r="P191" i="8"/>
  <c r="Q191" i="8" s="1"/>
  <c r="P192" i="8"/>
  <c r="Q192" i="8" s="1"/>
  <c r="P193" i="8"/>
  <c r="Q193" i="8" s="1"/>
  <c r="P194" i="8"/>
  <c r="Q194" i="8" s="1"/>
  <c r="P195" i="8"/>
  <c r="Q195" i="8" s="1"/>
  <c r="C196" i="8"/>
  <c r="P11" i="6"/>
  <c r="Q11" i="6"/>
  <c r="P2" i="6"/>
  <c r="Q2" i="6" s="1"/>
  <c r="P3" i="6"/>
  <c r="Q3" i="6" s="1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C11" i="4"/>
  <c r="C11" i="6"/>
  <c r="P2" i="2"/>
  <c r="Q2" i="2" s="1"/>
  <c r="P3" i="2"/>
  <c r="Q3" i="2" s="1"/>
  <c r="P4" i="2"/>
  <c r="Q4" i="2" s="1"/>
  <c r="P5" i="2"/>
  <c r="Q5" i="2" s="1"/>
  <c r="P6" i="2"/>
  <c r="Q6" i="2" s="1"/>
  <c r="P7" i="2"/>
  <c r="Q7" i="2" s="1"/>
  <c r="P8" i="2"/>
  <c r="P9" i="2"/>
  <c r="Q9" i="2" s="1"/>
  <c r="Q8" i="2"/>
  <c r="Q11" i="3"/>
  <c r="Q9" i="3"/>
  <c r="P2" i="4"/>
  <c r="Q2" i="4" s="1"/>
  <c r="Q11" i="4" s="1"/>
  <c r="P3" i="4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C13" i="3"/>
  <c r="P2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P10" i="3"/>
  <c r="Q10" i="3" s="1"/>
  <c r="P10" i="9" l="1"/>
  <c r="P11" i="3"/>
  <c r="D13" i="3" s="1"/>
  <c r="Q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1F7933-C8C1-4431-AFA2-1C375654936B}" keepAlive="1" name="Query - idle" description="Connessione alla query 'idle' nella cartella di lavoro." type="5" refreshedVersion="8" background="1" saveData="1">
    <dbPr connection="Provider=Microsoft.Mashup.OleDb.1;Data Source=$Workbook$;Location=idle;Extended Properties=&quot;&quot;" command="SELECT * FROM [idle]"/>
  </connection>
  <connection id="2" xr16:uid="{DEFA92B8-BDCF-4217-AEE5-D7B3920E260F}" keepAlive="1" name="Query - power_balanced_npu" description="Connessione alla query 'power_balanced_npu' nella cartella di lavoro." type="5" refreshedVersion="8" background="1" saveData="1">
    <dbPr connection="Provider=Microsoft.Mashup.OleDb.1;Data Source=$Workbook$;Location=power_balanced_npu;Extended Properties=&quot;&quot;" command="SELECT * FROM [power_balanced_npu]"/>
  </connection>
  <connection id="3" xr16:uid="{78F41EFC-55B6-4947-9FE1-BFB60EBBE048}" keepAlive="1" name="Query - power_cpu" description="Connessione alla query 'power_cpu' nella cartella di lavoro." type="5" refreshedVersion="8" background="1" saveData="1">
    <dbPr connection="Provider=Microsoft.Mashup.OleDb.1;Data Source=$Workbook$;Location=power_cpu;Extended Properties=&quot;&quot;" command="SELECT * FROM [power_cpu]"/>
  </connection>
  <connection id="4" xr16:uid="{92613BB6-99FC-4D5D-B424-7B4D4150486E}" keepAlive="1" name="Query - power_default_npu" description="Connessione alla query 'power_default_npu' nella cartella di lavoro." type="5" refreshedVersion="8" background="1" saveData="1">
    <dbPr connection="Provider=Microsoft.Mashup.OleDb.1;Data Source=$Workbook$;Location=power_default_npu;Extended Properties=&quot;&quot;" command="SELECT * FROM [power_default_npu]"/>
  </connection>
  <connection id="5" xr16:uid="{D8FCC822-2023-41FF-AFD5-81BDDFE51BD4}" keepAlive="1" name="Query - power_gpu" description="Connessione alla query 'power_gpu' nella cartella di lavoro." type="5" refreshedVersion="8" background="1" saveData="1">
    <dbPr connection="Provider=Microsoft.Mashup.OleDb.1;Data Source=$Workbook$;Location=power_gpu;Extended Properties=&quot;&quot;" command="SELECT * FROM [power_gpu]"/>
  </connection>
  <connection id="6" xr16:uid="{8062F0F5-805C-4469-82C2-465A7B39C009}" keepAlive="1" name="Query - power_performance_npu" description="Connessione alla query 'power_performance_npu' nella cartella di lavoro." type="5" refreshedVersion="8" background="1" saveData="1">
    <dbPr connection="Provider=Microsoft.Mashup.OleDb.1;Data Source=$Workbook$;Location=power_performance_npu;Extended Properties=&quot;&quot;" command="SELECT * FROM [power_performance_npu]"/>
  </connection>
  <connection id="7" xr16:uid="{946165A0-869E-45F0-8AC3-802D6AA35768}" keepAlive="1" name="Query - power_powersaver_npu" description="Connessione alla query 'power_powersaver_npu' nella cartella di lavoro." type="5" refreshedVersion="8" background="1" saveData="1">
    <dbPr connection="Provider=Microsoft.Mashup.OleDb.1;Data Source=$Workbook$;Location=power_powersaver_npu;Extended Properties=&quot;&quot;" command="SELECT * FROM [power_powersaver_npu]"/>
  </connection>
  <connection id="8" xr16:uid="{A0493F26-3A5F-4EC1-B042-E32F4014EF9B}" keepAlive="1" name="Query - power_turbo_npu" description="Connessione alla query 'power_turbo_npu' nella cartella di lavoro." type="5" refreshedVersion="8" background="1" saveData="1">
    <dbPr connection="Provider=Microsoft.Mashup.OleDb.1;Data Source=$Workbook$;Location=power_turbo_npu;Extended Properties=&quot;&quot;" command="SELECT * FROM [power_turbo_npu]"/>
  </connection>
</connections>
</file>

<file path=xl/sharedStrings.xml><?xml version="1.0" encoding="utf-8"?>
<sst xmlns="http://schemas.openxmlformats.org/spreadsheetml/2006/main" count="666" uniqueCount="486">
  <si>
    <t>socket0-package-power</t>
  </si>
  <si>
    <t>core0-power</t>
  </si>
  <si>
    <t>core1-power</t>
  </si>
  <si>
    <t>core2-power</t>
  </si>
  <si>
    <t>core3-power</t>
  </si>
  <si>
    <t>core4-power</t>
  </si>
  <si>
    <t>core5-power</t>
  </si>
  <si>
    <t>core6-power</t>
  </si>
  <si>
    <t>core7-power</t>
  </si>
  <si>
    <t>core8-power</t>
  </si>
  <si>
    <t>core9-power</t>
  </si>
  <si>
    <t>core10-power</t>
  </si>
  <si>
    <t>core11-power</t>
  </si>
  <si>
    <t>RecordId</t>
  </si>
  <si>
    <t>Timestamp</t>
  </si>
  <si>
    <t>1</t>
  </si>
  <si>
    <t>12:5:0:569</t>
  </si>
  <si>
    <t>2</t>
  </si>
  <si>
    <t>12:5:1:572</t>
  </si>
  <si>
    <t>3</t>
  </si>
  <si>
    <t>12:5:2:582</t>
  </si>
  <si>
    <t>4</t>
  </si>
  <si>
    <t>12:5:3:587</t>
  </si>
  <si>
    <t>5</t>
  </si>
  <si>
    <t>12:5:4:591</t>
  </si>
  <si>
    <t>6</t>
  </si>
  <si>
    <t>12:5:5:591</t>
  </si>
  <si>
    <t>7</t>
  </si>
  <si>
    <t>12:5:6:594</t>
  </si>
  <si>
    <t>8</t>
  </si>
  <si>
    <t>12:5:7:600</t>
  </si>
  <si>
    <t>Colonna1</t>
  </si>
  <si>
    <t>12:57:37:518</t>
  </si>
  <si>
    <t>12:57:38:519</t>
  </si>
  <si>
    <t>12:57:39:520</t>
  </si>
  <si>
    <t>12:57:40:524</t>
  </si>
  <si>
    <t>12:57:41:527</t>
  </si>
  <si>
    <t>12:57:42:529</t>
  </si>
  <si>
    <t>12:57:43:530</t>
  </si>
  <si>
    <t>12:57:44:533</t>
  </si>
  <si>
    <t>9</t>
  </si>
  <si>
    <t>12:57:45:534</t>
  </si>
  <si>
    <t>Colonna2</t>
  </si>
  <si>
    <t>Accelerator</t>
  </si>
  <si>
    <t>Mode</t>
  </si>
  <si>
    <t>Socket Power (W)</t>
  </si>
  <si>
    <t>CPU Cores Power (W)</t>
  </si>
  <si>
    <t>Approx. Accelerator Power (W)</t>
  </si>
  <si>
    <t>Inference Duration</t>
  </si>
  <si>
    <t>CPU</t>
  </si>
  <si>
    <t>GPU</t>
  </si>
  <si>
    <t>NPU</t>
  </si>
  <si>
    <t>11:26:38:235</t>
  </si>
  <si>
    <t>11:26:39:236</t>
  </si>
  <si>
    <t>11:26:40:242</t>
  </si>
  <si>
    <t>11:26:41:250</t>
  </si>
  <si>
    <t>11:26:42:258</t>
  </si>
  <si>
    <t>11:26:43:258</t>
  </si>
  <si>
    <t>11:26:44:263</t>
  </si>
  <si>
    <t>11:26:45:265</t>
  </si>
  <si>
    <t>11:26:46:271</t>
  </si>
  <si>
    <t>Default</t>
  </si>
  <si>
    <t>Performance</t>
  </si>
  <si>
    <t>Turbo</t>
  </si>
  <si>
    <t>Powersaver</t>
  </si>
  <si>
    <t>13:2:54:917</t>
  </si>
  <si>
    <t>13:2:55:922</t>
  </si>
  <si>
    <t>13:2:56:925</t>
  </si>
  <si>
    <t>13:2:57:928</t>
  </si>
  <si>
    <t>13:2:58:937</t>
  </si>
  <si>
    <t>13:2:59:940</t>
  </si>
  <si>
    <t>13:3:0:941</t>
  </si>
  <si>
    <t>13:3:1:945</t>
  </si>
  <si>
    <t>13:3:2:944</t>
  </si>
  <si>
    <t>16:26:24:033</t>
  </si>
  <si>
    <t>16:26:24:135</t>
  </si>
  <si>
    <t>16:26:24:235</t>
  </si>
  <si>
    <t>16:26:24:342</t>
  </si>
  <si>
    <t>16:26:24:547</t>
  </si>
  <si>
    <t>16:26:24:650</t>
  </si>
  <si>
    <t>16:26:24:753</t>
  </si>
  <si>
    <t>16:26:24:855</t>
  </si>
  <si>
    <t>10</t>
  </si>
  <si>
    <t>16:26:24:957</t>
  </si>
  <si>
    <t>11</t>
  </si>
  <si>
    <t>16:26:25:060</t>
  </si>
  <si>
    <t>12</t>
  </si>
  <si>
    <t>16:26:25:163</t>
  </si>
  <si>
    <t>13</t>
  </si>
  <si>
    <t>16:26:25:265</t>
  </si>
  <si>
    <t>14</t>
  </si>
  <si>
    <t>16:26:25:367</t>
  </si>
  <si>
    <t>15</t>
  </si>
  <si>
    <t>16:26:25:470</t>
  </si>
  <si>
    <t>16</t>
  </si>
  <si>
    <t>16:26:25:572</t>
  </si>
  <si>
    <t>17</t>
  </si>
  <si>
    <t>16:26:25:674</t>
  </si>
  <si>
    <t>18</t>
  </si>
  <si>
    <t>16:26:25:776</t>
  </si>
  <si>
    <t>19</t>
  </si>
  <si>
    <t>16:26:25:878</t>
  </si>
  <si>
    <t>20</t>
  </si>
  <si>
    <t>16:26:25:982</t>
  </si>
  <si>
    <t>21</t>
  </si>
  <si>
    <t>16:26:26:081</t>
  </si>
  <si>
    <t>22</t>
  </si>
  <si>
    <t>16:26:26:184</t>
  </si>
  <si>
    <t>23</t>
  </si>
  <si>
    <t>16:26:26:287</t>
  </si>
  <si>
    <t>24</t>
  </si>
  <si>
    <t>16:26:26:389</t>
  </si>
  <si>
    <t>25</t>
  </si>
  <si>
    <t>16:26:26:491</t>
  </si>
  <si>
    <t>26</t>
  </si>
  <si>
    <t>16:26:26:593</t>
  </si>
  <si>
    <t>27</t>
  </si>
  <si>
    <t>16:26:26:696</t>
  </si>
  <si>
    <t>28</t>
  </si>
  <si>
    <t>16:26:26:798</t>
  </si>
  <si>
    <t>29</t>
  </si>
  <si>
    <t>16:26:26:901</t>
  </si>
  <si>
    <t>30</t>
  </si>
  <si>
    <t>16:26:27:004</t>
  </si>
  <si>
    <t>31</t>
  </si>
  <si>
    <t>16:26:27:107</t>
  </si>
  <si>
    <t>32</t>
  </si>
  <si>
    <t>16:26:27:208</t>
  </si>
  <si>
    <t>33</t>
  </si>
  <si>
    <t>16:26:27:310</t>
  </si>
  <si>
    <t>34</t>
  </si>
  <si>
    <t>16:26:27:413</t>
  </si>
  <si>
    <t>35</t>
  </si>
  <si>
    <t>16:26:27:515</t>
  </si>
  <si>
    <t>36</t>
  </si>
  <si>
    <t>16:26:27:617</t>
  </si>
  <si>
    <t>37</t>
  </si>
  <si>
    <t>16:26:27:719</t>
  </si>
  <si>
    <t>38</t>
  </si>
  <si>
    <t>16:26:27:821</t>
  </si>
  <si>
    <t>39</t>
  </si>
  <si>
    <t>16:26:27:924</t>
  </si>
  <si>
    <t>40</t>
  </si>
  <si>
    <t>16:26:28:026</t>
  </si>
  <si>
    <t>41</t>
  </si>
  <si>
    <t>16:26:28:129</t>
  </si>
  <si>
    <t>42</t>
  </si>
  <si>
    <t>16:26:28:231</t>
  </si>
  <si>
    <t>43</t>
  </si>
  <si>
    <t>16:26:28:333</t>
  </si>
  <si>
    <t>44</t>
  </si>
  <si>
    <t>16:26:28:435</t>
  </si>
  <si>
    <t>45</t>
  </si>
  <si>
    <t>16:26:28:537</t>
  </si>
  <si>
    <t>46</t>
  </si>
  <si>
    <t>16:26:28:639</t>
  </si>
  <si>
    <t>47</t>
  </si>
  <si>
    <t>16:26:28:742</t>
  </si>
  <si>
    <t>48</t>
  </si>
  <si>
    <t>16:26:28:845</t>
  </si>
  <si>
    <t>49</t>
  </si>
  <si>
    <t>16:26:28:947</t>
  </si>
  <si>
    <t>50</t>
  </si>
  <si>
    <t>16:26:29:049</t>
  </si>
  <si>
    <t>51</t>
  </si>
  <si>
    <t>16:26:29:151</t>
  </si>
  <si>
    <t>52</t>
  </si>
  <si>
    <t>16:26:29:253</t>
  </si>
  <si>
    <t>53</t>
  </si>
  <si>
    <t>16:26:29:356</t>
  </si>
  <si>
    <t>54</t>
  </si>
  <si>
    <t>16:26:29:460</t>
  </si>
  <si>
    <t>55</t>
  </si>
  <si>
    <t>16:26:29:562</t>
  </si>
  <si>
    <t>56</t>
  </si>
  <si>
    <t>16:26:29:666</t>
  </si>
  <si>
    <t>57</t>
  </si>
  <si>
    <t>16:26:29:768</t>
  </si>
  <si>
    <t>58</t>
  </si>
  <si>
    <t>16:26:29:869</t>
  </si>
  <si>
    <t>59</t>
  </si>
  <si>
    <t>16:26:29:972</t>
  </si>
  <si>
    <t>60</t>
  </si>
  <si>
    <t>16:26:30:074</t>
  </si>
  <si>
    <t>61</t>
  </si>
  <si>
    <t>16:26:30:177</t>
  </si>
  <si>
    <t>62</t>
  </si>
  <si>
    <t>16:26:30:279</t>
  </si>
  <si>
    <t>63</t>
  </si>
  <si>
    <t>16:26:30:381</t>
  </si>
  <si>
    <t>64</t>
  </si>
  <si>
    <t>16:26:30:483</t>
  </si>
  <si>
    <t>65</t>
  </si>
  <si>
    <t>16:26:30:585</t>
  </si>
  <si>
    <t>66</t>
  </si>
  <si>
    <t>16:26:30:688</t>
  </si>
  <si>
    <t>67</t>
  </si>
  <si>
    <t>16:26:30:791</t>
  </si>
  <si>
    <t>68</t>
  </si>
  <si>
    <t>16:26:30:895</t>
  </si>
  <si>
    <t>69</t>
  </si>
  <si>
    <t>16:26:30:996</t>
  </si>
  <si>
    <t>70</t>
  </si>
  <si>
    <t>16:26:31:099</t>
  </si>
  <si>
    <t>71</t>
  </si>
  <si>
    <t>16:26:31:201</t>
  </si>
  <si>
    <t>72</t>
  </si>
  <si>
    <t>16:26:31:304</t>
  </si>
  <si>
    <t>73</t>
  </si>
  <si>
    <t>16:26:31:405</t>
  </si>
  <si>
    <t>74</t>
  </si>
  <si>
    <t>16:26:31:507</t>
  </si>
  <si>
    <t>75</t>
  </si>
  <si>
    <t>16:26:31:609</t>
  </si>
  <si>
    <t>76</t>
  </si>
  <si>
    <t>16:26:31:712</t>
  </si>
  <si>
    <t>77</t>
  </si>
  <si>
    <t>16:26:31:814</t>
  </si>
  <si>
    <t>78</t>
  </si>
  <si>
    <t>16:26:31:916</t>
  </si>
  <si>
    <t>79</t>
  </si>
  <si>
    <t>16:26:32:018</t>
  </si>
  <si>
    <t>80</t>
  </si>
  <si>
    <t>16:26:32:120</t>
  </si>
  <si>
    <t>81</t>
  </si>
  <si>
    <t>16:26:32:222</t>
  </si>
  <si>
    <t>82</t>
  </si>
  <si>
    <t>16:26:32:324</t>
  </si>
  <si>
    <t>83</t>
  </si>
  <si>
    <t>16:26:32:427</t>
  </si>
  <si>
    <t>84</t>
  </si>
  <si>
    <t>16:26:32:530</t>
  </si>
  <si>
    <t>85</t>
  </si>
  <si>
    <t>16:26:32:634</t>
  </si>
  <si>
    <t>86</t>
  </si>
  <si>
    <t>16:26:32:737</t>
  </si>
  <si>
    <t>87</t>
  </si>
  <si>
    <t>16:26:32:839</t>
  </si>
  <si>
    <t>88</t>
  </si>
  <si>
    <t>16:26:32:941</t>
  </si>
  <si>
    <t>89</t>
  </si>
  <si>
    <t>16:26:33:043</t>
  </si>
  <si>
    <t>90</t>
  </si>
  <si>
    <t>16:26:33:145</t>
  </si>
  <si>
    <t>91</t>
  </si>
  <si>
    <t>16:26:33:248</t>
  </si>
  <si>
    <t>92</t>
  </si>
  <si>
    <t>16:26:33:350</t>
  </si>
  <si>
    <t>93</t>
  </si>
  <si>
    <t>16:26:33:452</t>
  </si>
  <si>
    <t>94</t>
  </si>
  <si>
    <t>16:26:33:554</t>
  </si>
  <si>
    <t>95</t>
  </si>
  <si>
    <t>16:26:33:656</t>
  </si>
  <si>
    <t>96</t>
  </si>
  <si>
    <t>16:26:33:758</t>
  </si>
  <si>
    <t>97</t>
  </si>
  <si>
    <t>16:26:33:860</t>
  </si>
  <si>
    <t>98</t>
  </si>
  <si>
    <t>16:26:33:962</t>
  </si>
  <si>
    <t>99</t>
  </si>
  <si>
    <t>16:26:34:064</t>
  </si>
  <si>
    <t>100</t>
  </si>
  <si>
    <t>16:26:34:166</t>
  </si>
  <si>
    <t>101</t>
  </si>
  <si>
    <t>16:26:34:268</t>
  </si>
  <si>
    <t>102</t>
  </si>
  <si>
    <t>16:26:34:370</t>
  </si>
  <si>
    <t>103</t>
  </si>
  <si>
    <t>16:26:34:473</t>
  </si>
  <si>
    <t>104</t>
  </si>
  <si>
    <t>16:26:34:575</t>
  </si>
  <si>
    <t>105</t>
  </si>
  <si>
    <t>16:26:34:677</t>
  </si>
  <si>
    <t>106</t>
  </si>
  <si>
    <t>16:26:34:780</t>
  </si>
  <si>
    <t>107</t>
  </si>
  <si>
    <t>16:26:34:882</t>
  </si>
  <si>
    <t>108</t>
  </si>
  <si>
    <t>16:26:34:985</t>
  </si>
  <si>
    <t>109</t>
  </si>
  <si>
    <t>16:26:35:087</t>
  </si>
  <si>
    <t>110</t>
  </si>
  <si>
    <t>16:26:35:189</t>
  </si>
  <si>
    <t>111</t>
  </si>
  <si>
    <t>16:26:35:291</t>
  </si>
  <si>
    <t>112</t>
  </si>
  <si>
    <t>16:26:35:394</t>
  </si>
  <si>
    <t>113</t>
  </si>
  <si>
    <t>16:26:35:496</t>
  </si>
  <si>
    <t>114</t>
  </si>
  <si>
    <t>16:26:35:598</t>
  </si>
  <si>
    <t>115</t>
  </si>
  <si>
    <t>16:26:35:700</t>
  </si>
  <si>
    <t>116</t>
  </si>
  <si>
    <t>16:26:35:802</t>
  </si>
  <si>
    <t>117</t>
  </si>
  <si>
    <t>16:26:35:905</t>
  </si>
  <si>
    <t>118</t>
  </si>
  <si>
    <t>16:26:36:007</t>
  </si>
  <si>
    <t>119</t>
  </si>
  <si>
    <t>16:26:36:110</t>
  </si>
  <si>
    <t>120</t>
  </si>
  <si>
    <t>16:26:36:212</t>
  </si>
  <si>
    <t>121</t>
  </si>
  <si>
    <t>16:26:36:315</t>
  </si>
  <si>
    <t>122</t>
  </si>
  <si>
    <t>16:26:36:416</t>
  </si>
  <si>
    <t>123</t>
  </si>
  <si>
    <t>16:26:36:518</t>
  </si>
  <si>
    <t>124</t>
  </si>
  <si>
    <t>16:26:36:621</t>
  </si>
  <si>
    <t>125</t>
  </si>
  <si>
    <t>16:26:36:723</t>
  </si>
  <si>
    <t>126</t>
  </si>
  <si>
    <t>16:26:36:826</t>
  </si>
  <si>
    <t>127</t>
  </si>
  <si>
    <t>16:26:36:928</t>
  </si>
  <si>
    <t>128</t>
  </si>
  <si>
    <t>16:26:37:029</t>
  </si>
  <si>
    <t>129</t>
  </si>
  <si>
    <t>16:26:37:132</t>
  </si>
  <si>
    <t>130</t>
  </si>
  <si>
    <t>16:26:37:235</t>
  </si>
  <si>
    <t>131</t>
  </si>
  <si>
    <t>16:26:37:337</t>
  </si>
  <si>
    <t>132</t>
  </si>
  <si>
    <t>16:26:37:439</t>
  </si>
  <si>
    <t>133</t>
  </si>
  <si>
    <t>16:26:37:541</t>
  </si>
  <si>
    <t>134</t>
  </si>
  <si>
    <t>16:26:37:645</t>
  </si>
  <si>
    <t>135</t>
  </si>
  <si>
    <t>16:26:37:748</t>
  </si>
  <si>
    <t>136</t>
  </si>
  <si>
    <t>16:26:37:851</t>
  </si>
  <si>
    <t>137</t>
  </si>
  <si>
    <t>16:26:37:953</t>
  </si>
  <si>
    <t>138</t>
  </si>
  <si>
    <t>16:26:38:054</t>
  </si>
  <si>
    <t>139</t>
  </si>
  <si>
    <t>16:26:38:156</t>
  </si>
  <si>
    <t>140</t>
  </si>
  <si>
    <t>16:26:38:259</t>
  </si>
  <si>
    <t>141</t>
  </si>
  <si>
    <t>16:26:38:363</t>
  </si>
  <si>
    <t>142</t>
  </si>
  <si>
    <t>16:26:38:465</t>
  </si>
  <si>
    <t>143</t>
  </si>
  <si>
    <t>16:26:38:566</t>
  </si>
  <si>
    <t>144</t>
  </si>
  <si>
    <t>16:26:38:670</t>
  </si>
  <si>
    <t>145</t>
  </si>
  <si>
    <t>16:26:38:772</t>
  </si>
  <si>
    <t>146</t>
  </si>
  <si>
    <t>16:26:38:874</t>
  </si>
  <si>
    <t>147</t>
  </si>
  <si>
    <t>16:26:38:978</t>
  </si>
  <si>
    <t>148</t>
  </si>
  <si>
    <t>16:26:39:080</t>
  </si>
  <si>
    <t>149</t>
  </si>
  <si>
    <t>16:26:39:182</t>
  </si>
  <si>
    <t>150</t>
  </si>
  <si>
    <t>16:26:39:285</t>
  </si>
  <si>
    <t>151</t>
  </si>
  <si>
    <t>16:26:39:388</t>
  </si>
  <si>
    <t>152</t>
  </si>
  <si>
    <t>16:26:39:490</t>
  </si>
  <si>
    <t>153</t>
  </si>
  <si>
    <t>16:26:39:593</t>
  </si>
  <si>
    <t>154</t>
  </si>
  <si>
    <t>16:26:39:696</t>
  </si>
  <si>
    <t>155</t>
  </si>
  <si>
    <t>16:26:39:798</t>
  </si>
  <si>
    <t>156</t>
  </si>
  <si>
    <t>16:26:39:901</t>
  </si>
  <si>
    <t>157</t>
  </si>
  <si>
    <t>16:26:40:004</t>
  </si>
  <si>
    <t>158</t>
  </si>
  <si>
    <t>16:26:40:106</t>
  </si>
  <si>
    <t>159</t>
  </si>
  <si>
    <t>16:26:40:208</t>
  </si>
  <si>
    <t>160</t>
  </si>
  <si>
    <t>16:26:40:310</t>
  </si>
  <si>
    <t>161</t>
  </si>
  <si>
    <t>16:26:40:412</t>
  </si>
  <si>
    <t>162</t>
  </si>
  <si>
    <t>16:26:40:514</t>
  </si>
  <si>
    <t>163</t>
  </si>
  <si>
    <t>16:26:40:617</t>
  </si>
  <si>
    <t>164</t>
  </si>
  <si>
    <t>16:26:40:719</t>
  </si>
  <si>
    <t>165</t>
  </si>
  <si>
    <t>16:26:40:823</t>
  </si>
  <si>
    <t>166</t>
  </si>
  <si>
    <t>16:26:40:925</t>
  </si>
  <si>
    <t>167</t>
  </si>
  <si>
    <t>16:26:41:027</t>
  </si>
  <si>
    <t>168</t>
  </si>
  <si>
    <t>16:26:41:129</t>
  </si>
  <si>
    <t>169</t>
  </si>
  <si>
    <t>16:26:41:232</t>
  </si>
  <si>
    <t>170</t>
  </si>
  <si>
    <t>16:26:41:334</t>
  </si>
  <si>
    <t>171</t>
  </si>
  <si>
    <t>16:26:41:437</t>
  </si>
  <si>
    <t>172</t>
  </si>
  <si>
    <t>16:26:41:540</t>
  </si>
  <si>
    <t>173</t>
  </si>
  <si>
    <t>16:26:41:643</t>
  </si>
  <si>
    <t>174</t>
  </si>
  <si>
    <t>16:26:41:745</t>
  </si>
  <si>
    <t>175</t>
  </si>
  <si>
    <t>16:26:41:847</t>
  </si>
  <si>
    <t>176</t>
  </si>
  <si>
    <t>16:26:41:950</t>
  </si>
  <si>
    <t>177</t>
  </si>
  <si>
    <t>16:26:42:052</t>
  </si>
  <si>
    <t>178</t>
  </si>
  <si>
    <t>16:26:42:156</t>
  </si>
  <si>
    <t>179</t>
  </si>
  <si>
    <t>16:26:42:259</t>
  </si>
  <si>
    <t>180</t>
  </si>
  <si>
    <t>16:26:42:361</t>
  </si>
  <si>
    <t>181</t>
  </si>
  <si>
    <t>16:26:42:464</t>
  </si>
  <si>
    <t>182</t>
  </si>
  <si>
    <t>16:26:42:566</t>
  </si>
  <si>
    <t>183</t>
  </si>
  <si>
    <t>16:26:42:668</t>
  </si>
  <si>
    <t>184</t>
  </si>
  <si>
    <t>16:26:42:771</t>
  </si>
  <si>
    <t>185</t>
  </si>
  <si>
    <t>16:26:42:873</t>
  </si>
  <si>
    <t>186</t>
  </si>
  <si>
    <t>16:26:42:975</t>
  </si>
  <si>
    <t>187</t>
  </si>
  <si>
    <t>16:26:43:077</t>
  </si>
  <si>
    <t>188</t>
  </si>
  <si>
    <t>16:26:43:180</t>
  </si>
  <si>
    <t>189</t>
  </si>
  <si>
    <t>16:26:43:283</t>
  </si>
  <si>
    <t>190</t>
  </si>
  <si>
    <t>16:26:43:385</t>
  </si>
  <si>
    <t>191</t>
  </si>
  <si>
    <t>16:26:43:487</t>
  </si>
  <si>
    <t>192</t>
  </si>
  <si>
    <t>16:26:43:589</t>
  </si>
  <si>
    <t>193</t>
  </si>
  <si>
    <t>16:26:43:692</t>
  </si>
  <si>
    <t>194</t>
  </si>
  <si>
    <t>16:26:43:795</t>
  </si>
  <si>
    <t>195</t>
  </si>
  <si>
    <t>16:26:43:897</t>
  </si>
  <si>
    <t>Balanced</t>
  </si>
  <si>
    <t>13:15:34:560</t>
  </si>
  <si>
    <t>13:15:35:566</t>
  </si>
  <si>
    <t>13:15:36:574</t>
  </si>
  <si>
    <t>13:15:37:574</t>
  </si>
  <si>
    <t>13:15:38:574</t>
  </si>
  <si>
    <t>13:15:39:580</t>
  </si>
  <si>
    <t>13:15:40:581</t>
  </si>
  <si>
    <t>13:15:41:583</t>
  </si>
  <si>
    <t>13:8:24:352</t>
  </si>
  <si>
    <t>13:8:25:353</t>
  </si>
  <si>
    <t>13:8:26:361</t>
  </si>
  <si>
    <t>13:8:27:364</t>
  </si>
  <si>
    <t>13:8:28:369</t>
  </si>
  <si>
    <t>13:8:29:372</t>
  </si>
  <si>
    <t>13:8:30:381</t>
  </si>
  <si>
    <t>13:8:31:383</t>
  </si>
  <si>
    <t>13:8:32:393</t>
  </si>
  <si>
    <t>11:24:54:505</t>
  </si>
  <si>
    <t>11:24:55:507</t>
  </si>
  <si>
    <t>11:24:56:511</t>
  </si>
  <si>
    <t>11:24:57:514</t>
  </si>
  <si>
    <t>11:24:58:523</t>
  </si>
  <si>
    <t>11:24:59:526</t>
  </si>
  <si>
    <t>11:25:0:528</t>
  </si>
  <si>
    <t>11:25:1:536</t>
  </si>
  <si>
    <t>CPU POWER</t>
  </si>
  <si>
    <t>OTHER COMPONENTS</t>
  </si>
  <si>
    <t>Non-CPU power (W)</t>
  </si>
  <si>
    <t>Throughput (samples/sec)</t>
  </si>
  <si>
    <t>Perf/Watt (SoC)</t>
  </si>
  <si>
    <t>Perf/Watt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</si>
</sst>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2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Power consumption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RESULTS!$F$3</c:f>
              <c:strCache>
                <c:ptCount val="1"/>
                <c:pt idx="0">
                  <c:v>Approx. Accelerator Power (W)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RESULTS!$A$4:$B$10</c:f>
              <c:multiLvlStrCache>
                <c:ptCount val="7"/>
                <c:lvl>
                  <c:pt idx="2">
                    <c:v>Powersaver</c:v>
                  </c:pt>
                  <c:pt idx="3">
                    <c:v>Balanced</c:v>
                  </c:pt>
                  <c:pt idx="4">
                    <c:v>Default</c:v>
                  </c:pt>
                  <c:pt idx="5">
                    <c:v>Performance</c:v>
                  </c:pt>
                  <c:pt idx="6">
                    <c:v>Turbo</c:v>
                  </c:pt>
                </c:lvl>
                <c:lvl>
                  <c:pt idx="0">
                    <c:v>CPU</c:v>
                  </c:pt>
                  <c:pt idx="1">
                    <c:v>GPU</c:v>
                  </c:pt>
                  <c:pt idx="2">
                    <c:v>NPU</c:v>
                  </c:pt>
                  <c:pt idx="3">
                    <c:v>NPU</c:v>
                  </c:pt>
                  <c:pt idx="4">
                    <c:v>NPU</c:v>
                  </c:pt>
                  <c:pt idx="5">
                    <c:v>NPU</c:v>
                  </c:pt>
                  <c:pt idx="6">
                    <c:v>NPU</c:v>
                  </c:pt>
                </c:lvl>
              </c:multiLvlStrCache>
            </c:multiLvlStrRef>
          </c:cat>
          <c:val>
            <c:numRef>
              <c:f>RESULTS!$F$4:$F$10</c:f>
              <c:numCache>
                <c:formatCode>0.00</c:formatCode>
                <c:ptCount val="7"/>
                <c:pt idx="1">
                  <c:v>29.038402061855681</c:v>
                </c:pt>
                <c:pt idx="2">
                  <c:v>3.4855555555555569</c:v>
                </c:pt>
                <c:pt idx="3">
                  <c:v>4.5949999999999989</c:v>
                </c:pt>
                <c:pt idx="4">
                  <c:v>6.6444444444444457</c:v>
                </c:pt>
                <c:pt idx="5">
                  <c:v>6.637777777777778</c:v>
                </c:pt>
                <c:pt idx="6">
                  <c:v>6.8333333333333286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C-4C12-8ED2-039A8AD2B023}"/>
            </c:ext>
          </c:extLst>
        </c:ser>
        <c:ser>
          <c:idx val="0"/>
          <c:order val="1"/>
          <c:tx>
            <c:strRef>
              <c:f>RESULTS!$C$3</c:f>
              <c:strCache>
                <c:ptCount val="1"/>
                <c:pt idx="0">
                  <c:v>Socket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RESULTS!$A$4:$B$10</c:f>
              <c:multiLvlStrCache>
                <c:ptCount val="7"/>
                <c:lvl>
                  <c:pt idx="2">
                    <c:v>Powersaver</c:v>
                  </c:pt>
                  <c:pt idx="3">
                    <c:v>Balanced</c:v>
                  </c:pt>
                  <c:pt idx="4">
                    <c:v>Default</c:v>
                  </c:pt>
                  <c:pt idx="5">
                    <c:v>Performance</c:v>
                  </c:pt>
                  <c:pt idx="6">
                    <c:v>Turbo</c:v>
                  </c:pt>
                </c:lvl>
                <c:lvl>
                  <c:pt idx="0">
                    <c:v>CPU</c:v>
                  </c:pt>
                  <c:pt idx="1">
                    <c:v>GPU</c:v>
                  </c:pt>
                  <c:pt idx="2">
                    <c:v>NPU</c:v>
                  </c:pt>
                  <c:pt idx="3">
                    <c:v>NPU</c:v>
                  </c:pt>
                  <c:pt idx="4">
                    <c:v>NPU</c:v>
                  </c:pt>
                  <c:pt idx="5">
                    <c:v>NPU</c:v>
                  </c:pt>
                  <c:pt idx="6">
                    <c:v>NPU</c:v>
                  </c:pt>
                </c:lvl>
              </c:multiLvlStrCache>
            </c:multiLvlStrRef>
          </c:cat>
          <c:val>
            <c:numRef>
              <c:f>RESULTS!$C$4:$C$10</c:f>
              <c:numCache>
                <c:formatCode>0.00</c:formatCode>
                <c:ptCount val="7"/>
                <c:pt idx="0">
                  <c:v>44.993749999999999</c:v>
                </c:pt>
                <c:pt idx="1">
                  <c:v>45.002886597938151</c:v>
                </c:pt>
                <c:pt idx="2">
                  <c:v>41.665555555555557</c:v>
                </c:pt>
                <c:pt idx="3">
                  <c:v>42.936249999999994</c:v>
                </c:pt>
                <c:pt idx="4">
                  <c:v>44.982222222222219</c:v>
                </c:pt>
                <c:pt idx="5">
                  <c:v>44.776666666666664</c:v>
                </c:pt>
                <c:pt idx="6">
                  <c:v>45.748888888888892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C-4C12-8ED2-039A8AD2B023}"/>
            </c:ext>
          </c:extLst>
        </c:ser>
        <c:ser>
          <c:idx val="5"/>
          <c:order val="5"/>
          <c:tx>
            <c:strRef>
              <c:f>RESULTS!$H$3</c:f>
              <c:strCache>
                <c:ptCount val="1"/>
                <c:pt idx="0">
                  <c:v>Throughput (samples/sec)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RESULTS!$A$4:$B$10</c:f>
              <c:multiLvlStrCache>
                <c:ptCount val="7"/>
                <c:lvl>
                  <c:pt idx="2">
                    <c:v>Powersaver</c:v>
                  </c:pt>
                  <c:pt idx="3">
                    <c:v>Balanced</c:v>
                  </c:pt>
                  <c:pt idx="4">
                    <c:v>Default</c:v>
                  </c:pt>
                  <c:pt idx="5">
                    <c:v>Performance</c:v>
                  </c:pt>
                  <c:pt idx="6">
                    <c:v>Turbo</c:v>
                  </c:pt>
                </c:lvl>
                <c:lvl>
                  <c:pt idx="0">
                    <c:v>CPU</c:v>
                  </c:pt>
                  <c:pt idx="1">
                    <c:v>GPU</c:v>
                  </c:pt>
                  <c:pt idx="2">
                    <c:v>NPU</c:v>
                  </c:pt>
                  <c:pt idx="3">
                    <c:v>NPU</c:v>
                  </c:pt>
                  <c:pt idx="4">
                    <c:v>NPU</c:v>
                  </c:pt>
                  <c:pt idx="5">
                    <c:v>NPU</c:v>
                  </c:pt>
                  <c:pt idx="6">
                    <c:v>NPU</c:v>
                  </c:pt>
                </c:lvl>
              </c:multiLvlStrCache>
            </c:multiLvlStrRef>
          </c:cat>
          <c:val>
            <c:numRef>
              <c:f>RESULTS!$H$4:$H$10</c:f>
              <c:numCache>
                <c:formatCode>General</c:formatCode>
                <c:ptCount val="7"/>
                <c:pt idx="0">
                  <c:v>31.84</c:v>
                </c:pt>
                <c:pt idx="1">
                  <c:v>83.62</c:v>
                </c:pt>
                <c:pt idx="2">
                  <c:v>73.89</c:v>
                </c:pt>
                <c:pt idx="3">
                  <c:v>117.61</c:v>
                </c:pt>
                <c:pt idx="4">
                  <c:v>156.28</c:v>
                </c:pt>
                <c:pt idx="5">
                  <c:v>158.25</c:v>
                </c:pt>
                <c:pt idx="6">
                  <c:v>157.97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C-4C12-8ED2-039A8AD2B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7659839"/>
        <c:axId val="67656479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RESULTS!$D$3</c15:sqref>
                        </c15:formulaRef>
                      </c:ext>
                    </c:extLst>
                    <c:strCache>
                      <c:ptCount val="1"/>
                      <c:pt idx="0">
                        <c:v>CPU Cores Power (W)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RESULTS!$A$4:$B$10</c15:sqref>
                        </c15:formulaRef>
                      </c:ext>
                    </c:extLst>
                    <c:multiLvlStrCache>
                      <c:ptCount val="7"/>
                      <c:lvl>
                        <c:pt idx="2">
                          <c:v>Powersaver</c:v>
                        </c:pt>
                        <c:pt idx="3">
                          <c:v>Balanced</c:v>
                        </c:pt>
                        <c:pt idx="4">
                          <c:v>Default</c:v>
                        </c:pt>
                        <c:pt idx="5">
                          <c:v>Performance</c:v>
                        </c:pt>
                        <c:pt idx="6">
                          <c:v>Turbo</c:v>
                        </c:pt>
                      </c:lvl>
                      <c:lvl>
                        <c:pt idx="0">
                          <c:v>CPU</c:v>
                        </c:pt>
                        <c:pt idx="1">
                          <c:v>GPU</c:v>
                        </c:pt>
                        <c:pt idx="2">
                          <c:v>NPU</c:v>
                        </c:pt>
                        <c:pt idx="3">
                          <c:v>NPU</c:v>
                        </c:pt>
                        <c:pt idx="4">
                          <c:v>NPU</c:v>
                        </c:pt>
                        <c:pt idx="5">
                          <c:v>NPU</c:v>
                        </c:pt>
                        <c:pt idx="6">
                          <c:v>NPU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RESULTS!$D$4:$D$10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43.223749999999995</c:v>
                      </c:pt>
                      <c:pt idx="1">
                        <c:v>13.96448453608247</c:v>
                      </c:pt>
                      <c:pt idx="2">
                        <c:v>36.18</c:v>
                      </c:pt>
                      <c:pt idx="3">
                        <c:v>36.341249999999995</c:v>
                      </c:pt>
                      <c:pt idx="4">
                        <c:v>36.337777777777774</c:v>
                      </c:pt>
                      <c:pt idx="5">
                        <c:v>36.138888888888886</c:v>
                      </c:pt>
                      <c:pt idx="6">
                        <c:v>36.915555555555564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DC-4C12-8ED2-039A8AD2B023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RESULTS!$E$3</c15:sqref>
                        </c15:formulaRef>
                      </c:ext>
                    </c:extLst>
                    <c:strCache>
                      <c:ptCount val="1"/>
                      <c:pt idx="0">
                        <c:v>Non-CPU power (W)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RESULTS!$A$4:$B$10</c15:sqref>
                        </c15:formulaRef>
                      </c:ext>
                    </c:extLst>
                    <c:multiLvlStrCache>
                      <c:ptCount val="7"/>
                      <c:lvl>
                        <c:pt idx="2">
                          <c:v>Powersaver</c:v>
                        </c:pt>
                        <c:pt idx="3">
                          <c:v>Balanced</c:v>
                        </c:pt>
                        <c:pt idx="4">
                          <c:v>Default</c:v>
                        </c:pt>
                        <c:pt idx="5">
                          <c:v>Performance</c:v>
                        </c:pt>
                        <c:pt idx="6">
                          <c:v>Turbo</c:v>
                        </c:pt>
                      </c:lvl>
                      <c:lvl>
                        <c:pt idx="0">
                          <c:v>CPU</c:v>
                        </c:pt>
                        <c:pt idx="1">
                          <c:v>GPU</c:v>
                        </c:pt>
                        <c:pt idx="2">
                          <c:v>NPU</c:v>
                        </c:pt>
                        <c:pt idx="3">
                          <c:v>NPU</c:v>
                        </c:pt>
                        <c:pt idx="4">
                          <c:v>NPU</c:v>
                        </c:pt>
                        <c:pt idx="5">
                          <c:v>NPU</c:v>
                        </c:pt>
                        <c:pt idx="6">
                          <c:v>NPU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RESULTS!$E$4:$E$10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1.77</c:v>
                      </c:pt>
                      <c:pt idx="1">
                        <c:v>31.038402061855681</c:v>
                      </c:pt>
                      <c:pt idx="2">
                        <c:v>5.4855555555555569</c:v>
                      </c:pt>
                      <c:pt idx="3">
                        <c:v>6.5949999999999989</c:v>
                      </c:pt>
                      <c:pt idx="4">
                        <c:v>8.6444444444444457</c:v>
                      </c:pt>
                      <c:pt idx="5">
                        <c:v>8.637777777777778</c:v>
                      </c:pt>
                      <c:pt idx="6">
                        <c:v>8.8333333333333286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DC-4C12-8ED2-039A8AD2B0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</c15:sqref>
                        </c15:formulaRef>
                      </c:ext>
                    </c:extLst>
                    <c:strCache>
                      <c:ptCount val="1"/>
                      <c:pt idx="0">
                        <c:v>Inference Duration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RESULTS!$A$4:$B$10</c15:sqref>
                        </c15:formulaRef>
                      </c:ext>
                    </c:extLst>
                    <c:multiLvlStrCache>
                      <c:ptCount val="7"/>
                      <c:lvl>
                        <c:pt idx="2">
                          <c:v>Powersaver</c:v>
                        </c:pt>
                        <c:pt idx="3">
                          <c:v>Balanced</c:v>
                        </c:pt>
                        <c:pt idx="4">
                          <c:v>Default</c:v>
                        </c:pt>
                        <c:pt idx="5">
                          <c:v>Performance</c:v>
                        </c:pt>
                        <c:pt idx="6">
                          <c:v>Turbo</c:v>
                        </c:pt>
                      </c:lvl>
                      <c:lvl>
                        <c:pt idx="0">
                          <c:v>CPU</c:v>
                        </c:pt>
                        <c:pt idx="1">
                          <c:v>GPU</c:v>
                        </c:pt>
                        <c:pt idx="2">
                          <c:v>NPU</c:v>
                        </c:pt>
                        <c:pt idx="3">
                          <c:v>NPU</c:v>
                        </c:pt>
                        <c:pt idx="4">
                          <c:v>NPU</c:v>
                        </c:pt>
                        <c:pt idx="5">
                          <c:v>NPU</c:v>
                        </c:pt>
                        <c:pt idx="6">
                          <c:v>NPU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RESULTS!$G$4:$G$10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172.74</c:v>
                      </c:pt>
                      <c:pt idx="1">
                        <c:v>65.77</c:v>
                      </c:pt>
                      <c:pt idx="2">
                        <c:v>74.44</c:v>
                      </c:pt>
                      <c:pt idx="3">
                        <c:v>46.77</c:v>
                      </c:pt>
                      <c:pt idx="4">
                        <c:v>35.19</c:v>
                      </c:pt>
                      <c:pt idx="5">
                        <c:v>34.75</c:v>
                      </c:pt>
                      <c:pt idx="6">
                        <c:v>35.020000000000003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DC-4C12-8ED2-039A8AD2B023}"/>
                  </c:ext>
                </c:extLst>
              </c15:ser>
            </c15:filteredBarSeries>
          </c:ext>
        </c:extLst>
      </c:barChart>
      <c:catAx>
        <c:axId val="676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479"/>
        <c:crosses val="autoZero"/>
        <c:auto val="1"/>
        <c:lblAlgn val="ctr"/>
        <c:lblOffset val="100"/>
        <c:noMultiLvlLbl val="0"/>
      </c:catAx>
      <c:valAx>
        <c:axId val="67656479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Performance per</a:t>
            </a:r>
            <a:r>
              <a:rPr lang="en-US" baseline="0">
                <a:solidFill>
                  <a:sysClr val="windowText" lastClr="000000"/>
                </a:solidFill>
              </a:rPr>
              <a:t> Watt (</a:t>
            </a:r>
            <a:r>
              <a:rPr lang="en-US" b="1" baseline="0">
                <a:solidFill>
                  <a:sysClr val="windowText" lastClr="000000"/>
                </a:solidFill>
              </a:rPr>
              <a:t>system</a:t>
            </a:r>
            <a:r>
              <a:rPr lang="en-US" baseline="0">
                <a:solidFill>
                  <a:sysClr val="windowText" lastClr="000000"/>
                </a:solidFill>
              </a:rPr>
              <a:t>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RESULTS!$I$3</c:f>
              <c:strCache>
                <c:ptCount val="1"/>
                <c:pt idx="0">
                  <c:v>Perf/Watt (SoC)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RESULTS!$A$4:$B$10</c15:sqref>
                  </c15:fullRef>
                </c:ext>
              </c:extLst>
              <c:f>RESULTS!$A$4:$B$8</c:f>
              <c:multiLvlStrCache>
                <c:ptCount val="5"/>
                <c:lvl>
                  <c:pt idx="2">
                    <c:v>Powersaver</c:v>
                  </c:pt>
                  <c:pt idx="3">
                    <c:v>Balanced</c:v>
                  </c:pt>
                  <c:pt idx="4">
                    <c:v>Default</c:v>
                  </c:pt>
                </c:lvl>
                <c:lvl>
                  <c:pt idx="0">
                    <c:v>CPU</c:v>
                  </c:pt>
                  <c:pt idx="1">
                    <c:v>GPU</c:v>
                  </c:pt>
                  <c:pt idx="2">
                    <c:v>NPU</c:v>
                  </c:pt>
                  <c:pt idx="3">
                    <c:v>NPU</c:v>
                  </c:pt>
                  <c:pt idx="4">
                    <c:v>NPU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RESULTS!$I$4:$I$10</c15:sqref>
                  </c15:fullRef>
                </c:ext>
              </c:extLst>
              <c:f>RESULTS!$I$4:$I$8</c:f>
              <c:numCache>
                <c:formatCode>0.00</c:formatCode>
                <c:ptCount val="5"/>
                <c:pt idx="0">
                  <c:v>0.70765384081122384</c:v>
                </c:pt>
                <c:pt idx="1">
                  <c:v>1.8581030311915843</c:v>
                </c:pt>
                <c:pt idx="2">
                  <c:v>1.7734072908610896</c:v>
                </c:pt>
                <c:pt idx="3">
                  <c:v>2.7391772686249967</c:v>
                </c:pt>
                <c:pt idx="4">
                  <c:v>3.4742614366169353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2-4C14-87F4-49D88800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348560"/>
        <c:axId val="1684349520"/>
      </c:barChart>
      <c:catAx>
        <c:axId val="1684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9520"/>
        <c:crosses val="autoZero"/>
        <c:auto val="1"/>
        <c:lblAlgn val="ctr"/>
        <c:lblOffset val="100"/>
        <c:noMultiLvlLbl val="0"/>
      </c:catAx>
      <c:valAx>
        <c:axId val="168434952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Throughput / Socket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Performance per</a:t>
            </a:r>
            <a:r>
              <a:rPr lang="en-US" baseline="0">
                <a:solidFill>
                  <a:sysClr val="windowText" lastClr="000000"/>
                </a:solidFill>
              </a:rPr>
              <a:t> Watt (</a:t>
            </a:r>
            <a:r>
              <a:rPr lang="en-US" b="1" baseline="0">
                <a:solidFill>
                  <a:sysClr val="windowText" lastClr="000000"/>
                </a:solidFill>
              </a:rPr>
              <a:t>NPU</a:t>
            </a:r>
            <a:r>
              <a:rPr lang="en-US" baseline="0">
                <a:solidFill>
                  <a:sysClr val="windowText" lastClr="000000"/>
                </a:solidFill>
              </a:rPr>
              <a:t>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RESULTS!$J$3</c:f>
              <c:strCache>
                <c:ptCount val="1"/>
                <c:pt idx="0">
                  <c:v>Perf/Watt (accelerator)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RESULTS!$A$4:$B$10</c15:sqref>
                  </c15:fullRef>
                </c:ext>
              </c:extLst>
              <c:f>RESULTS!$A$6:$B$8</c:f>
              <c:multiLvlStrCache>
                <c:ptCount val="3"/>
                <c:lvl>
                  <c:pt idx="0">
                    <c:v>Powersaver</c:v>
                  </c:pt>
                  <c:pt idx="1">
                    <c:v>Balanced</c:v>
                  </c:pt>
                  <c:pt idx="2">
                    <c:v>Default</c:v>
                  </c:pt>
                </c:lvl>
                <c:lvl>
                  <c:pt idx="0">
                    <c:v>NPU</c:v>
                  </c:pt>
                  <c:pt idx="1">
                    <c:v>NPU</c:v>
                  </c:pt>
                  <c:pt idx="2">
                    <c:v>NPU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RESULTS!$J$4:$J$10</c15:sqref>
                  </c15:fullRef>
                </c:ext>
              </c:extLst>
              <c:f>RESULTS!$J$6:$J$8</c:f>
              <c:numCache>
                <c:formatCode>0.00</c:formatCode>
                <c:ptCount val="3"/>
                <c:pt idx="0">
                  <c:v>21.198916161938151</c:v>
                </c:pt>
                <c:pt idx="1">
                  <c:v>25.595212187159962</c:v>
                </c:pt>
                <c:pt idx="2">
                  <c:v>23.520401337792638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F1D-9E30-6308CA2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348560"/>
        <c:axId val="1684349520"/>
      </c:barChart>
      <c:catAx>
        <c:axId val="1684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9520"/>
        <c:crosses val="autoZero"/>
        <c:auto val="1"/>
        <c:lblAlgn val="ctr"/>
        <c:lblOffset val="100"/>
        <c:noMultiLvlLbl val="0"/>
      </c:catAx>
      <c:valAx>
        <c:axId val="1684349520"/>
        <c:scaling>
          <c:orientation val="minMax"/>
          <c:max val="2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Throughput / Accelerator Power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246808685231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11</xdr:row>
      <xdr:rowOff>80684</xdr:rowOff>
    </xdr:from>
    <xdr:to>
      <xdr:col>6</xdr:col>
      <xdr:colOff>806823</xdr:colOff>
      <xdr:row>32</xdr:row>
      <xdr:rowOff>107576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86BF55-3550-D566-46F3-4F170F3C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981635</xdr:colOff>
      <xdr:row>12</xdr:row>
      <xdr:rowOff>8965</xdr:rowOff>
    </xdr:from>
    <xdr:to>
      <xdr:col>11</xdr:col>
      <xdr:colOff>264458</xdr:colOff>
      <xdr:row>25</xdr:row>
      <xdr:rowOff>17929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7A65F3-96D7-F11E-5073-30C0ABC5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950259</xdr:colOff>
      <xdr:row>26</xdr:row>
      <xdr:rowOff>89647</xdr:rowOff>
    </xdr:from>
    <xdr:to>
      <xdr:col>11</xdr:col>
      <xdr:colOff>233082</xdr:colOff>
      <xdr:row>39</xdr:row>
      <xdr:rowOff>98611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C25FE75-3206-4FE2-9206-86A00A61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95B7BBF-95FE-4DC2-8FC2-8407086A6F68}" autoFormatId="16" applyNumberFormats="0" applyBorderFormats="0" applyFontFormats="0" applyPatternFormats="0" applyAlignmentFormats="0" applyWidthHeightFormats="0">
  <queryTableRefresh nextId="19" unboundColumnsRight="2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AA2DC78-FDC5-4573-9251-684215224346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09060D53-B618-4348-8402-80904D4733E9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D834685F-82F9-4EB0-BEC3-8BC39CF07F65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F49703AD-F5D9-4D81-A106-F6249AF35433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BA0717C-CB40-45C5-AF08-52D7A5D8E7F5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8EC656B9-98F2-416E-9DEF-A27425035236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997108D-CC20-43A6-B5D4-47606A53B617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RecordId" tableColumnId="1"/>
      <queryTableField id="2" name="Timestamp" tableColumnId="2"/>
      <queryTableField id="3" name="socket0-package-power" tableColumnId="3"/>
      <queryTableField id="4" name="core0-power" tableColumnId="4"/>
      <queryTableField id="5" name="core1-power" tableColumnId="5"/>
      <queryTableField id="6" name="core2-power" tableColumnId="6"/>
      <queryTableField id="7" name="core3-power" tableColumnId="7"/>
      <queryTableField id="8" name="core4-power" tableColumnId="8"/>
      <queryTableField id="9" name="core5-power" tableColumnId="9"/>
      <queryTableField id="10" name="core6-power" tableColumnId="10"/>
      <queryTableField id="11" name="core7-power" tableColumnId="11"/>
      <queryTableField id="12" name="core8-power" tableColumnId="12"/>
      <queryTableField id="13" name="core9-power" tableColumnId="13"/>
      <queryTableField id="14" name="core10-power" tableColumnId="14"/>
      <queryTableField id="15" name="core11-power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AA2EF-AF27-432B-8E65-A81CD456727F}" name="power_cpu" displayName="power_cpu" ref="A1:Q10" tableType="queryTable" totalsRowCount="1">
  <autoFilter ref="A1:Q9" xr:uid="{968AA2EF-AF27-432B-8E65-A81CD456727F}"/>
  <tableColumns count="17">
    <tableColumn id="1" xr3:uid="{01D5F718-796A-46D2-9462-3E3FE36B45B6}" uniqueName="1" name="RecordId" queryTableFieldId="1" dataDxfId="268" totalsRowDxfId="267"/>
    <tableColumn id="2" xr3:uid="{7E3F6168-29F3-438E-B225-346DDC3374FD}" uniqueName="2" name="Timestamp" queryTableFieldId="2" dataDxfId="266" totalsRowDxfId="265"/>
    <tableColumn id="3" xr3:uid="{6D319220-5317-447A-878A-4F19941F1A2F}" uniqueName="3" name="socket0-package-power" totalsRowFunction="custom" queryTableFieldId="3" dataDxfId="264" totalsRowDxfId="263">
      <totalsRowFormula>AVERAGE(power_cpu[socket0-package-power])</totalsRowFormula>
    </tableColumn>
    <tableColumn id="4" xr3:uid="{8845E650-5257-45C4-8FB6-7929B2B725B2}" uniqueName="4" name="core0-power" queryTableFieldId="4" dataDxfId="262" totalsRowDxfId="261"/>
    <tableColumn id="5" xr3:uid="{A65617F8-CFFC-41F2-A725-7CF52A3F575D}" uniqueName="5" name="core1-power" queryTableFieldId="5" dataDxfId="260" totalsRowDxfId="259"/>
    <tableColumn id="6" xr3:uid="{41A69227-8EB7-483A-B4A8-6733E1C9E802}" uniqueName="6" name="core2-power" queryTableFieldId="6" dataDxfId="258" totalsRowDxfId="257"/>
    <tableColumn id="7" xr3:uid="{A7485C48-8293-4D8A-89BC-CEB164255BCF}" uniqueName="7" name="core3-power" queryTableFieldId="7" dataDxfId="256" totalsRowDxfId="255"/>
    <tableColumn id="8" xr3:uid="{AC942092-A242-4F14-9B2E-DAF89F1996FF}" uniqueName="8" name="core4-power" queryTableFieldId="8" dataDxfId="254" totalsRowDxfId="253"/>
    <tableColumn id="9" xr3:uid="{BBACF330-5C60-4791-B355-D89A5AE03596}" uniqueName="9" name="core5-power" queryTableFieldId="9" dataDxfId="252" totalsRowDxfId="251"/>
    <tableColumn id="10" xr3:uid="{5773D23A-3257-49FB-AE86-888FA3717F28}" uniqueName="10" name="core6-power" queryTableFieldId="10" dataDxfId="250" totalsRowDxfId="249"/>
    <tableColumn id="11" xr3:uid="{E225215D-488F-4FAD-B614-4E53FFE16E83}" uniqueName="11" name="core7-power" queryTableFieldId="11" dataDxfId="248" totalsRowDxfId="247"/>
    <tableColumn id="12" xr3:uid="{0EA2BD28-6BA7-4265-AB8F-A154058DB463}" uniqueName="12" name="core8-power" queryTableFieldId="12" dataDxfId="246" totalsRowDxfId="245"/>
    <tableColumn id="13" xr3:uid="{57B9E15A-3C12-4CDA-A028-8BB7900FEF97}" uniqueName="13" name="core9-power" queryTableFieldId="13" dataDxfId="244" totalsRowDxfId="243"/>
    <tableColumn id="14" xr3:uid="{176A19A2-F96D-4921-ADDC-468C2489BA97}" uniqueName="14" name="core10-power" queryTableFieldId="14" dataDxfId="242" totalsRowDxfId="241"/>
    <tableColumn id="15" xr3:uid="{E19C8708-3B4D-455D-9B76-2C999DDB2164}" uniqueName="15" name="core11-power" queryTableFieldId="15" dataDxfId="240" totalsRowDxfId="239"/>
    <tableColumn id="16" xr3:uid="{B607B4E8-1C86-43A9-A4A7-3074FD31F1E8}" uniqueName="16" name="CPU POWER" totalsRowFunction="custom" queryTableFieldId="16" dataDxfId="238" totalsRowDxfId="237">
      <calculatedColumnFormula>SUM(power_cpu[[#This Row],[core0-power]:[core11-power]])</calculatedColumnFormula>
      <totalsRowFormula>AVERAGE(power_cpu[CPU POWER])</totalsRowFormula>
    </tableColumn>
    <tableColumn id="17" xr3:uid="{C90CA98A-0345-42E8-96D1-D8ECBE555634}" uniqueName="17" name="OTHER COMPONENTS" totalsRowFunction="custom" queryTableFieldId="17" dataDxfId="236" totalsRowDxfId="235">
      <calculatedColumnFormula>power_cpu[[#This Row],[socket0-package-power]]-power_cpu[[#This Row],[CPU POWER]]</calculatedColumnFormula>
      <totalsRowFormula>AVERAGE(power_cpu[OTHER COMPONENTS])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00FB02-CEAA-4348-A82A-048A4EA7CE15}" name="power_gpu" displayName="power_gpu" ref="A1:Q196" tableType="queryTable" totalsRowCount="1">
  <autoFilter ref="A1:Q195" xr:uid="{0100FB02-CEAA-4348-A82A-048A4EA7CE15}"/>
  <tableColumns count="17">
    <tableColumn id="1" xr3:uid="{F5107570-ED3F-4AD3-9C08-283960162DED}" uniqueName="1" name="RecordId" queryTableFieldId="1" dataDxfId="234" totalsRowDxfId="233"/>
    <tableColumn id="2" xr3:uid="{91176FB6-6D1F-4643-98FA-2A6716DCE3CA}" uniqueName="2" name="Timestamp" queryTableFieldId="2" dataDxfId="232" totalsRowDxfId="231"/>
    <tableColumn id="3" xr3:uid="{93C4A58A-9A2E-416B-BCD3-ACC7F2CB517E}" uniqueName="3" name="socket0-package-power" totalsRowFunction="custom" queryTableFieldId="3" dataDxfId="230" totalsRowDxfId="229">
      <totalsRowFormula>AVERAGE(power_gpu[socket0-package-power])</totalsRowFormula>
    </tableColumn>
    <tableColumn id="4" xr3:uid="{E1B71958-11EA-4B72-A9D7-0776386D4063}" uniqueName="4" name="core0-power" queryTableFieldId="4" dataDxfId="228" totalsRowDxfId="227"/>
    <tableColumn id="5" xr3:uid="{16472AA7-539F-43B9-AECF-C9187D24F08D}" uniqueName="5" name="core1-power" queryTableFieldId="5" dataDxfId="226" totalsRowDxfId="225"/>
    <tableColumn id="6" xr3:uid="{A27525BC-EBC2-4C30-8F04-29447C14F776}" uniqueName="6" name="core2-power" queryTableFieldId="6" dataDxfId="224" totalsRowDxfId="223"/>
    <tableColumn id="7" xr3:uid="{B33DE13F-B7B9-4432-8295-FB9A825657C9}" uniqueName="7" name="core3-power" queryTableFieldId="7" dataDxfId="222" totalsRowDxfId="221"/>
    <tableColumn id="8" xr3:uid="{EE9D06B8-B922-47C2-86B4-8936E7713B53}" uniqueName="8" name="core4-power" queryTableFieldId="8" dataDxfId="220" totalsRowDxfId="219"/>
    <tableColumn id="9" xr3:uid="{6171DE59-45B6-4BA0-960E-17265312D60D}" uniqueName="9" name="core5-power" queryTableFieldId="9" dataDxfId="218" totalsRowDxfId="217"/>
    <tableColumn id="10" xr3:uid="{91612539-4D38-4C20-B84E-02E7CF6785A9}" uniqueName="10" name="core6-power" queryTableFieldId="10" dataDxfId="216" totalsRowDxfId="215"/>
    <tableColumn id="11" xr3:uid="{92874F0D-1B8F-4730-AAD1-E4FBFF131F17}" uniqueName="11" name="core7-power" queryTableFieldId="11" dataDxfId="214" totalsRowDxfId="213"/>
    <tableColumn id="12" xr3:uid="{5D2C0995-9C09-4505-8CBB-994668E1DA9B}" uniqueName="12" name="core8-power" queryTableFieldId="12" dataDxfId="212" totalsRowDxfId="211"/>
    <tableColumn id="13" xr3:uid="{0BC643B4-C8D5-4B43-BC75-7FC91D58CE4E}" uniqueName="13" name="core9-power" queryTableFieldId="13" dataDxfId="210" totalsRowDxfId="209"/>
    <tableColumn id="14" xr3:uid="{C83B2EEA-F446-4C44-8804-65AB20F2ABA6}" uniqueName="14" name="core10-power" queryTableFieldId="14" dataDxfId="208" totalsRowDxfId="207"/>
    <tableColumn id="15" xr3:uid="{5E92D67E-10D7-4750-91CA-B1A1D6079BC7}" uniqueName="15" name="core11-power" queryTableFieldId="15" dataDxfId="206" totalsRowDxfId="205"/>
    <tableColumn id="16" xr3:uid="{4AF18BD4-BAD2-42AA-9561-61CCECE354E4}" uniqueName="16" name="Colonna1" totalsRowFunction="custom" queryTableFieldId="16" dataDxfId="204">
      <calculatedColumnFormula>SUM(power_gpu[[#This Row],[core0-power]:[core11-power]])</calculatedColumnFormula>
      <totalsRowFormula>AVERAGE(power_gpu[[#Headers],[#Data],[Colonna1]])</totalsRowFormula>
    </tableColumn>
    <tableColumn id="17" xr3:uid="{BEFB164E-B33A-4AB5-AE22-E54541F748A3}" uniqueName="17" name="Colonna2" totalsRowFunction="custom" queryTableFieldId="17" dataDxfId="203">
      <calculatedColumnFormula>power_gpu[[#This Row],[socket0-package-power]]-power_gpu[[#This Row],[Colonna1]]</calculatedColumnFormula>
      <totalsRowFormula>AVERAGE(power_gpu[[#Headers],[#Data],[Colonna2]])</totalsRow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E00F5-CDC3-4E51-B49F-E582BAFB10BF}" name="power_default_npu" displayName="power_default_npu" ref="A1:Q11" tableType="queryTable" totalsRowCount="1">
  <autoFilter ref="A1:Q10" xr:uid="{E1FE00F5-CDC3-4E51-B49F-E582BAFB10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CB07E9B-EC21-4987-9A8E-7BCAD0B8F4AA}" uniqueName="1" name="RecordId" queryTableFieldId="1" dataDxfId="202" totalsRowDxfId="201"/>
    <tableColumn id="2" xr3:uid="{34B50310-979B-4E90-8A1C-68851EFC733B}" uniqueName="2" name="Timestamp" queryTableFieldId="2" dataDxfId="200" totalsRowDxfId="199"/>
    <tableColumn id="3" xr3:uid="{89164157-8067-4043-BFCB-6BA9483FD23D}" uniqueName="3" name="socket0-package-power" totalsRowFunction="custom" queryTableFieldId="3" dataDxfId="198" totalsRowDxfId="197">
      <totalsRowFormula>AVERAGE(power_default_npu[socket0-package-power])</totalsRowFormula>
    </tableColumn>
    <tableColumn id="4" xr3:uid="{EAC58F6F-946C-4AD5-884D-7760C9600D49}" uniqueName="4" name="core0-power" queryTableFieldId="4" dataDxfId="196" totalsRowDxfId="195"/>
    <tableColumn id="5" xr3:uid="{639159C4-71C7-4C4B-90D3-10D7AB359325}" uniqueName="5" name="core1-power" queryTableFieldId="5" dataDxfId="194" totalsRowDxfId="193"/>
    <tableColumn id="6" xr3:uid="{DA300943-00EC-4CBC-B0DD-A6A9F6E4B755}" uniqueName="6" name="core2-power" queryTableFieldId="6" dataDxfId="192" totalsRowDxfId="191"/>
    <tableColumn id="7" xr3:uid="{E14DBAAF-98B0-4A52-AD05-35B482908F53}" uniqueName="7" name="core3-power" queryTableFieldId="7" dataDxfId="190" totalsRowDxfId="189"/>
    <tableColumn id="8" xr3:uid="{34251362-863F-482D-8FD9-482E1E8E5162}" uniqueName="8" name="core4-power" queryTableFieldId="8" dataDxfId="188" totalsRowDxfId="187"/>
    <tableColumn id="9" xr3:uid="{3D18BEBF-5E64-4578-B7EA-B5A5D1DF0083}" uniqueName="9" name="core5-power" queryTableFieldId="9" dataDxfId="186" totalsRowDxfId="185"/>
    <tableColumn id="10" xr3:uid="{F65B4217-97FB-4CED-BF37-E6BA3B3491E1}" uniqueName="10" name="core6-power" queryTableFieldId="10" dataDxfId="184" totalsRowDxfId="183"/>
    <tableColumn id="11" xr3:uid="{2A1F3458-C6AB-4C78-8CEF-A04FCB5F6BFC}" uniqueName="11" name="core7-power" queryTableFieldId="11" dataDxfId="182" totalsRowDxfId="181"/>
    <tableColumn id="12" xr3:uid="{2BF8C81B-49B3-4BEA-AEF9-68F77CA8454A}" uniqueName="12" name="core8-power" queryTableFieldId="12" dataDxfId="180" totalsRowDxfId="179"/>
    <tableColumn id="13" xr3:uid="{D2B3E398-37BE-4E0E-879F-AC6B4C800496}" uniqueName="13" name="core9-power" queryTableFieldId="13" dataDxfId="178" totalsRowDxfId="177"/>
    <tableColumn id="14" xr3:uid="{4F3421CA-2973-46F9-A86D-06474FAF3DD2}" uniqueName="14" name="core10-power" queryTableFieldId="14" dataDxfId="176" totalsRowDxfId="175"/>
    <tableColumn id="15" xr3:uid="{3208D84F-BDF2-4BFA-A28B-D83B6F877C68}" uniqueName="15" name="core11-power" queryTableFieldId="15" dataDxfId="174" totalsRowDxfId="173"/>
    <tableColumn id="16" xr3:uid="{DE881515-9BE8-4BAD-96C7-37A9354028CE}" uniqueName="16" name="Colonna1" totalsRowFunction="custom" queryTableFieldId="16" dataDxfId="172" totalsRowDxfId="171">
      <calculatedColumnFormula>SUM(power_default_npu[[#This Row],[core0-power]:[core11-power]])</calculatedColumnFormula>
      <totalsRowFormula>AVERAGE(power_default_npu[Colonna1])</totalsRowFormula>
    </tableColumn>
    <tableColumn id="17" xr3:uid="{F169867F-4FAB-4820-80AC-E80CDB125B80}" uniqueName="17" name="Colonna2" totalsRowFunction="custom" queryTableFieldId="17" dataDxfId="170" totalsRowDxfId="169">
      <calculatedColumnFormula>power_default_npu[[#This Row],[socket0-package-power]]-power_default_npu[[#This Row],[Colonna1]]</calculatedColumnFormula>
      <totalsRowFormula>AVERAGE(power_default_npu[Colonna2])</totalsRow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1077D-FF73-4271-B52F-C8173E1078B6}" name="power_turbo_npu" displayName="power_turbo_npu" ref="A1:Q11" tableType="queryTable" totalsRowCount="1">
  <autoFilter ref="A1:Q10" xr:uid="{8051077D-FF73-4271-B52F-C8173E1078B6}"/>
  <tableColumns count="17">
    <tableColumn id="1" xr3:uid="{CB473FBE-9701-4DE2-9895-34F016EA4A18}" uniqueName="1" name="RecordId" queryTableFieldId="1" dataDxfId="168" totalsRowDxfId="167"/>
    <tableColumn id="2" xr3:uid="{80C13A3F-9422-43F1-9A78-EFE2390D0A7A}" uniqueName="2" name="Timestamp" queryTableFieldId="2" dataDxfId="166" totalsRowDxfId="165"/>
    <tableColumn id="3" xr3:uid="{D60A8C04-AA72-4FDC-8A11-3608CED42F5B}" uniqueName="3" name="socket0-package-power" queryTableFieldId="3" dataDxfId="164" totalsRowDxfId="163"/>
    <tableColumn id="4" xr3:uid="{6D5F24BF-8F78-492A-8762-C7948479F7B5}" uniqueName="4" name="core0-power" queryTableFieldId="4" dataDxfId="162" totalsRowDxfId="161"/>
    <tableColumn id="5" xr3:uid="{5CB6CEF6-A47E-4052-937B-7CD21339ACAA}" uniqueName="5" name="core1-power" queryTableFieldId="5" dataDxfId="160" totalsRowDxfId="159"/>
    <tableColumn id="6" xr3:uid="{CBF2CCA5-7974-405C-81EB-B0C189200CEC}" uniqueName="6" name="core2-power" queryTableFieldId="6" dataDxfId="158" totalsRowDxfId="157"/>
    <tableColumn id="7" xr3:uid="{2D84B9E7-C695-41E4-A4E4-09954D144DE5}" uniqueName="7" name="core3-power" queryTableFieldId="7" dataDxfId="156" totalsRowDxfId="155"/>
    <tableColumn id="8" xr3:uid="{B76E312B-33DD-4560-9DDB-B4FBD301743B}" uniqueName="8" name="core4-power" queryTableFieldId="8" dataDxfId="154" totalsRowDxfId="153"/>
    <tableColumn id="9" xr3:uid="{08C735D5-0B60-4B42-96FE-90FB85E8F790}" uniqueName="9" name="core5-power" queryTableFieldId="9" dataDxfId="152" totalsRowDxfId="151"/>
    <tableColumn id="10" xr3:uid="{0C3F4F7B-0B44-4497-845D-4EB6DA722A43}" uniqueName="10" name="core6-power" queryTableFieldId="10" dataDxfId="150" totalsRowDxfId="149"/>
    <tableColumn id="11" xr3:uid="{FEDAB2A5-13B4-46DA-B590-690F350FD54B}" uniqueName="11" name="core7-power" queryTableFieldId="11" dataDxfId="148" totalsRowDxfId="147"/>
    <tableColumn id="12" xr3:uid="{D2ADDE40-6EDF-473F-9061-F89E5D0FBA64}" uniqueName="12" name="core8-power" queryTableFieldId="12" dataDxfId="146" totalsRowDxfId="145"/>
    <tableColumn id="13" xr3:uid="{725D2915-03E5-490A-AA91-AFC738E4D62F}" uniqueName="13" name="core9-power" queryTableFieldId="13" dataDxfId="144" totalsRowDxfId="143"/>
    <tableColumn id="14" xr3:uid="{5D6807E9-BCB3-4BC7-ACB7-585AE7F3EA7A}" uniqueName="14" name="core10-power" queryTableFieldId="14" dataDxfId="142" totalsRowDxfId="141"/>
    <tableColumn id="15" xr3:uid="{7548977B-314D-4945-B03F-6F45CB294929}" uniqueName="15" name="core11-power" queryTableFieldId="15" dataDxfId="140" totalsRowDxfId="139"/>
    <tableColumn id="16" xr3:uid="{4187972C-B8BD-43DF-9677-92294683C309}" uniqueName="16" name="Colonna1" totalsRowFunction="custom" queryTableFieldId="16" dataDxfId="138" totalsRowDxfId="137">
      <calculatedColumnFormula>SUM(power_turbo_npu[[#This Row],[core0-power]:[core11-power]])</calculatedColumnFormula>
      <totalsRowFormula>AVERAGE(power_turbo_npu[Colonna1])</totalsRowFormula>
    </tableColumn>
    <tableColumn id="17" xr3:uid="{41B1C499-B499-4067-BF49-7D6F71BD12B9}" uniqueName="17" name="Colonna2" totalsRowFunction="custom" queryTableFieldId="17" dataDxfId="136">
      <calculatedColumnFormula>power_turbo_npu[[#This Row],[socket0-package-power]]-power_turbo_npu[[#This Row],[Colonna1]]</calculatedColumnFormula>
      <totalsRowFormula>AVERAGE(power_turbo_npu[Colonna2])</totalsRow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EC447A-E4A2-4E6A-BA97-64C900952543}" name="power_performance_npu" displayName="power_performance_npu" ref="A1:Q11" tableType="queryTable" totalsRowCount="1">
  <autoFilter ref="A1:Q10" xr:uid="{8DEC447A-E4A2-4E6A-BA97-64C900952543}"/>
  <tableColumns count="17">
    <tableColumn id="1" xr3:uid="{40C53D49-B93F-443C-A2B1-8421AA7693EC}" uniqueName="1" name="RecordId" queryTableFieldId="1" dataDxfId="135" totalsRowDxfId="134"/>
    <tableColumn id="2" xr3:uid="{A38C112A-4368-46FD-97FE-EFC69D6F0FD4}" uniqueName="2" name="Timestamp" queryTableFieldId="2" dataDxfId="133" totalsRowDxfId="132"/>
    <tableColumn id="3" xr3:uid="{56A013BC-575F-4ABC-8750-839DB9AAD43E}" uniqueName="3" name="socket0-package-power" totalsRowFunction="custom" queryTableFieldId="3" dataDxfId="131" totalsRowDxfId="130">
      <totalsRowFormula>AVERAGE(power_performance_npu[socket0-package-power])</totalsRowFormula>
    </tableColumn>
    <tableColumn id="4" xr3:uid="{4A16CC65-E1B0-4560-8F87-64EF084FF4C5}" uniqueName="4" name="core0-power" queryTableFieldId="4" dataDxfId="129" totalsRowDxfId="128"/>
    <tableColumn id="5" xr3:uid="{CD0D11E8-E0B8-4BF9-9755-64AC77394131}" uniqueName="5" name="core1-power" queryTableFieldId="5" dataDxfId="127" totalsRowDxfId="126"/>
    <tableColumn id="6" xr3:uid="{A1E468DF-BA89-4AEB-851D-5B6EAB45F9C4}" uniqueName="6" name="core2-power" queryTableFieldId="6" dataDxfId="125" totalsRowDxfId="124"/>
    <tableColumn id="7" xr3:uid="{A124D242-8FFE-4E21-A035-76BFFE519F8C}" uniqueName="7" name="core3-power" queryTableFieldId="7" dataDxfId="123" totalsRowDxfId="122"/>
    <tableColumn id="8" xr3:uid="{96E6E9BE-3CE9-4D6F-95DA-1AE2E648B7C8}" uniqueName="8" name="core4-power" queryTableFieldId="8" dataDxfId="121" totalsRowDxfId="120"/>
    <tableColumn id="9" xr3:uid="{3751BA10-2BBD-48DA-9E45-05DC40DF1231}" uniqueName="9" name="core5-power" queryTableFieldId="9" dataDxfId="119" totalsRowDxfId="118"/>
    <tableColumn id="10" xr3:uid="{89CA7410-6373-4D77-8B25-B72C97C69833}" uniqueName="10" name="core6-power" queryTableFieldId="10" dataDxfId="117" totalsRowDxfId="116"/>
    <tableColumn id="11" xr3:uid="{1BF3F684-A8C8-4EA1-9288-707ECBFAC460}" uniqueName="11" name="core7-power" queryTableFieldId="11" dataDxfId="115" totalsRowDxfId="114"/>
    <tableColumn id="12" xr3:uid="{41455C28-EA3A-4122-BD4A-425AB613B98E}" uniqueName="12" name="core8-power" queryTableFieldId="12" dataDxfId="113" totalsRowDxfId="112"/>
    <tableColumn id="13" xr3:uid="{C42D4EAB-F683-42EA-A110-30AF1D302765}" uniqueName="13" name="core9-power" queryTableFieldId="13" dataDxfId="111" totalsRowDxfId="110"/>
    <tableColumn id="14" xr3:uid="{F3BB65C9-FEB1-4F94-8035-8EEC0430D41F}" uniqueName="14" name="core10-power" queryTableFieldId="14" dataDxfId="109" totalsRowDxfId="108"/>
    <tableColumn id="15" xr3:uid="{CAC74E3D-A752-4F97-9A99-09B0AA8A7EE7}" uniqueName="15" name="core11-power" queryTableFieldId="15" dataDxfId="107" totalsRowDxfId="106"/>
    <tableColumn id="16" xr3:uid="{0F5F0F8F-F9B3-4FA1-BF9D-BA2DA229C71E}" uniqueName="16" name="Colonna1" totalsRowFunction="custom" queryTableFieldId="16" dataDxfId="105">
      <calculatedColumnFormula>SUM(power_performance_npu[[#This Row],[core0-power]:[core11-power]])</calculatedColumnFormula>
      <totalsRowFormula>AVERAGE(power_performance_npu[Colonna1])</totalsRowFormula>
    </tableColumn>
    <tableColumn id="17" xr3:uid="{E8B2B024-A05D-4210-94E9-7AC18B12B17E}" uniqueName="17" name="Colonna2" totalsRowFunction="custom" queryTableFieldId="17" dataDxfId="104">
      <calculatedColumnFormula>power_performance_npu[[#This Row],[socket0-package-power]]-power_performance_npu[[#This Row],[Colonna1]]</calculatedColumnFormula>
      <totalsRowFormula>AVERAGE(power_performance_npu[Colonna2])</totalsRow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10C083-997B-4727-873D-87A083F06B2E}" name="power_balanced_npu" displayName="power_balanced_npu" ref="A1:Q10" tableType="queryTable" totalsRowCount="1">
  <autoFilter ref="A1:Q9" xr:uid="{DA10C083-997B-4727-873D-87A083F06B2E}"/>
  <tableColumns count="17">
    <tableColumn id="1" xr3:uid="{B68EDD7F-667E-42AE-8263-576C4F2F1DD7}" uniqueName="1" name="RecordId" queryTableFieldId="1" dataDxfId="103" totalsRowDxfId="102"/>
    <tableColumn id="2" xr3:uid="{B7351E44-8BE7-475B-89DE-6D48CF492EFB}" uniqueName="2" name="Timestamp" queryTableFieldId="2" dataDxfId="101" totalsRowDxfId="100"/>
    <tableColumn id="3" xr3:uid="{E844439E-E91E-4502-9A31-82CF3BEE6C37}" uniqueName="3" name="socket0-package-power" totalsRowFunction="custom" queryTableFieldId="3" dataDxfId="99" totalsRowDxfId="98">
      <totalsRowFormula>AVERAGE(power_balanced_npu[socket0-package-power])</totalsRowFormula>
    </tableColumn>
    <tableColumn id="4" xr3:uid="{08090FD5-473B-42F2-9F27-754B99F2BF5A}" uniqueName="4" name="core0-power" queryTableFieldId="4" dataDxfId="97" totalsRowDxfId="96"/>
    <tableColumn id="5" xr3:uid="{5213C9D4-A565-4187-B454-781E0DBD9643}" uniqueName="5" name="core1-power" queryTableFieldId="5" dataDxfId="95" totalsRowDxfId="94"/>
    <tableColumn id="6" xr3:uid="{AAB2E4FB-F8FC-44BE-B0F0-30265495A229}" uniqueName="6" name="core2-power" queryTableFieldId="6" dataDxfId="93" totalsRowDxfId="92"/>
    <tableColumn id="7" xr3:uid="{BF27EF82-3D7B-4CE8-9AE9-6AFBE8C336D9}" uniqueName="7" name="core3-power" queryTableFieldId="7" dataDxfId="91" totalsRowDxfId="90"/>
    <tableColumn id="8" xr3:uid="{6DC5EEBC-E8CF-4300-B46E-9EDF731A129F}" uniqueName="8" name="core4-power" queryTableFieldId="8" dataDxfId="89" totalsRowDxfId="88"/>
    <tableColumn id="9" xr3:uid="{A73AAB88-8C06-414C-B7E5-C7F9D82448EA}" uniqueName="9" name="core5-power" queryTableFieldId="9" dataDxfId="87" totalsRowDxfId="86"/>
    <tableColumn id="10" xr3:uid="{878A6F56-4563-42E8-B167-8FC788554E89}" uniqueName="10" name="core6-power" queryTableFieldId="10" dataDxfId="85" totalsRowDxfId="84"/>
    <tableColumn id="11" xr3:uid="{3A1438FB-81FE-4B84-A681-688563945383}" uniqueName="11" name="core7-power" queryTableFieldId="11" dataDxfId="83" totalsRowDxfId="82"/>
    <tableColumn id="12" xr3:uid="{8E67A4D9-1A47-48E0-98AB-4E1C88EE3B3F}" uniqueName="12" name="core8-power" queryTableFieldId="12" dataDxfId="81" totalsRowDxfId="80"/>
    <tableColumn id="13" xr3:uid="{8963EC79-32EC-4866-B8CA-57162ACA86FF}" uniqueName="13" name="core9-power" queryTableFieldId="13" dataDxfId="79" totalsRowDxfId="78"/>
    <tableColumn id="14" xr3:uid="{9D0281CC-4E07-4FD5-BA6E-695B0BF57D49}" uniqueName="14" name="core10-power" queryTableFieldId="14" dataDxfId="77" totalsRowDxfId="76"/>
    <tableColumn id="15" xr3:uid="{17905C2F-3F19-48A7-AF0D-F2003493DC6D}" uniqueName="15" name="core11-power" queryTableFieldId="15" dataDxfId="75" totalsRowDxfId="74"/>
    <tableColumn id="16" xr3:uid="{B40FDC2D-AE65-425F-9963-A096A1D6D2D7}" uniqueName="16" name="Colonna1" totalsRowFunction="custom" queryTableFieldId="16" dataDxfId="73" totalsRowDxfId="72">
      <calculatedColumnFormula>SUM(power_balanced_npu[[#This Row],[core0-power]:[core11-power]])</calculatedColumnFormula>
      <totalsRowFormula>AVERAGE(power_balanced_npu[Colonna1])</totalsRowFormula>
    </tableColumn>
    <tableColumn id="17" xr3:uid="{E07D8429-2F4A-4431-A4CE-97D925A708EA}" uniqueName="17" name="Colonna2" totalsRowFunction="custom" queryTableFieldId="17" dataDxfId="71" totalsRowDxfId="70">
      <calculatedColumnFormula>power_balanced_npu[[#This Row],[socket0-package-power]]-power_balanced_npu[[#This Row],[Colonna1]]</calculatedColumnFormula>
      <totalsRowFormula>AVERAGE(power_balanced_npu[Colonna2])</totalsRow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BC976F-668A-4F10-AC5A-0F4B0D248CBA}" name="Tabella8" displayName="Tabella8" ref="A3:J10" totalsRowShown="0">
  <autoFilter ref="A3:J10" xr:uid="{87BC976F-668A-4F10-AC5A-0F4B0D248CBA}"/>
  <tableColumns count="10">
    <tableColumn id="1" xr3:uid="{82FF9EFE-A49E-4692-84D4-DB0E619EAE86}" name="Accelerator"/>
    <tableColumn id="2" xr3:uid="{33C04194-2FCE-45AC-95D4-D4071885E59D}" name="Mode"/>
    <tableColumn id="3" xr3:uid="{058AD7A4-B265-4F9C-A60A-F1157E8F0B96}" name="Socket Power (W)" dataDxfId="69"/>
    <tableColumn id="4" xr3:uid="{CE86747A-793C-4A53-9A22-A6BE50C9CCA3}" name="CPU Cores Power (W)" dataDxfId="68"/>
    <tableColumn id="8" xr3:uid="{CDEF517E-61AC-4921-AFD0-D7C252B01487}" name="Non-CPU power (W)" dataDxfId="67">
      <calculatedColumnFormula>Tabella8[[#This Row],[Approx. Accelerator Power (W)]]+2</calculatedColumnFormula>
    </tableColumn>
    <tableColumn id="5" xr3:uid="{CF521A55-D528-4820-98FB-278F4F4F7963}" name="Approx. Accelerator Power (W)" dataDxfId="66"/>
    <tableColumn id="6" xr3:uid="{6545B4A5-8AB6-4AF5-8A45-F7575D089E39}" name="Inference Duration"/>
    <tableColumn id="7" xr3:uid="{906CF24E-9336-4BA1-B8BA-5FB1DFCE7C73}" name="Throughput (samples/sec)"/>
    <tableColumn id="9" xr3:uid="{4AE8D703-44AF-4E6A-9167-FF8A2A796B3A}" name="Perf/Watt (SoC)" dataDxfId="65">
      <calculatedColumnFormula>Tabella8[[#This Row],[Throughput (samples/sec)]]/Tabella8[[#This Row],[Socket Power (W)]]</calculatedColumnFormula>
    </tableColumn>
    <tableColumn id="10" xr3:uid="{B8FB6D57-44D2-4FB1-B898-255E846282E8}" name="Perf/Watt (accelerator)" dataDxfId="64">
      <calculatedColumnFormula>Tabella8[[#This Row],[Throughput (samples/sec)]]/Tabella8[[#This Row],[Approx. Accelerator Power (W)]]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6D7890-D0D8-4BC5-B988-9E08A66C6BA8}" name="power_powersaver_npu" displayName="power_powersaver_npu" ref="A1:Q11" tableType="queryTable" totalsRowCount="1">
  <autoFilter ref="A1:Q10" xr:uid="{E36D7890-D0D8-4BC5-B988-9E08A66C6BA8}"/>
  <tableColumns count="17">
    <tableColumn id="1" xr3:uid="{DD354CD0-D76D-4DBE-83AA-C48587986960}" uniqueName="1" name="RecordId" queryTableFieldId="1" dataDxfId="63" totalsRowDxfId="62"/>
    <tableColumn id="2" xr3:uid="{00CCA1B6-3D4E-47CB-8BDF-DF97EDE342BB}" uniqueName="2" name="Timestamp" queryTableFieldId="2" dataDxfId="61" totalsRowDxfId="60"/>
    <tableColumn id="3" xr3:uid="{AC847878-1018-45AA-87FD-17629A9D7EB3}" uniqueName="3" name="socket0-package-power" totalsRowFunction="custom" queryTableFieldId="3" dataDxfId="59" totalsRowDxfId="58">
      <totalsRowFormula>AVERAGE(power_powersaver_npu[socket0-package-power])</totalsRowFormula>
    </tableColumn>
    <tableColumn id="4" xr3:uid="{039C6C1C-AB4A-4711-838D-78BDB1D3EB38}" uniqueName="4" name="core0-power" queryTableFieldId="4" dataDxfId="57" totalsRowDxfId="56"/>
    <tableColumn id="5" xr3:uid="{8428242B-868F-403C-AA61-3970E584DBB5}" uniqueName="5" name="core1-power" queryTableFieldId="5" dataDxfId="55" totalsRowDxfId="54"/>
    <tableColumn id="6" xr3:uid="{7A7A6C5B-8882-414C-A0F1-E7C8B0C4EDA3}" uniqueName="6" name="core2-power" queryTableFieldId="6" dataDxfId="53" totalsRowDxfId="52"/>
    <tableColumn id="7" xr3:uid="{75562118-C1F9-4F43-95D7-44E8115B9BC7}" uniqueName="7" name="core3-power" queryTableFieldId="7" dataDxfId="51" totalsRowDxfId="50"/>
    <tableColumn id="8" xr3:uid="{DF2462AC-B240-4FF0-8E0F-AC47230095A5}" uniqueName="8" name="core4-power" queryTableFieldId="8" dataDxfId="49" totalsRowDxfId="48"/>
    <tableColumn id="9" xr3:uid="{6A1F4CCF-97F0-4B19-9DBD-32D2F7B3F701}" uniqueName="9" name="core5-power" queryTableFieldId="9" dataDxfId="47" totalsRowDxfId="46"/>
    <tableColumn id="10" xr3:uid="{444A8F20-4602-40B1-8033-1563EAB2EFCE}" uniqueName="10" name="core6-power" queryTableFieldId="10" dataDxfId="45" totalsRowDxfId="44"/>
    <tableColumn id="11" xr3:uid="{66924AA3-B14C-44EC-B820-7FFAA33562C6}" uniqueName="11" name="core7-power" queryTableFieldId="11" dataDxfId="43" totalsRowDxfId="42"/>
    <tableColumn id="12" xr3:uid="{84FA1F7E-3E6B-4743-A760-69EF34222115}" uniqueName="12" name="core8-power" queryTableFieldId="12" dataDxfId="41" totalsRowDxfId="40"/>
    <tableColumn id="13" xr3:uid="{27D482E7-A01C-4C6E-8AB2-C3428DBC997E}" uniqueName="13" name="core9-power" queryTableFieldId="13" dataDxfId="39" totalsRowDxfId="38"/>
    <tableColumn id="14" xr3:uid="{4982FB72-ED96-4287-92B6-97DCE4B7BF4B}" uniqueName="14" name="core10-power" queryTableFieldId="14" dataDxfId="37" totalsRowDxfId="36"/>
    <tableColumn id="15" xr3:uid="{1A623D94-C42D-44DF-9202-91DA92904208}" uniqueName="15" name="core11-power" queryTableFieldId="15" dataDxfId="35" totalsRowDxfId="34"/>
    <tableColumn id="16" xr3:uid="{0DD3BFB9-29EB-49F9-B977-67807A00AC98}" uniqueName="16" name="Colonna1" totalsRowFunction="custom" queryTableFieldId="16" dataDxfId="33">
      <calculatedColumnFormula>SUM(power_powersaver_npu[[#This Row],[core0-power]:[core11-power]])</calculatedColumnFormula>
      <totalsRowFormula>AVERAGE(power_powersaver_npu[Colonna1])</totalsRowFormula>
    </tableColumn>
    <tableColumn id="17" xr3:uid="{C3E25C5E-EB1D-4B3A-B9AF-FE0A9CBF584E}" uniqueName="17" name="Colonna2" totalsRowFunction="custom" queryTableFieldId="17" dataDxfId="32">
      <calculatedColumnFormula>power_powersaver_npu[[#This Row],[socket0-package-power]]-power_powersaver_npu[[#This Row],[Colonna1]]</calculatedColumnFormula>
      <totalsRowFormula>AVERAGE(power_powersaver_npu[Colonna2])</totalsRow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5C1041-353D-463D-8D77-E6E114637BF5}" name="idle" displayName="idle" ref="A1:Q10" tableType="queryTable" totalsRowCount="1">
  <autoFilter ref="A1:Q9" xr:uid="{7F5C1041-353D-463D-8D77-E6E114637BF5}"/>
  <tableColumns count="17">
    <tableColumn id="1" xr3:uid="{A9D71F35-29A9-4C98-B241-3B3BB90BF036}" uniqueName="1" name="RecordId" queryTableFieldId="1" dataDxfId="31" totalsRowDxfId="30"/>
    <tableColumn id="2" xr3:uid="{D86B91F9-7494-44E9-B147-EBCF7DA1043B}" uniqueName="2" name="Timestamp" queryTableFieldId="2" dataDxfId="29" totalsRowDxfId="28"/>
    <tableColumn id="3" xr3:uid="{F4CC276B-DC0B-423F-B5C8-6AB54720447C}" uniqueName="3" name="socket0-package-power" totalsRowFunction="custom" queryTableFieldId="3" dataDxfId="27" totalsRowDxfId="26">
      <totalsRowFormula>AVERAGE(idle[socket0-package-power])</totalsRowFormula>
    </tableColumn>
    <tableColumn id="4" xr3:uid="{6E504598-C257-46A5-9DBA-665374A1F930}" uniqueName="4" name="core0-power" queryTableFieldId="4" dataDxfId="25" totalsRowDxfId="24"/>
    <tableColumn id="5" xr3:uid="{EA5668AE-1FEE-4E5A-BDF6-14A952079A48}" uniqueName="5" name="core1-power" queryTableFieldId="5" dataDxfId="23" totalsRowDxfId="22"/>
    <tableColumn id="6" xr3:uid="{7533B3EB-64B6-4D77-A3DE-701C46A22E7D}" uniqueName="6" name="core2-power" queryTableFieldId="6" dataDxfId="21" totalsRowDxfId="20"/>
    <tableColumn id="7" xr3:uid="{5A3ED6BA-9F61-45CE-8214-F89471DB4F15}" uniqueName="7" name="core3-power" queryTableFieldId="7" dataDxfId="19" totalsRowDxfId="18"/>
    <tableColumn id="8" xr3:uid="{403BF723-77E1-4FCE-8F07-997C32D76C0A}" uniqueName="8" name="core4-power" queryTableFieldId="8" dataDxfId="17" totalsRowDxfId="16"/>
    <tableColumn id="9" xr3:uid="{29ED5BB3-915E-44F8-AA3A-63C3B687221F}" uniqueName="9" name="core5-power" queryTableFieldId="9" dataDxfId="15" totalsRowDxfId="14"/>
    <tableColumn id="10" xr3:uid="{B1EA719A-0AEB-49E7-9ACD-057DE6A71F65}" uniqueName="10" name="core6-power" queryTableFieldId="10" dataDxfId="13" totalsRowDxfId="12"/>
    <tableColumn id="11" xr3:uid="{57A93A5E-7903-476D-A4F2-AA2F7C121A9F}" uniqueName="11" name="core7-power" queryTableFieldId="11" dataDxfId="11" totalsRowDxfId="10"/>
    <tableColumn id="12" xr3:uid="{C96B6157-E22D-4B9E-83AB-9D405451DC82}" uniqueName="12" name="core8-power" queryTableFieldId="12" dataDxfId="9" totalsRowDxfId="8"/>
    <tableColumn id="13" xr3:uid="{E50A4E49-B744-4B9A-94D1-2B637594D623}" uniqueName="13" name="core9-power" queryTableFieldId="13" dataDxfId="7" totalsRowDxfId="6"/>
    <tableColumn id="14" xr3:uid="{A7F7F35D-41C6-4809-9C72-B31F9E70BACC}" uniqueName="14" name="core10-power" queryTableFieldId="14" dataDxfId="5" totalsRowDxfId="4"/>
    <tableColumn id="15" xr3:uid="{982E5D5B-2D94-4269-9E36-939EDD184F9B}" uniqueName="15" name="core11-power" queryTableFieldId="15" dataDxfId="3" totalsRowDxfId="2"/>
    <tableColumn id="16" xr3:uid="{43DD25B7-352A-410A-B320-A8AF389F380D}" uniqueName="16" name="Colonna1" totalsRowFunction="custom" queryTableFieldId="16" dataDxfId="1">
      <calculatedColumnFormula>SUM(idle[[#This Row],[core0-power]:[core11-power]])</calculatedColumnFormula>
      <totalsRowFormula>AVERAGE(idle[Colonna1])</totalsRowFormula>
    </tableColumn>
    <tableColumn id="17" xr3:uid="{6C6CEC08-AA17-47BB-A1F5-24C976F32790}" uniqueName="17" name="Colonna2" totalsRowFunction="custom" queryTableFieldId="17" dataDxfId="0">
      <calculatedColumnFormula>idle[[#This Row],[socket0-package-power]]-idle[[#This Row],[Colonna1]]</calculatedColumnFormula>
      <totalsRowFormula>AVERAGE(idle[Colonna2])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E992-0274-40CC-83AE-8A4E9DB0C8D3}">
  <dimension ref="A1:Q12"/>
  <sheetViews>
    <sheetView zoomScale="85" zoomScaleNormal="85" workbookViewId="0">
      <selection activeCell="F18" sqref="F18"/>
    </sheetView>
  </sheetViews>
  <sheetFormatPr defaultRowHeight="14.4" x14ac:dyDescent="0.3"/>
  <cols>
    <col min="1" max="1" width="10.77734375" bestFit="1" customWidth="1"/>
    <col min="2" max="2" width="21.5546875" bestFit="1" customWidth="1"/>
    <col min="3" max="3" width="20.6640625" bestFit="1" customWidth="1"/>
    <col min="4" max="4" width="11.33203125" bestFit="1" customWidth="1"/>
    <col min="5" max="5" width="13.6640625" bestFit="1" customWidth="1"/>
    <col min="6" max="9" width="11.33203125" bestFit="1" customWidth="1"/>
    <col min="10" max="13" width="11.6640625" bestFit="1" customWidth="1"/>
    <col min="14" max="15" width="12.33203125" bestFit="1" customWidth="1"/>
    <col min="16" max="16" width="17.109375" customWidth="1"/>
    <col min="17" max="17" width="21.554687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480</v>
      </c>
      <c r="Q1" t="s">
        <v>481</v>
      </c>
    </row>
    <row r="2" spans="1:17" x14ac:dyDescent="0.3">
      <c r="A2" t="s">
        <v>15</v>
      </c>
      <c r="B2" t="s">
        <v>16</v>
      </c>
      <c r="C2">
        <v>45.05</v>
      </c>
      <c r="D2" s="1">
        <v>4.71</v>
      </c>
      <c r="E2" s="1">
        <v>4.8499999999999996</v>
      </c>
      <c r="F2" s="1">
        <v>4.7300000000000004</v>
      </c>
      <c r="G2" s="1">
        <v>5.15</v>
      </c>
      <c r="H2" s="1">
        <v>3.34</v>
      </c>
      <c r="I2" s="1">
        <v>2.95</v>
      </c>
      <c r="J2" s="1">
        <v>3.32</v>
      </c>
      <c r="K2" s="1">
        <v>3.01</v>
      </c>
      <c r="L2" s="1">
        <v>2.84</v>
      </c>
      <c r="M2" s="1">
        <v>2.84</v>
      </c>
      <c r="N2" s="1">
        <v>2.78</v>
      </c>
      <c r="O2" s="1">
        <v>2.87</v>
      </c>
      <c r="P2" s="1">
        <f>SUM(power_cpu[[#This Row],[core0-power]:[core11-power]])</f>
        <v>43.389999999999993</v>
      </c>
      <c r="Q2" s="1">
        <f>power_cpu[[#This Row],[socket0-package-power]]-power_cpu[[#This Row],[CPU POWER]]</f>
        <v>1.6600000000000037</v>
      </c>
    </row>
    <row r="3" spans="1:17" x14ac:dyDescent="0.3">
      <c r="A3" t="s">
        <v>17</v>
      </c>
      <c r="B3" t="s">
        <v>18</v>
      </c>
      <c r="C3">
        <v>44.93</v>
      </c>
      <c r="D3" s="1">
        <v>4.7</v>
      </c>
      <c r="E3" s="1">
        <v>4.63</v>
      </c>
      <c r="F3" s="1">
        <v>5.77</v>
      </c>
      <c r="G3" s="1">
        <v>4.78</v>
      </c>
      <c r="H3" s="1">
        <v>2.93</v>
      </c>
      <c r="I3" s="1">
        <v>2.94</v>
      </c>
      <c r="J3" s="1">
        <v>2.95</v>
      </c>
      <c r="K3" s="1">
        <v>2.98</v>
      </c>
      <c r="L3" s="1">
        <v>3.12</v>
      </c>
      <c r="M3" s="1">
        <v>2.71</v>
      </c>
      <c r="N3" s="1">
        <v>2.92</v>
      </c>
      <c r="O3" s="1">
        <v>2.86</v>
      </c>
      <c r="P3" s="1">
        <f>SUM(power_cpu[[#This Row],[core0-power]:[core11-power]])</f>
        <v>43.29</v>
      </c>
      <c r="Q3" s="1">
        <f>power_cpu[[#This Row],[socket0-package-power]]-power_cpu[[#This Row],[CPU POWER]]</f>
        <v>1.6400000000000006</v>
      </c>
    </row>
    <row r="4" spans="1:17" x14ac:dyDescent="0.3">
      <c r="A4" t="s">
        <v>19</v>
      </c>
      <c r="B4" t="s">
        <v>20</v>
      </c>
      <c r="C4">
        <v>44.96</v>
      </c>
      <c r="D4" s="1">
        <v>4.76</v>
      </c>
      <c r="E4" s="1">
        <v>4.5999999999999996</v>
      </c>
      <c r="F4" s="1">
        <v>4.8</v>
      </c>
      <c r="G4" s="1">
        <v>5.15</v>
      </c>
      <c r="H4" s="1">
        <v>2.99</v>
      </c>
      <c r="I4" s="1">
        <v>2.82</v>
      </c>
      <c r="J4" s="1">
        <v>2.95</v>
      </c>
      <c r="K4" s="1">
        <v>2.93</v>
      </c>
      <c r="L4" s="1">
        <v>2.88</v>
      </c>
      <c r="M4" s="1">
        <v>2.91</v>
      </c>
      <c r="N4" s="1">
        <v>2.88</v>
      </c>
      <c r="O4" s="1">
        <v>3.5</v>
      </c>
      <c r="P4" s="1">
        <f>SUM(power_cpu[[#This Row],[core0-power]:[core11-power]])</f>
        <v>43.170000000000009</v>
      </c>
      <c r="Q4" s="1">
        <f>power_cpu[[#This Row],[socket0-package-power]]-power_cpu[[#This Row],[CPU POWER]]</f>
        <v>1.789999999999992</v>
      </c>
    </row>
    <row r="5" spans="1:17" x14ac:dyDescent="0.3">
      <c r="A5" t="s">
        <v>21</v>
      </c>
      <c r="B5" t="s">
        <v>22</v>
      </c>
      <c r="C5">
        <v>45.02</v>
      </c>
      <c r="D5" s="1">
        <v>4.75</v>
      </c>
      <c r="E5" s="1">
        <v>4.8</v>
      </c>
      <c r="F5" s="1">
        <v>4.74</v>
      </c>
      <c r="G5" s="1">
        <v>5.21</v>
      </c>
      <c r="H5" s="1">
        <v>2.81</v>
      </c>
      <c r="I5" s="1">
        <v>2.75</v>
      </c>
      <c r="J5" s="1">
        <v>2.93</v>
      </c>
      <c r="K5" s="1">
        <v>3.01</v>
      </c>
      <c r="L5" s="1">
        <v>2.75</v>
      </c>
      <c r="M5" s="1">
        <v>2.96</v>
      </c>
      <c r="N5" s="1">
        <v>2.74</v>
      </c>
      <c r="O5" s="1">
        <v>3.86</v>
      </c>
      <c r="P5" s="1">
        <f>SUM(power_cpu[[#This Row],[core0-power]:[core11-power]])</f>
        <v>43.31</v>
      </c>
      <c r="Q5" s="1">
        <f>power_cpu[[#This Row],[socket0-package-power]]-power_cpu[[#This Row],[CPU POWER]]</f>
        <v>1.7100000000000009</v>
      </c>
    </row>
    <row r="6" spans="1:17" x14ac:dyDescent="0.3">
      <c r="A6" t="s">
        <v>23</v>
      </c>
      <c r="B6" t="s">
        <v>24</v>
      </c>
      <c r="C6">
        <v>45.02</v>
      </c>
      <c r="D6" s="1">
        <v>4.8899999999999997</v>
      </c>
      <c r="E6" s="1">
        <v>4.71</v>
      </c>
      <c r="F6" s="1">
        <v>4.47</v>
      </c>
      <c r="G6" s="1">
        <v>4.74</v>
      </c>
      <c r="H6" s="1">
        <v>3.21</v>
      </c>
      <c r="I6" s="1">
        <v>3.16</v>
      </c>
      <c r="J6" s="1">
        <v>2.91</v>
      </c>
      <c r="K6" s="1">
        <v>2.98</v>
      </c>
      <c r="L6" s="1">
        <v>3.57</v>
      </c>
      <c r="M6" s="1">
        <v>2.93</v>
      </c>
      <c r="N6" s="1">
        <v>2.71</v>
      </c>
      <c r="O6" s="1">
        <v>2.87</v>
      </c>
      <c r="P6" s="1">
        <f>SUM(power_cpu[[#This Row],[core0-power]:[core11-power]])</f>
        <v>43.15</v>
      </c>
      <c r="Q6" s="1">
        <f>power_cpu[[#This Row],[socket0-package-power]]-power_cpu[[#This Row],[CPU POWER]]</f>
        <v>1.8700000000000045</v>
      </c>
    </row>
    <row r="7" spans="1:17" x14ac:dyDescent="0.3">
      <c r="A7" t="s">
        <v>25</v>
      </c>
      <c r="B7" t="s">
        <v>26</v>
      </c>
      <c r="C7">
        <v>44.96</v>
      </c>
      <c r="D7" s="1">
        <v>4.76</v>
      </c>
      <c r="E7" s="1">
        <v>4.6399999999999997</v>
      </c>
      <c r="F7" s="1">
        <v>4.6399999999999997</v>
      </c>
      <c r="G7" s="1">
        <v>4.6500000000000004</v>
      </c>
      <c r="H7" s="1">
        <v>2.86</v>
      </c>
      <c r="I7" s="1">
        <v>2.96</v>
      </c>
      <c r="J7" s="1">
        <v>2.96</v>
      </c>
      <c r="K7" s="1">
        <v>2.88</v>
      </c>
      <c r="L7" s="1">
        <v>3.42</v>
      </c>
      <c r="M7" s="1">
        <v>2.86</v>
      </c>
      <c r="N7" s="1">
        <v>2.82</v>
      </c>
      <c r="O7" s="1">
        <v>3.77</v>
      </c>
      <c r="P7" s="1">
        <f>SUM(power_cpu[[#This Row],[core0-power]:[core11-power]])</f>
        <v>43.22</v>
      </c>
      <c r="Q7" s="1">
        <f>power_cpu[[#This Row],[socket0-package-power]]-power_cpu[[#This Row],[CPU POWER]]</f>
        <v>1.740000000000002</v>
      </c>
    </row>
    <row r="8" spans="1:17" x14ac:dyDescent="0.3">
      <c r="A8" t="s">
        <v>27</v>
      </c>
      <c r="B8" t="s">
        <v>28</v>
      </c>
      <c r="C8">
        <v>45</v>
      </c>
      <c r="D8" s="1">
        <v>4.66</v>
      </c>
      <c r="E8" s="1">
        <v>4.62</v>
      </c>
      <c r="F8" s="1">
        <v>4.62</v>
      </c>
      <c r="G8" s="1">
        <v>4.7300000000000004</v>
      </c>
      <c r="H8" s="1">
        <v>2.75</v>
      </c>
      <c r="I8" s="1">
        <v>2.9</v>
      </c>
      <c r="J8" s="1">
        <v>3</v>
      </c>
      <c r="K8" s="1">
        <v>2.97</v>
      </c>
      <c r="L8" s="1">
        <v>2.85</v>
      </c>
      <c r="M8" s="1">
        <v>4.17</v>
      </c>
      <c r="N8" s="1">
        <v>2.85</v>
      </c>
      <c r="O8" s="1">
        <v>3.01</v>
      </c>
      <c r="P8" s="1">
        <f>SUM(power_cpu[[#This Row],[core0-power]:[core11-power]])</f>
        <v>43.13</v>
      </c>
      <c r="Q8" s="1">
        <f>power_cpu[[#This Row],[socket0-package-power]]-power_cpu[[#This Row],[CPU POWER]]</f>
        <v>1.8699999999999974</v>
      </c>
    </row>
    <row r="9" spans="1:17" x14ac:dyDescent="0.3">
      <c r="A9" t="s">
        <v>29</v>
      </c>
      <c r="B9" t="s">
        <v>30</v>
      </c>
      <c r="C9">
        <v>45.01</v>
      </c>
      <c r="D9" s="1">
        <v>4.7</v>
      </c>
      <c r="E9" s="1">
        <v>4.62</v>
      </c>
      <c r="F9" s="1">
        <v>4.5999999999999996</v>
      </c>
      <c r="G9" s="1">
        <v>4.68</v>
      </c>
      <c r="H9" s="1">
        <v>2.81</v>
      </c>
      <c r="I9" s="1">
        <v>3.04</v>
      </c>
      <c r="J9" s="1">
        <v>2.93</v>
      </c>
      <c r="K9" s="1">
        <v>3.01</v>
      </c>
      <c r="L9" s="1">
        <v>2.75</v>
      </c>
      <c r="M9" s="1">
        <v>3.51</v>
      </c>
      <c r="N9" s="1">
        <v>3.64</v>
      </c>
      <c r="O9" s="1">
        <v>2.84</v>
      </c>
      <c r="P9" s="1">
        <f>SUM(power_cpu[[#This Row],[core0-power]:[core11-power]])</f>
        <v>43.129999999999995</v>
      </c>
      <c r="Q9" s="1">
        <f>power_cpu[[#This Row],[socket0-package-power]]-power_cpu[[#This Row],[CPU POWER]]</f>
        <v>1.8800000000000026</v>
      </c>
    </row>
    <row r="10" spans="1:17" x14ac:dyDescent="0.3">
      <c r="C10">
        <f>AVERAGE(power_cpu[socket0-package-power])</f>
        <v>44.993749999999999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f>AVERAGE(power_cpu[CPU POWER])</f>
        <v>43.223749999999995</v>
      </c>
      <c r="Q10" s="1">
        <f>AVERAGE(power_cpu[OTHER COMPONENTS])</f>
        <v>1.7700000000000005</v>
      </c>
    </row>
    <row r="12" spans="1:17" x14ac:dyDescent="0.3">
      <c r="M1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EB70-5C39-48FB-80FE-5DFD27BB7A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AC05-72AF-470D-A0DB-5BF602E57E5F}">
  <dimension ref="A1:Q196"/>
  <sheetViews>
    <sheetView workbookViewId="0">
      <selection activeCell="P196" sqref="P196:Q196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74</v>
      </c>
      <c r="C2">
        <v>44.49</v>
      </c>
      <c r="D2">
        <v>1.01</v>
      </c>
      <c r="E2">
        <v>1</v>
      </c>
      <c r="F2">
        <v>1.03</v>
      </c>
      <c r="G2">
        <v>3.63</v>
      </c>
      <c r="H2">
        <v>0.86</v>
      </c>
      <c r="I2">
        <v>0.82</v>
      </c>
      <c r="J2">
        <v>0.84</v>
      </c>
      <c r="K2">
        <v>0.89</v>
      </c>
      <c r="L2">
        <v>0.8</v>
      </c>
      <c r="M2">
        <v>0.83</v>
      </c>
      <c r="N2">
        <v>0.89</v>
      </c>
      <c r="O2">
        <v>0.85</v>
      </c>
      <c r="P2">
        <f>SUM(power_gpu[[#This Row],[core0-power]:[core11-power]])</f>
        <v>13.450000000000001</v>
      </c>
      <c r="Q2">
        <f>power_gpu[[#This Row],[socket0-package-power]]-power_gpu[[#This Row],[Colonna1]]</f>
        <v>31.04</v>
      </c>
    </row>
    <row r="3" spans="1:17" x14ac:dyDescent="0.3">
      <c r="A3" t="s">
        <v>17</v>
      </c>
      <c r="B3" t="s">
        <v>75</v>
      </c>
      <c r="C3">
        <v>45.79</v>
      </c>
      <c r="D3">
        <v>0.99</v>
      </c>
      <c r="E3">
        <v>0.98</v>
      </c>
      <c r="F3">
        <v>1.01</v>
      </c>
      <c r="G3">
        <v>3.63</v>
      </c>
      <c r="H3">
        <v>0.86</v>
      </c>
      <c r="I3">
        <v>0.84</v>
      </c>
      <c r="J3">
        <v>0.85</v>
      </c>
      <c r="K3">
        <v>1.3</v>
      </c>
      <c r="L3">
        <v>0.81</v>
      </c>
      <c r="M3">
        <v>0.8</v>
      </c>
      <c r="N3">
        <v>0.81</v>
      </c>
      <c r="O3">
        <v>1.47</v>
      </c>
      <c r="P3">
        <f>SUM(power_gpu[[#This Row],[core0-power]:[core11-power]])</f>
        <v>14.350000000000003</v>
      </c>
      <c r="Q3">
        <f>power_gpu[[#This Row],[socket0-package-power]]-power_gpu[[#This Row],[Colonna1]]</f>
        <v>31.439999999999998</v>
      </c>
    </row>
    <row r="4" spans="1:17" x14ac:dyDescent="0.3">
      <c r="A4" t="s">
        <v>19</v>
      </c>
      <c r="B4" t="s">
        <v>76</v>
      </c>
      <c r="C4">
        <v>46.09</v>
      </c>
      <c r="D4">
        <v>1.99</v>
      </c>
      <c r="E4">
        <v>0.85</v>
      </c>
      <c r="F4">
        <v>0.84</v>
      </c>
      <c r="G4">
        <v>2.74</v>
      </c>
      <c r="H4">
        <v>0.91</v>
      </c>
      <c r="I4">
        <v>0.69</v>
      </c>
      <c r="J4">
        <v>0.93</v>
      </c>
      <c r="K4">
        <v>1.03</v>
      </c>
      <c r="L4">
        <v>1.98</v>
      </c>
      <c r="M4">
        <v>1.67</v>
      </c>
      <c r="N4">
        <v>0.77</v>
      </c>
      <c r="O4">
        <v>0.69</v>
      </c>
      <c r="P4">
        <f>SUM(power_gpu[[#This Row],[core0-power]:[core11-power]])</f>
        <v>15.089999999999998</v>
      </c>
      <c r="Q4">
        <f>power_gpu[[#This Row],[socket0-package-power]]-power_gpu[[#This Row],[Colonna1]]</f>
        <v>31.000000000000007</v>
      </c>
    </row>
    <row r="5" spans="1:17" x14ac:dyDescent="0.3">
      <c r="A5" t="s">
        <v>21</v>
      </c>
      <c r="B5" t="s">
        <v>77</v>
      </c>
      <c r="C5">
        <v>44.43</v>
      </c>
      <c r="D5">
        <v>3.11</v>
      </c>
      <c r="E5">
        <v>0.87</v>
      </c>
      <c r="F5">
        <v>0.86</v>
      </c>
      <c r="G5">
        <v>1.1599999999999999</v>
      </c>
      <c r="H5">
        <v>2.2400000000000002</v>
      </c>
      <c r="I5">
        <v>0.73</v>
      </c>
      <c r="J5">
        <v>0.82</v>
      </c>
      <c r="K5">
        <v>0.71</v>
      </c>
      <c r="L5">
        <v>1.25</v>
      </c>
      <c r="M5">
        <v>1.66</v>
      </c>
      <c r="N5">
        <v>0.77</v>
      </c>
      <c r="O5">
        <v>0.77</v>
      </c>
      <c r="P5">
        <f>SUM(power_gpu[[#This Row],[core0-power]:[core11-power]])</f>
        <v>14.95</v>
      </c>
      <c r="Q5">
        <f>power_gpu[[#This Row],[socket0-package-power]]-power_gpu[[#This Row],[Colonna1]]</f>
        <v>29.48</v>
      </c>
    </row>
    <row r="6" spans="1:17" x14ac:dyDescent="0.3">
      <c r="A6" t="s">
        <v>25</v>
      </c>
      <c r="B6" t="s">
        <v>78</v>
      </c>
      <c r="C6">
        <v>45.53</v>
      </c>
      <c r="D6">
        <v>1.04</v>
      </c>
      <c r="E6">
        <v>1.03</v>
      </c>
      <c r="F6">
        <v>1.08</v>
      </c>
      <c r="G6">
        <v>3.8</v>
      </c>
      <c r="H6">
        <v>1.42</v>
      </c>
      <c r="I6">
        <v>0.85</v>
      </c>
      <c r="J6">
        <v>0.87</v>
      </c>
      <c r="K6">
        <v>0.84</v>
      </c>
      <c r="L6">
        <v>0.88</v>
      </c>
      <c r="M6">
        <v>0.86</v>
      </c>
      <c r="N6">
        <v>0.81</v>
      </c>
      <c r="O6">
        <v>0.87</v>
      </c>
      <c r="P6">
        <f>SUM(power_gpu[[#This Row],[core0-power]:[core11-power]])</f>
        <v>14.35</v>
      </c>
      <c r="Q6">
        <f>power_gpu[[#This Row],[socket0-package-power]]-power_gpu[[#This Row],[Colonna1]]</f>
        <v>31.18</v>
      </c>
    </row>
    <row r="7" spans="1:17" x14ac:dyDescent="0.3">
      <c r="A7" t="s">
        <v>27</v>
      </c>
      <c r="B7" t="s">
        <v>79</v>
      </c>
      <c r="C7">
        <v>44.37</v>
      </c>
      <c r="D7">
        <v>0.89</v>
      </c>
      <c r="E7">
        <v>0.86</v>
      </c>
      <c r="F7">
        <v>0.89</v>
      </c>
      <c r="G7">
        <v>3.26</v>
      </c>
      <c r="H7">
        <v>1.1599999999999999</v>
      </c>
      <c r="I7">
        <v>0.84</v>
      </c>
      <c r="J7">
        <v>0.93</v>
      </c>
      <c r="K7">
        <v>0.78</v>
      </c>
      <c r="L7">
        <v>0.79</v>
      </c>
      <c r="M7">
        <v>0.93</v>
      </c>
      <c r="N7">
        <v>0.76</v>
      </c>
      <c r="O7">
        <v>0.93</v>
      </c>
      <c r="P7">
        <f>SUM(power_gpu[[#This Row],[core0-power]:[core11-power]])</f>
        <v>13.019999999999998</v>
      </c>
      <c r="Q7">
        <f>power_gpu[[#This Row],[socket0-package-power]]-power_gpu[[#This Row],[Colonna1]]</f>
        <v>31.35</v>
      </c>
    </row>
    <row r="8" spans="1:17" x14ac:dyDescent="0.3">
      <c r="A8" t="s">
        <v>29</v>
      </c>
      <c r="B8" t="s">
        <v>80</v>
      </c>
      <c r="C8">
        <v>45.08</v>
      </c>
      <c r="D8">
        <v>1.1000000000000001</v>
      </c>
      <c r="E8">
        <v>1.04</v>
      </c>
      <c r="F8">
        <v>1.05</v>
      </c>
      <c r="G8">
        <v>3.74</v>
      </c>
      <c r="H8">
        <v>1.59</v>
      </c>
      <c r="I8">
        <v>0.87</v>
      </c>
      <c r="J8">
        <v>0.91</v>
      </c>
      <c r="K8">
        <v>0.91</v>
      </c>
      <c r="L8">
        <v>0.89</v>
      </c>
      <c r="M8">
        <v>0.87</v>
      </c>
      <c r="N8">
        <v>0.92</v>
      </c>
      <c r="O8">
        <v>0.85</v>
      </c>
      <c r="P8">
        <f>SUM(power_gpu[[#This Row],[core0-power]:[core11-power]])</f>
        <v>14.74</v>
      </c>
      <c r="Q8">
        <f>power_gpu[[#This Row],[socket0-package-power]]-power_gpu[[#This Row],[Colonna1]]</f>
        <v>30.339999999999996</v>
      </c>
    </row>
    <row r="9" spans="1:17" x14ac:dyDescent="0.3">
      <c r="A9" t="s">
        <v>40</v>
      </c>
      <c r="B9" t="s">
        <v>81</v>
      </c>
      <c r="C9">
        <v>45.79</v>
      </c>
      <c r="D9">
        <v>1.1100000000000001</v>
      </c>
      <c r="E9">
        <v>1.1100000000000001</v>
      </c>
      <c r="F9">
        <v>1.1299999999999999</v>
      </c>
      <c r="G9">
        <v>3.89</v>
      </c>
      <c r="H9">
        <v>0.94</v>
      </c>
      <c r="I9">
        <v>0.87</v>
      </c>
      <c r="J9">
        <v>0.87</v>
      </c>
      <c r="K9">
        <v>0.89</v>
      </c>
      <c r="L9">
        <v>0.87</v>
      </c>
      <c r="M9">
        <v>0.9</v>
      </c>
      <c r="N9">
        <v>0.88</v>
      </c>
      <c r="O9">
        <v>0.92</v>
      </c>
      <c r="P9">
        <f>SUM(power_gpu[[#This Row],[core0-power]:[core11-power]])</f>
        <v>14.379999999999999</v>
      </c>
      <c r="Q9">
        <f>power_gpu[[#This Row],[socket0-package-power]]-power_gpu[[#This Row],[Colonna1]]</f>
        <v>31.41</v>
      </c>
    </row>
    <row r="10" spans="1:17" x14ac:dyDescent="0.3">
      <c r="A10" t="s">
        <v>82</v>
      </c>
      <c r="B10" t="s">
        <v>83</v>
      </c>
      <c r="C10">
        <v>45.25</v>
      </c>
      <c r="D10">
        <v>1.08</v>
      </c>
      <c r="E10">
        <v>1.07</v>
      </c>
      <c r="F10">
        <v>1.1100000000000001</v>
      </c>
      <c r="G10">
        <v>3.83</v>
      </c>
      <c r="H10">
        <v>0.87</v>
      </c>
      <c r="I10">
        <v>0.82</v>
      </c>
      <c r="J10">
        <v>0.88</v>
      </c>
      <c r="K10">
        <v>0.89</v>
      </c>
      <c r="L10">
        <v>0.83</v>
      </c>
      <c r="M10">
        <v>0.9</v>
      </c>
      <c r="N10">
        <v>0.89</v>
      </c>
      <c r="O10">
        <v>0.84</v>
      </c>
      <c r="P10">
        <f>SUM(power_gpu[[#This Row],[core0-power]:[core11-power]])</f>
        <v>14.010000000000003</v>
      </c>
      <c r="Q10">
        <f>power_gpu[[#This Row],[socket0-package-power]]-power_gpu[[#This Row],[Colonna1]]</f>
        <v>31.239999999999995</v>
      </c>
    </row>
    <row r="11" spans="1:17" x14ac:dyDescent="0.3">
      <c r="A11" t="s">
        <v>84</v>
      </c>
      <c r="B11" t="s">
        <v>85</v>
      </c>
      <c r="C11">
        <v>44.98</v>
      </c>
      <c r="D11">
        <v>1.07</v>
      </c>
      <c r="E11">
        <v>1.06</v>
      </c>
      <c r="F11">
        <v>1.0900000000000001</v>
      </c>
      <c r="G11">
        <v>3.79</v>
      </c>
      <c r="H11">
        <v>0.87</v>
      </c>
      <c r="I11">
        <v>0.84</v>
      </c>
      <c r="J11">
        <v>0.87</v>
      </c>
      <c r="K11">
        <v>0.85</v>
      </c>
      <c r="L11">
        <v>0.9</v>
      </c>
      <c r="M11">
        <v>0.87</v>
      </c>
      <c r="N11">
        <v>0.9</v>
      </c>
      <c r="O11">
        <v>0.83</v>
      </c>
      <c r="P11">
        <f>SUM(power_gpu[[#This Row],[core0-power]:[core11-power]])</f>
        <v>13.94</v>
      </c>
      <c r="Q11">
        <f>power_gpu[[#This Row],[socket0-package-power]]-power_gpu[[#This Row],[Colonna1]]</f>
        <v>31.04</v>
      </c>
    </row>
    <row r="12" spans="1:17" x14ac:dyDescent="0.3">
      <c r="A12" t="s">
        <v>86</v>
      </c>
      <c r="B12" t="s">
        <v>87</v>
      </c>
      <c r="C12">
        <v>44.32</v>
      </c>
      <c r="D12">
        <v>1.02</v>
      </c>
      <c r="E12">
        <v>1.02</v>
      </c>
      <c r="F12">
        <v>1.04</v>
      </c>
      <c r="G12">
        <v>3.72</v>
      </c>
      <c r="H12">
        <v>0.86</v>
      </c>
      <c r="I12">
        <v>0.8</v>
      </c>
      <c r="J12">
        <v>0.83</v>
      </c>
      <c r="K12">
        <v>0.85</v>
      </c>
      <c r="L12">
        <v>0.78</v>
      </c>
      <c r="M12">
        <v>0.83</v>
      </c>
      <c r="N12">
        <v>0.8</v>
      </c>
      <c r="O12">
        <v>0.82</v>
      </c>
      <c r="P12">
        <f>SUM(power_gpu[[#This Row],[core0-power]:[core11-power]])</f>
        <v>13.370000000000001</v>
      </c>
      <c r="Q12">
        <f>power_gpu[[#This Row],[socket0-package-power]]-power_gpu[[#This Row],[Colonna1]]</f>
        <v>30.95</v>
      </c>
    </row>
    <row r="13" spans="1:17" x14ac:dyDescent="0.3">
      <c r="A13" t="s">
        <v>88</v>
      </c>
      <c r="B13" t="s">
        <v>89</v>
      </c>
      <c r="C13">
        <v>45.13</v>
      </c>
      <c r="D13">
        <v>1.07</v>
      </c>
      <c r="E13">
        <v>1.05</v>
      </c>
      <c r="F13">
        <v>1.0900000000000001</v>
      </c>
      <c r="G13">
        <v>3.76</v>
      </c>
      <c r="H13">
        <v>0.95</v>
      </c>
      <c r="I13">
        <v>0.87</v>
      </c>
      <c r="J13">
        <v>0.94</v>
      </c>
      <c r="K13">
        <v>0.86</v>
      </c>
      <c r="L13">
        <v>0.81</v>
      </c>
      <c r="M13">
        <v>0.88</v>
      </c>
      <c r="N13">
        <v>0.9</v>
      </c>
      <c r="O13">
        <v>0.85</v>
      </c>
      <c r="P13">
        <f>SUM(power_gpu[[#This Row],[core0-power]:[core11-power]])</f>
        <v>14.03</v>
      </c>
      <c r="Q13">
        <f>power_gpu[[#This Row],[socket0-package-power]]-power_gpu[[#This Row],[Colonna1]]</f>
        <v>31.1</v>
      </c>
    </row>
    <row r="14" spans="1:17" x14ac:dyDescent="0.3">
      <c r="A14" t="s">
        <v>90</v>
      </c>
      <c r="B14" t="s">
        <v>91</v>
      </c>
      <c r="C14">
        <v>45.56</v>
      </c>
      <c r="D14">
        <v>1.0900000000000001</v>
      </c>
      <c r="E14">
        <v>1.08</v>
      </c>
      <c r="F14">
        <v>1.1200000000000001</v>
      </c>
      <c r="G14">
        <v>3.84</v>
      </c>
      <c r="H14">
        <v>0.93</v>
      </c>
      <c r="I14">
        <v>0.87</v>
      </c>
      <c r="J14">
        <v>0.88</v>
      </c>
      <c r="K14">
        <v>0.96</v>
      </c>
      <c r="L14">
        <v>0.84</v>
      </c>
      <c r="M14">
        <v>0.91</v>
      </c>
      <c r="N14">
        <v>0.92</v>
      </c>
      <c r="O14">
        <v>0.93</v>
      </c>
      <c r="P14">
        <f>SUM(power_gpu[[#This Row],[core0-power]:[core11-power]])</f>
        <v>14.37</v>
      </c>
      <c r="Q14">
        <f>power_gpu[[#This Row],[socket0-package-power]]-power_gpu[[#This Row],[Colonna1]]</f>
        <v>31.190000000000005</v>
      </c>
    </row>
    <row r="15" spans="1:17" x14ac:dyDescent="0.3">
      <c r="A15" t="s">
        <v>92</v>
      </c>
      <c r="B15" t="s">
        <v>93</v>
      </c>
      <c r="C15">
        <v>44.69</v>
      </c>
      <c r="D15">
        <v>1.08</v>
      </c>
      <c r="E15">
        <v>1.07</v>
      </c>
      <c r="F15">
        <v>1.1000000000000001</v>
      </c>
      <c r="G15">
        <v>3.81</v>
      </c>
      <c r="H15">
        <v>0.89</v>
      </c>
      <c r="I15">
        <v>0.91</v>
      </c>
      <c r="J15">
        <v>0.88</v>
      </c>
      <c r="K15">
        <v>0.89</v>
      </c>
      <c r="L15">
        <v>0.88</v>
      </c>
      <c r="M15">
        <v>0.82</v>
      </c>
      <c r="N15">
        <v>0.8</v>
      </c>
      <c r="O15">
        <v>0.94</v>
      </c>
      <c r="P15">
        <f>SUM(power_gpu[[#This Row],[core0-power]:[core11-power]])</f>
        <v>14.070000000000002</v>
      </c>
      <c r="Q15">
        <f>power_gpu[[#This Row],[socket0-package-power]]-power_gpu[[#This Row],[Colonna1]]</f>
        <v>30.619999999999997</v>
      </c>
    </row>
    <row r="16" spans="1:17" x14ac:dyDescent="0.3">
      <c r="A16" t="s">
        <v>94</v>
      </c>
      <c r="B16" t="s">
        <v>95</v>
      </c>
      <c r="C16">
        <v>45.31</v>
      </c>
      <c r="D16">
        <v>1.0900000000000001</v>
      </c>
      <c r="E16">
        <v>1.0900000000000001</v>
      </c>
      <c r="F16">
        <v>1.1200000000000001</v>
      </c>
      <c r="G16">
        <v>3.84</v>
      </c>
      <c r="H16">
        <v>0.92</v>
      </c>
      <c r="I16">
        <v>0.92</v>
      </c>
      <c r="J16">
        <v>0.89</v>
      </c>
      <c r="K16">
        <v>0.91</v>
      </c>
      <c r="L16">
        <v>0.93</v>
      </c>
      <c r="M16">
        <v>0.95</v>
      </c>
      <c r="N16">
        <v>0.91</v>
      </c>
      <c r="O16">
        <v>1.1100000000000001</v>
      </c>
      <c r="P16">
        <f>SUM(power_gpu[[#This Row],[core0-power]:[core11-power]])</f>
        <v>14.68</v>
      </c>
      <c r="Q16">
        <f>power_gpu[[#This Row],[socket0-package-power]]-power_gpu[[#This Row],[Colonna1]]</f>
        <v>30.630000000000003</v>
      </c>
    </row>
    <row r="17" spans="1:17" x14ac:dyDescent="0.3">
      <c r="A17" t="s">
        <v>96</v>
      </c>
      <c r="B17" t="s">
        <v>97</v>
      </c>
      <c r="C17">
        <v>45.01</v>
      </c>
      <c r="D17">
        <v>1.39</v>
      </c>
      <c r="E17">
        <v>0.99</v>
      </c>
      <c r="F17">
        <v>1.02</v>
      </c>
      <c r="G17">
        <v>3.62</v>
      </c>
      <c r="H17">
        <v>0.92</v>
      </c>
      <c r="I17">
        <v>0.82</v>
      </c>
      <c r="J17">
        <v>0.9</v>
      </c>
      <c r="K17">
        <v>0.83</v>
      </c>
      <c r="L17">
        <v>0.87</v>
      </c>
      <c r="M17">
        <v>0.92</v>
      </c>
      <c r="N17">
        <v>0.83</v>
      </c>
      <c r="O17">
        <v>0.77</v>
      </c>
      <c r="P17">
        <f>SUM(power_gpu[[#This Row],[core0-power]:[core11-power]])</f>
        <v>13.879999999999999</v>
      </c>
      <c r="Q17">
        <f>power_gpu[[#This Row],[socket0-package-power]]-power_gpu[[#This Row],[Colonna1]]</f>
        <v>31.13</v>
      </c>
    </row>
    <row r="18" spans="1:17" x14ac:dyDescent="0.3">
      <c r="A18" t="s">
        <v>98</v>
      </c>
      <c r="B18" t="s">
        <v>99</v>
      </c>
      <c r="C18">
        <v>45.06</v>
      </c>
      <c r="D18">
        <v>1.6</v>
      </c>
      <c r="E18">
        <v>1.06</v>
      </c>
      <c r="F18">
        <v>1.07</v>
      </c>
      <c r="G18">
        <v>3.73</v>
      </c>
      <c r="H18">
        <v>0.83</v>
      </c>
      <c r="I18">
        <v>0.87</v>
      </c>
      <c r="J18">
        <v>0.85</v>
      </c>
      <c r="K18">
        <v>0.84</v>
      </c>
      <c r="L18">
        <v>0.82</v>
      </c>
      <c r="M18">
        <v>0.88</v>
      </c>
      <c r="N18">
        <v>0.8</v>
      </c>
      <c r="O18">
        <v>0.85</v>
      </c>
      <c r="P18">
        <f>SUM(power_gpu[[#This Row],[core0-power]:[core11-power]])</f>
        <v>14.200000000000001</v>
      </c>
      <c r="Q18">
        <f>power_gpu[[#This Row],[socket0-package-power]]-power_gpu[[#This Row],[Colonna1]]</f>
        <v>30.86</v>
      </c>
    </row>
    <row r="19" spans="1:17" x14ac:dyDescent="0.3">
      <c r="A19" t="s">
        <v>100</v>
      </c>
      <c r="B19" t="s">
        <v>101</v>
      </c>
      <c r="C19">
        <v>44.87</v>
      </c>
      <c r="D19">
        <v>1.08</v>
      </c>
      <c r="E19">
        <v>1.0900000000000001</v>
      </c>
      <c r="F19">
        <v>1.0900000000000001</v>
      </c>
      <c r="G19">
        <v>3.8</v>
      </c>
      <c r="H19">
        <v>0.87</v>
      </c>
      <c r="I19">
        <v>0.91</v>
      </c>
      <c r="J19">
        <v>0.93</v>
      </c>
      <c r="K19">
        <v>0.91</v>
      </c>
      <c r="L19">
        <v>0.85</v>
      </c>
      <c r="M19">
        <v>0.93</v>
      </c>
      <c r="N19">
        <v>0.9</v>
      </c>
      <c r="O19">
        <v>0.98</v>
      </c>
      <c r="P19">
        <f>SUM(power_gpu[[#This Row],[core0-power]:[core11-power]])</f>
        <v>14.34</v>
      </c>
      <c r="Q19">
        <f>power_gpu[[#This Row],[socket0-package-power]]-power_gpu[[#This Row],[Colonna1]]</f>
        <v>30.529999999999998</v>
      </c>
    </row>
    <row r="20" spans="1:17" x14ac:dyDescent="0.3">
      <c r="A20" t="s">
        <v>102</v>
      </c>
      <c r="B20" t="s">
        <v>103</v>
      </c>
      <c r="C20">
        <v>44.84</v>
      </c>
      <c r="D20">
        <v>1.04</v>
      </c>
      <c r="E20">
        <v>1.03</v>
      </c>
      <c r="F20">
        <v>1.07</v>
      </c>
      <c r="G20">
        <v>3.71</v>
      </c>
      <c r="H20">
        <v>0.88</v>
      </c>
      <c r="I20">
        <v>0.89</v>
      </c>
      <c r="J20">
        <v>0.96</v>
      </c>
      <c r="K20">
        <v>0.9</v>
      </c>
      <c r="L20">
        <v>0.92</v>
      </c>
      <c r="M20">
        <v>0.93</v>
      </c>
      <c r="N20">
        <v>0.82</v>
      </c>
      <c r="O20">
        <v>0.94</v>
      </c>
      <c r="P20">
        <f>SUM(power_gpu[[#This Row],[core0-power]:[core11-power]])</f>
        <v>14.090000000000002</v>
      </c>
      <c r="Q20">
        <f>power_gpu[[#This Row],[socket0-package-power]]-power_gpu[[#This Row],[Colonna1]]</f>
        <v>30.75</v>
      </c>
    </row>
    <row r="21" spans="1:17" x14ac:dyDescent="0.3">
      <c r="A21" t="s">
        <v>104</v>
      </c>
      <c r="B21" t="s">
        <v>105</v>
      </c>
      <c r="C21">
        <v>45.59</v>
      </c>
      <c r="D21">
        <v>1.07</v>
      </c>
      <c r="E21">
        <v>1.06</v>
      </c>
      <c r="F21">
        <v>1.1100000000000001</v>
      </c>
      <c r="G21">
        <v>3.81</v>
      </c>
      <c r="H21">
        <v>1.04</v>
      </c>
      <c r="I21">
        <v>0.93</v>
      </c>
      <c r="J21">
        <v>0.91</v>
      </c>
      <c r="K21">
        <v>0.91</v>
      </c>
      <c r="L21">
        <v>0.92</v>
      </c>
      <c r="M21">
        <v>0.92</v>
      </c>
      <c r="N21">
        <v>0.82</v>
      </c>
      <c r="O21">
        <v>0.89</v>
      </c>
      <c r="P21">
        <f>SUM(power_gpu[[#This Row],[core0-power]:[core11-power]])</f>
        <v>14.39</v>
      </c>
      <c r="Q21">
        <f>power_gpu[[#This Row],[socket0-package-power]]-power_gpu[[#This Row],[Colonna1]]</f>
        <v>31.200000000000003</v>
      </c>
    </row>
    <row r="22" spans="1:17" x14ac:dyDescent="0.3">
      <c r="A22" t="s">
        <v>106</v>
      </c>
      <c r="B22" t="s">
        <v>107</v>
      </c>
      <c r="C22">
        <v>44.28</v>
      </c>
      <c r="D22">
        <v>1.06</v>
      </c>
      <c r="E22">
        <v>1.07</v>
      </c>
      <c r="F22">
        <v>1.07</v>
      </c>
      <c r="G22">
        <v>3.75</v>
      </c>
      <c r="H22">
        <v>0.99</v>
      </c>
      <c r="I22">
        <v>0.88</v>
      </c>
      <c r="J22">
        <v>0.89</v>
      </c>
      <c r="K22">
        <v>0.85</v>
      </c>
      <c r="L22">
        <v>0.91</v>
      </c>
      <c r="M22">
        <v>0.86</v>
      </c>
      <c r="N22">
        <v>0.88</v>
      </c>
      <c r="O22">
        <v>0.97</v>
      </c>
      <c r="P22">
        <f>SUM(power_gpu[[#This Row],[core0-power]:[core11-power]])</f>
        <v>14.180000000000001</v>
      </c>
      <c r="Q22">
        <f>power_gpu[[#This Row],[socket0-package-power]]-power_gpu[[#This Row],[Colonna1]]</f>
        <v>30.1</v>
      </c>
    </row>
    <row r="23" spans="1:17" x14ac:dyDescent="0.3">
      <c r="A23" t="s">
        <v>108</v>
      </c>
      <c r="B23" t="s">
        <v>109</v>
      </c>
      <c r="C23">
        <v>45.19</v>
      </c>
      <c r="D23">
        <v>1.33</v>
      </c>
      <c r="E23">
        <v>0.97</v>
      </c>
      <c r="F23">
        <v>0.99</v>
      </c>
      <c r="G23">
        <v>3.53</v>
      </c>
      <c r="H23">
        <v>0.89</v>
      </c>
      <c r="I23">
        <v>0.99</v>
      </c>
      <c r="J23">
        <v>0.93</v>
      </c>
      <c r="K23">
        <v>0.92</v>
      </c>
      <c r="L23">
        <v>0.88</v>
      </c>
      <c r="M23">
        <v>0.88</v>
      </c>
      <c r="N23">
        <v>0.84</v>
      </c>
      <c r="O23">
        <v>1.4</v>
      </c>
      <c r="P23">
        <f>SUM(power_gpu[[#This Row],[core0-power]:[core11-power]])</f>
        <v>14.55</v>
      </c>
      <c r="Q23">
        <f>power_gpu[[#This Row],[socket0-package-power]]-power_gpu[[#This Row],[Colonna1]]</f>
        <v>30.639999999999997</v>
      </c>
    </row>
    <row r="24" spans="1:17" x14ac:dyDescent="0.3">
      <c r="A24" t="s">
        <v>110</v>
      </c>
      <c r="B24" t="s">
        <v>111</v>
      </c>
      <c r="C24">
        <v>45.24</v>
      </c>
      <c r="D24">
        <v>2.0499999999999998</v>
      </c>
      <c r="E24">
        <v>1.07</v>
      </c>
      <c r="F24">
        <v>1.1000000000000001</v>
      </c>
      <c r="G24">
        <v>3.24</v>
      </c>
      <c r="H24">
        <v>0.97</v>
      </c>
      <c r="I24">
        <v>0.92</v>
      </c>
      <c r="J24">
        <v>0.85</v>
      </c>
      <c r="K24">
        <v>0.79</v>
      </c>
      <c r="L24">
        <v>0.86</v>
      </c>
      <c r="M24">
        <v>0.81</v>
      </c>
      <c r="N24">
        <v>0.91</v>
      </c>
      <c r="O24">
        <v>0.84</v>
      </c>
      <c r="P24">
        <f>SUM(power_gpu[[#This Row],[core0-power]:[core11-power]])</f>
        <v>14.410000000000002</v>
      </c>
      <c r="Q24">
        <f>power_gpu[[#This Row],[socket0-package-power]]-power_gpu[[#This Row],[Colonna1]]</f>
        <v>30.83</v>
      </c>
    </row>
    <row r="25" spans="1:17" x14ac:dyDescent="0.3">
      <c r="A25" t="s">
        <v>112</v>
      </c>
      <c r="B25" t="s">
        <v>113</v>
      </c>
      <c r="C25">
        <v>44.6</v>
      </c>
      <c r="D25">
        <v>1.07</v>
      </c>
      <c r="E25">
        <v>1.06</v>
      </c>
      <c r="F25">
        <v>1.08</v>
      </c>
      <c r="G25">
        <v>3.82</v>
      </c>
      <c r="H25">
        <v>0.85</v>
      </c>
      <c r="I25">
        <v>0.85</v>
      </c>
      <c r="J25">
        <v>0.86</v>
      </c>
      <c r="K25">
        <v>0.83</v>
      </c>
      <c r="L25">
        <v>0.86</v>
      </c>
      <c r="M25">
        <v>0.85</v>
      </c>
      <c r="N25">
        <v>0.84</v>
      </c>
      <c r="O25">
        <v>0.8</v>
      </c>
      <c r="P25">
        <f>SUM(power_gpu[[#This Row],[core0-power]:[core11-power]])</f>
        <v>13.769999999999998</v>
      </c>
      <c r="Q25">
        <f>power_gpu[[#This Row],[socket0-package-power]]-power_gpu[[#This Row],[Colonna1]]</f>
        <v>30.830000000000005</v>
      </c>
    </row>
    <row r="26" spans="1:17" x14ac:dyDescent="0.3">
      <c r="A26" t="s">
        <v>114</v>
      </c>
      <c r="B26" t="s">
        <v>115</v>
      </c>
      <c r="C26">
        <v>45.32</v>
      </c>
      <c r="D26">
        <v>1.08</v>
      </c>
      <c r="E26">
        <v>1.08</v>
      </c>
      <c r="F26">
        <v>1.1000000000000001</v>
      </c>
      <c r="G26">
        <v>3.84</v>
      </c>
      <c r="H26">
        <v>0.87</v>
      </c>
      <c r="I26">
        <v>0.9</v>
      </c>
      <c r="J26">
        <v>0.85</v>
      </c>
      <c r="K26">
        <v>0.86</v>
      </c>
      <c r="L26">
        <v>0.85</v>
      </c>
      <c r="M26">
        <v>0.87</v>
      </c>
      <c r="N26">
        <v>0.99</v>
      </c>
      <c r="O26">
        <v>0.91</v>
      </c>
      <c r="P26">
        <f>SUM(power_gpu[[#This Row],[core0-power]:[core11-power]])</f>
        <v>14.199999999999998</v>
      </c>
      <c r="Q26">
        <f>power_gpu[[#This Row],[socket0-package-power]]-power_gpu[[#This Row],[Colonna1]]</f>
        <v>31.120000000000005</v>
      </c>
    </row>
    <row r="27" spans="1:17" x14ac:dyDescent="0.3">
      <c r="A27" t="s">
        <v>116</v>
      </c>
      <c r="B27" t="s">
        <v>117</v>
      </c>
      <c r="C27">
        <v>45.07</v>
      </c>
      <c r="D27">
        <v>1.01</v>
      </c>
      <c r="E27">
        <v>1.01</v>
      </c>
      <c r="F27">
        <v>1.03</v>
      </c>
      <c r="G27">
        <v>3.63</v>
      </c>
      <c r="H27">
        <v>1.04</v>
      </c>
      <c r="I27">
        <v>0.88</v>
      </c>
      <c r="J27">
        <v>0.78</v>
      </c>
      <c r="K27">
        <v>0.82</v>
      </c>
      <c r="L27">
        <v>0.81</v>
      </c>
      <c r="M27">
        <v>1.04</v>
      </c>
      <c r="N27">
        <v>0.84</v>
      </c>
      <c r="O27">
        <v>0.74</v>
      </c>
      <c r="P27">
        <f>SUM(power_gpu[[#This Row],[core0-power]:[core11-power]])</f>
        <v>13.63</v>
      </c>
      <c r="Q27">
        <f>power_gpu[[#This Row],[socket0-package-power]]-power_gpu[[#This Row],[Colonna1]]</f>
        <v>31.439999999999998</v>
      </c>
    </row>
    <row r="28" spans="1:17" x14ac:dyDescent="0.3">
      <c r="A28" t="s">
        <v>118</v>
      </c>
      <c r="B28" t="s">
        <v>119</v>
      </c>
      <c r="C28">
        <v>45.04</v>
      </c>
      <c r="D28">
        <v>1.03</v>
      </c>
      <c r="E28">
        <v>1.05</v>
      </c>
      <c r="F28">
        <v>1.07</v>
      </c>
      <c r="G28">
        <v>3.69</v>
      </c>
      <c r="H28">
        <v>0.84</v>
      </c>
      <c r="I28">
        <v>0.92</v>
      </c>
      <c r="J28">
        <v>0.92</v>
      </c>
      <c r="K28">
        <v>0.85</v>
      </c>
      <c r="L28">
        <v>0.88</v>
      </c>
      <c r="M28">
        <v>0.9</v>
      </c>
      <c r="N28">
        <v>0.9</v>
      </c>
      <c r="O28">
        <v>0.97</v>
      </c>
      <c r="P28">
        <f>SUM(power_gpu[[#This Row],[core0-power]:[core11-power]])</f>
        <v>14.020000000000001</v>
      </c>
      <c r="Q28">
        <f>power_gpu[[#This Row],[socket0-package-power]]-power_gpu[[#This Row],[Colonna1]]</f>
        <v>31.019999999999996</v>
      </c>
    </row>
    <row r="29" spans="1:17" x14ac:dyDescent="0.3">
      <c r="A29" t="s">
        <v>120</v>
      </c>
      <c r="B29" t="s">
        <v>121</v>
      </c>
      <c r="C29">
        <v>44.91</v>
      </c>
      <c r="D29">
        <v>1.05</v>
      </c>
      <c r="E29">
        <v>1.05</v>
      </c>
      <c r="F29">
        <v>1.07</v>
      </c>
      <c r="G29">
        <v>3.8</v>
      </c>
      <c r="H29">
        <v>0.84</v>
      </c>
      <c r="I29">
        <v>1.05</v>
      </c>
      <c r="J29">
        <v>0.89</v>
      </c>
      <c r="K29">
        <v>0.8</v>
      </c>
      <c r="L29">
        <v>0.89</v>
      </c>
      <c r="M29">
        <v>0.97</v>
      </c>
      <c r="N29">
        <v>0.86</v>
      </c>
      <c r="O29">
        <v>0.97</v>
      </c>
      <c r="P29">
        <f>SUM(power_gpu[[#This Row],[core0-power]:[core11-power]])</f>
        <v>14.240000000000002</v>
      </c>
      <c r="Q29">
        <f>power_gpu[[#This Row],[socket0-package-power]]-power_gpu[[#This Row],[Colonna1]]</f>
        <v>30.669999999999995</v>
      </c>
    </row>
    <row r="30" spans="1:17" x14ac:dyDescent="0.3">
      <c r="A30" t="s">
        <v>122</v>
      </c>
      <c r="B30" t="s">
        <v>123</v>
      </c>
      <c r="C30">
        <v>44.65</v>
      </c>
      <c r="D30">
        <v>1.06</v>
      </c>
      <c r="E30">
        <v>1.05</v>
      </c>
      <c r="F30">
        <v>1.08</v>
      </c>
      <c r="G30">
        <v>3.78</v>
      </c>
      <c r="H30">
        <v>0.91</v>
      </c>
      <c r="I30">
        <v>1.01</v>
      </c>
      <c r="J30">
        <v>0.86</v>
      </c>
      <c r="K30">
        <v>0.8</v>
      </c>
      <c r="L30">
        <v>0.97</v>
      </c>
      <c r="M30">
        <v>0.9</v>
      </c>
      <c r="N30">
        <v>0.89</v>
      </c>
      <c r="O30">
        <v>0.91</v>
      </c>
      <c r="P30">
        <f>SUM(power_gpu[[#This Row],[core0-power]:[core11-power]])</f>
        <v>14.220000000000002</v>
      </c>
      <c r="Q30">
        <f>power_gpu[[#This Row],[socket0-package-power]]-power_gpu[[#This Row],[Colonna1]]</f>
        <v>30.429999999999996</v>
      </c>
    </row>
    <row r="31" spans="1:17" x14ac:dyDescent="0.3">
      <c r="A31" t="s">
        <v>124</v>
      </c>
      <c r="B31" t="s">
        <v>125</v>
      </c>
      <c r="C31">
        <v>45.27</v>
      </c>
      <c r="D31">
        <v>1.04</v>
      </c>
      <c r="E31">
        <v>1.04</v>
      </c>
      <c r="F31">
        <v>1.06</v>
      </c>
      <c r="G31">
        <v>3.76</v>
      </c>
      <c r="H31">
        <v>0.9</v>
      </c>
      <c r="I31">
        <v>0.93</v>
      </c>
      <c r="J31">
        <v>0.88</v>
      </c>
      <c r="K31">
        <v>0.78</v>
      </c>
      <c r="L31">
        <v>0.89</v>
      </c>
      <c r="M31">
        <v>0.93</v>
      </c>
      <c r="N31">
        <v>1.01</v>
      </c>
      <c r="O31">
        <v>0.89</v>
      </c>
      <c r="P31">
        <f>SUM(power_gpu[[#This Row],[core0-power]:[core11-power]])</f>
        <v>14.110000000000001</v>
      </c>
      <c r="Q31">
        <f>power_gpu[[#This Row],[socket0-package-power]]-power_gpu[[#This Row],[Colonna1]]</f>
        <v>31.160000000000004</v>
      </c>
    </row>
    <row r="32" spans="1:17" x14ac:dyDescent="0.3">
      <c r="A32" t="s">
        <v>126</v>
      </c>
      <c r="B32" t="s">
        <v>127</v>
      </c>
      <c r="C32">
        <v>45.52</v>
      </c>
      <c r="D32">
        <v>1.1000000000000001</v>
      </c>
      <c r="E32">
        <v>1.0900000000000001</v>
      </c>
      <c r="F32">
        <v>1.1200000000000001</v>
      </c>
      <c r="G32">
        <v>3.91</v>
      </c>
      <c r="H32">
        <v>1</v>
      </c>
      <c r="I32">
        <v>0.83</v>
      </c>
      <c r="J32">
        <v>0.82</v>
      </c>
      <c r="K32">
        <v>0.79</v>
      </c>
      <c r="L32">
        <v>0.87</v>
      </c>
      <c r="M32">
        <v>0.85</v>
      </c>
      <c r="N32">
        <v>0.94</v>
      </c>
      <c r="O32">
        <v>0.8</v>
      </c>
      <c r="P32">
        <f>SUM(power_gpu[[#This Row],[core0-power]:[core11-power]])</f>
        <v>14.12</v>
      </c>
      <c r="Q32">
        <f>power_gpu[[#This Row],[socket0-package-power]]-power_gpu[[#This Row],[Colonna1]]</f>
        <v>31.400000000000006</v>
      </c>
    </row>
    <row r="33" spans="1:17" x14ac:dyDescent="0.3">
      <c r="A33" t="s">
        <v>128</v>
      </c>
      <c r="B33" t="s">
        <v>129</v>
      </c>
      <c r="C33">
        <v>44.57</v>
      </c>
      <c r="D33">
        <v>1.03</v>
      </c>
      <c r="E33">
        <v>1.03</v>
      </c>
      <c r="F33">
        <v>1.05</v>
      </c>
      <c r="G33">
        <v>3.71</v>
      </c>
      <c r="H33">
        <v>0.85</v>
      </c>
      <c r="I33">
        <v>0.8</v>
      </c>
      <c r="J33">
        <v>0.82</v>
      </c>
      <c r="K33">
        <v>0.8</v>
      </c>
      <c r="L33">
        <v>0.84</v>
      </c>
      <c r="M33">
        <v>0.85</v>
      </c>
      <c r="N33">
        <v>0.92</v>
      </c>
      <c r="O33">
        <v>0.76</v>
      </c>
      <c r="P33">
        <f>SUM(power_gpu[[#This Row],[core0-power]:[core11-power]])</f>
        <v>13.46</v>
      </c>
      <c r="Q33">
        <f>power_gpu[[#This Row],[socket0-package-power]]-power_gpu[[#This Row],[Colonna1]]</f>
        <v>31.11</v>
      </c>
    </row>
    <row r="34" spans="1:17" x14ac:dyDescent="0.3">
      <c r="A34" t="s">
        <v>130</v>
      </c>
      <c r="B34" t="s">
        <v>131</v>
      </c>
      <c r="C34">
        <v>44.92</v>
      </c>
      <c r="D34">
        <v>1.04</v>
      </c>
      <c r="E34">
        <v>1.04</v>
      </c>
      <c r="F34">
        <v>1.07</v>
      </c>
      <c r="G34">
        <v>3.75</v>
      </c>
      <c r="H34">
        <v>0.79</v>
      </c>
      <c r="I34">
        <v>0.88</v>
      </c>
      <c r="J34">
        <v>0.88</v>
      </c>
      <c r="K34">
        <v>0.85</v>
      </c>
      <c r="L34">
        <v>0.87</v>
      </c>
      <c r="M34">
        <v>0.86</v>
      </c>
      <c r="N34">
        <v>0.87</v>
      </c>
      <c r="O34">
        <v>0.88</v>
      </c>
      <c r="P34">
        <f>SUM(power_gpu[[#This Row],[core0-power]:[core11-power]])</f>
        <v>13.78</v>
      </c>
      <c r="Q34">
        <f>power_gpu[[#This Row],[socket0-package-power]]-power_gpu[[#This Row],[Colonna1]]</f>
        <v>31.14</v>
      </c>
    </row>
    <row r="35" spans="1:17" x14ac:dyDescent="0.3">
      <c r="A35" t="s">
        <v>132</v>
      </c>
      <c r="B35" t="s">
        <v>133</v>
      </c>
      <c r="C35">
        <v>44.9</v>
      </c>
      <c r="D35">
        <v>1.08</v>
      </c>
      <c r="E35">
        <v>1.08</v>
      </c>
      <c r="F35">
        <v>1.1000000000000001</v>
      </c>
      <c r="G35">
        <v>3.94</v>
      </c>
      <c r="H35">
        <v>0.91</v>
      </c>
      <c r="I35">
        <v>0.88</v>
      </c>
      <c r="J35">
        <v>0.82</v>
      </c>
      <c r="K35">
        <v>0.78</v>
      </c>
      <c r="L35">
        <v>0.83</v>
      </c>
      <c r="M35">
        <v>0.8</v>
      </c>
      <c r="N35">
        <v>0.9</v>
      </c>
      <c r="O35">
        <v>0.88</v>
      </c>
      <c r="P35">
        <f>SUM(power_gpu[[#This Row],[core0-power]:[core11-power]])</f>
        <v>14.000000000000002</v>
      </c>
      <c r="Q35">
        <f>power_gpu[[#This Row],[socket0-package-power]]-power_gpu[[#This Row],[Colonna1]]</f>
        <v>30.9</v>
      </c>
    </row>
    <row r="36" spans="1:17" x14ac:dyDescent="0.3">
      <c r="A36" t="s">
        <v>134</v>
      </c>
      <c r="B36" t="s">
        <v>135</v>
      </c>
      <c r="C36">
        <v>44.94</v>
      </c>
      <c r="D36">
        <v>1.07</v>
      </c>
      <c r="E36">
        <v>1.06</v>
      </c>
      <c r="F36">
        <v>1.0900000000000001</v>
      </c>
      <c r="G36">
        <v>3.83</v>
      </c>
      <c r="H36">
        <v>0.88</v>
      </c>
      <c r="I36">
        <v>0.92</v>
      </c>
      <c r="J36">
        <v>0.87</v>
      </c>
      <c r="K36">
        <v>0.83</v>
      </c>
      <c r="L36">
        <v>0.85</v>
      </c>
      <c r="M36">
        <v>0.89</v>
      </c>
      <c r="N36">
        <v>0.88</v>
      </c>
      <c r="O36">
        <v>0.91</v>
      </c>
      <c r="P36">
        <f>SUM(power_gpu[[#This Row],[core0-power]:[core11-power]])</f>
        <v>14.08</v>
      </c>
      <c r="Q36">
        <f>power_gpu[[#This Row],[socket0-package-power]]-power_gpu[[#This Row],[Colonna1]]</f>
        <v>30.86</v>
      </c>
    </row>
    <row r="37" spans="1:17" x14ac:dyDescent="0.3">
      <c r="A37" t="s">
        <v>136</v>
      </c>
      <c r="B37" t="s">
        <v>137</v>
      </c>
      <c r="C37">
        <v>45.68</v>
      </c>
      <c r="D37">
        <v>1.05</v>
      </c>
      <c r="E37">
        <v>1.04</v>
      </c>
      <c r="F37">
        <v>1.07</v>
      </c>
      <c r="G37">
        <v>3.76</v>
      </c>
      <c r="H37">
        <v>1.06</v>
      </c>
      <c r="I37">
        <v>0.9</v>
      </c>
      <c r="J37">
        <v>0.9</v>
      </c>
      <c r="K37">
        <v>0.88</v>
      </c>
      <c r="L37">
        <v>0.83</v>
      </c>
      <c r="M37">
        <v>0.84</v>
      </c>
      <c r="N37">
        <v>0.99</v>
      </c>
      <c r="O37">
        <v>0.88</v>
      </c>
      <c r="P37">
        <f>SUM(power_gpu[[#This Row],[core0-power]:[core11-power]])</f>
        <v>14.200000000000003</v>
      </c>
      <c r="Q37">
        <f>power_gpu[[#This Row],[socket0-package-power]]-power_gpu[[#This Row],[Colonna1]]</f>
        <v>31.479999999999997</v>
      </c>
    </row>
    <row r="38" spans="1:17" x14ac:dyDescent="0.3">
      <c r="A38" t="s">
        <v>138</v>
      </c>
      <c r="B38" t="s">
        <v>139</v>
      </c>
      <c r="C38">
        <v>43.85</v>
      </c>
      <c r="D38">
        <v>1.1100000000000001</v>
      </c>
      <c r="E38">
        <v>1.1100000000000001</v>
      </c>
      <c r="F38">
        <v>1.1399999999999999</v>
      </c>
      <c r="G38">
        <v>3.91</v>
      </c>
      <c r="H38">
        <v>0.89</v>
      </c>
      <c r="I38">
        <v>0.88</v>
      </c>
      <c r="J38">
        <v>0.94</v>
      </c>
      <c r="K38">
        <v>0.98</v>
      </c>
      <c r="L38">
        <v>0.87</v>
      </c>
      <c r="M38">
        <v>0.91</v>
      </c>
      <c r="N38">
        <v>0.87</v>
      </c>
      <c r="O38">
        <v>0.95</v>
      </c>
      <c r="P38">
        <f>SUM(power_gpu[[#This Row],[core0-power]:[core11-power]])</f>
        <v>14.559999999999999</v>
      </c>
      <c r="Q38">
        <f>power_gpu[[#This Row],[socket0-package-power]]-power_gpu[[#This Row],[Colonna1]]</f>
        <v>29.290000000000003</v>
      </c>
    </row>
    <row r="39" spans="1:17" x14ac:dyDescent="0.3">
      <c r="A39" t="s">
        <v>140</v>
      </c>
      <c r="B39" t="s">
        <v>141</v>
      </c>
      <c r="C39">
        <v>45.53</v>
      </c>
      <c r="D39">
        <v>1.1299999999999999</v>
      </c>
      <c r="E39">
        <v>1.1100000000000001</v>
      </c>
      <c r="F39">
        <v>1.1499999999999999</v>
      </c>
      <c r="G39">
        <v>3.93</v>
      </c>
      <c r="H39">
        <v>0.91</v>
      </c>
      <c r="I39">
        <v>1.05</v>
      </c>
      <c r="J39">
        <v>0.86</v>
      </c>
      <c r="K39">
        <v>0.89</v>
      </c>
      <c r="L39">
        <v>0.91</v>
      </c>
      <c r="M39">
        <v>1.01</v>
      </c>
      <c r="N39">
        <v>0.96</v>
      </c>
      <c r="O39">
        <v>1.07</v>
      </c>
      <c r="P39">
        <f>SUM(power_gpu[[#This Row],[core0-power]:[core11-power]])</f>
        <v>14.98</v>
      </c>
      <c r="Q39">
        <f>power_gpu[[#This Row],[socket0-package-power]]-power_gpu[[#This Row],[Colonna1]]</f>
        <v>30.55</v>
      </c>
    </row>
    <row r="40" spans="1:17" x14ac:dyDescent="0.3">
      <c r="A40" t="s">
        <v>142</v>
      </c>
      <c r="B40" t="s">
        <v>143</v>
      </c>
      <c r="C40">
        <v>44.89</v>
      </c>
      <c r="D40">
        <v>1.1000000000000001</v>
      </c>
      <c r="E40">
        <v>1.0900000000000001</v>
      </c>
      <c r="F40">
        <v>1.1200000000000001</v>
      </c>
      <c r="G40">
        <v>3.89</v>
      </c>
      <c r="H40">
        <v>0.94</v>
      </c>
      <c r="I40">
        <v>0.95</v>
      </c>
      <c r="J40">
        <v>0.88</v>
      </c>
      <c r="K40">
        <v>0.82</v>
      </c>
      <c r="L40">
        <v>0.87</v>
      </c>
      <c r="M40">
        <v>0.87</v>
      </c>
      <c r="N40">
        <v>0.94</v>
      </c>
      <c r="O40">
        <v>0.86</v>
      </c>
      <c r="P40">
        <f>SUM(power_gpu[[#This Row],[core0-power]:[core11-power]])</f>
        <v>14.329999999999998</v>
      </c>
      <c r="Q40">
        <f>power_gpu[[#This Row],[socket0-package-power]]-power_gpu[[#This Row],[Colonna1]]</f>
        <v>30.560000000000002</v>
      </c>
    </row>
    <row r="41" spans="1:17" x14ac:dyDescent="0.3">
      <c r="A41" t="s">
        <v>144</v>
      </c>
      <c r="B41" t="s">
        <v>145</v>
      </c>
      <c r="C41">
        <v>45.27</v>
      </c>
      <c r="D41">
        <v>1.08</v>
      </c>
      <c r="E41">
        <v>1.07</v>
      </c>
      <c r="F41">
        <v>1.1000000000000001</v>
      </c>
      <c r="G41">
        <v>3.82</v>
      </c>
      <c r="H41">
        <v>0.9</v>
      </c>
      <c r="I41">
        <v>0.86</v>
      </c>
      <c r="J41">
        <v>0.82</v>
      </c>
      <c r="K41">
        <v>0.79</v>
      </c>
      <c r="L41">
        <v>0.82</v>
      </c>
      <c r="M41">
        <v>0.86</v>
      </c>
      <c r="N41">
        <v>0.9</v>
      </c>
      <c r="O41">
        <v>0.83</v>
      </c>
      <c r="P41">
        <f>SUM(power_gpu[[#This Row],[core0-power]:[core11-power]])</f>
        <v>13.850000000000001</v>
      </c>
      <c r="Q41">
        <f>power_gpu[[#This Row],[socket0-package-power]]-power_gpu[[#This Row],[Colonna1]]</f>
        <v>31.42</v>
      </c>
    </row>
    <row r="42" spans="1:17" x14ac:dyDescent="0.3">
      <c r="A42" t="s">
        <v>146</v>
      </c>
      <c r="B42" t="s">
        <v>147</v>
      </c>
      <c r="C42">
        <v>45.09</v>
      </c>
      <c r="D42">
        <v>1.06</v>
      </c>
      <c r="E42">
        <v>1.06</v>
      </c>
      <c r="F42">
        <v>1.0900000000000001</v>
      </c>
      <c r="G42">
        <v>3.79</v>
      </c>
      <c r="H42">
        <v>0.87</v>
      </c>
      <c r="I42">
        <v>0.82</v>
      </c>
      <c r="J42">
        <v>0.89</v>
      </c>
      <c r="K42">
        <v>0.78</v>
      </c>
      <c r="L42">
        <v>0.84</v>
      </c>
      <c r="M42">
        <v>0.79</v>
      </c>
      <c r="N42">
        <v>0.86</v>
      </c>
      <c r="O42">
        <v>0.8</v>
      </c>
      <c r="P42">
        <f>SUM(power_gpu[[#This Row],[core0-power]:[core11-power]])</f>
        <v>13.649999999999999</v>
      </c>
      <c r="Q42">
        <f>power_gpu[[#This Row],[socket0-package-power]]-power_gpu[[#This Row],[Colonna1]]</f>
        <v>31.440000000000005</v>
      </c>
    </row>
    <row r="43" spans="1:17" x14ac:dyDescent="0.3">
      <c r="A43" t="s">
        <v>148</v>
      </c>
      <c r="B43" t="s">
        <v>149</v>
      </c>
      <c r="C43">
        <v>45.02</v>
      </c>
      <c r="D43">
        <v>1.06</v>
      </c>
      <c r="E43">
        <v>1.06</v>
      </c>
      <c r="F43">
        <v>1.08</v>
      </c>
      <c r="G43">
        <v>3.85</v>
      </c>
      <c r="H43">
        <v>0.83</v>
      </c>
      <c r="I43">
        <v>0.91</v>
      </c>
      <c r="J43">
        <v>0.83</v>
      </c>
      <c r="K43">
        <v>0.8</v>
      </c>
      <c r="L43">
        <v>0.81</v>
      </c>
      <c r="M43">
        <v>0.77</v>
      </c>
      <c r="N43">
        <v>0.86</v>
      </c>
      <c r="O43">
        <v>0.88</v>
      </c>
      <c r="P43">
        <f>SUM(power_gpu[[#This Row],[core0-power]:[core11-power]])</f>
        <v>13.740000000000002</v>
      </c>
      <c r="Q43">
        <f>power_gpu[[#This Row],[socket0-package-power]]-power_gpu[[#This Row],[Colonna1]]</f>
        <v>31.28</v>
      </c>
    </row>
    <row r="44" spans="1:17" x14ac:dyDescent="0.3">
      <c r="A44" t="s">
        <v>150</v>
      </c>
      <c r="B44" t="s">
        <v>151</v>
      </c>
      <c r="C44">
        <v>44.63</v>
      </c>
      <c r="D44">
        <v>1.07</v>
      </c>
      <c r="E44">
        <v>1.07</v>
      </c>
      <c r="F44">
        <v>1.1000000000000001</v>
      </c>
      <c r="G44">
        <v>3.87</v>
      </c>
      <c r="H44">
        <v>0.85</v>
      </c>
      <c r="I44">
        <v>0.9</v>
      </c>
      <c r="J44">
        <v>0.85</v>
      </c>
      <c r="K44">
        <v>0.85</v>
      </c>
      <c r="L44">
        <v>0.87</v>
      </c>
      <c r="M44">
        <v>0.79</v>
      </c>
      <c r="N44">
        <v>0.87</v>
      </c>
      <c r="O44">
        <v>0.84</v>
      </c>
      <c r="P44">
        <f>SUM(power_gpu[[#This Row],[core0-power]:[core11-power]])</f>
        <v>13.929999999999998</v>
      </c>
      <c r="Q44">
        <f>power_gpu[[#This Row],[socket0-package-power]]-power_gpu[[#This Row],[Colonna1]]</f>
        <v>30.700000000000003</v>
      </c>
    </row>
    <row r="45" spans="1:17" x14ac:dyDescent="0.3">
      <c r="A45" t="s">
        <v>152</v>
      </c>
      <c r="B45" t="s">
        <v>153</v>
      </c>
      <c r="C45">
        <v>45.48</v>
      </c>
      <c r="D45">
        <v>1.07</v>
      </c>
      <c r="E45">
        <v>1.07</v>
      </c>
      <c r="F45">
        <v>1.1100000000000001</v>
      </c>
      <c r="G45">
        <v>3.82</v>
      </c>
      <c r="H45">
        <v>0.87</v>
      </c>
      <c r="I45">
        <v>0.91</v>
      </c>
      <c r="J45">
        <v>0.92</v>
      </c>
      <c r="K45">
        <v>0.84</v>
      </c>
      <c r="L45">
        <v>0.86</v>
      </c>
      <c r="M45">
        <v>0.9</v>
      </c>
      <c r="N45">
        <v>0.94</v>
      </c>
      <c r="O45">
        <v>0.89</v>
      </c>
      <c r="P45">
        <f>SUM(power_gpu[[#This Row],[core0-power]:[core11-power]])</f>
        <v>14.2</v>
      </c>
      <c r="Q45">
        <f>power_gpu[[#This Row],[socket0-package-power]]-power_gpu[[#This Row],[Colonna1]]</f>
        <v>31.279999999999998</v>
      </c>
    </row>
    <row r="46" spans="1:17" x14ac:dyDescent="0.3">
      <c r="A46" t="s">
        <v>154</v>
      </c>
      <c r="B46" t="s">
        <v>155</v>
      </c>
      <c r="C46">
        <v>44.84</v>
      </c>
      <c r="D46">
        <v>1.03</v>
      </c>
      <c r="E46">
        <v>1.02</v>
      </c>
      <c r="F46">
        <v>1.04</v>
      </c>
      <c r="G46">
        <v>3.71</v>
      </c>
      <c r="H46">
        <v>0.88</v>
      </c>
      <c r="I46">
        <v>0.83</v>
      </c>
      <c r="J46">
        <v>0.92</v>
      </c>
      <c r="K46">
        <v>0.83</v>
      </c>
      <c r="L46">
        <v>0.78</v>
      </c>
      <c r="M46">
        <v>0.79</v>
      </c>
      <c r="N46">
        <v>0.88</v>
      </c>
      <c r="O46">
        <v>0.87</v>
      </c>
      <c r="P46">
        <f>SUM(power_gpu[[#This Row],[core0-power]:[core11-power]])</f>
        <v>13.579999999999998</v>
      </c>
      <c r="Q46">
        <f>power_gpu[[#This Row],[socket0-package-power]]-power_gpu[[#This Row],[Colonna1]]</f>
        <v>31.260000000000005</v>
      </c>
    </row>
    <row r="47" spans="1:17" x14ac:dyDescent="0.3">
      <c r="A47" t="s">
        <v>156</v>
      </c>
      <c r="B47" t="s">
        <v>157</v>
      </c>
      <c r="C47">
        <v>45.17</v>
      </c>
      <c r="D47">
        <v>1.01</v>
      </c>
      <c r="E47">
        <v>1</v>
      </c>
      <c r="F47">
        <v>1.02</v>
      </c>
      <c r="G47">
        <v>3.59</v>
      </c>
      <c r="H47">
        <v>0.99</v>
      </c>
      <c r="I47">
        <v>0.81</v>
      </c>
      <c r="J47">
        <v>0.79</v>
      </c>
      <c r="K47">
        <v>0.86</v>
      </c>
      <c r="L47">
        <v>0.83</v>
      </c>
      <c r="M47">
        <v>0.95</v>
      </c>
      <c r="N47">
        <v>0.84</v>
      </c>
      <c r="O47">
        <v>0.87</v>
      </c>
      <c r="P47">
        <f>SUM(power_gpu[[#This Row],[core0-power]:[core11-power]])</f>
        <v>13.559999999999999</v>
      </c>
      <c r="Q47">
        <f>power_gpu[[#This Row],[socket0-package-power]]-power_gpu[[#This Row],[Colonna1]]</f>
        <v>31.610000000000003</v>
      </c>
    </row>
    <row r="48" spans="1:17" x14ac:dyDescent="0.3">
      <c r="A48" t="s">
        <v>158</v>
      </c>
      <c r="B48" t="s">
        <v>159</v>
      </c>
      <c r="C48">
        <v>44.69</v>
      </c>
      <c r="D48">
        <v>1.01</v>
      </c>
      <c r="E48">
        <v>1.01</v>
      </c>
      <c r="F48">
        <v>1.04</v>
      </c>
      <c r="G48">
        <v>3.73</v>
      </c>
      <c r="H48">
        <v>0.88</v>
      </c>
      <c r="I48">
        <v>0.83</v>
      </c>
      <c r="J48">
        <v>0.82</v>
      </c>
      <c r="K48">
        <v>0.75</v>
      </c>
      <c r="L48">
        <v>0.8</v>
      </c>
      <c r="M48">
        <v>0.8</v>
      </c>
      <c r="N48">
        <v>0.85</v>
      </c>
      <c r="O48">
        <v>0.82</v>
      </c>
      <c r="P48">
        <f>SUM(power_gpu[[#This Row],[core0-power]:[core11-power]])</f>
        <v>13.340000000000002</v>
      </c>
      <c r="Q48">
        <f>power_gpu[[#This Row],[socket0-package-power]]-power_gpu[[#This Row],[Colonna1]]</f>
        <v>31.349999999999994</v>
      </c>
    </row>
    <row r="49" spans="1:17" x14ac:dyDescent="0.3">
      <c r="A49" t="s">
        <v>160</v>
      </c>
      <c r="B49" t="s">
        <v>161</v>
      </c>
      <c r="C49">
        <v>44.87</v>
      </c>
      <c r="D49">
        <v>1.07</v>
      </c>
      <c r="E49">
        <v>1.07</v>
      </c>
      <c r="F49">
        <v>1.0900000000000001</v>
      </c>
      <c r="G49">
        <v>3.76</v>
      </c>
      <c r="H49">
        <v>1.04</v>
      </c>
      <c r="I49">
        <v>0.88</v>
      </c>
      <c r="J49">
        <v>0.86</v>
      </c>
      <c r="K49">
        <v>0.86</v>
      </c>
      <c r="L49">
        <v>0.82</v>
      </c>
      <c r="M49">
        <v>0.9</v>
      </c>
      <c r="N49">
        <v>0.94</v>
      </c>
      <c r="O49">
        <v>0.91</v>
      </c>
      <c r="P49">
        <f>SUM(power_gpu[[#This Row],[core0-power]:[core11-power]])</f>
        <v>14.200000000000001</v>
      </c>
      <c r="Q49">
        <f>power_gpu[[#This Row],[socket0-package-power]]-power_gpu[[#This Row],[Colonna1]]</f>
        <v>30.669999999999995</v>
      </c>
    </row>
    <row r="50" spans="1:17" x14ac:dyDescent="0.3">
      <c r="A50" t="s">
        <v>162</v>
      </c>
      <c r="B50" t="s">
        <v>163</v>
      </c>
      <c r="C50">
        <v>45.12</v>
      </c>
      <c r="D50">
        <v>1.03</v>
      </c>
      <c r="E50">
        <v>1.04</v>
      </c>
      <c r="F50">
        <v>1.05</v>
      </c>
      <c r="G50">
        <v>3.72</v>
      </c>
      <c r="H50">
        <v>0.88</v>
      </c>
      <c r="I50">
        <v>0.83</v>
      </c>
      <c r="J50">
        <v>0.83</v>
      </c>
      <c r="K50">
        <v>0.82</v>
      </c>
      <c r="L50">
        <v>0.83</v>
      </c>
      <c r="M50">
        <v>0.96</v>
      </c>
      <c r="N50">
        <v>0.87</v>
      </c>
      <c r="O50">
        <v>0.82</v>
      </c>
      <c r="P50">
        <f>SUM(power_gpu[[#This Row],[core0-power]:[core11-power]])</f>
        <v>13.679999999999998</v>
      </c>
      <c r="Q50">
        <f>power_gpu[[#This Row],[socket0-package-power]]-power_gpu[[#This Row],[Colonna1]]</f>
        <v>31.439999999999998</v>
      </c>
    </row>
    <row r="51" spans="1:17" x14ac:dyDescent="0.3">
      <c r="A51" t="s">
        <v>164</v>
      </c>
      <c r="B51" t="s">
        <v>165</v>
      </c>
      <c r="C51">
        <v>44.96</v>
      </c>
      <c r="D51">
        <v>1.06</v>
      </c>
      <c r="E51">
        <v>1.04</v>
      </c>
      <c r="F51">
        <v>1.07</v>
      </c>
      <c r="G51">
        <v>3.77</v>
      </c>
      <c r="H51">
        <v>0.9</v>
      </c>
      <c r="I51">
        <v>0.83</v>
      </c>
      <c r="J51">
        <v>0.83</v>
      </c>
      <c r="K51">
        <v>0.77</v>
      </c>
      <c r="L51">
        <v>0.82</v>
      </c>
      <c r="M51">
        <v>0.89</v>
      </c>
      <c r="N51">
        <v>0.9</v>
      </c>
      <c r="O51">
        <v>0.81</v>
      </c>
      <c r="P51">
        <f>SUM(power_gpu[[#This Row],[core0-power]:[core11-power]])</f>
        <v>13.690000000000001</v>
      </c>
      <c r="Q51">
        <f>power_gpu[[#This Row],[socket0-package-power]]-power_gpu[[#This Row],[Colonna1]]</f>
        <v>31.27</v>
      </c>
    </row>
    <row r="52" spans="1:17" x14ac:dyDescent="0.3">
      <c r="A52" t="s">
        <v>166</v>
      </c>
      <c r="B52" t="s">
        <v>167</v>
      </c>
      <c r="C52">
        <v>45.09</v>
      </c>
      <c r="D52">
        <v>1.04</v>
      </c>
      <c r="E52">
        <v>1.04</v>
      </c>
      <c r="F52">
        <v>1.06</v>
      </c>
      <c r="G52">
        <v>3.74</v>
      </c>
      <c r="H52">
        <v>0.87</v>
      </c>
      <c r="I52">
        <v>0.83</v>
      </c>
      <c r="J52">
        <v>0.91</v>
      </c>
      <c r="K52">
        <v>0.76</v>
      </c>
      <c r="L52">
        <v>0.81</v>
      </c>
      <c r="M52">
        <v>0.89</v>
      </c>
      <c r="N52">
        <v>0.81</v>
      </c>
      <c r="O52">
        <v>0.85</v>
      </c>
      <c r="P52">
        <f>SUM(power_gpu[[#This Row],[core0-power]:[core11-power]])</f>
        <v>13.610000000000001</v>
      </c>
      <c r="Q52">
        <f>power_gpu[[#This Row],[socket0-package-power]]-power_gpu[[#This Row],[Colonna1]]</f>
        <v>31.480000000000004</v>
      </c>
    </row>
    <row r="53" spans="1:17" x14ac:dyDescent="0.3">
      <c r="A53" t="s">
        <v>168</v>
      </c>
      <c r="B53" t="s">
        <v>169</v>
      </c>
      <c r="C53">
        <v>45.02</v>
      </c>
      <c r="D53">
        <v>1.04</v>
      </c>
      <c r="E53">
        <v>1.04</v>
      </c>
      <c r="F53">
        <v>1.06</v>
      </c>
      <c r="G53">
        <v>3.73</v>
      </c>
      <c r="H53">
        <v>0.82</v>
      </c>
      <c r="I53">
        <v>0.93</v>
      </c>
      <c r="J53">
        <v>0.86</v>
      </c>
      <c r="K53">
        <v>0.77</v>
      </c>
      <c r="L53">
        <v>0.83</v>
      </c>
      <c r="M53">
        <v>0.85</v>
      </c>
      <c r="N53">
        <v>0.93</v>
      </c>
      <c r="O53">
        <v>0.83</v>
      </c>
      <c r="P53">
        <f>SUM(power_gpu[[#This Row],[core0-power]:[core11-power]])</f>
        <v>13.69</v>
      </c>
      <c r="Q53">
        <f>power_gpu[[#This Row],[socket0-package-power]]-power_gpu[[#This Row],[Colonna1]]</f>
        <v>31.330000000000005</v>
      </c>
    </row>
    <row r="54" spans="1:17" x14ac:dyDescent="0.3">
      <c r="A54" t="s">
        <v>170</v>
      </c>
      <c r="B54" t="s">
        <v>171</v>
      </c>
      <c r="C54">
        <v>44.67</v>
      </c>
      <c r="D54">
        <v>1.04</v>
      </c>
      <c r="E54">
        <v>1.03</v>
      </c>
      <c r="F54">
        <v>1.06</v>
      </c>
      <c r="G54">
        <v>3.77</v>
      </c>
      <c r="H54">
        <v>1</v>
      </c>
      <c r="I54">
        <v>0.81</v>
      </c>
      <c r="J54">
        <v>0.81</v>
      </c>
      <c r="K54">
        <v>0.81</v>
      </c>
      <c r="L54">
        <v>0.86</v>
      </c>
      <c r="M54">
        <v>0.83</v>
      </c>
      <c r="N54">
        <v>0.81</v>
      </c>
      <c r="O54">
        <v>0.8</v>
      </c>
      <c r="P54">
        <f>SUM(power_gpu[[#This Row],[core0-power]:[core11-power]])</f>
        <v>13.630000000000003</v>
      </c>
      <c r="Q54">
        <f>power_gpu[[#This Row],[socket0-package-power]]-power_gpu[[#This Row],[Colonna1]]</f>
        <v>31.04</v>
      </c>
    </row>
    <row r="55" spans="1:17" x14ac:dyDescent="0.3">
      <c r="A55" t="s">
        <v>172</v>
      </c>
      <c r="B55" t="s">
        <v>173</v>
      </c>
      <c r="C55">
        <v>45.22</v>
      </c>
      <c r="D55">
        <v>1.06</v>
      </c>
      <c r="E55">
        <v>1.05</v>
      </c>
      <c r="F55">
        <v>1.08</v>
      </c>
      <c r="G55">
        <v>3.78</v>
      </c>
      <c r="H55">
        <v>0.82</v>
      </c>
      <c r="I55">
        <v>0.84</v>
      </c>
      <c r="J55">
        <v>0.9</v>
      </c>
      <c r="K55">
        <v>0.76</v>
      </c>
      <c r="L55">
        <v>0.83</v>
      </c>
      <c r="M55">
        <v>0.91</v>
      </c>
      <c r="N55">
        <v>0.85</v>
      </c>
      <c r="O55">
        <v>0.8</v>
      </c>
      <c r="P55">
        <f>SUM(power_gpu[[#This Row],[core0-power]:[core11-power]])</f>
        <v>13.680000000000001</v>
      </c>
      <c r="Q55">
        <f>power_gpu[[#This Row],[socket0-package-power]]-power_gpu[[#This Row],[Colonna1]]</f>
        <v>31.54</v>
      </c>
    </row>
    <row r="56" spans="1:17" x14ac:dyDescent="0.3">
      <c r="A56" t="s">
        <v>174</v>
      </c>
      <c r="B56" t="s">
        <v>175</v>
      </c>
      <c r="C56">
        <v>45.05</v>
      </c>
      <c r="D56">
        <v>1.04</v>
      </c>
      <c r="E56">
        <v>1.05</v>
      </c>
      <c r="F56">
        <v>1.06</v>
      </c>
      <c r="G56">
        <v>3.72</v>
      </c>
      <c r="H56">
        <v>0.81</v>
      </c>
      <c r="I56">
        <v>0.88</v>
      </c>
      <c r="J56">
        <v>0.84</v>
      </c>
      <c r="K56">
        <v>0.93</v>
      </c>
      <c r="L56">
        <v>0.9</v>
      </c>
      <c r="M56">
        <v>0.84</v>
      </c>
      <c r="N56">
        <v>0.95</v>
      </c>
      <c r="O56">
        <v>0.91</v>
      </c>
      <c r="P56">
        <f>SUM(power_gpu[[#This Row],[core0-power]:[core11-power]])</f>
        <v>13.93</v>
      </c>
      <c r="Q56">
        <f>power_gpu[[#This Row],[socket0-package-power]]-power_gpu[[#This Row],[Colonna1]]</f>
        <v>31.119999999999997</v>
      </c>
    </row>
    <row r="57" spans="1:17" x14ac:dyDescent="0.3">
      <c r="A57" t="s">
        <v>176</v>
      </c>
      <c r="B57" t="s">
        <v>177</v>
      </c>
      <c r="C57">
        <v>44.96</v>
      </c>
      <c r="D57">
        <v>1.06</v>
      </c>
      <c r="E57">
        <v>1.05</v>
      </c>
      <c r="F57">
        <v>1.08</v>
      </c>
      <c r="G57">
        <v>3.77</v>
      </c>
      <c r="H57">
        <v>1.03</v>
      </c>
      <c r="I57">
        <v>0.93</v>
      </c>
      <c r="J57">
        <v>0.86</v>
      </c>
      <c r="K57">
        <v>0.89</v>
      </c>
      <c r="L57">
        <v>0.88</v>
      </c>
      <c r="M57">
        <v>0.91</v>
      </c>
      <c r="N57">
        <v>0.96</v>
      </c>
      <c r="O57">
        <v>1.07</v>
      </c>
      <c r="P57">
        <f>SUM(power_gpu[[#This Row],[core0-power]:[core11-power]])</f>
        <v>14.490000000000002</v>
      </c>
      <c r="Q57">
        <f>power_gpu[[#This Row],[socket0-package-power]]-power_gpu[[#This Row],[Colonna1]]</f>
        <v>30.47</v>
      </c>
    </row>
    <row r="58" spans="1:17" x14ac:dyDescent="0.3">
      <c r="A58" t="s">
        <v>178</v>
      </c>
      <c r="B58" t="s">
        <v>179</v>
      </c>
      <c r="C58">
        <v>45.13</v>
      </c>
      <c r="D58">
        <v>1.07</v>
      </c>
      <c r="E58">
        <v>1.06</v>
      </c>
      <c r="F58">
        <v>1.0900000000000001</v>
      </c>
      <c r="G58">
        <v>3.83</v>
      </c>
      <c r="H58">
        <v>0.88</v>
      </c>
      <c r="I58">
        <v>0.91</v>
      </c>
      <c r="J58">
        <v>0.86</v>
      </c>
      <c r="K58">
        <v>0.81</v>
      </c>
      <c r="L58">
        <v>0.85</v>
      </c>
      <c r="M58">
        <v>0.94</v>
      </c>
      <c r="N58">
        <v>0.91</v>
      </c>
      <c r="O58">
        <v>0.88</v>
      </c>
      <c r="P58">
        <f>SUM(power_gpu[[#This Row],[core0-power]:[core11-power]])</f>
        <v>14.09</v>
      </c>
      <c r="Q58">
        <f>power_gpu[[#This Row],[socket0-package-power]]-power_gpu[[#This Row],[Colonna1]]</f>
        <v>31.040000000000003</v>
      </c>
    </row>
    <row r="59" spans="1:17" x14ac:dyDescent="0.3">
      <c r="A59" t="s">
        <v>180</v>
      </c>
      <c r="B59" t="s">
        <v>181</v>
      </c>
      <c r="C59">
        <v>44.53</v>
      </c>
      <c r="D59">
        <v>1.08</v>
      </c>
      <c r="E59">
        <v>1.07</v>
      </c>
      <c r="F59">
        <v>1.1000000000000001</v>
      </c>
      <c r="G59">
        <v>3.84</v>
      </c>
      <c r="H59">
        <v>0.81</v>
      </c>
      <c r="I59">
        <v>0.83</v>
      </c>
      <c r="J59">
        <v>0.88</v>
      </c>
      <c r="K59">
        <v>0.79</v>
      </c>
      <c r="L59">
        <v>0.82</v>
      </c>
      <c r="M59">
        <v>0.83</v>
      </c>
      <c r="N59">
        <v>0.87</v>
      </c>
      <c r="O59">
        <v>0.87</v>
      </c>
      <c r="P59">
        <f>SUM(power_gpu[[#This Row],[core0-power]:[core11-power]])</f>
        <v>13.790000000000001</v>
      </c>
      <c r="Q59">
        <f>power_gpu[[#This Row],[socket0-package-power]]-power_gpu[[#This Row],[Colonna1]]</f>
        <v>30.740000000000002</v>
      </c>
    </row>
    <row r="60" spans="1:17" x14ac:dyDescent="0.3">
      <c r="A60" t="s">
        <v>182</v>
      </c>
      <c r="B60" t="s">
        <v>183</v>
      </c>
      <c r="C60">
        <v>45.22</v>
      </c>
      <c r="D60">
        <v>1.07</v>
      </c>
      <c r="E60">
        <v>1.06</v>
      </c>
      <c r="F60">
        <v>1.0900000000000001</v>
      </c>
      <c r="G60">
        <v>3.78</v>
      </c>
      <c r="H60">
        <v>0.88</v>
      </c>
      <c r="I60">
        <v>0.83</v>
      </c>
      <c r="J60">
        <v>0.82</v>
      </c>
      <c r="K60">
        <v>0.83</v>
      </c>
      <c r="L60">
        <v>0.79</v>
      </c>
      <c r="M60">
        <v>0.88</v>
      </c>
      <c r="N60">
        <v>0.86</v>
      </c>
      <c r="O60">
        <v>0.83</v>
      </c>
      <c r="P60">
        <f>SUM(power_gpu[[#This Row],[core0-power]:[core11-power]])</f>
        <v>13.719999999999999</v>
      </c>
      <c r="Q60">
        <f>power_gpu[[#This Row],[socket0-package-power]]-power_gpu[[#This Row],[Colonna1]]</f>
        <v>31.5</v>
      </c>
    </row>
    <row r="61" spans="1:17" x14ac:dyDescent="0.3">
      <c r="A61" t="s">
        <v>184</v>
      </c>
      <c r="B61" t="s">
        <v>185</v>
      </c>
      <c r="C61">
        <v>45.12</v>
      </c>
      <c r="D61">
        <v>1.04</v>
      </c>
      <c r="E61">
        <v>1.04</v>
      </c>
      <c r="F61">
        <v>1.06</v>
      </c>
      <c r="G61">
        <v>3.72</v>
      </c>
      <c r="H61">
        <v>0.84</v>
      </c>
      <c r="I61">
        <v>0.86</v>
      </c>
      <c r="J61">
        <v>0.83</v>
      </c>
      <c r="K61">
        <v>0.83</v>
      </c>
      <c r="L61">
        <v>0.82</v>
      </c>
      <c r="M61">
        <v>0.82</v>
      </c>
      <c r="N61">
        <v>0.88</v>
      </c>
      <c r="O61">
        <v>0.8</v>
      </c>
      <c r="P61">
        <f>SUM(power_gpu[[#This Row],[core0-power]:[core11-power]])</f>
        <v>13.540000000000003</v>
      </c>
      <c r="Q61">
        <f>power_gpu[[#This Row],[socket0-package-power]]-power_gpu[[#This Row],[Colonna1]]</f>
        <v>31.579999999999995</v>
      </c>
    </row>
    <row r="62" spans="1:17" x14ac:dyDescent="0.3">
      <c r="A62" t="s">
        <v>186</v>
      </c>
      <c r="B62" t="s">
        <v>187</v>
      </c>
      <c r="C62">
        <v>45.32</v>
      </c>
      <c r="D62">
        <v>1.06</v>
      </c>
      <c r="E62">
        <v>1.05</v>
      </c>
      <c r="F62">
        <v>1.08</v>
      </c>
      <c r="G62">
        <v>3.76</v>
      </c>
      <c r="H62">
        <v>0.88</v>
      </c>
      <c r="I62">
        <v>0.81</v>
      </c>
      <c r="J62">
        <v>0.84</v>
      </c>
      <c r="K62">
        <v>1</v>
      </c>
      <c r="L62">
        <v>1.03</v>
      </c>
      <c r="M62">
        <v>0.99</v>
      </c>
      <c r="N62">
        <v>0.82</v>
      </c>
      <c r="O62">
        <v>0.81</v>
      </c>
      <c r="P62">
        <f>SUM(power_gpu[[#This Row],[core0-power]:[core11-power]])</f>
        <v>14.13</v>
      </c>
      <c r="Q62">
        <f>power_gpu[[#This Row],[socket0-package-power]]-power_gpu[[#This Row],[Colonna1]]</f>
        <v>31.189999999999998</v>
      </c>
    </row>
    <row r="63" spans="1:17" x14ac:dyDescent="0.3">
      <c r="A63" t="s">
        <v>188</v>
      </c>
      <c r="B63" t="s">
        <v>189</v>
      </c>
      <c r="C63">
        <v>44.63</v>
      </c>
      <c r="D63">
        <v>1.05</v>
      </c>
      <c r="E63">
        <v>1.05</v>
      </c>
      <c r="F63">
        <v>1.07</v>
      </c>
      <c r="G63">
        <v>3.8</v>
      </c>
      <c r="H63">
        <v>0.85</v>
      </c>
      <c r="I63">
        <v>0.88</v>
      </c>
      <c r="J63">
        <v>0.86</v>
      </c>
      <c r="K63">
        <v>0.87</v>
      </c>
      <c r="L63">
        <v>0.79</v>
      </c>
      <c r="M63">
        <v>0.84</v>
      </c>
      <c r="N63">
        <v>0.89</v>
      </c>
      <c r="O63">
        <v>0.78</v>
      </c>
      <c r="P63">
        <f>SUM(power_gpu[[#This Row],[core0-power]:[core11-power]])</f>
        <v>13.729999999999999</v>
      </c>
      <c r="Q63">
        <f>power_gpu[[#This Row],[socket0-package-power]]-power_gpu[[#This Row],[Colonna1]]</f>
        <v>30.900000000000006</v>
      </c>
    </row>
    <row r="64" spans="1:17" x14ac:dyDescent="0.3">
      <c r="A64" t="s">
        <v>190</v>
      </c>
      <c r="B64" t="s">
        <v>191</v>
      </c>
      <c r="C64">
        <v>44.79</v>
      </c>
      <c r="D64">
        <v>1.08</v>
      </c>
      <c r="E64">
        <v>1.07</v>
      </c>
      <c r="F64">
        <v>1.1000000000000001</v>
      </c>
      <c r="G64">
        <v>3.84</v>
      </c>
      <c r="H64">
        <v>0.83</v>
      </c>
      <c r="I64">
        <v>0.91</v>
      </c>
      <c r="J64">
        <v>0.86</v>
      </c>
      <c r="K64">
        <v>0.85</v>
      </c>
      <c r="L64">
        <v>0.85</v>
      </c>
      <c r="M64">
        <v>0.87</v>
      </c>
      <c r="N64">
        <v>0.84</v>
      </c>
      <c r="O64">
        <v>0.84</v>
      </c>
      <c r="P64">
        <f>SUM(power_gpu[[#This Row],[core0-power]:[core11-power]])</f>
        <v>13.939999999999998</v>
      </c>
      <c r="Q64">
        <f>power_gpu[[#This Row],[socket0-package-power]]-power_gpu[[#This Row],[Colonna1]]</f>
        <v>30.85</v>
      </c>
    </row>
    <row r="65" spans="1:17" x14ac:dyDescent="0.3">
      <c r="A65" t="s">
        <v>192</v>
      </c>
      <c r="B65" t="s">
        <v>193</v>
      </c>
      <c r="C65">
        <v>45.47</v>
      </c>
      <c r="D65">
        <v>1.0900000000000001</v>
      </c>
      <c r="E65">
        <v>1.08</v>
      </c>
      <c r="F65">
        <v>1.1100000000000001</v>
      </c>
      <c r="G65">
        <v>3.85</v>
      </c>
      <c r="H65">
        <v>0.84</v>
      </c>
      <c r="I65">
        <v>0.92</v>
      </c>
      <c r="J65">
        <v>0.86</v>
      </c>
      <c r="K65">
        <v>0.91</v>
      </c>
      <c r="L65">
        <v>0.86</v>
      </c>
      <c r="M65">
        <v>0.87</v>
      </c>
      <c r="N65">
        <v>0.87</v>
      </c>
      <c r="O65">
        <v>0.96</v>
      </c>
      <c r="P65">
        <f>SUM(power_gpu[[#This Row],[core0-power]:[core11-power]])</f>
        <v>14.219999999999999</v>
      </c>
      <c r="Q65">
        <f>power_gpu[[#This Row],[socket0-package-power]]-power_gpu[[#This Row],[Colonna1]]</f>
        <v>31.25</v>
      </c>
    </row>
    <row r="66" spans="1:17" x14ac:dyDescent="0.3">
      <c r="A66" t="s">
        <v>194</v>
      </c>
      <c r="B66" t="s">
        <v>195</v>
      </c>
      <c r="C66">
        <v>44.6</v>
      </c>
      <c r="D66">
        <v>1.08</v>
      </c>
      <c r="E66">
        <v>1.07</v>
      </c>
      <c r="F66">
        <v>1.1000000000000001</v>
      </c>
      <c r="G66">
        <v>3.81</v>
      </c>
      <c r="H66">
        <v>0.87</v>
      </c>
      <c r="I66">
        <v>0.86</v>
      </c>
      <c r="J66">
        <v>1.06</v>
      </c>
      <c r="K66">
        <v>0.84</v>
      </c>
      <c r="L66">
        <v>0.81</v>
      </c>
      <c r="M66">
        <v>0.89</v>
      </c>
      <c r="N66">
        <v>0.89</v>
      </c>
      <c r="O66">
        <v>0.85</v>
      </c>
      <c r="P66">
        <f>SUM(power_gpu[[#This Row],[core0-power]:[core11-power]])</f>
        <v>14.130000000000003</v>
      </c>
      <c r="Q66">
        <f>power_gpu[[#This Row],[socket0-package-power]]-power_gpu[[#This Row],[Colonna1]]</f>
        <v>30.47</v>
      </c>
    </row>
    <row r="67" spans="1:17" x14ac:dyDescent="0.3">
      <c r="A67" t="s">
        <v>196</v>
      </c>
      <c r="B67" t="s">
        <v>197</v>
      </c>
      <c r="C67">
        <v>45.59</v>
      </c>
      <c r="D67">
        <v>1.03</v>
      </c>
      <c r="E67">
        <v>1.02</v>
      </c>
      <c r="F67">
        <v>1.05</v>
      </c>
      <c r="G67">
        <v>3.67</v>
      </c>
      <c r="H67">
        <v>0.88</v>
      </c>
      <c r="I67">
        <v>0.84</v>
      </c>
      <c r="J67">
        <v>0.89</v>
      </c>
      <c r="K67">
        <v>0.92</v>
      </c>
      <c r="L67">
        <v>0.86</v>
      </c>
      <c r="M67">
        <v>0.95</v>
      </c>
      <c r="N67">
        <v>0.88</v>
      </c>
      <c r="O67">
        <v>0.92</v>
      </c>
      <c r="P67">
        <f>SUM(power_gpu[[#This Row],[core0-power]:[core11-power]])</f>
        <v>13.91</v>
      </c>
      <c r="Q67">
        <f>power_gpu[[#This Row],[socket0-package-power]]-power_gpu[[#This Row],[Colonna1]]</f>
        <v>31.680000000000003</v>
      </c>
    </row>
    <row r="68" spans="1:17" x14ac:dyDescent="0.3">
      <c r="A68" t="s">
        <v>198</v>
      </c>
      <c r="B68" t="s">
        <v>199</v>
      </c>
      <c r="C68">
        <v>44.22</v>
      </c>
      <c r="D68">
        <v>1.07</v>
      </c>
      <c r="E68">
        <v>1.06</v>
      </c>
      <c r="F68">
        <v>1.0900000000000001</v>
      </c>
      <c r="G68">
        <v>3.85</v>
      </c>
      <c r="H68">
        <v>0.87</v>
      </c>
      <c r="I68">
        <v>0.85</v>
      </c>
      <c r="J68">
        <v>0.85</v>
      </c>
      <c r="K68">
        <v>0.84</v>
      </c>
      <c r="L68">
        <v>0.79</v>
      </c>
      <c r="M68">
        <v>0.84</v>
      </c>
      <c r="N68">
        <v>0.95</v>
      </c>
      <c r="O68">
        <v>0.91</v>
      </c>
      <c r="P68">
        <f>SUM(power_gpu[[#This Row],[core0-power]:[core11-power]])</f>
        <v>13.969999999999999</v>
      </c>
      <c r="Q68">
        <f>power_gpu[[#This Row],[socket0-package-power]]-power_gpu[[#This Row],[Colonna1]]</f>
        <v>30.25</v>
      </c>
    </row>
    <row r="69" spans="1:17" x14ac:dyDescent="0.3">
      <c r="A69" t="s">
        <v>200</v>
      </c>
      <c r="B69" t="s">
        <v>201</v>
      </c>
      <c r="C69">
        <v>44.99</v>
      </c>
      <c r="D69">
        <v>1.0900000000000001</v>
      </c>
      <c r="E69">
        <v>1.08</v>
      </c>
      <c r="F69">
        <v>1.1100000000000001</v>
      </c>
      <c r="G69">
        <v>3.84</v>
      </c>
      <c r="H69">
        <v>0.86</v>
      </c>
      <c r="I69">
        <v>0.82</v>
      </c>
      <c r="J69">
        <v>0.82</v>
      </c>
      <c r="K69">
        <v>0.78</v>
      </c>
      <c r="L69">
        <v>0.85</v>
      </c>
      <c r="M69">
        <v>0.85</v>
      </c>
      <c r="N69">
        <v>0.94</v>
      </c>
      <c r="O69">
        <v>0.82</v>
      </c>
      <c r="P69">
        <f>SUM(power_gpu[[#This Row],[core0-power]:[core11-power]])</f>
        <v>13.86</v>
      </c>
      <c r="Q69">
        <f>power_gpu[[#This Row],[socket0-package-power]]-power_gpu[[#This Row],[Colonna1]]</f>
        <v>31.130000000000003</v>
      </c>
    </row>
    <row r="70" spans="1:17" x14ac:dyDescent="0.3">
      <c r="A70" t="s">
        <v>202</v>
      </c>
      <c r="B70" t="s">
        <v>203</v>
      </c>
      <c r="C70">
        <v>45.25</v>
      </c>
      <c r="D70">
        <v>1.1000000000000001</v>
      </c>
      <c r="E70">
        <v>1.08</v>
      </c>
      <c r="F70">
        <v>1.1100000000000001</v>
      </c>
      <c r="G70">
        <v>3.84</v>
      </c>
      <c r="H70">
        <v>0.83</v>
      </c>
      <c r="I70">
        <v>0.89</v>
      </c>
      <c r="J70">
        <v>0.88</v>
      </c>
      <c r="K70">
        <v>0.81</v>
      </c>
      <c r="L70">
        <v>0.86</v>
      </c>
      <c r="M70">
        <v>0.9</v>
      </c>
      <c r="N70">
        <v>0.96</v>
      </c>
      <c r="O70">
        <v>0.84</v>
      </c>
      <c r="P70">
        <f>SUM(power_gpu[[#This Row],[core0-power]:[core11-power]])</f>
        <v>14.100000000000001</v>
      </c>
      <c r="Q70">
        <f>power_gpu[[#This Row],[socket0-package-power]]-power_gpu[[#This Row],[Colonna1]]</f>
        <v>31.15</v>
      </c>
    </row>
    <row r="71" spans="1:17" x14ac:dyDescent="0.3">
      <c r="A71" t="s">
        <v>204</v>
      </c>
      <c r="B71" t="s">
        <v>205</v>
      </c>
      <c r="C71">
        <v>45.06</v>
      </c>
      <c r="D71">
        <v>1.08</v>
      </c>
      <c r="E71">
        <v>1.08</v>
      </c>
      <c r="F71">
        <v>1.1000000000000001</v>
      </c>
      <c r="G71">
        <v>3.82</v>
      </c>
      <c r="H71">
        <v>0.91</v>
      </c>
      <c r="I71">
        <v>0.83</v>
      </c>
      <c r="J71">
        <v>0.88</v>
      </c>
      <c r="K71">
        <v>0.81</v>
      </c>
      <c r="L71">
        <v>0.88</v>
      </c>
      <c r="M71">
        <v>0.85</v>
      </c>
      <c r="N71">
        <v>0.97</v>
      </c>
      <c r="O71">
        <v>0.78</v>
      </c>
      <c r="P71">
        <f>SUM(power_gpu[[#This Row],[core0-power]:[core11-power]])</f>
        <v>13.990000000000002</v>
      </c>
      <c r="Q71">
        <f>power_gpu[[#This Row],[socket0-package-power]]-power_gpu[[#This Row],[Colonna1]]</f>
        <v>31.07</v>
      </c>
    </row>
    <row r="72" spans="1:17" x14ac:dyDescent="0.3">
      <c r="A72" t="s">
        <v>206</v>
      </c>
      <c r="B72" t="s">
        <v>207</v>
      </c>
      <c r="C72">
        <v>45.16</v>
      </c>
      <c r="D72">
        <v>1.0900000000000001</v>
      </c>
      <c r="E72">
        <v>1.0900000000000001</v>
      </c>
      <c r="F72">
        <v>1.1200000000000001</v>
      </c>
      <c r="G72">
        <v>3.79</v>
      </c>
      <c r="H72">
        <v>0.85</v>
      </c>
      <c r="I72">
        <v>0.85</v>
      </c>
      <c r="J72">
        <v>0.89</v>
      </c>
      <c r="K72">
        <v>0.8</v>
      </c>
      <c r="L72">
        <v>0.92</v>
      </c>
      <c r="M72">
        <v>0.89</v>
      </c>
      <c r="N72">
        <v>0.92</v>
      </c>
      <c r="O72">
        <v>0.86</v>
      </c>
      <c r="P72">
        <f>SUM(power_gpu[[#This Row],[core0-power]:[core11-power]])</f>
        <v>14.07</v>
      </c>
      <c r="Q72">
        <f>power_gpu[[#This Row],[socket0-package-power]]-power_gpu[[#This Row],[Colonna1]]</f>
        <v>31.089999999999996</v>
      </c>
    </row>
    <row r="73" spans="1:17" x14ac:dyDescent="0.3">
      <c r="A73" t="s">
        <v>208</v>
      </c>
      <c r="B73" t="s">
        <v>209</v>
      </c>
      <c r="C73">
        <v>45.14</v>
      </c>
      <c r="D73">
        <v>1.03</v>
      </c>
      <c r="E73">
        <v>1.03</v>
      </c>
      <c r="F73">
        <v>1.04</v>
      </c>
      <c r="G73">
        <v>3.68</v>
      </c>
      <c r="H73">
        <v>0.88</v>
      </c>
      <c r="I73">
        <v>0.84</v>
      </c>
      <c r="J73">
        <v>0.8</v>
      </c>
      <c r="K73">
        <v>0.85</v>
      </c>
      <c r="L73">
        <v>0.88</v>
      </c>
      <c r="M73">
        <v>0.9</v>
      </c>
      <c r="N73">
        <v>0.87</v>
      </c>
      <c r="O73">
        <v>0.86</v>
      </c>
      <c r="P73">
        <f>SUM(power_gpu[[#This Row],[core0-power]:[core11-power]])</f>
        <v>13.66</v>
      </c>
      <c r="Q73">
        <f>power_gpu[[#This Row],[socket0-package-power]]-power_gpu[[#This Row],[Colonna1]]</f>
        <v>31.48</v>
      </c>
    </row>
    <row r="74" spans="1:17" x14ac:dyDescent="0.3">
      <c r="A74" t="s">
        <v>210</v>
      </c>
      <c r="B74" t="s">
        <v>211</v>
      </c>
      <c r="C74">
        <v>44.52</v>
      </c>
      <c r="D74">
        <v>1.01</v>
      </c>
      <c r="E74">
        <v>1.01</v>
      </c>
      <c r="F74">
        <v>1.03</v>
      </c>
      <c r="G74">
        <v>3.63</v>
      </c>
      <c r="H74">
        <v>0.93</v>
      </c>
      <c r="I74">
        <v>0.87</v>
      </c>
      <c r="J74">
        <v>0.78</v>
      </c>
      <c r="K74">
        <v>0.85</v>
      </c>
      <c r="L74">
        <v>0.78</v>
      </c>
      <c r="M74">
        <v>0.86</v>
      </c>
      <c r="N74">
        <v>0.84</v>
      </c>
      <c r="O74">
        <v>0.79</v>
      </c>
      <c r="P74">
        <f>SUM(power_gpu[[#This Row],[core0-power]:[core11-power]])</f>
        <v>13.379999999999995</v>
      </c>
      <c r="Q74">
        <f>power_gpu[[#This Row],[socket0-package-power]]-power_gpu[[#This Row],[Colonna1]]</f>
        <v>31.140000000000008</v>
      </c>
    </row>
    <row r="75" spans="1:17" x14ac:dyDescent="0.3">
      <c r="A75" t="s">
        <v>212</v>
      </c>
      <c r="B75" t="s">
        <v>213</v>
      </c>
      <c r="C75">
        <v>45</v>
      </c>
      <c r="D75">
        <v>1.06</v>
      </c>
      <c r="E75">
        <v>1.05</v>
      </c>
      <c r="F75">
        <v>1.07</v>
      </c>
      <c r="G75">
        <v>3.71</v>
      </c>
      <c r="H75">
        <v>0.84</v>
      </c>
      <c r="I75">
        <v>0.89</v>
      </c>
      <c r="J75">
        <v>0.88</v>
      </c>
      <c r="K75">
        <v>0.8</v>
      </c>
      <c r="L75">
        <v>0.86</v>
      </c>
      <c r="M75">
        <v>0.91</v>
      </c>
      <c r="N75">
        <v>0.85</v>
      </c>
      <c r="O75">
        <v>0.84</v>
      </c>
      <c r="P75">
        <f>SUM(power_gpu[[#This Row],[core0-power]:[core11-power]])</f>
        <v>13.760000000000002</v>
      </c>
      <c r="Q75">
        <f>power_gpu[[#This Row],[socket0-package-power]]-power_gpu[[#This Row],[Colonna1]]</f>
        <v>31.24</v>
      </c>
    </row>
    <row r="76" spans="1:17" x14ac:dyDescent="0.3">
      <c r="A76" t="s">
        <v>214</v>
      </c>
      <c r="B76" t="s">
        <v>215</v>
      </c>
      <c r="C76">
        <v>45.21</v>
      </c>
      <c r="D76">
        <v>1.05</v>
      </c>
      <c r="E76">
        <v>1.05</v>
      </c>
      <c r="F76">
        <v>1.07</v>
      </c>
      <c r="G76">
        <v>3.7</v>
      </c>
      <c r="H76">
        <v>0.86</v>
      </c>
      <c r="I76">
        <v>0.82</v>
      </c>
      <c r="J76">
        <v>0.88</v>
      </c>
      <c r="K76">
        <v>0.81</v>
      </c>
      <c r="L76">
        <v>0.87</v>
      </c>
      <c r="M76">
        <v>0.85</v>
      </c>
      <c r="N76">
        <v>0.85</v>
      </c>
      <c r="O76">
        <v>0.99</v>
      </c>
      <c r="P76">
        <f>SUM(power_gpu[[#This Row],[core0-power]:[core11-power]])</f>
        <v>13.8</v>
      </c>
      <c r="Q76">
        <f>power_gpu[[#This Row],[socket0-package-power]]-power_gpu[[#This Row],[Colonna1]]</f>
        <v>31.41</v>
      </c>
    </row>
    <row r="77" spans="1:17" x14ac:dyDescent="0.3">
      <c r="A77" t="s">
        <v>216</v>
      </c>
      <c r="B77" t="s">
        <v>217</v>
      </c>
      <c r="C77">
        <v>45.05</v>
      </c>
      <c r="D77">
        <v>1.03</v>
      </c>
      <c r="E77">
        <v>1.03</v>
      </c>
      <c r="F77">
        <v>1.05</v>
      </c>
      <c r="G77">
        <v>3.66</v>
      </c>
      <c r="H77">
        <v>0.9</v>
      </c>
      <c r="I77">
        <v>0.87</v>
      </c>
      <c r="J77">
        <v>0.86</v>
      </c>
      <c r="K77">
        <v>1.01</v>
      </c>
      <c r="L77">
        <v>0.78</v>
      </c>
      <c r="M77">
        <v>0.83</v>
      </c>
      <c r="N77">
        <v>0.86</v>
      </c>
      <c r="O77">
        <v>0.84</v>
      </c>
      <c r="P77">
        <f>SUM(power_gpu[[#This Row],[core0-power]:[core11-power]])</f>
        <v>13.719999999999999</v>
      </c>
      <c r="Q77">
        <f>power_gpu[[#This Row],[socket0-package-power]]-power_gpu[[#This Row],[Colonna1]]</f>
        <v>31.33</v>
      </c>
    </row>
    <row r="78" spans="1:17" x14ac:dyDescent="0.3">
      <c r="A78" t="s">
        <v>218</v>
      </c>
      <c r="B78" t="s">
        <v>219</v>
      </c>
      <c r="C78">
        <v>44.96</v>
      </c>
      <c r="D78">
        <v>1.07</v>
      </c>
      <c r="E78">
        <v>1.05</v>
      </c>
      <c r="F78">
        <v>1.07</v>
      </c>
      <c r="G78">
        <v>3.68</v>
      </c>
      <c r="H78">
        <v>0.84</v>
      </c>
      <c r="I78">
        <v>1</v>
      </c>
      <c r="J78">
        <v>0.87</v>
      </c>
      <c r="K78">
        <v>0.84</v>
      </c>
      <c r="L78">
        <v>0.88</v>
      </c>
      <c r="M78">
        <v>0.94</v>
      </c>
      <c r="N78">
        <v>0.95</v>
      </c>
      <c r="O78">
        <v>0.93</v>
      </c>
      <c r="P78">
        <f>SUM(power_gpu[[#This Row],[core0-power]:[core11-power]])</f>
        <v>14.12</v>
      </c>
      <c r="Q78">
        <f>power_gpu[[#This Row],[socket0-package-power]]-power_gpu[[#This Row],[Colonna1]]</f>
        <v>30.840000000000003</v>
      </c>
    </row>
    <row r="79" spans="1:17" x14ac:dyDescent="0.3">
      <c r="A79" t="s">
        <v>220</v>
      </c>
      <c r="B79" t="s">
        <v>221</v>
      </c>
      <c r="C79">
        <v>45.09</v>
      </c>
      <c r="D79">
        <v>1.27</v>
      </c>
      <c r="E79">
        <v>1.06</v>
      </c>
      <c r="F79">
        <v>1.08</v>
      </c>
      <c r="G79">
        <v>3.74</v>
      </c>
      <c r="H79">
        <v>0.98</v>
      </c>
      <c r="I79">
        <v>0.81</v>
      </c>
      <c r="J79">
        <v>0.81</v>
      </c>
      <c r="K79">
        <v>0.81</v>
      </c>
      <c r="L79">
        <v>0.82</v>
      </c>
      <c r="M79">
        <v>0.78</v>
      </c>
      <c r="N79">
        <v>0.82</v>
      </c>
      <c r="O79">
        <v>0.84</v>
      </c>
      <c r="P79">
        <f>SUM(power_gpu[[#This Row],[core0-power]:[core11-power]])</f>
        <v>13.820000000000002</v>
      </c>
      <c r="Q79">
        <f>power_gpu[[#This Row],[socket0-package-power]]-power_gpu[[#This Row],[Colonna1]]</f>
        <v>31.270000000000003</v>
      </c>
    </row>
    <row r="80" spans="1:17" x14ac:dyDescent="0.3">
      <c r="A80" t="s">
        <v>222</v>
      </c>
      <c r="B80" t="s">
        <v>223</v>
      </c>
      <c r="C80">
        <v>44.74</v>
      </c>
      <c r="D80">
        <v>1.0900000000000001</v>
      </c>
      <c r="E80">
        <v>1.01</v>
      </c>
      <c r="F80">
        <v>1.04</v>
      </c>
      <c r="G80">
        <v>3.67</v>
      </c>
      <c r="H80">
        <v>0.86</v>
      </c>
      <c r="I80">
        <v>0.79</v>
      </c>
      <c r="J80">
        <v>0.8</v>
      </c>
      <c r="K80">
        <v>0.77</v>
      </c>
      <c r="L80">
        <v>0.77</v>
      </c>
      <c r="M80">
        <v>0.82</v>
      </c>
      <c r="N80">
        <v>0.85</v>
      </c>
      <c r="O80">
        <v>0.78</v>
      </c>
      <c r="P80">
        <f>SUM(power_gpu[[#This Row],[core0-power]:[core11-power]])</f>
        <v>13.25</v>
      </c>
      <c r="Q80">
        <f>power_gpu[[#This Row],[socket0-package-power]]-power_gpu[[#This Row],[Colonna1]]</f>
        <v>31.490000000000002</v>
      </c>
    </row>
    <row r="81" spans="1:17" x14ac:dyDescent="0.3">
      <c r="A81" t="s">
        <v>224</v>
      </c>
      <c r="B81" t="s">
        <v>225</v>
      </c>
      <c r="C81">
        <v>44.9</v>
      </c>
      <c r="D81">
        <v>1.06</v>
      </c>
      <c r="E81">
        <v>1.05</v>
      </c>
      <c r="F81">
        <v>1.08</v>
      </c>
      <c r="G81">
        <v>3.73</v>
      </c>
      <c r="H81">
        <v>0.8</v>
      </c>
      <c r="I81">
        <v>0.9</v>
      </c>
      <c r="J81">
        <v>0.87</v>
      </c>
      <c r="K81">
        <v>0.9</v>
      </c>
      <c r="L81">
        <v>0.88</v>
      </c>
      <c r="M81">
        <v>0.83</v>
      </c>
      <c r="N81">
        <v>0.84</v>
      </c>
      <c r="O81">
        <v>0.76</v>
      </c>
      <c r="P81">
        <f>SUM(power_gpu[[#This Row],[core0-power]:[core11-power]])</f>
        <v>13.7</v>
      </c>
      <c r="Q81">
        <f>power_gpu[[#This Row],[socket0-package-power]]-power_gpu[[#This Row],[Colonna1]]</f>
        <v>31.2</v>
      </c>
    </row>
    <row r="82" spans="1:17" x14ac:dyDescent="0.3">
      <c r="A82" t="s">
        <v>226</v>
      </c>
      <c r="B82" t="s">
        <v>227</v>
      </c>
      <c r="C82">
        <v>45.01</v>
      </c>
      <c r="D82">
        <v>1.06</v>
      </c>
      <c r="E82">
        <v>1.06</v>
      </c>
      <c r="F82">
        <v>1.08</v>
      </c>
      <c r="G82">
        <v>3.73</v>
      </c>
      <c r="H82">
        <v>0.85</v>
      </c>
      <c r="I82">
        <v>0.81</v>
      </c>
      <c r="J82">
        <v>0.81</v>
      </c>
      <c r="K82">
        <v>0.8</v>
      </c>
      <c r="L82">
        <v>0.8</v>
      </c>
      <c r="M82">
        <v>0.78</v>
      </c>
      <c r="N82">
        <v>0.84</v>
      </c>
      <c r="O82">
        <v>0.81</v>
      </c>
      <c r="P82">
        <f>SUM(power_gpu[[#This Row],[core0-power]:[core11-power]])</f>
        <v>13.430000000000001</v>
      </c>
      <c r="Q82">
        <f>power_gpu[[#This Row],[socket0-package-power]]-power_gpu[[#This Row],[Colonna1]]</f>
        <v>31.58</v>
      </c>
    </row>
    <row r="83" spans="1:17" x14ac:dyDescent="0.3">
      <c r="A83" t="s">
        <v>228</v>
      </c>
      <c r="B83" t="s">
        <v>229</v>
      </c>
      <c r="C83">
        <v>45.27</v>
      </c>
      <c r="D83">
        <v>1.06</v>
      </c>
      <c r="E83">
        <v>1.06</v>
      </c>
      <c r="F83">
        <v>1.07</v>
      </c>
      <c r="G83">
        <v>3.68</v>
      </c>
      <c r="H83">
        <v>0.82</v>
      </c>
      <c r="I83">
        <v>0.84</v>
      </c>
      <c r="J83">
        <v>0.88</v>
      </c>
      <c r="K83">
        <v>0.84</v>
      </c>
      <c r="L83">
        <v>0.93</v>
      </c>
      <c r="M83">
        <v>0.89</v>
      </c>
      <c r="N83">
        <v>0.82</v>
      </c>
      <c r="O83">
        <v>0.86</v>
      </c>
      <c r="P83">
        <f>SUM(power_gpu[[#This Row],[core0-power]:[core11-power]])</f>
        <v>13.750000000000002</v>
      </c>
      <c r="Q83">
        <f>power_gpu[[#This Row],[socket0-package-power]]-power_gpu[[#This Row],[Colonna1]]</f>
        <v>31.520000000000003</v>
      </c>
    </row>
    <row r="84" spans="1:17" x14ac:dyDescent="0.3">
      <c r="A84" t="s">
        <v>230</v>
      </c>
      <c r="B84" t="s">
        <v>231</v>
      </c>
      <c r="C84">
        <v>45.1</v>
      </c>
      <c r="D84">
        <v>1.02</v>
      </c>
      <c r="E84">
        <v>1.01</v>
      </c>
      <c r="F84">
        <v>1.03</v>
      </c>
      <c r="G84">
        <v>3.58</v>
      </c>
      <c r="H84">
        <v>0.89</v>
      </c>
      <c r="I84">
        <v>0.96</v>
      </c>
      <c r="J84">
        <v>0.85</v>
      </c>
      <c r="K84">
        <v>0.82</v>
      </c>
      <c r="L84">
        <v>0.89</v>
      </c>
      <c r="M84">
        <v>0.85</v>
      </c>
      <c r="N84">
        <v>0.87</v>
      </c>
      <c r="O84">
        <v>0.93</v>
      </c>
      <c r="P84">
        <f>SUM(power_gpu[[#This Row],[core0-power]:[core11-power]])</f>
        <v>13.7</v>
      </c>
      <c r="Q84">
        <f>power_gpu[[#This Row],[socket0-package-power]]-power_gpu[[#This Row],[Colonna1]]</f>
        <v>31.400000000000002</v>
      </c>
    </row>
    <row r="85" spans="1:17" x14ac:dyDescent="0.3">
      <c r="A85" t="s">
        <v>232</v>
      </c>
      <c r="B85" t="s">
        <v>233</v>
      </c>
      <c r="C85">
        <v>44.95</v>
      </c>
      <c r="D85">
        <v>0.96</v>
      </c>
      <c r="E85">
        <v>0.93</v>
      </c>
      <c r="F85">
        <v>0.94</v>
      </c>
      <c r="G85">
        <v>3.4</v>
      </c>
      <c r="H85">
        <v>1</v>
      </c>
      <c r="I85">
        <v>0.89</v>
      </c>
      <c r="J85">
        <v>0.89</v>
      </c>
      <c r="K85">
        <v>0.95</v>
      </c>
      <c r="L85">
        <v>1.08</v>
      </c>
      <c r="M85">
        <v>0.89</v>
      </c>
      <c r="N85">
        <v>0.84</v>
      </c>
      <c r="O85">
        <v>1.35</v>
      </c>
      <c r="P85">
        <f>SUM(power_gpu[[#This Row],[core0-power]:[core11-power]])</f>
        <v>14.120000000000001</v>
      </c>
      <c r="Q85">
        <f>power_gpu[[#This Row],[socket0-package-power]]-power_gpu[[#This Row],[Colonna1]]</f>
        <v>30.830000000000002</v>
      </c>
    </row>
    <row r="86" spans="1:17" x14ac:dyDescent="0.3">
      <c r="A86" t="s">
        <v>234</v>
      </c>
      <c r="B86" t="s">
        <v>235</v>
      </c>
      <c r="C86">
        <v>45.23</v>
      </c>
      <c r="D86">
        <v>3.48</v>
      </c>
      <c r="E86">
        <v>1.03</v>
      </c>
      <c r="F86">
        <v>1.04</v>
      </c>
      <c r="G86">
        <v>1.99</v>
      </c>
      <c r="H86">
        <v>0.93</v>
      </c>
      <c r="I86">
        <v>0.85</v>
      </c>
      <c r="J86">
        <v>0.98</v>
      </c>
      <c r="K86">
        <v>1.02</v>
      </c>
      <c r="L86">
        <v>0.95</v>
      </c>
      <c r="M86">
        <v>0.89</v>
      </c>
      <c r="N86">
        <v>0.8</v>
      </c>
      <c r="O86">
        <v>0.88</v>
      </c>
      <c r="P86">
        <f>SUM(power_gpu[[#This Row],[core0-power]:[core11-power]])</f>
        <v>14.840000000000002</v>
      </c>
      <c r="Q86">
        <f>power_gpu[[#This Row],[socket0-package-power]]-power_gpu[[#This Row],[Colonna1]]</f>
        <v>30.389999999999993</v>
      </c>
    </row>
    <row r="87" spans="1:17" x14ac:dyDescent="0.3">
      <c r="A87" t="s">
        <v>236</v>
      </c>
      <c r="B87" t="s">
        <v>237</v>
      </c>
      <c r="C87">
        <v>44.31</v>
      </c>
      <c r="D87">
        <v>1.72</v>
      </c>
      <c r="E87">
        <v>1.05</v>
      </c>
      <c r="F87">
        <v>1.04</v>
      </c>
      <c r="G87">
        <v>3.15</v>
      </c>
      <c r="H87">
        <v>0.87</v>
      </c>
      <c r="I87">
        <v>0.84</v>
      </c>
      <c r="J87">
        <v>0.8</v>
      </c>
      <c r="K87">
        <v>0.86</v>
      </c>
      <c r="L87">
        <v>0.91</v>
      </c>
      <c r="M87">
        <v>0.85</v>
      </c>
      <c r="N87">
        <v>0.99</v>
      </c>
      <c r="O87">
        <v>0.86</v>
      </c>
      <c r="P87">
        <f>SUM(power_gpu[[#This Row],[core0-power]:[core11-power]])</f>
        <v>13.94</v>
      </c>
      <c r="Q87">
        <f>power_gpu[[#This Row],[socket0-package-power]]-power_gpu[[#This Row],[Colonna1]]</f>
        <v>30.370000000000005</v>
      </c>
    </row>
    <row r="88" spans="1:17" x14ac:dyDescent="0.3">
      <c r="A88" t="s">
        <v>238</v>
      </c>
      <c r="B88" t="s">
        <v>239</v>
      </c>
      <c r="C88">
        <v>45</v>
      </c>
      <c r="D88">
        <v>1.1000000000000001</v>
      </c>
      <c r="E88">
        <v>1.08</v>
      </c>
      <c r="F88">
        <v>1.1100000000000001</v>
      </c>
      <c r="G88">
        <v>3.8</v>
      </c>
      <c r="H88">
        <v>0.89</v>
      </c>
      <c r="I88">
        <v>0.9</v>
      </c>
      <c r="J88">
        <v>0.89</v>
      </c>
      <c r="K88">
        <v>0.91</v>
      </c>
      <c r="L88">
        <v>0.84</v>
      </c>
      <c r="M88">
        <v>0.89</v>
      </c>
      <c r="N88">
        <v>0.87</v>
      </c>
      <c r="O88">
        <v>0.87</v>
      </c>
      <c r="P88">
        <f>SUM(power_gpu[[#This Row],[core0-power]:[core11-power]])</f>
        <v>14.149999999999999</v>
      </c>
      <c r="Q88">
        <f>power_gpu[[#This Row],[socket0-package-power]]-power_gpu[[#This Row],[Colonna1]]</f>
        <v>30.85</v>
      </c>
    </row>
    <row r="89" spans="1:17" x14ac:dyDescent="0.3">
      <c r="A89" t="s">
        <v>240</v>
      </c>
      <c r="B89" t="s">
        <v>241</v>
      </c>
      <c r="C89">
        <v>45.05</v>
      </c>
      <c r="D89">
        <v>1.06</v>
      </c>
      <c r="E89">
        <v>1.04</v>
      </c>
      <c r="F89">
        <v>1.07</v>
      </c>
      <c r="G89">
        <v>3.67</v>
      </c>
      <c r="H89">
        <v>0.86</v>
      </c>
      <c r="I89">
        <v>0.84</v>
      </c>
      <c r="J89">
        <v>0.86</v>
      </c>
      <c r="K89">
        <v>0.88</v>
      </c>
      <c r="L89">
        <v>0.84</v>
      </c>
      <c r="M89">
        <v>0.86</v>
      </c>
      <c r="N89">
        <v>0.86</v>
      </c>
      <c r="O89">
        <v>0.86</v>
      </c>
      <c r="P89">
        <f>SUM(power_gpu[[#This Row],[core0-power]:[core11-power]])</f>
        <v>13.7</v>
      </c>
      <c r="Q89">
        <f>power_gpu[[#This Row],[socket0-package-power]]-power_gpu[[#This Row],[Colonna1]]</f>
        <v>31.349999999999998</v>
      </c>
    </row>
    <row r="90" spans="1:17" x14ac:dyDescent="0.3">
      <c r="A90" t="s">
        <v>242</v>
      </c>
      <c r="B90" t="s">
        <v>243</v>
      </c>
      <c r="C90">
        <v>44.99</v>
      </c>
      <c r="D90">
        <v>1.07</v>
      </c>
      <c r="E90">
        <v>1.06</v>
      </c>
      <c r="F90">
        <v>1.0900000000000001</v>
      </c>
      <c r="G90">
        <v>3.73</v>
      </c>
      <c r="H90">
        <v>0.82</v>
      </c>
      <c r="I90">
        <v>0.83</v>
      </c>
      <c r="J90">
        <v>0.84</v>
      </c>
      <c r="K90">
        <v>0.85</v>
      </c>
      <c r="L90">
        <v>0.91</v>
      </c>
      <c r="M90">
        <v>0.88</v>
      </c>
      <c r="N90">
        <v>0.86</v>
      </c>
      <c r="O90">
        <v>0.89</v>
      </c>
      <c r="P90">
        <f>SUM(power_gpu[[#This Row],[core0-power]:[core11-power]])</f>
        <v>13.83</v>
      </c>
      <c r="Q90">
        <f>power_gpu[[#This Row],[socket0-package-power]]-power_gpu[[#This Row],[Colonna1]]</f>
        <v>31.160000000000004</v>
      </c>
    </row>
    <row r="91" spans="1:17" x14ac:dyDescent="0.3">
      <c r="A91" t="s">
        <v>244</v>
      </c>
      <c r="B91" t="s">
        <v>245</v>
      </c>
      <c r="C91">
        <v>44.59</v>
      </c>
      <c r="D91">
        <v>1.04</v>
      </c>
      <c r="E91">
        <v>1.05</v>
      </c>
      <c r="F91">
        <v>1.06</v>
      </c>
      <c r="G91">
        <v>3.66</v>
      </c>
      <c r="H91">
        <v>0.86</v>
      </c>
      <c r="I91">
        <v>0.84</v>
      </c>
      <c r="J91">
        <v>0.87</v>
      </c>
      <c r="K91">
        <v>0.96</v>
      </c>
      <c r="L91">
        <v>0.87</v>
      </c>
      <c r="M91">
        <v>0.95</v>
      </c>
      <c r="N91">
        <v>0.85</v>
      </c>
      <c r="O91">
        <v>0.84</v>
      </c>
      <c r="P91">
        <f>SUM(power_gpu[[#This Row],[core0-power]:[core11-power]])</f>
        <v>13.849999999999998</v>
      </c>
      <c r="Q91">
        <f>power_gpu[[#This Row],[socket0-package-power]]-power_gpu[[#This Row],[Colonna1]]</f>
        <v>30.740000000000006</v>
      </c>
    </row>
    <row r="92" spans="1:17" x14ac:dyDescent="0.3">
      <c r="A92" t="s">
        <v>246</v>
      </c>
      <c r="B92" t="s">
        <v>247</v>
      </c>
      <c r="C92">
        <v>45.59</v>
      </c>
      <c r="D92">
        <v>1.1000000000000001</v>
      </c>
      <c r="E92">
        <v>1.08</v>
      </c>
      <c r="F92">
        <v>1.1000000000000001</v>
      </c>
      <c r="G92">
        <v>3.74</v>
      </c>
      <c r="H92">
        <v>0.95</v>
      </c>
      <c r="I92">
        <v>0.86</v>
      </c>
      <c r="J92">
        <v>0.84</v>
      </c>
      <c r="K92">
        <v>0.8</v>
      </c>
      <c r="L92">
        <v>0.84</v>
      </c>
      <c r="M92">
        <v>0.87</v>
      </c>
      <c r="N92">
        <v>0.88</v>
      </c>
      <c r="O92">
        <v>0.83</v>
      </c>
      <c r="P92">
        <f>SUM(power_gpu[[#This Row],[core0-power]:[core11-power]])</f>
        <v>13.89</v>
      </c>
      <c r="Q92">
        <f>power_gpu[[#This Row],[socket0-package-power]]-power_gpu[[#This Row],[Colonna1]]</f>
        <v>31.700000000000003</v>
      </c>
    </row>
    <row r="93" spans="1:17" x14ac:dyDescent="0.3">
      <c r="A93" t="s">
        <v>248</v>
      </c>
      <c r="B93" t="s">
        <v>249</v>
      </c>
      <c r="C93">
        <v>45.08</v>
      </c>
      <c r="D93">
        <v>1.0900000000000001</v>
      </c>
      <c r="E93">
        <v>1.07</v>
      </c>
      <c r="F93">
        <v>1.0900000000000001</v>
      </c>
      <c r="G93">
        <v>3.77</v>
      </c>
      <c r="H93">
        <v>0.86</v>
      </c>
      <c r="I93">
        <v>0.87</v>
      </c>
      <c r="J93">
        <v>0.84</v>
      </c>
      <c r="K93">
        <v>0.93</v>
      </c>
      <c r="L93">
        <v>0.85</v>
      </c>
      <c r="M93">
        <v>0.88</v>
      </c>
      <c r="N93">
        <v>0.85</v>
      </c>
      <c r="O93">
        <v>0.91</v>
      </c>
      <c r="P93">
        <f>SUM(power_gpu[[#This Row],[core0-power]:[core11-power]])</f>
        <v>14.01</v>
      </c>
      <c r="Q93">
        <f>power_gpu[[#This Row],[socket0-package-power]]-power_gpu[[#This Row],[Colonna1]]</f>
        <v>31.07</v>
      </c>
    </row>
    <row r="94" spans="1:17" x14ac:dyDescent="0.3">
      <c r="A94" t="s">
        <v>250</v>
      </c>
      <c r="B94" t="s">
        <v>251</v>
      </c>
      <c r="C94">
        <v>44.92</v>
      </c>
      <c r="D94">
        <v>1.0900000000000001</v>
      </c>
      <c r="E94">
        <v>1.08</v>
      </c>
      <c r="F94">
        <v>1.1100000000000001</v>
      </c>
      <c r="G94">
        <v>3.76</v>
      </c>
      <c r="H94">
        <v>0.86</v>
      </c>
      <c r="I94">
        <v>0.92</v>
      </c>
      <c r="J94">
        <v>0.94</v>
      </c>
      <c r="K94">
        <v>0.93</v>
      </c>
      <c r="L94">
        <v>0.87</v>
      </c>
      <c r="M94">
        <v>0.96</v>
      </c>
      <c r="N94">
        <v>0.92</v>
      </c>
      <c r="O94">
        <v>0.87</v>
      </c>
      <c r="P94">
        <f>SUM(power_gpu[[#This Row],[core0-power]:[core11-power]])</f>
        <v>14.309999999999999</v>
      </c>
      <c r="Q94">
        <f>power_gpu[[#This Row],[socket0-package-power]]-power_gpu[[#This Row],[Colonna1]]</f>
        <v>30.610000000000003</v>
      </c>
    </row>
    <row r="95" spans="1:17" x14ac:dyDescent="0.3">
      <c r="A95" t="s">
        <v>252</v>
      </c>
      <c r="B95" t="s">
        <v>253</v>
      </c>
      <c r="C95">
        <v>45.1</v>
      </c>
      <c r="D95">
        <v>1.04</v>
      </c>
      <c r="E95">
        <v>1.03</v>
      </c>
      <c r="F95">
        <v>1.05</v>
      </c>
      <c r="G95">
        <v>3.67</v>
      </c>
      <c r="H95">
        <v>0.9</v>
      </c>
      <c r="I95">
        <v>0.85</v>
      </c>
      <c r="J95">
        <v>0.85</v>
      </c>
      <c r="K95">
        <v>0.87</v>
      </c>
      <c r="L95">
        <v>0.86</v>
      </c>
      <c r="M95">
        <v>0.87</v>
      </c>
      <c r="N95">
        <v>0.84</v>
      </c>
      <c r="O95">
        <v>0.84</v>
      </c>
      <c r="P95">
        <f>SUM(power_gpu[[#This Row],[core0-power]:[core11-power]])</f>
        <v>13.669999999999998</v>
      </c>
      <c r="Q95">
        <f>power_gpu[[#This Row],[socket0-package-power]]-power_gpu[[#This Row],[Colonna1]]</f>
        <v>31.430000000000003</v>
      </c>
    </row>
    <row r="96" spans="1:17" x14ac:dyDescent="0.3">
      <c r="A96" t="s">
        <v>254</v>
      </c>
      <c r="B96" t="s">
        <v>255</v>
      </c>
      <c r="C96">
        <v>45.02</v>
      </c>
      <c r="D96">
        <v>1.03</v>
      </c>
      <c r="E96">
        <v>1.02</v>
      </c>
      <c r="F96">
        <v>1.04</v>
      </c>
      <c r="G96">
        <v>3.64</v>
      </c>
      <c r="H96">
        <v>0.85</v>
      </c>
      <c r="I96">
        <v>0.82</v>
      </c>
      <c r="J96">
        <v>1.06</v>
      </c>
      <c r="K96">
        <v>0.85</v>
      </c>
      <c r="L96">
        <v>0.86</v>
      </c>
      <c r="M96">
        <v>0.86</v>
      </c>
      <c r="N96">
        <v>0.94</v>
      </c>
      <c r="O96">
        <v>0.95</v>
      </c>
      <c r="P96">
        <f>SUM(power_gpu[[#This Row],[core0-power]:[core11-power]])</f>
        <v>13.919999999999998</v>
      </c>
      <c r="Q96">
        <f>power_gpu[[#This Row],[socket0-package-power]]-power_gpu[[#This Row],[Colonna1]]</f>
        <v>31.100000000000005</v>
      </c>
    </row>
    <row r="97" spans="1:17" x14ac:dyDescent="0.3">
      <c r="A97" t="s">
        <v>256</v>
      </c>
      <c r="B97" t="s">
        <v>257</v>
      </c>
      <c r="C97">
        <v>44.95</v>
      </c>
      <c r="D97">
        <v>1.07</v>
      </c>
      <c r="E97">
        <v>1.08</v>
      </c>
      <c r="F97">
        <v>1.0900000000000001</v>
      </c>
      <c r="G97">
        <v>3.69</v>
      </c>
      <c r="H97">
        <v>0.88</v>
      </c>
      <c r="I97">
        <v>0.94</v>
      </c>
      <c r="J97">
        <v>0.92</v>
      </c>
      <c r="K97">
        <v>0.87</v>
      </c>
      <c r="L97">
        <v>0.88</v>
      </c>
      <c r="M97">
        <v>0.97</v>
      </c>
      <c r="N97">
        <v>0.91</v>
      </c>
      <c r="O97">
        <v>1.03</v>
      </c>
      <c r="P97">
        <f>SUM(power_gpu[[#This Row],[core0-power]:[core11-power]])</f>
        <v>14.33</v>
      </c>
      <c r="Q97">
        <f>power_gpu[[#This Row],[socket0-package-power]]-power_gpu[[#This Row],[Colonna1]]</f>
        <v>30.620000000000005</v>
      </c>
    </row>
    <row r="98" spans="1:17" x14ac:dyDescent="0.3">
      <c r="A98" t="s">
        <v>258</v>
      </c>
      <c r="B98" t="s">
        <v>259</v>
      </c>
      <c r="C98">
        <v>44.99</v>
      </c>
      <c r="D98">
        <v>1.08</v>
      </c>
      <c r="E98">
        <v>1.08</v>
      </c>
      <c r="F98">
        <v>1.1000000000000001</v>
      </c>
      <c r="G98">
        <v>3.79</v>
      </c>
      <c r="H98">
        <v>0.93</v>
      </c>
      <c r="I98">
        <v>0.85</v>
      </c>
      <c r="J98">
        <v>0.86</v>
      </c>
      <c r="K98">
        <v>0.87</v>
      </c>
      <c r="L98">
        <v>0.9</v>
      </c>
      <c r="M98">
        <v>0.9</v>
      </c>
      <c r="N98">
        <v>0.86</v>
      </c>
      <c r="O98">
        <v>0.89</v>
      </c>
      <c r="P98">
        <f>SUM(power_gpu[[#This Row],[core0-power]:[core11-power]])</f>
        <v>14.11</v>
      </c>
      <c r="Q98">
        <f>power_gpu[[#This Row],[socket0-package-power]]-power_gpu[[#This Row],[Colonna1]]</f>
        <v>30.880000000000003</v>
      </c>
    </row>
    <row r="99" spans="1:17" x14ac:dyDescent="0.3">
      <c r="A99" t="s">
        <v>260</v>
      </c>
      <c r="B99" t="s">
        <v>261</v>
      </c>
      <c r="C99">
        <v>44.76</v>
      </c>
      <c r="D99">
        <v>1.04</v>
      </c>
      <c r="E99">
        <v>1.03</v>
      </c>
      <c r="F99">
        <v>1.06</v>
      </c>
      <c r="G99">
        <v>3.68</v>
      </c>
      <c r="H99">
        <v>0.85</v>
      </c>
      <c r="I99">
        <v>0.84</v>
      </c>
      <c r="J99">
        <v>0.84</v>
      </c>
      <c r="K99">
        <v>0.91</v>
      </c>
      <c r="L99">
        <v>0.87</v>
      </c>
      <c r="M99">
        <v>1</v>
      </c>
      <c r="N99">
        <v>0.83</v>
      </c>
      <c r="O99">
        <v>0.82</v>
      </c>
      <c r="P99">
        <f>SUM(power_gpu[[#This Row],[core0-power]:[core11-power]])</f>
        <v>13.77</v>
      </c>
      <c r="Q99">
        <f>power_gpu[[#This Row],[socket0-package-power]]-power_gpu[[#This Row],[Colonna1]]</f>
        <v>30.99</v>
      </c>
    </row>
    <row r="100" spans="1:17" x14ac:dyDescent="0.3">
      <c r="A100" t="s">
        <v>262</v>
      </c>
      <c r="B100" t="s">
        <v>263</v>
      </c>
      <c r="C100">
        <v>44.81</v>
      </c>
      <c r="D100">
        <v>1.08</v>
      </c>
      <c r="E100">
        <v>1.07</v>
      </c>
      <c r="F100">
        <v>1.0900000000000001</v>
      </c>
      <c r="G100">
        <v>3.73</v>
      </c>
      <c r="H100">
        <v>0.85</v>
      </c>
      <c r="I100">
        <v>0.92</v>
      </c>
      <c r="J100">
        <v>0.84</v>
      </c>
      <c r="K100">
        <v>0.86</v>
      </c>
      <c r="L100">
        <v>0.88</v>
      </c>
      <c r="M100">
        <v>0.97</v>
      </c>
      <c r="N100">
        <v>0.8</v>
      </c>
      <c r="O100">
        <v>0.83</v>
      </c>
      <c r="P100">
        <f>SUM(power_gpu[[#This Row],[core0-power]:[core11-power]])</f>
        <v>13.920000000000002</v>
      </c>
      <c r="Q100">
        <f>power_gpu[[#This Row],[socket0-package-power]]-power_gpu[[#This Row],[Colonna1]]</f>
        <v>30.89</v>
      </c>
    </row>
    <row r="101" spans="1:17" x14ac:dyDescent="0.3">
      <c r="A101" t="s">
        <v>264</v>
      </c>
      <c r="B101" t="s">
        <v>265</v>
      </c>
      <c r="C101">
        <v>45.16</v>
      </c>
      <c r="D101">
        <v>1.08</v>
      </c>
      <c r="E101">
        <v>1.07</v>
      </c>
      <c r="F101">
        <v>1.0900000000000001</v>
      </c>
      <c r="G101">
        <v>3.74</v>
      </c>
      <c r="H101">
        <v>0.89</v>
      </c>
      <c r="I101">
        <v>0.88</v>
      </c>
      <c r="J101">
        <v>0.84</v>
      </c>
      <c r="K101">
        <v>0.89</v>
      </c>
      <c r="L101">
        <v>0.94</v>
      </c>
      <c r="M101">
        <v>0.86</v>
      </c>
      <c r="N101">
        <v>0.88</v>
      </c>
      <c r="O101">
        <v>0.89</v>
      </c>
      <c r="P101">
        <f>SUM(power_gpu[[#This Row],[core0-power]:[core11-power]])</f>
        <v>14.05</v>
      </c>
      <c r="Q101">
        <f>power_gpu[[#This Row],[socket0-package-power]]-power_gpu[[#This Row],[Colonna1]]</f>
        <v>31.109999999999996</v>
      </c>
    </row>
    <row r="102" spans="1:17" x14ac:dyDescent="0.3">
      <c r="A102" t="s">
        <v>266</v>
      </c>
      <c r="B102" t="s">
        <v>267</v>
      </c>
      <c r="C102">
        <v>45.11</v>
      </c>
      <c r="D102">
        <v>1.08</v>
      </c>
      <c r="E102">
        <v>1.0900000000000001</v>
      </c>
      <c r="F102">
        <v>1.08</v>
      </c>
      <c r="G102">
        <v>3.72</v>
      </c>
      <c r="H102">
        <v>0.87</v>
      </c>
      <c r="I102">
        <v>0.9</v>
      </c>
      <c r="J102">
        <v>0.91</v>
      </c>
      <c r="K102">
        <v>0.84</v>
      </c>
      <c r="L102">
        <v>0.88</v>
      </c>
      <c r="M102">
        <v>0.91</v>
      </c>
      <c r="N102">
        <v>0.87</v>
      </c>
      <c r="O102">
        <v>0.88</v>
      </c>
      <c r="P102">
        <f>SUM(power_gpu[[#This Row],[core0-power]:[core11-power]])</f>
        <v>14.030000000000001</v>
      </c>
      <c r="Q102">
        <f>power_gpu[[#This Row],[socket0-package-power]]-power_gpu[[#This Row],[Colonna1]]</f>
        <v>31.08</v>
      </c>
    </row>
    <row r="103" spans="1:17" x14ac:dyDescent="0.3">
      <c r="A103" t="s">
        <v>268</v>
      </c>
      <c r="B103" t="s">
        <v>269</v>
      </c>
      <c r="C103">
        <v>45.13</v>
      </c>
      <c r="D103">
        <v>1.07</v>
      </c>
      <c r="E103">
        <v>1.06</v>
      </c>
      <c r="F103">
        <v>1.0900000000000001</v>
      </c>
      <c r="G103">
        <v>3.71</v>
      </c>
      <c r="H103">
        <v>0.86</v>
      </c>
      <c r="I103">
        <v>0.86</v>
      </c>
      <c r="J103">
        <v>0.83</v>
      </c>
      <c r="K103">
        <v>0.86</v>
      </c>
      <c r="L103">
        <v>0.79</v>
      </c>
      <c r="M103">
        <v>0.87</v>
      </c>
      <c r="N103">
        <v>0.88</v>
      </c>
      <c r="O103">
        <v>0.86</v>
      </c>
      <c r="P103">
        <f>SUM(power_gpu[[#This Row],[core0-power]:[core11-power]])</f>
        <v>13.739999999999998</v>
      </c>
      <c r="Q103">
        <f>power_gpu[[#This Row],[socket0-package-power]]-power_gpu[[#This Row],[Colonna1]]</f>
        <v>31.390000000000004</v>
      </c>
    </row>
    <row r="104" spans="1:17" x14ac:dyDescent="0.3">
      <c r="A104" t="s">
        <v>270</v>
      </c>
      <c r="B104" t="s">
        <v>271</v>
      </c>
      <c r="C104">
        <v>45.19</v>
      </c>
      <c r="D104">
        <v>1.04</v>
      </c>
      <c r="E104">
        <v>1.04</v>
      </c>
      <c r="F104">
        <v>1.06</v>
      </c>
      <c r="G104">
        <v>3.66</v>
      </c>
      <c r="H104">
        <v>0.86</v>
      </c>
      <c r="I104">
        <v>0.88</v>
      </c>
      <c r="J104">
        <v>0.96</v>
      </c>
      <c r="K104">
        <v>0.88</v>
      </c>
      <c r="L104">
        <v>0.83</v>
      </c>
      <c r="M104">
        <v>0.98</v>
      </c>
      <c r="N104">
        <v>0.87</v>
      </c>
      <c r="O104">
        <v>0.86</v>
      </c>
      <c r="P104">
        <f>SUM(power_gpu[[#This Row],[core0-power]:[core11-power]])</f>
        <v>13.92</v>
      </c>
      <c r="Q104">
        <f>power_gpu[[#This Row],[socket0-package-power]]-power_gpu[[#This Row],[Colonna1]]</f>
        <v>31.269999999999996</v>
      </c>
    </row>
    <row r="105" spans="1:17" x14ac:dyDescent="0.3">
      <c r="A105" t="s">
        <v>272</v>
      </c>
      <c r="B105" t="s">
        <v>273</v>
      </c>
      <c r="C105">
        <v>45</v>
      </c>
      <c r="D105">
        <v>1.07</v>
      </c>
      <c r="E105">
        <v>1.05</v>
      </c>
      <c r="F105">
        <v>1.08</v>
      </c>
      <c r="G105">
        <v>3.72</v>
      </c>
      <c r="H105">
        <v>0.87</v>
      </c>
      <c r="I105">
        <v>0.86</v>
      </c>
      <c r="J105">
        <v>0.85</v>
      </c>
      <c r="K105">
        <v>0.88</v>
      </c>
      <c r="L105">
        <v>0.81</v>
      </c>
      <c r="M105">
        <v>0.95</v>
      </c>
      <c r="N105">
        <v>0.87</v>
      </c>
      <c r="O105">
        <v>0.89</v>
      </c>
      <c r="P105">
        <f>SUM(power_gpu[[#This Row],[core0-power]:[core11-power]])</f>
        <v>13.9</v>
      </c>
      <c r="Q105">
        <f>power_gpu[[#This Row],[socket0-package-power]]-power_gpu[[#This Row],[Colonna1]]</f>
        <v>31.1</v>
      </c>
    </row>
    <row r="106" spans="1:17" x14ac:dyDescent="0.3">
      <c r="A106" t="s">
        <v>274</v>
      </c>
      <c r="B106" t="s">
        <v>275</v>
      </c>
      <c r="C106">
        <v>44.85</v>
      </c>
      <c r="D106">
        <v>1.04</v>
      </c>
      <c r="E106">
        <v>1.04</v>
      </c>
      <c r="F106">
        <v>1.06</v>
      </c>
      <c r="G106">
        <v>3.72</v>
      </c>
      <c r="H106">
        <v>1.04</v>
      </c>
      <c r="I106">
        <v>0.84</v>
      </c>
      <c r="J106">
        <v>0.89</v>
      </c>
      <c r="K106">
        <v>0.93</v>
      </c>
      <c r="L106">
        <v>0.87</v>
      </c>
      <c r="M106">
        <v>0.91</v>
      </c>
      <c r="N106">
        <v>0.88</v>
      </c>
      <c r="O106">
        <v>0.89</v>
      </c>
      <c r="P106">
        <f>SUM(power_gpu[[#This Row],[core0-power]:[core11-power]])</f>
        <v>14.110000000000001</v>
      </c>
      <c r="Q106">
        <f>power_gpu[[#This Row],[socket0-package-power]]-power_gpu[[#This Row],[Colonna1]]</f>
        <v>30.740000000000002</v>
      </c>
    </row>
    <row r="107" spans="1:17" x14ac:dyDescent="0.3">
      <c r="A107" t="s">
        <v>276</v>
      </c>
      <c r="B107" t="s">
        <v>277</v>
      </c>
      <c r="C107">
        <v>44.61</v>
      </c>
      <c r="D107">
        <v>0.99</v>
      </c>
      <c r="E107">
        <v>0.97</v>
      </c>
      <c r="F107">
        <v>1</v>
      </c>
      <c r="G107">
        <v>3.5</v>
      </c>
      <c r="H107">
        <v>0.89</v>
      </c>
      <c r="I107">
        <v>0.85</v>
      </c>
      <c r="J107">
        <v>0.78</v>
      </c>
      <c r="K107">
        <v>0.85</v>
      </c>
      <c r="L107">
        <v>0.82</v>
      </c>
      <c r="M107">
        <v>0.85</v>
      </c>
      <c r="N107">
        <v>0.87</v>
      </c>
      <c r="O107">
        <v>1.01</v>
      </c>
      <c r="P107">
        <f>SUM(power_gpu[[#This Row],[core0-power]:[core11-power]])</f>
        <v>13.379999999999997</v>
      </c>
      <c r="Q107">
        <f>power_gpu[[#This Row],[socket0-package-power]]-power_gpu[[#This Row],[Colonna1]]</f>
        <v>31.230000000000004</v>
      </c>
    </row>
    <row r="108" spans="1:17" x14ac:dyDescent="0.3">
      <c r="A108" t="s">
        <v>278</v>
      </c>
      <c r="B108" t="s">
        <v>279</v>
      </c>
      <c r="C108">
        <v>45.03</v>
      </c>
      <c r="D108">
        <v>1.05</v>
      </c>
      <c r="E108">
        <v>1.05</v>
      </c>
      <c r="F108">
        <v>1.07</v>
      </c>
      <c r="G108">
        <v>3.66</v>
      </c>
      <c r="H108">
        <v>0.86</v>
      </c>
      <c r="I108">
        <v>0.82</v>
      </c>
      <c r="J108">
        <v>0.91</v>
      </c>
      <c r="K108">
        <v>0.97</v>
      </c>
      <c r="L108">
        <v>0.89</v>
      </c>
      <c r="M108">
        <v>0.88</v>
      </c>
      <c r="N108">
        <v>0.9</v>
      </c>
      <c r="O108">
        <v>0.84</v>
      </c>
      <c r="P108">
        <f>SUM(power_gpu[[#This Row],[core0-power]:[core11-power]])</f>
        <v>13.900000000000002</v>
      </c>
      <c r="Q108">
        <f>power_gpu[[#This Row],[socket0-package-power]]-power_gpu[[#This Row],[Colonna1]]</f>
        <v>31.13</v>
      </c>
    </row>
    <row r="109" spans="1:17" x14ac:dyDescent="0.3">
      <c r="A109" t="s">
        <v>280</v>
      </c>
      <c r="B109" t="s">
        <v>281</v>
      </c>
      <c r="C109">
        <v>45.01</v>
      </c>
      <c r="D109">
        <v>1.08</v>
      </c>
      <c r="E109">
        <v>1.06</v>
      </c>
      <c r="F109">
        <v>1.08</v>
      </c>
      <c r="G109">
        <v>3.75</v>
      </c>
      <c r="H109">
        <v>0.85</v>
      </c>
      <c r="I109">
        <v>0.83</v>
      </c>
      <c r="J109">
        <v>0.9</v>
      </c>
      <c r="K109">
        <v>0.81</v>
      </c>
      <c r="L109">
        <v>0.91</v>
      </c>
      <c r="M109">
        <v>0.88</v>
      </c>
      <c r="N109">
        <v>0.86</v>
      </c>
      <c r="O109">
        <v>0.86</v>
      </c>
      <c r="P109">
        <f>SUM(power_gpu[[#This Row],[core0-power]:[core11-power]])</f>
        <v>13.870000000000001</v>
      </c>
      <c r="Q109">
        <f>power_gpu[[#This Row],[socket0-package-power]]-power_gpu[[#This Row],[Colonna1]]</f>
        <v>31.139999999999997</v>
      </c>
    </row>
    <row r="110" spans="1:17" x14ac:dyDescent="0.3">
      <c r="A110" t="s">
        <v>282</v>
      </c>
      <c r="B110" t="s">
        <v>283</v>
      </c>
      <c r="C110">
        <v>45.21</v>
      </c>
      <c r="D110">
        <v>1.06</v>
      </c>
      <c r="E110">
        <v>1.05</v>
      </c>
      <c r="F110">
        <v>1.08</v>
      </c>
      <c r="G110">
        <v>3.73</v>
      </c>
      <c r="H110">
        <v>0.89</v>
      </c>
      <c r="I110">
        <v>0.89</v>
      </c>
      <c r="J110">
        <v>0.81</v>
      </c>
      <c r="K110">
        <v>0.85</v>
      </c>
      <c r="L110">
        <v>0.88</v>
      </c>
      <c r="M110">
        <v>0.84</v>
      </c>
      <c r="N110">
        <v>0.79</v>
      </c>
      <c r="O110">
        <v>0.87</v>
      </c>
      <c r="P110">
        <f>SUM(power_gpu[[#This Row],[core0-power]:[core11-power]])</f>
        <v>13.74</v>
      </c>
      <c r="Q110">
        <f>power_gpu[[#This Row],[socket0-package-power]]-power_gpu[[#This Row],[Colonna1]]</f>
        <v>31.47</v>
      </c>
    </row>
    <row r="111" spans="1:17" x14ac:dyDescent="0.3">
      <c r="A111" t="s">
        <v>284</v>
      </c>
      <c r="B111" t="s">
        <v>285</v>
      </c>
      <c r="C111">
        <v>44.94</v>
      </c>
      <c r="D111">
        <v>1.08</v>
      </c>
      <c r="E111">
        <v>1.07</v>
      </c>
      <c r="F111">
        <v>1.0900000000000001</v>
      </c>
      <c r="G111">
        <v>3.78</v>
      </c>
      <c r="H111">
        <v>0.83</v>
      </c>
      <c r="I111">
        <v>0.82</v>
      </c>
      <c r="J111">
        <v>0.95</v>
      </c>
      <c r="K111">
        <v>0.84</v>
      </c>
      <c r="L111">
        <v>0.87</v>
      </c>
      <c r="M111">
        <v>0.89</v>
      </c>
      <c r="N111">
        <v>0.84</v>
      </c>
      <c r="O111">
        <v>0.89</v>
      </c>
      <c r="P111">
        <f>SUM(power_gpu[[#This Row],[core0-power]:[core11-power]])</f>
        <v>13.95</v>
      </c>
      <c r="Q111">
        <f>power_gpu[[#This Row],[socket0-package-power]]-power_gpu[[#This Row],[Colonna1]]</f>
        <v>30.99</v>
      </c>
    </row>
    <row r="112" spans="1:17" x14ac:dyDescent="0.3">
      <c r="A112" t="s">
        <v>286</v>
      </c>
      <c r="B112" t="s">
        <v>287</v>
      </c>
      <c r="C112">
        <v>44.8</v>
      </c>
      <c r="D112">
        <v>1.06</v>
      </c>
      <c r="E112">
        <v>1.06</v>
      </c>
      <c r="F112">
        <v>1.08</v>
      </c>
      <c r="G112">
        <v>3.76</v>
      </c>
      <c r="H112">
        <v>0.86</v>
      </c>
      <c r="I112">
        <v>0.92</v>
      </c>
      <c r="J112">
        <v>0.88</v>
      </c>
      <c r="K112">
        <v>0.84</v>
      </c>
      <c r="L112">
        <v>0.89</v>
      </c>
      <c r="M112">
        <v>0.89</v>
      </c>
      <c r="N112">
        <v>0.94</v>
      </c>
      <c r="O112">
        <v>0.92</v>
      </c>
      <c r="P112">
        <f>SUM(power_gpu[[#This Row],[core0-power]:[core11-power]])</f>
        <v>14.100000000000001</v>
      </c>
      <c r="Q112">
        <f>power_gpu[[#This Row],[socket0-package-power]]-power_gpu[[#This Row],[Colonna1]]</f>
        <v>30.699999999999996</v>
      </c>
    </row>
    <row r="113" spans="1:17" x14ac:dyDescent="0.3">
      <c r="A113" t="s">
        <v>288</v>
      </c>
      <c r="B113" t="s">
        <v>289</v>
      </c>
      <c r="C113">
        <v>45.01</v>
      </c>
      <c r="D113">
        <v>1.07</v>
      </c>
      <c r="E113">
        <v>1.05</v>
      </c>
      <c r="F113">
        <v>1.08</v>
      </c>
      <c r="G113">
        <v>3.76</v>
      </c>
      <c r="H113">
        <v>0.9</v>
      </c>
      <c r="I113">
        <v>0.81</v>
      </c>
      <c r="J113">
        <v>0.85</v>
      </c>
      <c r="K113">
        <v>0.86</v>
      </c>
      <c r="L113">
        <v>0.88</v>
      </c>
      <c r="M113">
        <v>0.86</v>
      </c>
      <c r="N113">
        <v>0.96</v>
      </c>
      <c r="O113">
        <v>0.85</v>
      </c>
      <c r="P113">
        <f>SUM(power_gpu[[#This Row],[core0-power]:[core11-power]])</f>
        <v>13.929999999999998</v>
      </c>
      <c r="Q113">
        <f>power_gpu[[#This Row],[socket0-package-power]]-power_gpu[[#This Row],[Colonna1]]</f>
        <v>31.08</v>
      </c>
    </row>
    <row r="114" spans="1:17" x14ac:dyDescent="0.3">
      <c r="A114" t="s">
        <v>290</v>
      </c>
      <c r="B114" t="s">
        <v>291</v>
      </c>
      <c r="C114">
        <v>44.92</v>
      </c>
      <c r="D114">
        <v>1.06</v>
      </c>
      <c r="E114">
        <v>1.05</v>
      </c>
      <c r="F114">
        <v>1.08</v>
      </c>
      <c r="G114">
        <v>3.76</v>
      </c>
      <c r="H114">
        <v>0.86</v>
      </c>
      <c r="I114">
        <v>0.84</v>
      </c>
      <c r="J114">
        <v>0.87</v>
      </c>
      <c r="K114">
        <v>0.95</v>
      </c>
      <c r="L114">
        <v>0.83</v>
      </c>
      <c r="M114">
        <v>0.87</v>
      </c>
      <c r="N114">
        <v>0.91</v>
      </c>
      <c r="O114">
        <v>0.81</v>
      </c>
      <c r="P114">
        <f>SUM(power_gpu[[#This Row],[core0-power]:[core11-power]])</f>
        <v>13.889999999999999</v>
      </c>
      <c r="Q114">
        <f>power_gpu[[#This Row],[socket0-package-power]]-power_gpu[[#This Row],[Colonna1]]</f>
        <v>31.03</v>
      </c>
    </row>
    <row r="115" spans="1:17" x14ac:dyDescent="0.3">
      <c r="A115" t="s">
        <v>292</v>
      </c>
      <c r="B115" t="s">
        <v>293</v>
      </c>
      <c r="C115">
        <v>44.92</v>
      </c>
      <c r="D115">
        <v>1.05</v>
      </c>
      <c r="E115">
        <v>1.05</v>
      </c>
      <c r="F115">
        <v>1.0900000000000001</v>
      </c>
      <c r="G115">
        <v>3.76</v>
      </c>
      <c r="H115">
        <v>0.87</v>
      </c>
      <c r="I115">
        <v>0.83</v>
      </c>
      <c r="J115">
        <v>0.86</v>
      </c>
      <c r="K115">
        <v>0.93</v>
      </c>
      <c r="L115">
        <v>0.94</v>
      </c>
      <c r="M115">
        <v>0.86</v>
      </c>
      <c r="N115">
        <v>0.89</v>
      </c>
      <c r="O115">
        <v>0.91</v>
      </c>
      <c r="P115">
        <f>SUM(power_gpu[[#This Row],[core0-power]:[core11-power]])</f>
        <v>14.04</v>
      </c>
      <c r="Q115">
        <f>power_gpu[[#This Row],[socket0-package-power]]-power_gpu[[#This Row],[Colonna1]]</f>
        <v>30.880000000000003</v>
      </c>
    </row>
    <row r="116" spans="1:17" x14ac:dyDescent="0.3">
      <c r="A116" t="s">
        <v>294</v>
      </c>
      <c r="B116" t="s">
        <v>295</v>
      </c>
      <c r="C116">
        <v>44.72</v>
      </c>
      <c r="D116">
        <v>1.06</v>
      </c>
      <c r="E116">
        <v>1.05</v>
      </c>
      <c r="F116">
        <v>1.1000000000000001</v>
      </c>
      <c r="G116">
        <v>3.75</v>
      </c>
      <c r="H116">
        <v>1.05</v>
      </c>
      <c r="I116">
        <v>0.86</v>
      </c>
      <c r="J116">
        <v>0.84</v>
      </c>
      <c r="K116">
        <v>0.88</v>
      </c>
      <c r="L116">
        <v>0.9</v>
      </c>
      <c r="M116">
        <v>0.86</v>
      </c>
      <c r="N116">
        <v>0.91</v>
      </c>
      <c r="O116">
        <v>0.88</v>
      </c>
      <c r="P116">
        <f>SUM(power_gpu[[#This Row],[core0-power]:[core11-power]])</f>
        <v>14.140000000000002</v>
      </c>
      <c r="Q116">
        <f>power_gpu[[#This Row],[socket0-package-power]]-power_gpu[[#This Row],[Colonna1]]</f>
        <v>30.58</v>
      </c>
    </row>
    <row r="117" spans="1:17" x14ac:dyDescent="0.3">
      <c r="A117" t="s">
        <v>296</v>
      </c>
      <c r="B117" t="s">
        <v>297</v>
      </c>
      <c r="C117">
        <v>45.66</v>
      </c>
      <c r="D117">
        <v>1.06</v>
      </c>
      <c r="E117">
        <v>1.06</v>
      </c>
      <c r="F117">
        <v>1.08</v>
      </c>
      <c r="G117">
        <v>3.73</v>
      </c>
      <c r="H117">
        <v>0.94</v>
      </c>
      <c r="I117">
        <v>0.95</v>
      </c>
      <c r="J117">
        <v>1.05</v>
      </c>
      <c r="K117">
        <v>0.82</v>
      </c>
      <c r="L117">
        <v>0.83</v>
      </c>
      <c r="M117">
        <v>0.88</v>
      </c>
      <c r="N117">
        <v>0.93</v>
      </c>
      <c r="O117">
        <v>0.95</v>
      </c>
      <c r="P117">
        <f>SUM(power_gpu[[#This Row],[core0-power]:[core11-power]])</f>
        <v>14.28</v>
      </c>
      <c r="Q117">
        <f>power_gpu[[#This Row],[socket0-package-power]]-power_gpu[[#This Row],[Colonna1]]</f>
        <v>31.379999999999995</v>
      </c>
    </row>
    <row r="118" spans="1:17" x14ac:dyDescent="0.3">
      <c r="A118" t="s">
        <v>298</v>
      </c>
      <c r="B118" t="s">
        <v>299</v>
      </c>
      <c r="C118">
        <v>44.97</v>
      </c>
      <c r="D118">
        <v>1.0900000000000001</v>
      </c>
      <c r="E118">
        <v>1.08</v>
      </c>
      <c r="F118">
        <v>1.1100000000000001</v>
      </c>
      <c r="G118">
        <v>3.8</v>
      </c>
      <c r="H118">
        <v>0.85</v>
      </c>
      <c r="I118">
        <v>0.83</v>
      </c>
      <c r="J118">
        <v>0.85</v>
      </c>
      <c r="K118">
        <v>0.83</v>
      </c>
      <c r="L118">
        <v>0.84</v>
      </c>
      <c r="M118">
        <v>0.91</v>
      </c>
      <c r="N118">
        <v>0.96</v>
      </c>
      <c r="O118">
        <v>0.91</v>
      </c>
      <c r="P118">
        <f>SUM(power_gpu[[#This Row],[core0-power]:[core11-power]])</f>
        <v>14.059999999999999</v>
      </c>
      <c r="Q118">
        <f>power_gpu[[#This Row],[socket0-package-power]]-power_gpu[[#This Row],[Colonna1]]</f>
        <v>30.91</v>
      </c>
    </row>
    <row r="119" spans="1:17" x14ac:dyDescent="0.3">
      <c r="A119" t="s">
        <v>300</v>
      </c>
      <c r="B119" t="s">
        <v>301</v>
      </c>
      <c r="C119">
        <v>45.03</v>
      </c>
      <c r="D119">
        <v>1.1499999999999999</v>
      </c>
      <c r="E119">
        <v>1.1399999999999999</v>
      </c>
      <c r="F119">
        <v>1.1499999999999999</v>
      </c>
      <c r="G119">
        <v>3.75</v>
      </c>
      <c r="H119">
        <v>0.88</v>
      </c>
      <c r="I119">
        <v>0.92</v>
      </c>
      <c r="J119">
        <v>0.88</v>
      </c>
      <c r="K119">
        <v>0.93</v>
      </c>
      <c r="L119">
        <v>0.94</v>
      </c>
      <c r="M119">
        <v>0.98</v>
      </c>
      <c r="N119">
        <v>0.93</v>
      </c>
      <c r="O119">
        <v>0.87</v>
      </c>
      <c r="P119">
        <f>SUM(power_gpu[[#This Row],[core0-power]:[core11-power]])</f>
        <v>14.52</v>
      </c>
      <c r="Q119">
        <f>power_gpu[[#This Row],[socket0-package-power]]-power_gpu[[#This Row],[Colonna1]]</f>
        <v>30.51</v>
      </c>
    </row>
    <row r="120" spans="1:17" x14ac:dyDescent="0.3">
      <c r="A120" t="s">
        <v>302</v>
      </c>
      <c r="B120" t="s">
        <v>303</v>
      </c>
      <c r="C120">
        <v>45.19</v>
      </c>
      <c r="D120">
        <v>1.08</v>
      </c>
      <c r="E120">
        <v>1.08</v>
      </c>
      <c r="F120">
        <v>1.1000000000000001</v>
      </c>
      <c r="G120">
        <v>3.77</v>
      </c>
      <c r="H120">
        <v>0.93</v>
      </c>
      <c r="I120">
        <v>0.87</v>
      </c>
      <c r="J120">
        <v>0.89</v>
      </c>
      <c r="K120">
        <v>0.94</v>
      </c>
      <c r="L120">
        <v>0.91</v>
      </c>
      <c r="M120">
        <v>0.87</v>
      </c>
      <c r="N120">
        <v>0.97</v>
      </c>
      <c r="O120">
        <v>0.9</v>
      </c>
      <c r="P120">
        <f>SUM(power_gpu[[#This Row],[core0-power]:[core11-power]])</f>
        <v>14.31</v>
      </c>
      <c r="Q120">
        <f>power_gpu[[#This Row],[socket0-package-power]]-power_gpu[[#This Row],[Colonna1]]</f>
        <v>30.879999999999995</v>
      </c>
    </row>
    <row r="121" spans="1:17" x14ac:dyDescent="0.3">
      <c r="A121" t="s">
        <v>304</v>
      </c>
      <c r="B121" t="s">
        <v>305</v>
      </c>
      <c r="C121">
        <v>44.4</v>
      </c>
      <c r="D121">
        <v>1.06</v>
      </c>
      <c r="E121">
        <v>1.06</v>
      </c>
      <c r="F121">
        <v>1.08</v>
      </c>
      <c r="G121">
        <v>3.72</v>
      </c>
      <c r="H121">
        <v>0.88</v>
      </c>
      <c r="I121">
        <v>0.88</v>
      </c>
      <c r="J121">
        <v>0.9</v>
      </c>
      <c r="K121">
        <v>0.83</v>
      </c>
      <c r="L121">
        <v>0.87</v>
      </c>
      <c r="M121">
        <v>0.9</v>
      </c>
      <c r="N121">
        <v>0.86</v>
      </c>
      <c r="O121">
        <v>0.83</v>
      </c>
      <c r="P121">
        <f>SUM(power_gpu[[#This Row],[core0-power]:[core11-power]])</f>
        <v>13.87</v>
      </c>
      <c r="Q121">
        <f>power_gpu[[#This Row],[socket0-package-power]]-power_gpu[[#This Row],[Colonna1]]</f>
        <v>30.53</v>
      </c>
    </row>
    <row r="122" spans="1:17" x14ac:dyDescent="0.3">
      <c r="A122" t="s">
        <v>306</v>
      </c>
      <c r="B122" t="s">
        <v>307</v>
      </c>
      <c r="C122">
        <v>45.05</v>
      </c>
      <c r="D122">
        <v>1.08</v>
      </c>
      <c r="E122">
        <v>1.06</v>
      </c>
      <c r="F122">
        <v>1.08</v>
      </c>
      <c r="G122">
        <v>3.79</v>
      </c>
      <c r="H122">
        <v>0.84</v>
      </c>
      <c r="I122">
        <v>0.99</v>
      </c>
      <c r="J122">
        <v>0.84</v>
      </c>
      <c r="K122">
        <v>0.86</v>
      </c>
      <c r="L122">
        <v>0.85</v>
      </c>
      <c r="M122">
        <v>0.84</v>
      </c>
      <c r="N122">
        <v>0.88</v>
      </c>
      <c r="O122">
        <v>0.85</v>
      </c>
      <c r="P122">
        <f>SUM(power_gpu[[#This Row],[core0-power]:[core11-power]])</f>
        <v>13.959999999999999</v>
      </c>
      <c r="Q122">
        <f>power_gpu[[#This Row],[socket0-package-power]]-power_gpu[[#This Row],[Colonna1]]</f>
        <v>31.089999999999996</v>
      </c>
    </row>
    <row r="123" spans="1:17" x14ac:dyDescent="0.3">
      <c r="A123" t="s">
        <v>308</v>
      </c>
      <c r="B123" t="s">
        <v>309</v>
      </c>
      <c r="C123">
        <v>45.17</v>
      </c>
      <c r="D123">
        <v>1.08</v>
      </c>
      <c r="E123">
        <v>1.06</v>
      </c>
      <c r="F123">
        <v>1.1000000000000001</v>
      </c>
      <c r="G123">
        <v>3.82</v>
      </c>
      <c r="H123">
        <v>0.87</v>
      </c>
      <c r="I123">
        <v>0.82</v>
      </c>
      <c r="J123">
        <v>0.84</v>
      </c>
      <c r="K123">
        <v>0.84</v>
      </c>
      <c r="L123">
        <v>0.78</v>
      </c>
      <c r="M123">
        <v>0.84</v>
      </c>
      <c r="N123">
        <v>0.9</v>
      </c>
      <c r="O123">
        <v>0.85</v>
      </c>
      <c r="P123">
        <f>SUM(power_gpu[[#This Row],[core0-power]:[core11-power]])</f>
        <v>13.799999999999999</v>
      </c>
      <c r="Q123">
        <f>power_gpu[[#This Row],[socket0-package-power]]-power_gpu[[#This Row],[Colonna1]]</f>
        <v>31.370000000000005</v>
      </c>
    </row>
    <row r="124" spans="1:17" x14ac:dyDescent="0.3">
      <c r="A124" t="s">
        <v>310</v>
      </c>
      <c r="B124" t="s">
        <v>311</v>
      </c>
      <c r="C124">
        <v>44.43</v>
      </c>
      <c r="D124">
        <v>1.06</v>
      </c>
      <c r="E124">
        <v>1.08</v>
      </c>
      <c r="F124">
        <v>1.0900000000000001</v>
      </c>
      <c r="G124">
        <v>3.73</v>
      </c>
      <c r="H124">
        <v>0.84</v>
      </c>
      <c r="I124">
        <v>0.91</v>
      </c>
      <c r="J124">
        <v>0.93</v>
      </c>
      <c r="K124">
        <v>0.92</v>
      </c>
      <c r="L124">
        <v>0.96</v>
      </c>
      <c r="M124">
        <v>0.97</v>
      </c>
      <c r="N124">
        <v>0.86</v>
      </c>
      <c r="O124">
        <v>0.89</v>
      </c>
      <c r="P124">
        <f>SUM(power_gpu[[#This Row],[core0-power]:[core11-power]])</f>
        <v>14.24</v>
      </c>
      <c r="Q124">
        <f>power_gpu[[#This Row],[socket0-package-power]]-power_gpu[[#This Row],[Colonna1]]</f>
        <v>30.189999999999998</v>
      </c>
    </row>
    <row r="125" spans="1:17" x14ac:dyDescent="0.3">
      <c r="A125" t="s">
        <v>312</v>
      </c>
      <c r="B125" t="s">
        <v>313</v>
      </c>
      <c r="C125">
        <v>45.66</v>
      </c>
      <c r="D125">
        <v>1.06</v>
      </c>
      <c r="E125">
        <v>1.04</v>
      </c>
      <c r="F125">
        <v>1.08</v>
      </c>
      <c r="G125">
        <v>3.74</v>
      </c>
      <c r="H125">
        <v>0.96</v>
      </c>
      <c r="I125">
        <v>0.87</v>
      </c>
      <c r="J125">
        <v>0.86</v>
      </c>
      <c r="K125">
        <v>0.87</v>
      </c>
      <c r="L125">
        <v>1.05</v>
      </c>
      <c r="M125">
        <v>0.93</v>
      </c>
      <c r="N125">
        <v>0.91</v>
      </c>
      <c r="O125">
        <v>0.86</v>
      </c>
      <c r="P125">
        <f>SUM(power_gpu[[#This Row],[core0-power]:[core11-power]])</f>
        <v>14.229999999999999</v>
      </c>
      <c r="Q125">
        <f>power_gpu[[#This Row],[socket0-package-power]]-power_gpu[[#This Row],[Colonna1]]</f>
        <v>31.43</v>
      </c>
    </row>
    <row r="126" spans="1:17" x14ac:dyDescent="0.3">
      <c r="A126" t="s">
        <v>314</v>
      </c>
      <c r="B126" t="s">
        <v>315</v>
      </c>
      <c r="C126">
        <v>44.58</v>
      </c>
      <c r="D126">
        <v>1.04</v>
      </c>
      <c r="E126">
        <v>1.03</v>
      </c>
      <c r="F126">
        <v>1.07</v>
      </c>
      <c r="G126">
        <v>3.67</v>
      </c>
      <c r="H126">
        <v>1.01</v>
      </c>
      <c r="I126">
        <v>0.87</v>
      </c>
      <c r="J126">
        <v>0.91</v>
      </c>
      <c r="K126">
        <v>0.85</v>
      </c>
      <c r="L126">
        <v>0.85</v>
      </c>
      <c r="M126">
        <v>0.9</v>
      </c>
      <c r="N126">
        <v>0.88</v>
      </c>
      <c r="O126">
        <v>0.85</v>
      </c>
      <c r="P126">
        <f>SUM(power_gpu[[#This Row],[core0-power]:[core11-power]])</f>
        <v>13.93</v>
      </c>
      <c r="Q126">
        <f>power_gpu[[#This Row],[socket0-package-power]]-power_gpu[[#This Row],[Colonna1]]</f>
        <v>30.65</v>
      </c>
    </row>
    <row r="127" spans="1:17" x14ac:dyDescent="0.3">
      <c r="A127" t="s">
        <v>316</v>
      </c>
      <c r="B127" t="s">
        <v>317</v>
      </c>
      <c r="C127">
        <v>45.67</v>
      </c>
      <c r="D127">
        <v>1.06</v>
      </c>
      <c r="E127">
        <v>1.06</v>
      </c>
      <c r="F127">
        <v>1.08</v>
      </c>
      <c r="G127">
        <v>3.72</v>
      </c>
      <c r="H127">
        <v>0.87</v>
      </c>
      <c r="I127">
        <v>0.88</v>
      </c>
      <c r="J127">
        <v>0.88</v>
      </c>
      <c r="K127">
        <v>0.9</v>
      </c>
      <c r="L127">
        <v>0.89</v>
      </c>
      <c r="M127">
        <v>0.84</v>
      </c>
      <c r="N127">
        <v>0.94</v>
      </c>
      <c r="O127">
        <v>1.06</v>
      </c>
      <c r="P127">
        <f>SUM(power_gpu[[#This Row],[core0-power]:[core11-power]])</f>
        <v>14.180000000000001</v>
      </c>
      <c r="Q127">
        <f>power_gpu[[#This Row],[socket0-package-power]]-power_gpu[[#This Row],[Colonna1]]</f>
        <v>31.490000000000002</v>
      </c>
    </row>
    <row r="128" spans="1:17" x14ac:dyDescent="0.3">
      <c r="A128" t="s">
        <v>318</v>
      </c>
      <c r="B128" t="s">
        <v>319</v>
      </c>
      <c r="C128">
        <v>44.99</v>
      </c>
      <c r="D128">
        <v>1.07</v>
      </c>
      <c r="E128">
        <v>1.04</v>
      </c>
      <c r="F128">
        <v>1.07</v>
      </c>
      <c r="G128">
        <v>3.71</v>
      </c>
      <c r="H128">
        <v>0.89</v>
      </c>
      <c r="I128">
        <v>0.84</v>
      </c>
      <c r="J128">
        <v>0.85</v>
      </c>
      <c r="K128">
        <v>0.83</v>
      </c>
      <c r="L128">
        <v>0.81</v>
      </c>
      <c r="M128">
        <v>0.91</v>
      </c>
      <c r="N128">
        <v>0.84</v>
      </c>
      <c r="O128">
        <v>0.88</v>
      </c>
      <c r="P128">
        <f>SUM(power_gpu[[#This Row],[core0-power]:[core11-power]])</f>
        <v>13.740000000000002</v>
      </c>
      <c r="Q128">
        <f>power_gpu[[#This Row],[socket0-package-power]]-power_gpu[[#This Row],[Colonna1]]</f>
        <v>31.25</v>
      </c>
    </row>
    <row r="129" spans="1:17" x14ac:dyDescent="0.3">
      <c r="A129" t="s">
        <v>320</v>
      </c>
      <c r="B129" t="s">
        <v>321</v>
      </c>
      <c r="C129">
        <v>44.81</v>
      </c>
      <c r="D129">
        <v>1.04</v>
      </c>
      <c r="E129">
        <v>1.03</v>
      </c>
      <c r="F129">
        <v>1.05</v>
      </c>
      <c r="G129">
        <v>3.73</v>
      </c>
      <c r="H129">
        <v>0.81</v>
      </c>
      <c r="I129">
        <v>0.83</v>
      </c>
      <c r="J129">
        <v>0.83</v>
      </c>
      <c r="K129">
        <v>0.87</v>
      </c>
      <c r="L129">
        <v>0.85</v>
      </c>
      <c r="M129">
        <v>0.91</v>
      </c>
      <c r="N129">
        <v>0.82</v>
      </c>
      <c r="O129">
        <v>0.93</v>
      </c>
      <c r="P129">
        <f>SUM(power_gpu[[#This Row],[core0-power]:[core11-power]])</f>
        <v>13.7</v>
      </c>
      <c r="Q129">
        <f>power_gpu[[#This Row],[socket0-package-power]]-power_gpu[[#This Row],[Colonna1]]</f>
        <v>31.110000000000003</v>
      </c>
    </row>
    <row r="130" spans="1:17" x14ac:dyDescent="0.3">
      <c r="A130" t="s">
        <v>322</v>
      </c>
      <c r="B130" t="s">
        <v>323</v>
      </c>
      <c r="C130">
        <v>44.44</v>
      </c>
      <c r="D130">
        <v>1.04</v>
      </c>
      <c r="E130">
        <v>1.03</v>
      </c>
      <c r="F130">
        <v>1.06</v>
      </c>
      <c r="G130">
        <v>3.66</v>
      </c>
      <c r="H130">
        <v>0.88</v>
      </c>
      <c r="I130">
        <v>0.83</v>
      </c>
      <c r="J130">
        <v>0.85</v>
      </c>
      <c r="K130">
        <v>0.85</v>
      </c>
      <c r="L130">
        <v>0.92</v>
      </c>
      <c r="M130">
        <v>1.04</v>
      </c>
      <c r="N130">
        <v>0.83</v>
      </c>
      <c r="O130">
        <v>0.86</v>
      </c>
      <c r="P130">
        <f>SUM(power_gpu[[#This Row],[core0-power]:[core11-power]])</f>
        <v>13.85</v>
      </c>
      <c r="Q130">
        <f>power_gpu[[#This Row],[socket0-package-power]]-power_gpu[[#This Row],[Colonna1]]</f>
        <v>30.589999999999996</v>
      </c>
    </row>
    <row r="131" spans="1:17" x14ac:dyDescent="0.3">
      <c r="A131" t="s">
        <v>324</v>
      </c>
      <c r="B131" t="s">
        <v>325</v>
      </c>
      <c r="C131">
        <v>44.76</v>
      </c>
      <c r="D131">
        <v>1.07</v>
      </c>
      <c r="E131">
        <v>1.07</v>
      </c>
      <c r="F131">
        <v>1.1000000000000001</v>
      </c>
      <c r="G131">
        <v>3.73</v>
      </c>
      <c r="H131">
        <v>0.83</v>
      </c>
      <c r="I131">
        <v>0.84</v>
      </c>
      <c r="J131">
        <v>0.87</v>
      </c>
      <c r="K131">
        <v>0.83</v>
      </c>
      <c r="L131">
        <v>0.83</v>
      </c>
      <c r="M131">
        <v>0.85</v>
      </c>
      <c r="N131">
        <v>0.83</v>
      </c>
      <c r="O131">
        <v>0.89</v>
      </c>
      <c r="P131">
        <f>SUM(power_gpu[[#This Row],[core0-power]:[core11-power]])</f>
        <v>13.74</v>
      </c>
      <c r="Q131">
        <f>power_gpu[[#This Row],[socket0-package-power]]-power_gpu[[#This Row],[Colonna1]]</f>
        <v>31.019999999999996</v>
      </c>
    </row>
    <row r="132" spans="1:17" x14ac:dyDescent="0.3">
      <c r="A132" t="s">
        <v>326</v>
      </c>
      <c r="B132" t="s">
        <v>327</v>
      </c>
      <c r="C132">
        <v>45.74</v>
      </c>
      <c r="D132">
        <v>1.08</v>
      </c>
      <c r="E132">
        <v>1.07</v>
      </c>
      <c r="F132">
        <v>1.0900000000000001</v>
      </c>
      <c r="G132">
        <v>3.75</v>
      </c>
      <c r="H132">
        <v>0.89</v>
      </c>
      <c r="I132">
        <v>0.96</v>
      </c>
      <c r="J132">
        <v>0.85</v>
      </c>
      <c r="K132">
        <v>0.87</v>
      </c>
      <c r="L132">
        <v>0.83</v>
      </c>
      <c r="M132">
        <v>0.88</v>
      </c>
      <c r="N132">
        <v>0.87</v>
      </c>
      <c r="O132">
        <v>0.82</v>
      </c>
      <c r="P132">
        <f>SUM(power_gpu[[#This Row],[core0-power]:[core11-power]])</f>
        <v>13.959999999999999</v>
      </c>
      <c r="Q132">
        <f>power_gpu[[#This Row],[socket0-package-power]]-power_gpu[[#This Row],[Colonna1]]</f>
        <v>31.78</v>
      </c>
    </row>
    <row r="133" spans="1:17" x14ac:dyDescent="0.3">
      <c r="A133" t="s">
        <v>328</v>
      </c>
      <c r="B133" t="s">
        <v>329</v>
      </c>
      <c r="C133">
        <v>45.05</v>
      </c>
      <c r="D133">
        <v>1.05</v>
      </c>
      <c r="E133">
        <v>1.05</v>
      </c>
      <c r="F133">
        <v>1.07</v>
      </c>
      <c r="G133">
        <v>3.73</v>
      </c>
      <c r="H133">
        <v>0.89</v>
      </c>
      <c r="I133">
        <v>0.86</v>
      </c>
      <c r="J133">
        <v>0.85</v>
      </c>
      <c r="K133">
        <v>0.83</v>
      </c>
      <c r="L133">
        <v>0.85</v>
      </c>
      <c r="M133">
        <v>0.84</v>
      </c>
      <c r="N133">
        <v>0.9</v>
      </c>
      <c r="O133">
        <v>0.87</v>
      </c>
      <c r="P133">
        <f>SUM(power_gpu[[#This Row],[core0-power]:[core11-power]])</f>
        <v>13.79</v>
      </c>
      <c r="Q133">
        <f>power_gpu[[#This Row],[socket0-package-power]]-power_gpu[[#This Row],[Colonna1]]</f>
        <v>31.259999999999998</v>
      </c>
    </row>
    <row r="134" spans="1:17" x14ac:dyDescent="0.3">
      <c r="A134" t="s">
        <v>330</v>
      </c>
      <c r="B134" t="s">
        <v>331</v>
      </c>
      <c r="C134">
        <v>45.06</v>
      </c>
      <c r="D134">
        <v>1.1100000000000001</v>
      </c>
      <c r="E134">
        <v>1.1100000000000001</v>
      </c>
      <c r="F134">
        <v>1.1299999999999999</v>
      </c>
      <c r="G134">
        <v>3.85</v>
      </c>
      <c r="H134">
        <v>0.84</v>
      </c>
      <c r="I134">
        <v>0.88</v>
      </c>
      <c r="J134">
        <v>0.89</v>
      </c>
      <c r="K134">
        <v>0.94</v>
      </c>
      <c r="L134">
        <v>0.91</v>
      </c>
      <c r="M134">
        <v>0.93</v>
      </c>
      <c r="N134">
        <v>0.85</v>
      </c>
      <c r="O134">
        <v>0.91</v>
      </c>
      <c r="P134">
        <f>SUM(power_gpu[[#This Row],[core0-power]:[core11-power]])</f>
        <v>14.350000000000001</v>
      </c>
      <c r="Q134">
        <f>power_gpu[[#This Row],[socket0-package-power]]-power_gpu[[#This Row],[Colonna1]]</f>
        <v>30.71</v>
      </c>
    </row>
    <row r="135" spans="1:17" x14ac:dyDescent="0.3">
      <c r="A135" t="s">
        <v>332</v>
      </c>
      <c r="B135" t="s">
        <v>333</v>
      </c>
      <c r="C135">
        <v>44.98</v>
      </c>
      <c r="D135">
        <v>1.06</v>
      </c>
      <c r="E135">
        <v>1.08</v>
      </c>
      <c r="F135">
        <v>1.0900000000000001</v>
      </c>
      <c r="G135">
        <v>3.71</v>
      </c>
      <c r="H135">
        <v>0.91</v>
      </c>
      <c r="I135">
        <v>0.86</v>
      </c>
      <c r="J135">
        <v>0.87</v>
      </c>
      <c r="K135">
        <v>1.0900000000000001</v>
      </c>
      <c r="L135">
        <v>0.93</v>
      </c>
      <c r="M135">
        <v>0.92</v>
      </c>
      <c r="N135">
        <v>0.82</v>
      </c>
      <c r="O135">
        <v>0.92</v>
      </c>
      <c r="P135">
        <f>SUM(power_gpu[[#This Row],[core0-power]:[core11-power]])</f>
        <v>14.26</v>
      </c>
      <c r="Q135">
        <f>power_gpu[[#This Row],[socket0-package-power]]-power_gpu[[#This Row],[Colonna1]]</f>
        <v>30.72</v>
      </c>
    </row>
    <row r="136" spans="1:17" x14ac:dyDescent="0.3">
      <c r="A136" t="s">
        <v>334</v>
      </c>
      <c r="B136" t="s">
        <v>335</v>
      </c>
      <c r="C136">
        <v>44.64</v>
      </c>
      <c r="D136">
        <v>1.08</v>
      </c>
      <c r="E136">
        <v>1.06</v>
      </c>
      <c r="F136">
        <v>1.0900000000000001</v>
      </c>
      <c r="G136">
        <v>3.73</v>
      </c>
      <c r="H136">
        <v>0.89</v>
      </c>
      <c r="I136">
        <v>0.87</v>
      </c>
      <c r="J136">
        <v>0.89</v>
      </c>
      <c r="K136">
        <v>0.88</v>
      </c>
      <c r="L136">
        <v>0.89</v>
      </c>
      <c r="M136">
        <v>0.87</v>
      </c>
      <c r="N136">
        <v>0.92</v>
      </c>
      <c r="O136">
        <v>0.85</v>
      </c>
      <c r="P136">
        <f>SUM(power_gpu[[#This Row],[core0-power]:[core11-power]])</f>
        <v>14.020000000000001</v>
      </c>
      <c r="Q136">
        <f>power_gpu[[#This Row],[socket0-package-power]]-power_gpu[[#This Row],[Colonna1]]</f>
        <v>30.619999999999997</v>
      </c>
    </row>
    <row r="137" spans="1:17" x14ac:dyDescent="0.3">
      <c r="A137" t="s">
        <v>336</v>
      </c>
      <c r="B137" t="s">
        <v>337</v>
      </c>
      <c r="C137">
        <v>44.99</v>
      </c>
      <c r="D137">
        <v>1.04</v>
      </c>
      <c r="E137">
        <v>1.03</v>
      </c>
      <c r="F137">
        <v>1.05</v>
      </c>
      <c r="G137">
        <v>3.7</v>
      </c>
      <c r="H137">
        <v>0.94</v>
      </c>
      <c r="I137">
        <v>0.94</v>
      </c>
      <c r="J137">
        <v>0.89</v>
      </c>
      <c r="K137">
        <v>0.86</v>
      </c>
      <c r="L137">
        <v>0.92</v>
      </c>
      <c r="M137">
        <v>0.91</v>
      </c>
      <c r="N137">
        <v>0.92</v>
      </c>
      <c r="O137">
        <v>0.85</v>
      </c>
      <c r="P137">
        <f>SUM(power_gpu[[#This Row],[core0-power]:[core11-power]])</f>
        <v>14.049999999999999</v>
      </c>
      <c r="Q137">
        <f>power_gpu[[#This Row],[socket0-package-power]]-power_gpu[[#This Row],[Colonna1]]</f>
        <v>30.940000000000005</v>
      </c>
    </row>
    <row r="138" spans="1:17" x14ac:dyDescent="0.3">
      <c r="A138" t="s">
        <v>338</v>
      </c>
      <c r="B138" t="s">
        <v>339</v>
      </c>
      <c r="C138">
        <v>45.13</v>
      </c>
      <c r="D138">
        <v>1.1100000000000001</v>
      </c>
      <c r="E138">
        <v>1.1100000000000001</v>
      </c>
      <c r="F138">
        <v>1.1299999999999999</v>
      </c>
      <c r="G138">
        <v>3.89</v>
      </c>
      <c r="H138">
        <v>1.04</v>
      </c>
      <c r="I138">
        <v>0.91</v>
      </c>
      <c r="J138">
        <v>0.93</v>
      </c>
      <c r="K138">
        <v>0.87</v>
      </c>
      <c r="L138">
        <v>0.94</v>
      </c>
      <c r="M138">
        <v>0.94</v>
      </c>
      <c r="N138">
        <v>0.9</v>
      </c>
      <c r="O138">
        <v>0.89</v>
      </c>
      <c r="P138">
        <f>SUM(power_gpu[[#This Row],[core0-power]:[core11-power]])</f>
        <v>14.66</v>
      </c>
      <c r="Q138">
        <f>power_gpu[[#This Row],[socket0-package-power]]-power_gpu[[#This Row],[Colonna1]]</f>
        <v>30.470000000000002</v>
      </c>
    </row>
    <row r="139" spans="1:17" x14ac:dyDescent="0.3">
      <c r="A139" t="s">
        <v>340</v>
      </c>
      <c r="B139" t="s">
        <v>341</v>
      </c>
      <c r="C139">
        <v>45.06</v>
      </c>
      <c r="D139">
        <v>1.05</v>
      </c>
      <c r="E139">
        <v>1.05</v>
      </c>
      <c r="F139">
        <v>1.0900000000000001</v>
      </c>
      <c r="G139">
        <v>3.73</v>
      </c>
      <c r="H139">
        <v>0.88</v>
      </c>
      <c r="I139">
        <v>0.86</v>
      </c>
      <c r="J139">
        <v>0.87</v>
      </c>
      <c r="K139">
        <v>0.9</v>
      </c>
      <c r="L139">
        <v>0.84</v>
      </c>
      <c r="M139">
        <v>0.92</v>
      </c>
      <c r="N139">
        <v>0.92</v>
      </c>
      <c r="O139">
        <v>0.95</v>
      </c>
      <c r="P139">
        <f>SUM(power_gpu[[#This Row],[core0-power]:[core11-power]])</f>
        <v>14.059999999999999</v>
      </c>
      <c r="Q139">
        <f>power_gpu[[#This Row],[socket0-package-power]]-power_gpu[[#This Row],[Colonna1]]</f>
        <v>31.000000000000004</v>
      </c>
    </row>
    <row r="140" spans="1:17" x14ac:dyDescent="0.3">
      <c r="A140" t="s">
        <v>342</v>
      </c>
      <c r="B140" t="s">
        <v>343</v>
      </c>
      <c r="C140">
        <v>44.89</v>
      </c>
      <c r="D140">
        <v>1.07</v>
      </c>
      <c r="E140">
        <v>1.07</v>
      </c>
      <c r="F140">
        <v>1.0900000000000001</v>
      </c>
      <c r="G140">
        <v>3.77</v>
      </c>
      <c r="H140">
        <v>0.88</v>
      </c>
      <c r="I140">
        <v>0.86</v>
      </c>
      <c r="J140">
        <v>0.89</v>
      </c>
      <c r="K140">
        <v>0.83</v>
      </c>
      <c r="L140">
        <v>0.85</v>
      </c>
      <c r="M140">
        <v>0.92</v>
      </c>
      <c r="N140">
        <v>0.9</v>
      </c>
      <c r="O140">
        <v>0.81</v>
      </c>
      <c r="P140">
        <f>SUM(power_gpu[[#This Row],[core0-power]:[core11-power]])</f>
        <v>13.940000000000001</v>
      </c>
      <c r="Q140">
        <f>power_gpu[[#This Row],[socket0-package-power]]-power_gpu[[#This Row],[Colonna1]]</f>
        <v>30.95</v>
      </c>
    </row>
    <row r="141" spans="1:17" x14ac:dyDescent="0.3">
      <c r="A141" t="s">
        <v>344</v>
      </c>
      <c r="B141" t="s">
        <v>345</v>
      </c>
      <c r="C141">
        <v>44.69</v>
      </c>
      <c r="D141">
        <v>1.07</v>
      </c>
      <c r="E141">
        <v>1.06</v>
      </c>
      <c r="F141">
        <v>1.0900000000000001</v>
      </c>
      <c r="G141">
        <v>3.73</v>
      </c>
      <c r="H141">
        <v>0.9</v>
      </c>
      <c r="I141">
        <v>0.87</v>
      </c>
      <c r="J141">
        <v>0.84</v>
      </c>
      <c r="K141">
        <v>0.83</v>
      </c>
      <c r="L141">
        <v>0.85</v>
      </c>
      <c r="M141">
        <v>0.86</v>
      </c>
      <c r="N141">
        <v>0.91</v>
      </c>
      <c r="O141">
        <v>0.84</v>
      </c>
      <c r="P141">
        <f>SUM(power_gpu[[#This Row],[core0-power]:[core11-power]])</f>
        <v>13.849999999999998</v>
      </c>
      <c r="Q141">
        <f>power_gpu[[#This Row],[socket0-package-power]]-power_gpu[[#This Row],[Colonna1]]</f>
        <v>30.84</v>
      </c>
    </row>
    <row r="142" spans="1:17" x14ac:dyDescent="0.3">
      <c r="A142" t="s">
        <v>346</v>
      </c>
      <c r="B142" t="s">
        <v>347</v>
      </c>
      <c r="C142">
        <v>45.11</v>
      </c>
      <c r="D142">
        <v>1.07</v>
      </c>
      <c r="E142">
        <v>1.06</v>
      </c>
      <c r="F142">
        <v>1.08</v>
      </c>
      <c r="G142">
        <v>3.73</v>
      </c>
      <c r="H142">
        <v>0.89</v>
      </c>
      <c r="I142">
        <v>0.88</v>
      </c>
      <c r="J142">
        <v>0.86</v>
      </c>
      <c r="K142">
        <v>0.88</v>
      </c>
      <c r="L142">
        <v>0.84</v>
      </c>
      <c r="M142">
        <v>0.88</v>
      </c>
      <c r="N142">
        <v>0.95</v>
      </c>
      <c r="O142">
        <v>0.85</v>
      </c>
      <c r="P142">
        <f>SUM(power_gpu[[#This Row],[core0-power]:[core11-power]])</f>
        <v>13.969999999999999</v>
      </c>
      <c r="Q142">
        <f>power_gpu[[#This Row],[socket0-package-power]]-power_gpu[[#This Row],[Colonna1]]</f>
        <v>31.14</v>
      </c>
    </row>
    <row r="143" spans="1:17" x14ac:dyDescent="0.3">
      <c r="A143" t="s">
        <v>348</v>
      </c>
      <c r="B143" t="s">
        <v>349</v>
      </c>
      <c r="C143">
        <v>45.4</v>
      </c>
      <c r="D143">
        <v>1.1000000000000001</v>
      </c>
      <c r="E143">
        <v>1.0900000000000001</v>
      </c>
      <c r="F143">
        <v>1.1299999999999999</v>
      </c>
      <c r="G143">
        <v>3.82</v>
      </c>
      <c r="H143">
        <v>0.87</v>
      </c>
      <c r="I143">
        <v>0.87</v>
      </c>
      <c r="J143">
        <v>0.93</v>
      </c>
      <c r="K143">
        <v>0.85</v>
      </c>
      <c r="L143">
        <v>0.87</v>
      </c>
      <c r="M143">
        <v>0.87</v>
      </c>
      <c r="N143">
        <v>0.9</v>
      </c>
      <c r="O143">
        <v>0.94</v>
      </c>
      <c r="P143">
        <f>SUM(power_gpu[[#This Row],[core0-power]:[core11-power]])</f>
        <v>14.239999999999997</v>
      </c>
      <c r="Q143">
        <f>power_gpu[[#This Row],[socket0-package-power]]-power_gpu[[#This Row],[Colonna1]]</f>
        <v>31.160000000000004</v>
      </c>
    </row>
    <row r="144" spans="1:17" x14ac:dyDescent="0.3">
      <c r="A144" t="s">
        <v>350</v>
      </c>
      <c r="B144" t="s">
        <v>351</v>
      </c>
      <c r="C144">
        <v>44.75</v>
      </c>
      <c r="D144">
        <v>1.08</v>
      </c>
      <c r="E144">
        <v>1.07</v>
      </c>
      <c r="F144">
        <v>1.1000000000000001</v>
      </c>
      <c r="G144">
        <v>3.73</v>
      </c>
      <c r="H144">
        <v>0.89</v>
      </c>
      <c r="I144">
        <v>0.85</v>
      </c>
      <c r="J144">
        <v>0.87</v>
      </c>
      <c r="K144">
        <v>0.91</v>
      </c>
      <c r="L144">
        <v>0.83</v>
      </c>
      <c r="M144">
        <v>0.89</v>
      </c>
      <c r="N144">
        <v>0.88</v>
      </c>
      <c r="O144">
        <v>0.87</v>
      </c>
      <c r="P144">
        <f>SUM(power_gpu[[#This Row],[core0-power]:[core11-power]])</f>
        <v>13.97</v>
      </c>
      <c r="Q144">
        <f>power_gpu[[#This Row],[socket0-package-power]]-power_gpu[[#This Row],[Colonna1]]</f>
        <v>30.78</v>
      </c>
    </row>
    <row r="145" spans="1:17" x14ac:dyDescent="0.3">
      <c r="A145" t="s">
        <v>352</v>
      </c>
      <c r="B145" t="s">
        <v>353</v>
      </c>
      <c r="C145">
        <v>45.33</v>
      </c>
      <c r="D145">
        <v>1.06</v>
      </c>
      <c r="E145">
        <v>1.06</v>
      </c>
      <c r="F145">
        <v>1.0900000000000001</v>
      </c>
      <c r="G145">
        <v>3.79</v>
      </c>
      <c r="H145">
        <v>0.89</v>
      </c>
      <c r="I145">
        <v>0.89</v>
      </c>
      <c r="J145">
        <v>0.86</v>
      </c>
      <c r="K145">
        <v>0.88</v>
      </c>
      <c r="L145">
        <v>0.93</v>
      </c>
      <c r="M145">
        <v>0.87</v>
      </c>
      <c r="N145">
        <v>0.87</v>
      </c>
      <c r="O145">
        <v>0.91</v>
      </c>
      <c r="P145">
        <f>SUM(power_gpu[[#This Row],[core0-power]:[core11-power]])</f>
        <v>14.099999999999998</v>
      </c>
      <c r="Q145">
        <f>power_gpu[[#This Row],[socket0-package-power]]-power_gpu[[#This Row],[Colonna1]]</f>
        <v>31.23</v>
      </c>
    </row>
    <row r="146" spans="1:17" x14ac:dyDescent="0.3">
      <c r="A146" t="s">
        <v>354</v>
      </c>
      <c r="B146" t="s">
        <v>355</v>
      </c>
      <c r="C146">
        <v>44.71</v>
      </c>
      <c r="D146">
        <v>1.08</v>
      </c>
      <c r="E146">
        <v>1.07</v>
      </c>
      <c r="F146">
        <v>1.08</v>
      </c>
      <c r="G146">
        <v>3.74</v>
      </c>
      <c r="H146">
        <v>1.06</v>
      </c>
      <c r="I146">
        <v>0.86</v>
      </c>
      <c r="J146">
        <v>0.92</v>
      </c>
      <c r="K146">
        <v>0.83</v>
      </c>
      <c r="L146">
        <v>0.85</v>
      </c>
      <c r="M146">
        <v>0.82</v>
      </c>
      <c r="N146">
        <v>0.89</v>
      </c>
      <c r="O146">
        <v>0.97</v>
      </c>
      <c r="P146">
        <f>SUM(power_gpu[[#This Row],[core0-power]:[core11-power]])</f>
        <v>14.170000000000002</v>
      </c>
      <c r="Q146">
        <f>power_gpu[[#This Row],[socket0-package-power]]-power_gpu[[#This Row],[Colonna1]]</f>
        <v>30.54</v>
      </c>
    </row>
    <row r="147" spans="1:17" x14ac:dyDescent="0.3">
      <c r="A147" t="s">
        <v>356</v>
      </c>
      <c r="B147" t="s">
        <v>357</v>
      </c>
      <c r="C147">
        <v>44.71</v>
      </c>
      <c r="D147">
        <v>1.03</v>
      </c>
      <c r="E147">
        <v>1.01</v>
      </c>
      <c r="F147">
        <v>1.04</v>
      </c>
      <c r="G147">
        <v>3.56</v>
      </c>
      <c r="H147">
        <v>0.86</v>
      </c>
      <c r="I147">
        <v>0.82</v>
      </c>
      <c r="J147">
        <v>0.81</v>
      </c>
      <c r="K147">
        <v>1.02</v>
      </c>
      <c r="L147">
        <v>0.81</v>
      </c>
      <c r="M147">
        <v>0.84</v>
      </c>
      <c r="N147">
        <v>0.79</v>
      </c>
      <c r="O147">
        <v>0.91</v>
      </c>
      <c r="P147">
        <f>SUM(power_gpu[[#This Row],[core0-power]:[core11-power]])</f>
        <v>13.5</v>
      </c>
      <c r="Q147">
        <f>power_gpu[[#This Row],[socket0-package-power]]-power_gpu[[#This Row],[Colonna1]]</f>
        <v>31.21</v>
      </c>
    </row>
    <row r="148" spans="1:17" x14ac:dyDescent="0.3">
      <c r="A148" t="s">
        <v>358</v>
      </c>
      <c r="B148" t="s">
        <v>359</v>
      </c>
      <c r="C148">
        <v>45.13</v>
      </c>
      <c r="D148">
        <v>1.06</v>
      </c>
      <c r="E148">
        <v>1.06</v>
      </c>
      <c r="F148">
        <v>1.0900000000000001</v>
      </c>
      <c r="G148">
        <v>3.71</v>
      </c>
      <c r="H148">
        <v>0.81</v>
      </c>
      <c r="I148">
        <v>0.84</v>
      </c>
      <c r="J148">
        <v>0.84</v>
      </c>
      <c r="K148">
        <v>0.84</v>
      </c>
      <c r="L148">
        <v>0.91</v>
      </c>
      <c r="M148">
        <v>0.95</v>
      </c>
      <c r="N148">
        <v>0.96</v>
      </c>
      <c r="O148">
        <v>0.91</v>
      </c>
      <c r="P148">
        <f>SUM(power_gpu[[#This Row],[core0-power]:[core11-power]])</f>
        <v>13.98</v>
      </c>
      <c r="Q148">
        <f>power_gpu[[#This Row],[socket0-package-power]]-power_gpu[[#This Row],[Colonna1]]</f>
        <v>31.150000000000002</v>
      </c>
    </row>
    <row r="149" spans="1:17" x14ac:dyDescent="0.3">
      <c r="A149" t="s">
        <v>360</v>
      </c>
      <c r="B149" t="s">
        <v>361</v>
      </c>
      <c r="C149">
        <v>45.32</v>
      </c>
      <c r="D149">
        <v>1.08</v>
      </c>
      <c r="E149">
        <v>1.07</v>
      </c>
      <c r="F149">
        <v>1.1000000000000001</v>
      </c>
      <c r="G149">
        <v>3.77</v>
      </c>
      <c r="H149">
        <v>0.86</v>
      </c>
      <c r="I149">
        <v>0.91</v>
      </c>
      <c r="J149">
        <v>0.88</v>
      </c>
      <c r="K149">
        <v>0.89</v>
      </c>
      <c r="L149">
        <v>0.9</v>
      </c>
      <c r="M149">
        <v>0.95</v>
      </c>
      <c r="N149">
        <v>0.87</v>
      </c>
      <c r="O149">
        <v>0.86</v>
      </c>
      <c r="P149">
        <f>SUM(power_gpu[[#This Row],[core0-power]:[core11-power]])</f>
        <v>14.14</v>
      </c>
      <c r="Q149">
        <f>power_gpu[[#This Row],[socket0-package-power]]-power_gpu[[#This Row],[Colonna1]]</f>
        <v>31.18</v>
      </c>
    </row>
    <row r="150" spans="1:17" x14ac:dyDescent="0.3">
      <c r="A150" t="s">
        <v>362</v>
      </c>
      <c r="B150" t="s">
        <v>363</v>
      </c>
      <c r="C150">
        <v>45.06</v>
      </c>
      <c r="D150">
        <v>1.1200000000000001</v>
      </c>
      <c r="E150">
        <v>1.1000000000000001</v>
      </c>
      <c r="F150">
        <v>1.1299999999999999</v>
      </c>
      <c r="G150">
        <v>3.91</v>
      </c>
      <c r="H150">
        <v>0.85</v>
      </c>
      <c r="I150">
        <v>0.9</v>
      </c>
      <c r="J150">
        <v>0.88</v>
      </c>
      <c r="K150">
        <v>0.86</v>
      </c>
      <c r="L150">
        <v>0.9</v>
      </c>
      <c r="M150">
        <v>0.93</v>
      </c>
      <c r="N150">
        <v>0.91</v>
      </c>
      <c r="O150">
        <v>0.97</v>
      </c>
      <c r="P150">
        <f>SUM(power_gpu[[#This Row],[core0-power]:[core11-power]])</f>
        <v>14.46</v>
      </c>
      <c r="Q150">
        <f>power_gpu[[#This Row],[socket0-package-power]]-power_gpu[[#This Row],[Colonna1]]</f>
        <v>30.6</v>
      </c>
    </row>
    <row r="151" spans="1:17" x14ac:dyDescent="0.3">
      <c r="A151" t="s">
        <v>364</v>
      </c>
      <c r="B151" t="s">
        <v>365</v>
      </c>
      <c r="C151">
        <v>43.48</v>
      </c>
      <c r="D151">
        <v>1.04</v>
      </c>
      <c r="E151">
        <v>1.05</v>
      </c>
      <c r="F151">
        <v>1.07</v>
      </c>
      <c r="G151">
        <v>3.48</v>
      </c>
      <c r="H151">
        <v>0.88</v>
      </c>
      <c r="I151">
        <v>0.82</v>
      </c>
      <c r="J151">
        <v>0.98</v>
      </c>
      <c r="K151">
        <v>0.97</v>
      </c>
      <c r="L151">
        <v>0.91</v>
      </c>
      <c r="M151">
        <v>0.99</v>
      </c>
      <c r="N151">
        <v>0.96</v>
      </c>
      <c r="O151">
        <v>0.91</v>
      </c>
      <c r="P151">
        <f>SUM(power_gpu[[#This Row],[core0-power]:[core11-power]])</f>
        <v>14.060000000000002</v>
      </c>
      <c r="Q151">
        <f>power_gpu[[#This Row],[socket0-package-power]]-power_gpu[[#This Row],[Colonna1]]</f>
        <v>29.419999999999995</v>
      </c>
    </row>
    <row r="152" spans="1:17" x14ac:dyDescent="0.3">
      <c r="A152" t="s">
        <v>366</v>
      </c>
      <c r="B152" t="s">
        <v>367</v>
      </c>
      <c r="C152">
        <v>46.12</v>
      </c>
      <c r="D152">
        <v>1.1499999999999999</v>
      </c>
      <c r="E152">
        <v>1.1399999999999999</v>
      </c>
      <c r="F152">
        <v>1.1599999999999999</v>
      </c>
      <c r="G152">
        <v>3.91</v>
      </c>
      <c r="H152">
        <v>0.87</v>
      </c>
      <c r="I152">
        <v>0.92</v>
      </c>
      <c r="J152">
        <v>0.94</v>
      </c>
      <c r="K152">
        <v>0.88</v>
      </c>
      <c r="L152">
        <v>0.87</v>
      </c>
      <c r="M152">
        <v>0.93</v>
      </c>
      <c r="N152">
        <v>0.93</v>
      </c>
      <c r="O152">
        <v>0.91</v>
      </c>
      <c r="P152">
        <f>SUM(power_gpu[[#This Row],[core0-power]:[core11-power]])</f>
        <v>14.61</v>
      </c>
      <c r="Q152">
        <f>power_gpu[[#This Row],[socket0-package-power]]-power_gpu[[#This Row],[Colonna1]]</f>
        <v>31.509999999999998</v>
      </c>
    </row>
    <row r="153" spans="1:17" x14ac:dyDescent="0.3">
      <c r="A153" t="s">
        <v>368</v>
      </c>
      <c r="B153" t="s">
        <v>369</v>
      </c>
      <c r="C153">
        <v>44.89</v>
      </c>
      <c r="D153">
        <v>1.08</v>
      </c>
      <c r="E153">
        <v>1.06</v>
      </c>
      <c r="F153">
        <v>1.0900000000000001</v>
      </c>
      <c r="G153">
        <v>3.74</v>
      </c>
      <c r="H153">
        <v>0.89</v>
      </c>
      <c r="I153">
        <v>0.85</v>
      </c>
      <c r="J153">
        <v>0.88</v>
      </c>
      <c r="K153">
        <v>0.86</v>
      </c>
      <c r="L153">
        <v>0.89</v>
      </c>
      <c r="M153">
        <v>0.87</v>
      </c>
      <c r="N153">
        <v>0.91</v>
      </c>
      <c r="O153">
        <v>0.94</v>
      </c>
      <c r="P153">
        <f>SUM(power_gpu[[#This Row],[core0-power]:[core11-power]])</f>
        <v>14.06</v>
      </c>
      <c r="Q153">
        <f>power_gpu[[#This Row],[socket0-package-power]]-power_gpu[[#This Row],[Colonna1]]</f>
        <v>30.83</v>
      </c>
    </row>
    <row r="154" spans="1:17" x14ac:dyDescent="0.3">
      <c r="A154" t="s">
        <v>370</v>
      </c>
      <c r="B154" t="s">
        <v>371</v>
      </c>
      <c r="C154">
        <v>44.76</v>
      </c>
      <c r="D154">
        <v>1.05</v>
      </c>
      <c r="E154">
        <v>1.03</v>
      </c>
      <c r="F154">
        <v>1.06</v>
      </c>
      <c r="G154">
        <v>3.64</v>
      </c>
      <c r="H154">
        <v>0.84</v>
      </c>
      <c r="I154">
        <v>0.91</v>
      </c>
      <c r="J154">
        <v>0.88</v>
      </c>
      <c r="K154">
        <v>0.81</v>
      </c>
      <c r="L154">
        <v>0.87</v>
      </c>
      <c r="M154">
        <v>0.85</v>
      </c>
      <c r="N154">
        <v>0.9</v>
      </c>
      <c r="O154">
        <v>0.84</v>
      </c>
      <c r="P154">
        <f>SUM(power_gpu[[#This Row],[core0-power]:[core11-power]])</f>
        <v>13.68</v>
      </c>
      <c r="Q154">
        <f>power_gpu[[#This Row],[socket0-package-power]]-power_gpu[[#This Row],[Colonna1]]</f>
        <v>31.08</v>
      </c>
    </row>
    <row r="155" spans="1:17" x14ac:dyDescent="0.3">
      <c r="A155" t="s">
        <v>372</v>
      </c>
      <c r="B155" t="s">
        <v>373</v>
      </c>
      <c r="C155">
        <v>45.19</v>
      </c>
      <c r="D155">
        <v>1.07</v>
      </c>
      <c r="E155">
        <v>1.07</v>
      </c>
      <c r="F155">
        <v>1.0900000000000001</v>
      </c>
      <c r="G155">
        <v>3.64</v>
      </c>
      <c r="H155">
        <v>0.85</v>
      </c>
      <c r="I155">
        <v>0.91</v>
      </c>
      <c r="J155">
        <v>0.92</v>
      </c>
      <c r="K155">
        <v>0.95</v>
      </c>
      <c r="L155">
        <v>0.86</v>
      </c>
      <c r="M155">
        <v>0.88</v>
      </c>
      <c r="N155">
        <v>1</v>
      </c>
      <c r="O155">
        <v>0.96</v>
      </c>
      <c r="P155">
        <f>SUM(power_gpu[[#This Row],[core0-power]:[core11-power]])</f>
        <v>14.2</v>
      </c>
      <c r="Q155">
        <f>power_gpu[[#This Row],[socket0-package-power]]-power_gpu[[#This Row],[Colonna1]]</f>
        <v>30.99</v>
      </c>
    </row>
    <row r="156" spans="1:17" x14ac:dyDescent="0.3">
      <c r="A156" t="s">
        <v>374</v>
      </c>
      <c r="B156" t="s">
        <v>375</v>
      </c>
      <c r="C156">
        <v>45.06</v>
      </c>
      <c r="D156">
        <v>1.07</v>
      </c>
      <c r="E156">
        <v>1.07</v>
      </c>
      <c r="F156">
        <v>1.1100000000000001</v>
      </c>
      <c r="G156">
        <v>3.71</v>
      </c>
      <c r="H156">
        <v>1.06</v>
      </c>
      <c r="I156">
        <v>0.88</v>
      </c>
      <c r="J156">
        <v>0.88</v>
      </c>
      <c r="K156">
        <v>0.85</v>
      </c>
      <c r="L156">
        <v>0.88</v>
      </c>
      <c r="M156">
        <v>0.88</v>
      </c>
      <c r="N156">
        <v>0.93</v>
      </c>
      <c r="O156">
        <v>0.9</v>
      </c>
      <c r="P156">
        <f>SUM(power_gpu[[#This Row],[core0-power]:[core11-power]])</f>
        <v>14.220000000000002</v>
      </c>
      <c r="Q156">
        <f>power_gpu[[#This Row],[socket0-package-power]]-power_gpu[[#This Row],[Colonna1]]</f>
        <v>30.84</v>
      </c>
    </row>
    <row r="157" spans="1:17" x14ac:dyDescent="0.3">
      <c r="A157" t="s">
        <v>376</v>
      </c>
      <c r="B157" t="s">
        <v>377</v>
      </c>
      <c r="C157">
        <v>45.08</v>
      </c>
      <c r="D157">
        <v>1.03</v>
      </c>
      <c r="E157">
        <v>1.03</v>
      </c>
      <c r="F157">
        <v>1.06</v>
      </c>
      <c r="G157">
        <v>3.5</v>
      </c>
      <c r="H157">
        <v>0.96</v>
      </c>
      <c r="I157">
        <v>0.84</v>
      </c>
      <c r="J157">
        <v>0.81</v>
      </c>
      <c r="K157">
        <v>0.79</v>
      </c>
      <c r="L157">
        <v>0.84</v>
      </c>
      <c r="M157">
        <v>0.85</v>
      </c>
      <c r="N157">
        <v>0.96</v>
      </c>
      <c r="O157">
        <v>0.86</v>
      </c>
      <c r="P157">
        <f>SUM(power_gpu[[#This Row],[core0-power]:[core11-power]])</f>
        <v>13.529999999999998</v>
      </c>
      <c r="Q157">
        <f>power_gpu[[#This Row],[socket0-package-power]]-power_gpu[[#This Row],[Colonna1]]</f>
        <v>31.55</v>
      </c>
    </row>
    <row r="158" spans="1:17" x14ac:dyDescent="0.3">
      <c r="A158" t="s">
        <v>378</v>
      </c>
      <c r="B158" t="s">
        <v>379</v>
      </c>
      <c r="C158">
        <v>45.46</v>
      </c>
      <c r="D158">
        <v>1.02</v>
      </c>
      <c r="E158">
        <v>1.02</v>
      </c>
      <c r="F158">
        <v>1.06</v>
      </c>
      <c r="G158">
        <v>3.58</v>
      </c>
      <c r="H158">
        <v>0.86</v>
      </c>
      <c r="I158">
        <v>0.81</v>
      </c>
      <c r="J158">
        <v>0.94</v>
      </c>
      <c r="K158">
        <v>0.81</v>
      </c>
      <c r="L158">
        <v>0.81</v>
      </c>
      <c r="M158">
        <v>0.88</v>
      </c>
      <c r="N158">
        <v>0.85</v>
      </c>
      <c r="O158">
        <v>0.87</v>
      </c>
      <c r="P158">
        <f>SUM(power_gpu[[#This Row],[core0-power]:[core11-power]])</f>
        <v>13.51</v>
      </c>
      <c r="Q158">
        <f>power_gpu[[#This Row],[socket0-package-power]]-power_gpu[[#This Row],[Colonna1]]</f>
        <v>31.950000000000003</v>
      </c>
    </row>
    <row r="159" spans="1:17" x14ac:dyDescent="0.3">
      <c r="A159" t="s">
        <v>380</v>
      </c>
      <c r="B159" t="s">
        <v>381</v>
      </c>
      <c r="C159">
        <v>44.51</v>
      </c>
      <c r="D159">
        <v>1.05</v>
      </c>
      <c r="E159">
        <v>1.03</v>
      </c>
      <c r="F159">
        <v>1.05</v>
      </c>
      <c r="G159">
        <v>3.63</v>
      </c>
      <c r="H159">
        <v>0.86</v>
      </c>
      <c r="I159">
        <v>0.83</v>
      </c>
      <c r="J159">
        <v>0.82</v>
      </c>
      <c r="K159">
        <v>0.84</v>
      </c>
      <c r="L159">
        <v>0.88</v>
      </c>
      <c r="M159">
        <v>0.9</v>
      </c>
      <c r="N159">
        <v>0.79</v>
      </c>
      <c r="O159">
        <v>0.9</v>
      </c>
      <c r="P159">
        <f>SUM(power_gpu[[#This Row],[core0-power]:[core11-power]])</f>
        <v>13.58</v>
      </c>
      <c r="Q159">
        <f>power_gpu[[#This Row],[socket0-package-power]]-power_gpu[[#This Row],[Colonna1]]</f>
        <v>30.93</v>
      </c>
    </row>
    <row r="160" spans="1:17" x14ac:dyDescent="0.3">
      <c r="A160" t="s">
        <v>382</v>
      </c>
      <c r="B160" t="s">
        <v>383</v>
      </c>
      <c r="C160">
        <v>44.96</v>
      </c>
      <c r="D160">
        <v>1.05</v>
      </c>
      <c r="E160">
        <v>1.04</v>
      </c>
      <c r="F160">
        <v>1.06</v>
      </c>
      <c r="G160">
        <v>3.68</v>
      </c>
      <c r="H160">
        <v>0.82</v>
      </c>
      <c r="I160">
        <v>0.86</v>
      </c>
      <c r="J160">
        <v>0.86</v>
      </c>
      <c r="K160">
        <v>0.88</v>
      </c>
      <c r="L160">
        <v>0.87</v>
      </c>
      <c r="M160">
        <v>0.92</v>
      </c>
      <c r="N160">
        <v>0.88</v>
      </c>
      <c r="O160">
        <v>0.8</v>
      </c>
      <c r="P160">
        <f>SUM(power_gpu[[#This Row],[core0-power]:[core11-power]])</f>
        <v>13.72</v>
      </c>
      <c r="Q160">
        <f>power_gpu[[#This Row],[socket0-package-power]]-power_gpu[[#This Row],[Colonna1]]</f>
        <v>31.240000000000002</v>
      </c>
    </row>
    <row r="161" spans="1:17" x14ac:dyDescent="0.3">
      <c r="A161" t="s">
        <v>384</v>
      </c>
      <c r="B161" t="s">
        <v>385</v>
      </c>
      <c r="C161">
        <v>44.77</v>
      </c>
      <c r="D161">
        <v>1.03</v>
      </c>
      <c r="E161">
        <v>1.03</v>
      </c>
      <c r="F161">
        <v>1.06</v>
      </c>
      <c r="G161">
        <v>3.66</v>
      </c>
      <c r="H161">
        <v>0.82</v>
      </c>
      <c r="I161">
        <v>0.85</v>
      </c>
      <c r="J161">
        <v>0.81</v>
      </c>
      <c r="K161">
        <v>0.8</v>
      </c>
      <c r="L161">
        <v>0.83</v>
      </c>
      <c r="M161">
        <v>0.82</v>
      </c>
      <c r="N161">
        <v>0.92</v>
      </c>
      <c r="O161">
        <v>0.8</v>
      </c>
      <c r="P161">
        <f>SUM(power_gpu[[#This Row],[core0-power]:[core11-power]])</f>
        <v>13.430000000000003</v>
      </c>
      <c r="Q161">
        <f>power_gpu[[#This Row],[socket0-package-power]]-power_gpu[[#This Row],[Colonna1]]</f>
        <v>31.34</v>
      </c>
    </row>
    <row r="162" spans="1:17" x14ac:dyDescent="0.3">
      <c r="A162" t="s">
        <v>386</v>
      </c>
      <c r="B162" t="s">
        <v>387</v>
      </c>
      <c r="C162">
        <v>45.07</v>
      </c>
      <c r="D162">
        <v>1.04</v>
      </c>
      <c r="E162">
        <v>1.04</v>
      </c>
      <c r="F162">
        <v>1.05</v>
      </c>
      <c r="G162">
        <v>3.6</v>
      </c>
      <c r="H162">
        <v>0.83</v>
      </c>
      <c r="I162">
        <v>0.85</v>
      </c>
      <c r="J162">
        <v>0.83</v>
      </c>
      <c r="K162">
        <v>0.82</v>
      </c>
      <c r="L162">
        <v>0.86</v>
      </c>
      <c r="M162">
        <v>0.89</v>
      </c>
      <c r="N162">
        <v>0.91</v>
      </c>
      <c r="O162">
        <v>0.91</v>
      </c>
      <c r="P162">
        <f>SUM(power_gpu[[#This Row],[core0-power]:[core11-power]])</f>
        <v>13.63</v>
      </c>
      <c r="Q162">
        <f>power_gpu[[#This Row],[socket0-package-power]]-power_gpu[[#This Row],[Colonna1]]</f>
        <v>31.439999999999998</v>
      </c>
    </row>
    <row r="163" spans="1:17" x14ac:dyDescent="0.3">
      <c r="A163" t="s">
        <v>388</v>
      </c>
      <c r="B163" t="s">
        <v>389</v>
      </c>
      <c r="C163">
        <v>45.54</v>
      </c>
      <c r="D163">
        <v>1.07</v>
      </c>
      <c r="E163">
        <v>1.07</v>
      </c>
      <c r="F163">
        <v>1.0900000000000001</v>
      </c>
      <c r="G163">
        <v>3.69</v>
      </c>
      <c r="H163">
        <v>0.85</v>
      </c>
      <c r="I163">
        <v>0.85</v>
      </c>
      <c r="J163">
        <v>0.85</v>
      </c>
      <c r="K163">
        <v>0.9</v>
      </c>
      <c r="L163">
        <v>0.8</v>
      </c>
      <c r="M163">
        <v>0.85</v>
      </c>
      <c r="N163">
        <v>0.9</v>
      </c>
      <c r="O163">
        <v>0.88</v>
      </c>
      <c r="P163">
        <f>SUM(power_gpu[[#This Row],[core0-power]:[core11-power]])</f>
        <v>13.8</v>
      </c>
      <c r="Q163">
        <f>power_gpu[[#This Row],[socket0-package-power]]-power_gpu[[#This Row],[Colonna1]]</f>
        <v>31.74</v>
      </c>
    </row>
    <row r="164" spans="1:17" x14ac:dyDescent="0.3">
      <c r="A164" t="s">
        <v>390</v>
      </c>
      <c r="B164" t="s">
        <v>391</v>
      </c>
      <c r="C164">
        <v>45.11</v>
      </c>
      <c r="D164">
        <v>1.08</v>
      </c>
      <c r="E164">
        <v>1.08</v>
      </c>
      <c r="F164">
        <v>1.0900000000000001</v>
      </c>
      <c r="G164">
        <v>3.68</v>
      </c>
      <c r="H164">
        <v>0.85</v>
      </c>
      <c r="I164">
        <v>0.84</v>
      </c>
      <c r="J164">
        <v>0.88</v>
      </c>
      <c r="K164">
        <v>0.89</v>
      </c>
      <c r="L164">
        <v>0.92</v>
      </c>
      <c r="M164">
        <v>0.9</v>
      </c>
      <c r="N164">
        <v>0.87</v>
      </c>
      <c r="O164">
        <v>0.91</v>
      </c>
      <c r="P164">
        <f>SUM(power_gpu[[#This Row],[core0-power]:[core11-power]])</f>
        <v>13.99</v>
      </c>
      <c r="Q164">
        <f>power_gpu[[#This Row],[socket0-package-power]]-power_gpu[[#This Row],[Colonna1]]</f>
        <v>31.119999999999997</v>
      </c>
    </row>
    <row r="165" spans="1:17" x14ac:dyDescent="0.3">
      <c r="A165" t="s">
        <v>392</v>
      </c>
      <c r="B165" t="s">
        <v>393</v>
      </c>
      <c r="C165">
        <v>44.6</v>
      </c>
      <c r="D165">
        <v>1.03</v>
      </c>
      <c r="E165">
        <v>1.03</v>
      </c>
      <c r="F165">
        <v>1.05</v>
      </c>
      <c r="G165">
        <v>3.59</v>
      </c>
      <c r="H165">
        <v>0.86</v>
      </c>
      <c r="I165">
        <v>0.84</v>
      </c>
      <c r="J165">
        <v>0.92</v>
      </c>
      <c r="K165">
        <v>0.82</v>
      </c>
      <c r="L165">
        <v>0.87</v>
      </c>
      <c r="M165">
        <v>0.81</v>
      </c>
      <c r="N165">
        <v>0.84</v>
      </c>
      <c r="O165">
        <v>0.86</v>
      </c>
      <c r="P165">
        <f>SUM(power_gpu[[#This Row],[core0-power]:[core11-power]])</f>
        <v>13.52</v>
      </c>
      <c r="Q165">
        <f>power_gpu[[#This Row],[socket0-package-power]]-power_gpu[[#This Row],[Colonna1]]</f>
        <v>31.080000000000002</v>
      </c>
    </row>
    <row r="166" spans="1:17" x14ac:dyDescent="0.3">
      <c r="A166" t="s">
        <v>394</v>
      </c>
      <c r="B166" t="s">
        <v>395</v>
      </c>
      <c r="C166">
        <v>44.76</v>
      </c>
      <c r="D166">
        <v>1.05</v>
      </c>
      <c r="E166">
        <v>1.04</v>
      </c>
      <c r="F166">
        <v>1.07</v>
      </c>
      <c r="G166">
        <v>3.7</v>
      </c>
      <c r="H166">
        <v>1.03</v>
      </c>
      <c r="I166">
        <v>0.87</v>
      </c>
      <c r="J166">
        <v>0.82</v>
      </c>
      <c r="K166">
        <v>0.84</v>
      </c>
      <c r="L166">
        <v>0.89</v>
      </c>
      <c r="M166">
        <v>0.91</v>
      </c>
      <c r="N166">
        <v>0.92</v>
      </c>
      <c r="O166">
        <v>0.82</v>
      </c>
      <c r="P166">
        <f>SUM(power_gpu[[#This Row],[core0-power]:[core11-power]])</f>
        <v>13.96</v>
      </c>
      <c r="Q166">
        <f>power_gpu[[#This Row],[socket0-package-power]]-power_gpu[[#This Row],[Colonna1]]</f>
        <v>30.799999999999997</v>
      </c>
    </row>
    <row r="167" spans="1:17" x14ac:dyDescent="0.3">
      <c r="A167" t="s">
        <v>396</v>
      </c>
      <c r="B167" t="s">
        <v>397</v>
      </c>
      <c r="C167">
        <v>45.3</v>
      </c>
      <c r="D167">
        <v>1.04</v>
      </c>
      <c r="E167">
        <v>1.04</v>
      </c>
      <c r="F167">
        <v>1.07</v>
      </c>
      <c r="G167">
        <v>3.58</v>
      </c>
      <c r="H167">
        <v>0.86</v>
      </c>
      <c r="I167">
        <v>0.87</v>
      </c>
      <c r="J167">
        <v>0.83</v>
      </c>
      <c r="K167">
        <v>0.81</v>
      </c>
      <c r="L167">
        <v>0.87</v>
      </c>
      <c r="M167">
        <v>0.94</v>
      </c>
      <c r="N167">
        <v>1.0900000000000001</v>
      </c>
      <c r="O167">
        <v>0.81</v>
      </c>
      <c r="P167">
        <f>SUM(power_gpu[[#This Row],[core0-power]:[core11-power]])</f>
        <v>13.81</v>
      </c>
      <c r="Q167">
        <f>power_gpu[[#This Row],[socket0-package-power]]-power_gpu[[#This Row],[Colonna1]]</f>
        <v>31.489999999999995</v>
      </c>
    </row>
    <row r="168" spans="1:17" x14ac:dyDescent="0.3">
      <c r="A168" t="s">
        <v>398</v>
      </c>
      <c r="B168" t="s">
        <v>399</v>
      </c>
      <c r="C168">
        <v>45.01</v>
      </c>
      <c r="D168">
        <v>1.05</v>
      </c>
      <c r="E168">
        <v>1.03</v>
      </c>
      <c r="F168">
        <v>1.06</v>
      </c>
      <c r="G168">
        <v>3.6</v>
      </c>
      <c r="H168">
        <v>0.87</v>
      </c>
      <c r="I168">
        <v>0.85</v>
      </c>
      <c r="J168">
        <v>0.85</v>
      </c>
      <c r="K168">
        <v>0.95</v>
      </c>
      <c r="L168">
        <v>0.94</v>
      </c>
      <c r="M168">
        <v>0.86</v>
      </c>
      <c r="N168">
        <v>0.94</v>
      </c>
      <c r="O168">
        <v>0.88</v>
      </c>
      <c r="P168">
        <f>SUM(power_gpu[[#This Row],[core0-power]:[core11-power]])</f>
        <v>13.879999999999999</v>
      </c>
      <c r="Q168">
        <f>power_gpu[[#This Row],[socket0-package-power]]-power_gpu[[#This Row],[Colonna1]]</f>
        <v>31.13</v>
      </c>
    </row>
    <row r="169" spans="1:17" x14ac:dyDescent="0.3">
      <c r="A169" t="s">
        <v>400</v>
      </c>
      <c r="B169" t="s">
        <v>401</v>
      </c>
      <c r="C169">
        <v>44.6</v>
      </c>
      <c r="D169">
        <v>1.06</v>
      </c>
      <c r="E169">
        <v>1.05</v>
      </c>
      <c r="F169">
        <v>1.08</v>
      </c>
      <c r="G169">
        <v>3.72</v>
      </c>
      <c r="H169">
        <v>0.87</v>
      </c>
      <c r="I169">
        <v>0.83</v>
      </c>
      <c r="J169">
        <v>0.85</v>
      </c>
      <c r="K169">
        <v>0.82</v>
      </c>
      <c r="L169">
        <v>0.86</v>
      </c>
      <c r="M169">
        <v>0.97</v>
      </c>
      <c r="N169">
        <v>0.89</v>
      </c>
      <c r="O169">
        <v>0.88</v>
      </c>
      <c r="P169">
        <f>SUM(power_gpu[[#This Row],[core0-power]:[core11-power]])</f>
        <v>13.88</v>
      </c>
      <c r="Q169">
        <f>power_gpu[[#This Row],[socket0-package-power]]-power_gpu[[#This Row],[Colonna1]]</f>
        <v>30.72</v>
      </c>
    </row>
    <row r="170" spans="1:17" x14ac:dyDescent="0.3">
      <c r="A170" t="s">
        <v>402</v>
      </c>
      <c r="B170" t="s">
        <v>403</v>
      </c>
      <c r="C170">
        <v>45.63</v>
      </c>
      <c r="D170">
        <v>1.08</v>
      </c>
      <c r="E170">
        <v>1.08</v>
      </c>
      <c r="F170">
        <v>1.1000000000000001</v>
      </c>
      <c r="G170">
        <v>3.71</v>
      </c>
      <c r="H170">
        <v>0.85</v>
      </c>
      <c r="I170">
        <v>0.83</v>
      </c>
      <c r="J170">
        <v>0.86</v>
      </c>
      <c r="K170">
        <v>0.85</v>
      </c>
      <c r="L170">
        <v>0.85</v>
      </c>
      <c r="M170">
        <v>0.87</v>
      </c>
      <c r="N170">
        <v>0.83</v>
      </c>
      <c r="O170">
        <v>0.87</v>
      </c>
      <c r="P170">
        <f>SUM(power_gpu[[#This Row],[core0-power]:[core11-power]])</f>
        <v>13.779999999999998</v>
      </c>
      <c r="Q170">
        <f>power_gpu[[#This Row],[socket0-package-power]]-power_gpu[[#This Row],[Colonna1]]</f>
        <v>31.850000000000005</v>
      </c>
    </row>
    <row r="171" spans="1:17" x14ac:dyDescent="0.3">
      <c r="A171" t="s">
        <v>404</v>
      </c>
      <c r="B171" t="s">
        <v>405</v>
      </c>
      <c r="C171">
        <v>44.61</v>
      </c>
      <c r="D171">
        <v>1.04</v>
      </c>
      <c r="E171">
        <v>1.05</v>
      </c>
      <c r="F171">
        <v>1.07</v>
      </c>
      <c r="G171">
        <v>3.6</v>
      </c>
      <c r="H171">
        <v>0.84</v>
      </c>
      <c r="I171">
        <v>0.92</v>
      </c>
      <c r="J171">
        <v>0.89</v>
      </c>
      <c r="K171">
        <v>0.85</v>
      </c>
      <c r="L171">
        <v>0.82</v>
      </c>
      <c r="M171">
        <v>0.82</v>
      </c>
      <c r="N171">
        <v>0.86</v>
      </c>
      <c r="O171">
        <v>0.84</v>
      </c>
      <c r="P171">
        <f>SUM(power_gpu[[#This Row],[core0-power]:[core11-power]])</f>
        <v>13.6</v>
      </c>
      <c r="Q171">
        <f>power_gpu[[#This Row],[socket0-package-power]]-power_gpu[[#This Row],[Colonna1]]</f>
        <v>31.009999999999998</v>
      </c>
    </row>
    <row r="172" spans="1:17" x14ac:dyDescent="0.3">
      <c r="A172" t="s">
        <v>406</v>
      </c>
      <c r="B172" t="s">
        <v>407</v>
      </c>
      <c r="C172">
        <v>45.01</v>
      </c>
      <c r="D172">
        <v>1.05</v>
      </c>
      <c r="E172">
        <v>1.04</v>
      </c>
      <c r="F172">
        <v>1.07</v>
      </c>
      <c r="G172">
        <v>3.64</v>
      </c>
      <c r="H172">
        <v>0.85</v>
      </c>
      <c r="I172">
        <v>0.88</v>
      </c>
      <c r="J172">
        <v>0.81</v>
      </c>
      <c r="K172">
        <v>0.85</v>
      </c>
      <c r="L172">
        <v>0.8</v>
      </c>
      <c r="M172">
        <v>0.82</v>
      </c>
      <c r="N172">
        <v>0.9</v>
      </c>
      <c r="O172">
        <v>0.81</v>
      </c>
      <c r="P172">
        <f>SUM(power_gpu[[#This Row],[core0-power]:[core11-power]])</f>
        <v>13.520000000000003</v>
      </c>
      <c r="Q172">
        <f>power_gpu[[#This Row],[socket0-package-power]]-power_gpu[[#This Row],[Colonna1]]</f>
        <v>31.489999999999995</v>
      </c>
    </row>
    <row r="173" spans="1:17" x14ac:dyDescent="0.3">
      <c r="A173" t="s">
        <v>408</v>
      </c>
      <c r="B173" t="s">
        <v>409</v>
      </c>
      <c r="C173">
        <v>44.61</v>
      </c>
      <c r="D173">
        <v>1.04</v>
      </c>
      <c r="E173">
        <v>1.03</v>
      </c>
      <c r="F173">
        <v>1.06</v>
      </c>
      <c r="G173">
        <v>3.61</v>
      </c>
      <c r="H173">
        <v>0.84</v>
      </c>
      <c r="I173">
        <v>0.81</v>
      </c>
      <c r="J173">
        <v>0.86</v>
      </c>
      <c r="K173">
        <v>0.9</v>
      </c>
      <c r="L173">
        <v>1.05</v>
      </c>
      <c r="M173">
        <v>0.91</v>
      </c>
      <c r="N173">
        <v>0.9</v>
      </c>
      <c r="O173">
        <v>0.91</v>
      </c>
      <c r="P173">
        <f>SUM(power_gpu[[#This Row],[core0-power]:[core11-power]])</f>
        <v>13.920000000000002</v>
      </c>
      <c r="Q173">
        <f>power_gpu[[#This Row],[socket0-package-power]]-power_gpu[[#This Row],[Colonna1]]</f>
        <v>30.689999999999998</v>
      </c>
    </row>
    <row r="174" spans="1:17" x14ac:dyDescent="0.3">
      <c r="A174" t="s">
        <v>410</v>
      </c>
      <c r="B174" t="s">
        <v>411</v>
      </c>
      <c r="C174">
        <v>44.98</v>
      </c>
      <c r="D174">
        <v>1.06</v>
      </c>
      <c r="E174">
        <v>1.06</v>
      </c>
      <c r="F174">
        <v>1.08</v>
      </c>
      <c r="G174">
        <v>3.69</v>
      </c>
      <c r="H174">
        <v>0.88</v>
      </c>
      <c r="I174">
        <v>0.84</v>
      </c>
      <c r="J174">
        <v>0.86</v>
      </c>
      <c r="K174">
        <v>0.84</v>
      </c>
      <c r="L174">
        <v>0.9</v>
      </c>
      <c r="M174">
        <v>0.9</v>
      </c>
      <c r="N174">
        <v>0.85</v>
      </c>
      <c r="O174">
        <v>0.86</v>
      </c>
      <c r="P174">
        <f>SUM(power_gpu[[#This Row],[core0-power]:[core11-power]])</f>
        <v>13.82</v>
      </c>
      <c r="Q174">
        <f>power_gpu[[#This Row],[socket0-package-power]]-power_gpu[[#This Row],[Colonna1]]</f>
        <v>31.159999999999997</v>
      </c>
    </row>
    <row r="175" spans="1:17" x14ac:dyDescent="0.3">
      <c r="A175" t="s">
        <v>412</v>
      </c>
      <c r="B175" t="s">
        <v>413</v>
      </c>
      <c r="C175">
        <v>45.06</v>
      </c>
      <c r="D175">
        <v>1.03</v>
      </c>
      <c r="E175">
        <v>1.03</v>
      </c>
      <c r="F175">
        <v>1.06</v>
      </c>
      <c r="G175">
        <v>3.61</v>
      </c>
      <c r="H175">
        <v>0.85</v>
      </c>
      <c r="I175">
        <v>0.9</v>
      </c>
      <c r="J175">
        <v>0.86</v>
      </c>
      <c r="K175">
        <v>0.89</v>
      </c>
      <c r="L175">
        <v>0.84</v>
      </c>
      <c r="M175">
        <v>0.88</v>
      </c>
      <c r="N175">
        <v>0.89</v>
      </c>
      <c r="O175">
        <v>0.89</v>
      </c>
      <c r="P175">
        <f>SUM(power_gpu[[#This Row],[core0-power]:[core11-power]])</f>
        <v>13.730000000000002</v>
      </c>
      <c r="Q175">
        <f>power_gpu[[#This Row],[socket0-package-power]]-power_gpu[[#This Row],[Colonna1]]</f>
        <v>31.33</v>
      </c>
    </row>
    <row r="176" spans="1:17" x14ac:dyDescent="0.3">
      <c r="A176" t="s">
        <v>414</v>
      </c>
      <c r="B176" t="s">
        <v>415</v>
      </c>
      <c r="C176">
        <v>45.12</v>
      </c>
      <c r="D176">
        <v>1.07</v>
      </c>
      <c r="E176">
        <v>1.06</v>
      </c>
      <c r="F176">
        <v>1.08</v>
      </c>
      <c r="G176">
        <v>3.66</v>
      </c>
      <c r="H176">
        <v>1.08</v>
      </c>
      <c r="I176">
        <v>0.9</v>
      </c>
      <c r="J176">
        <v>0.82</v>
      </c>
      <c r="K176">
        <v>0.84</v>
      </c>
      <c r="L176">
        <v>0.82</v>
      </c>
      <c r="M176">
        <v>0.82</v>
      </c>
      <c r="N176">
        <v>0.88</v>
      </c>
      <c r="O176">
        <v>0.86</v>
      </c>
      <c r="P176">
        <f>SUM(power_gpu[[#This Row],[core0-power]:[core11-power]])</f>
        <v>13.89</v>
      </c>
      <c r="Q176">
        <f>power_gpu[[#This Row],[socket0-package-power]]-power_gpu[[#This Row],[Colonna1]]</f>
        <v>31.229999999999997</v>
      </c>
    </row>
    <row r="177" spans="1:17" x14ac:dyDescent="0.3">
      <c r="A177" t="s">
        <v>416</v>
      </c>
      <c r="B177" t="s">
        <v>417</v>
      </c>
      <c r="C177">
        <v>45.21</v>
      </c>
      <c r="D177">
        <v>1.03</v>
      </c>
      <c r="E177">
        <v>1.02</v>
      </c>
      <c r="F177">
        <v>1.03</v>
      </c>
      <c r="G177">
        <v>3.54</v>
      </c>
      <c r="H177">
        <v>0.89</v>
      </c>
      <c r="I177">
        <v>0.77</v>
      </c>
      <c r="J177">
        <v>0.9</v>
      </c>
      <c r="K177">
        <v>0.85</v>
      </c>
      <c r="L177">
        <v>0.84</v>
      </c>
      <c r="M177">
        <v>0.81</v>
      </c>
      <c r="N177">
        <v>0.86</v>
      </c>
      <c r="O177">
        <v>0.99</v>
      </c>
      <c r="P177">
        <f>SUM(power_gpu[[#This Row],[core0-power]:[core11-power]])</f>
        <v>13.53</v>
      </c>
      <c r="Q177">
        <f>power_gpu[[#This Row],[socket0-package-power]]-power_gpu[[#This Row],[Colonna1]]</f>
        <v>31.68</v>
      </c>
    </row>
    <row r="178" spans="1:17" x14ac:dyDescent="0.3">
      <c r="A178" t="s">
        <v>418</v>
      </c>
      <c r="B178" t="s">
        <v>419</v>
      </c>
      <c r="C178">
        <v>44.95</v>
      </c>
      <c r="D178">
        <v>1.06</v>
      </c>
      <c r="E178">
        <v>1.05</v>
      </c>
      <c r="F178">
        <v>1.07</v>
      </c>
      <c r="G178">
        <v>3.62</v>
      </c>
      <c r="H178">
        <v>0.85</v>
      </c>
      <c r="I178">
        <v>0.81</v>
      </c>
      <c r="J178">
        <v>0.84</v>
      </c>
      <c r="K178">
        <v>0.83</v>
      </c>
      <c r="L178">
        <v>0.85</v>
      </c>
      <c r="M178">
        <v>0.85</v>
      </c>
      <c r="N178">
        <v>0.92</v>
      </c>
      <c r="O178">
        <v>0.87</v>
      </c>
      <c r="P178">
        <f>SUM(power_gpu[[#This Row],[core0-power]:[core11-power]])</f>
        <v>13.62</v>
      </c>
      <c r="Q178">
        <f>power_gpu[[#This Row],[socket0-package-power]]-power_gpu[[#This Row],[Colonna1]]</f>
        <v>31.330000000000005</v>
      </c>
    </row>
    <row r="179" spans="1:17" x14ac:dyDescent="0.3">
      <c r="A179" t="s">
        <v>420</v>
      </c>
      <c r="B179" t="s">
        <v>421</v>
      </c>
      <c r="C179">
        <v>44.78</v>
      </c>
      <c r="D179">
        <v>1.02</v>
      </c>
      <c r="E179">
        <v>1.03</v>
      </c>
      <c r="F179">
        <v>1.05</v>
      </c>
      <c r="G179">
        <v>3.65</v>
      </c>
      <c r="H179">
        <v>0.89</v>
      </c>
      <c r="I179">
        <v>0.88</v>
      </c>
      <c r="J179">
        <v>0.93</v>
      </c>
      <c r="K179">
        <v>0.88</v>
      </c>
      <c r="L179">
        <v>0.86</v>
      </c>
      <c r="M179">
        <v>0.87</v>
      </c>
      <c r="N179">
        <v>0.8</v>
      </c>
      <c r="O179">
        <v>0.86</v>
      </c>
      <c r="P179">
        <f>SUM(power_gpu[[#This Row],[core0-power]:[core11-power]])</f>
        <v>13.719999999999999</v>
      </c>
      <c r="Q179">
        <f>power_gpu[[#This Row],[socket0-package-power]]-power_gpu[[#This Row],[Colonna1]]</f>
        <v>31.060000000000002</v>
      </c>
    </row>
    <row r="180" spans="1:17" x14ac:dyDescent="0.3">
      <c r="A180" t="s">
        <v>422</v>
      </c>
      <c r="B180" t="s">
        <v>423</v>
      </c>
      <c r="C180">
        <v>45.29</v>
      </c>
      <c r="D180">
        <v>1.0900000000000001</v>
      </c>
      <c r="E180">
        <v>1.07</v>
      </c>
      <c r="F180">
        <v>1.1100000000000001</v>
      </c>
      <c r="G180">
        <v>3.68</v>
      </c>
      <c r="H180">
        <v>0.85</v>
      </c>
      <c r="I180">
        <v>0.88</v>
      </c>
      <c r="J180">
        <v>0.85</v>
      </c>
      <c r="K180">
        <v>0.84</v>
      </c>
      <c r="L180">
        <v>0.86</v>
      </c>
      <c r="M180">
        <v>0.93</v>
      </c>
      <c r="N180">
        <v>0.9</v>
      </c>
      <c r="O180">
        <v>0.87</v>
      </c>
      <c r="P180">
        <f>SUM(power_gpu[[#This Row],[core0-power]:[core11-power]])</f>
        <v>13.93</v>
      </c>
      <c r="Q180">
        <f>power_gpu[[#This Row],[socket0-package-power]]-power_gpu[[#This Row],[Colonna1]]</f>
        <v>31.36</v>
      </c>
    </row>
    <row r="181" spans="1:17" x14ac:dyDescent="0.3">
      <c r="A181" t="s">
        <v>424</v>
      </c>
      <c r="B181" t="s">
        <v>425</v>
      </c>
      <c r="C181">
        <v>45.23</v>
      </c>
      <c r="D181">
        <v>1.1000000000000001</v>
      </c>
      <c r="E181">
        <v>1.07</v>
      </c>
      <c r="F181">
        <v>1.1100000000000001</v>
      </c>
      <c r="G181">
        <v>3.73</v>
      </c>
      <c r="H181">
        <v>0.85</v>
      </c>
      <c r="I181">
        <v>0.9</v>
      </c>
      <c r="J181">
        <v>0.91</v>
      </c>
      <c r="K181">
        <v>0.86</v>
      </c>
      <c r="L181">
        <v>0.92</v>
      </c>
      <c r="M181">
        <v>0.88</v>
      </c>
      <c r="N181">
        <v>0.9</v>
      </c>
      <c r="O181">
        <v>0.91</v>
      </c>
      <c r="P181">
        <f>SUM(power_gpu[[#This Row],[core0-power]:[core11-power]])</f>
        <v>14.14</v>
      </c>
      <c r="Q181">
        <f>power_gpu[[#This Row],[socket0-package-power]]-power_gpu[[#This Row],[Colonna1]]</f>
        <v>31.089999999999996</v>
      </c>
    </row>
    <row r="182" spans="1:17" x14ac:dyDescent="0.3">
      <c r="A182" t="s">
        <v>426</v>
      </c>
      <c r="B182" t="s">
        <v>427</v>
      </c>
      <c r="C182">
        <v>45.08</v>
      </c>
      <c r="D182">
        <v>1.08</v>
      </c>
      <c r="E182">
        <v>1.06</v>
      </c>
      <c r="F182">
        <v>1.08</v>
      </c>
      <c r="G182">
        <v>3.69</v>
      </c>
      <c r="H182">
        <v>0.92</v>
      </c>
      <c r="I182">
        <v>0.85</v>
      </c>
      <c r="J182">
        <v>0.9</v>
      </c>
      <c r="K182">
        <v>0.81</v>
      </c>
      <c r="L182">
        <v>0.85</v>
      </c>
      <c r="M182">
        <v>0.85</v>
      </c>
      <c r="N182">
        <v>0.85</v>
      </c>
      <c r="O182">
        <v>0.89</v>
      </c>
      <c r="P182">
        <f>SUM(power_gpu[[#This Row],[core0-power]:[core11-power]])</f>
        <v>13.83</v>
      </c>
      <c r="Q182">
        <f>power_gpu[[#This Row],[socket0-package-power]]-power_gpu[[#This Row],[Colonna1]]</f>
        <v>31.25</v>
      </c>
    </row>
    <row r="183" spans="1:17" x14ac:dyDescent="0.3">
      <c r="A183" t="s">
        <v>428</v>
      </c>
      <c r="B183" t="s">
        <v>429</v>
      </c>
      <c r="C183">
        <v>45</v>
      </c>
      <c r="D183">
        <v>1.06</v>
      </c>
      <c r="E183">
        <v>1.06</v>
      </c>
      <c r="F183">
        <v>1.07</v>
      </c>
      <c r="G183">
        <v>3.64</v>
      </c>
      <c r="H183">
        <v>0.85</v>
      </c>
      <c r="I183">
        <v>0.88</v>
      </c>
      <c r="J183">
        <v>0.89</v>
      </c>
      <c r="K183">
        <v>0.9</v>
      </c>
      <c r="L183">
        <v>0.83</v>
      </c>
      <c r="M183">
        <v>0.91</v>
      </c>
      <c r="N183">
        <v>0.83</v>
      </c>
      <c r="O183">
        <v>0.88</v>
      </c>
      <c r="P183">
        <f>SUM(power_gpu[[#This Row],[core0-power]:[core11-power]])</f>
        <v>13.800000000000002</v>
      </c>
      <c r="Q183">
        <f>power_gpu[[#This Row],[socket0-package-power]]-power_gpu[[#This Row],[Colonna1]]</f>
        <v>31.199999999999996</v>
      </c>
    </row>
    <row r="184" spans="1:17" x14ac:dyDescent="0.3">
      <c r="A184" t="s">
        <v>430</v>
      </c>
      <c r="B184" t="s">
        <v>431</v>
      </c>
      <c r="C184">
        <v>44.61</v>
      </c>
      <c r="D184">
        <v>1.05</v>
      </c>
      <c r="E184">
        <v>1.05</v>
      </c>
      <c r="F184">
        <v>1.08</v>
      </c>
      <c r="G184">
        <v>3.7</v>
      </c>
      <c r="H184">
        <v>0.86</v>
      </c>
      <c r="I184">
        <v>0.87</v>
      </c>
      <c r="J184">
        <v>0.9</v>
      </c>
      <c r="K184">
        <v>0.93</v>
      </c>
      <c r="L184">
        <v>0.91</v>
      </c>
      <c r="M184">
        <v>0.88</v>
      </c>
      <c r="N184">
        <v>0.95</v>
      </c>
      <c r="O184">
        <v>0.94</v>
      </c>
      <c r="P184">
        <f>SUM(power_gpu[[#This Row],[core0-power]:[core11-power]])</f>
        <v>14.120000000000001</v>
      </c>
      <c r="Q184">
        <f>power_gpu[[#This Row],[socket0-package-power]]-power_gpu[[#This Row],[Colonna1]]</f>
        <v>30.49</v>
      </c>
    </row>
    <row r="185" spans="1:17" x14ac:dyDescent="0.3">
      <c r="A185" t="s">
        <v>432</v>
      </c>
      <c r="B185" t="s">
        <v>433</v>
      </c>
      <c r="C185">
        <v>44.94</v>
      </c>
      <c r="D185">
        <v>1.03</v>
      </c>
      <c r="E185">
        <v>1.02</v>
      </c>
      <c r="F185">
        <v>1.05</v>
      </c>
      <c r="G185">
        <v>3.62</v>
      </c>
      <c r="H185">
        <v>0.88</v>
      </c>
      <c r="I185">
        <v>0.85</v>
      </c>
      <c r="J185">
        <v>0.85</v>
      </c>
      <c r="K185">
        <v>0.84</v>
      </c>
      <c r="L185">
        <v>0.87</v>
      </c>
      <c r="M185">
        <v>0.82</v>
      </c>
      <c r="N185">
        <v>0.84</v>
      </c>
      <c r="O185">
        <v>0.86</v>
      </c>
      <c r="P185">
        <f>SUM(power_gpu[[#This Row],[core0-power]:[core11-power]])</f>
        <v>13.529999999999998</v>
      </c>
      <c r="Q185">
        <f>power_gpu[[#This Row],[socket0-package-power]]-power_gpu[[#This Row],[Colonna1]]</f>
        <v>31.41</v>
      </c>
    </row>
    <row r="186" spans="1:17" x14ac:dyDescent="0.3">
      <c r="A186" t="s">
        <v>434</v>
      </c>
      <c r="B186" t="s">
        <v>435</v>
      </c>
      <c r="C186">
        <v>45.21</v>
      </c>
      <c r="D186">
        <v>1.03</v>
      </c>
      <c r="E186">
        <v>1.03</v>
      </c>
      <c r="F186">
        <v>1.05</v>
      </c>
      <c r="G186">
        <v>3.62</v>
      </c>
      <c r="H186">
        <v>1.04</v>
      </c>
      <c r="I186">
        <v>0.96</v>
      </c>
      <c r="J186">
        <v>0.9</v>
      </c>
      <c r="K186">
        <v>0.91</v>
      </c>
      <c r="L186">
        <v>0.9</v>
      </c>
      <c r="M186">
        <v>1.02</v>
      </c>
      <c r="N186">
        <v>0.93</v>
      </c>
      <c r="O186">
        <v>0.96</v>
      </c>
      <c r="P186">
        <f>SUM(power_gpu[[#This Row],[core0-power]:[core11-power]])</f>
        <v>14.350000000000001</v>
      </c>
      <c r="Q186">
        <f>power_gpu[[#This Row],[socket0-package-power]]-power_gpu[[#This Row],[Colonna1]]</f>
        <v>30.86</v>
      </c>
    </row>
    <row r="187" spans="1:17" x14ac:dyDescent="0.3">
      <c r="A187" t="s">
        <v>436</v>
      </c>
      <c r="B187" t="s">
        <v>437</v>
      </c>
      <c r="C187">
        <v>44.57</v>
      </c>
      <c r="D187">
        <v>0.98</v>
      </c>
      <c r="E187">
        <v>0.98</v>
      </c>
      <c r="F187">
        <v>1.01</v>
      </c>
      <c r="G187">
        <v>3.46</v>
      </c>
      <c r="H187">
        <v>0.88</v>
      </c>
      <c r="I187">
        <v>0.93</v>
      </c>
      <c r="J187">
        <v>0.81</v>
      </c>
      <c r="K187">
        <v>0.83</v>
      </c>
      <c r="L187">
        <v>0.84</v>
      </c>
      <c r="M187">
        <v>1.07</v>
      </c>
      <c r="N187">
        <v>0.81</v>
      </c>
      <c r="O187">
        <v>0.88</v>
      </c>
      <c r="P187">
        <f>SUM(power_gpu[[#This Row],[core0-power]:[core11-power]])</f>
        <v>13.480000000000002</v>
      </c>
      <c r="Q187">
        <f>power_gpu[[#This Row],[socket0-package-power]]-power_gpu[[#This Row],[Colonna1]]</f>
        <v>31.089999999999996</v>
      </c>
    </row>
    <row r="188" spans="1:17" x14ac:dyDescent="0.3">
      <c r="A188" t="s">
        <v>438</v>
      </c>
      <c r="B188" t="s">
        <v>439</v>
      </c>
      <c r="C188">
        <v>44.85</v>
      </c>
      <c r="D188">
        <v>1.03</v>
      </c>
      <c r="E188">
        <v>1.02</v>
      </c>
      <c r="F188">
        <v>1.05</v>
      </c>
      <c r="G188">
        <v>3.57</v>
      </c>
      <c r="H188">
        <v>0.84</v>
      </c>
      <c r="I188">
        <v>0.94</v>
      </c>
      <c r="J188">
        <v>0.96</v>
      </c>
      <c r="K188">
        <v>0.91</v>
      </c>
      <c r="L188">
        <v>0.86</v>
      </c>
      <c r="M188">
        <v>0.96</v>
      </c>
      <c r="N188">
        <v>0.87</v>
      </c>
      <c r="O188">
        <v>1.03</v>
      </c>
      <c r="P188">
        <f>SUM(power_gpu[[#This Row],[core0-power]:[core11-power]])</f>
        <v>14.04</v>
      </c>
      <c r="Q188">
        <f>power_gpu[[#This Row],[socket0-package-power]]-power_gpu[[#This Row],[Colonna1]]</f>
        <v>30.810000000000002</v>
      </c>
    </row>
    <row r="189" spans="1:17" x14ac:dyDescent="0.3">
      <c r="A189" t="s">
        <v>440</v>
      </c>
      <c r="B189" t="s">
        <v>441</v>
      </c>
      <c r="C189">
        <v>45.06</v>
      </c>
      <c r="D189">
        <v>1.0900000000000001</v>
      </c>
      <c r="E189">
        <v>1.07</v>
      </c>
      <c r="F189">
        <v>1.0900000000000001</v>
      </c>
      <c r="G189">
        <v>3.67</v>
      </c>
      <c r="H189">
        <v>0.9</v>
      </c>
      <c r="I189">
        <v>0.87</v>
      </c>
      <c r="J189">
        <v>0.82</v>
      </c>
      <c r="K189">
        <v>0.88</v>
      </c>
      <c r="L189">
        <v>0.88</v>
      </c>
      <c r="M189">
        <v>0.95</v>
      </c>
      <c r="N189">
        <v>0.92</v>
      </c>
      <c r="O189">
        <v>0.9</v>
      </c>
      <c r="P189">
        <f>SUM(power_gpu[[#This Row],[core0-power]:[core11-power]])</f>
        <v>14.040000000000001</v>
      </c>
      <c r="Q189">
        <f>power_gpu[[#This Row],[socket0-package-power]]-power_gpu[[#This Row],[Colonna1]]</f>
        <v>31.020000000000003</v>
      </c>
    </row>
    <row r="190" spans="1:17" x14ac:dyDescent="0.3">
      <c r="A190" t="s">
        <v>442</v>
      </c>
      <c r="B190" t="s">
        <v>443</v>
      </c>
      <c r="C190">
        <v>45.09</v>
      </c>
      <c r="D190">
        <v>1.06</v>
      </c>
      <c r="E190">
        <v>1.07</v>
      </c>
      <c r="F190">
        <v>1.07</v>
      </c>
      <c r="G190">
        <v>3.64</v>
      </c>
      <c r="H190">
        <v>0.88</v>
      </c>
      <c r="I190">
        <v>0.88</v>
      </c>
      <c r="J190">
        <v>0.89</v>
      </c>
      <c r="K190">
        <v>0.85</v>
      </c>
      <c r="L190">
        <v>0.87</v>
      </c>
      <c r="M190">
        <v>0.97</v>
      </c>
      <c r="N190">
        <v>0.88</v>
      </c>
      <c r="O190">
        <v>0.91</v>
      </c>
      <c r="P190">
        <f>SUM(power_gpu[[#This Row],[core0-power]:[core11-power]])</f>
        <v>13.97</v>
      </c>
      <c r="Q190">
        <f>power_gpu[[#This Row],[socket0-package-power]]-power_gpu[[#This Row],[Colonna1]]</f>
        <v>31.120000000000005</v>
      </c>
    </row>
    <row r="191" spans="1:17" x14ac:dyDescent="0.3">
      <c r="A191" t="s">
        <v>444</v>
      </c>
      <c r="B191" t="s">
        <v>445</v>
      </c>
      <c r="C191">
        <v>45.39</v>
      </c>
      <c r="D191">
        <v>1.18</v>
      </c>
      <c r="E191">
        <v>0.97</v>
      </c>
      <c r="F191">
        <v>0.99</v>
      </c>
      <c r="G191">
        <v>3.38</v>
      </c>
      <c r="H191">
        <v>0.86</v>
      </c>
      <c r="I191">
        <v>0.93</v>
      </c>
      <c r="J191">
        <v>1.03</v>
      </c>
      <c r="K191">
        <v>0.93</v>
      </c>
      <c r="L191">
        <v>0.93</v>
      </c>
      <c r="M191">
        <v>0.92</v>
      </c>
      <c r="N191">
        <v>0.86</v>
      </c>
      <c r="O191">
        <v>1.42</v>
      </c>
      <c r="P191">
        <f>SUM(power_gpu[[#This Row],[core0-power]:[core11-power]])</f>
        <v>14.399999999999999</v>
      </c>
      <c r="Q191">
        <f>power_gpu[[#This Row],[socket0-package-power]]-power_gpu[[#This Row],[Colonna1]]</f>
        <v>30.990000000000002</v>
      </c>
    </row>
    <row r="192" spans="1:17" x14ac:dyDescent="0.3">
      <c r="A192" t="s">
        <v>446</v>
      </c>
      <c r="B192" t="s">
        <v>447</v>
      </c>
      <c r="C192">
        <v>45.04</v>
      </c>
      <c r="D192">
        <v>1.48</v>
      </c>
      <c r="E192">
        <v>1.08</v>
      </c>
      <c r="F192">
        <v>1.0900000000000001</v>
      </c>
      <c r="G192">
        <v>3.69</v>
      </c>
      <c r="H192">
        <v>1.03</v>
      </c>
      <c r="I192">
        <v>0.91</v>
      </c>
      <c r="J192">
        <v>0.88</v>
      </c>
      <c r="K192">
        <v>0.82</v>
      </c>
      <c r="L192">
        <v>0.82</v>
      </c>
      <c r="M192">
        <v>0.89</v>
      </c>
      <c r="N192">
        <v>0.83</v>
      </c>
      <c r="O192">
        <v>0.89</v>
      </c>
      <c r="P192">
        <f>SUM(power_gpu[[#This Row],[core0-power]:[core11-power]])</f>
        <v>14.410000000000002</v>
      </c>
      <c r="Q192">
        <f>power_gpu[[#This Row],[socket0-package-power]]-power_gpu[[#This Row],[Colonna1]]</f>
        <v>30.629999999999995</v>
      </c>
    </row>
    <row r="193" spans="1:17" x14ac:dyDescent="0.3">
      <c r="A193" t="s">
        <v>448</v>
      </c>
      <c r="B193" t="s">
        <v>449</v>
      </c>
      <c r="C193">
        <v>44.61</v>
      </c>
      <c r="D193">
        <v>1.07</v>
      </c>
      <c r="E193">
        <v>1.06</v>
      </c>
      <c r="F193">
        <v>1.0900000000000001</v>
      </c>
      <c r="G193">
        <v>3.67</v>
      </c>
      <c r="H193">
        <v>0.86</v>
      </c>
      <c r="I193">
        <v>0.87</v>
      </c>
      <c r="J193">
        <v>0.92</v>
      </c>
      <c r="K193">
        <v>0.87</v>
      </c>
      <c r="L193">
        <v>0.8</v>
      </c>
      <c r="M193">
        <v>0.84</v>
      </c>
      <c r="N193">
        <v>0.91</v>
      </c>
      <c r="O193">
        <v>0.88</v>
      </c>
      <c r="P193">
        <f>SUM(power_gpu[[#This Row],[core0-power]:[core11-power]])</f>
        <v>13.84</v>
      </c>
      <c r="Q193">
        <f>power_gpu[[#This Row],[socket0-package-power]]-power_gpu[[#This Row],[Colonna1]]</f>
        <v>30.77</v>
      </c>
    </row>
    <row r="194" spans="1:17" x14ac:dyDescent="0.3">
      <c r="A194" t="s">
        <v>450</v>
      </c>
      <c r="B194" t="s">
        <v>451</v>
      </c>
      <c r="C194">
        <v>45.29</v>
      </c>
      <c r="D194">
        <v>1.06</v>
      </c>
      <c r="E194">
        <v>1.05</v>
      </c>
      <c r="F194">
        <v>1.08</v>
      </c>
      <c r="G194">
        <v>3.65</v>
      </c>
      <c r="H194">
        <v>0.85</v>
      </c>
      <c r="I194">
        <v>0.97</v>
      </c>
      <c r="J194">
        <v>0.97</v>
      </c>
      <c r="K194">
        <v>0.89</v>
      </c>
      <c r="L194">
        <v>0.82</v>
      </c>
      <c r="M194">
        <v>0.87</v>
      </c>
      <c r="N194">
        <v>1.06</v>
      </c>
      <c r="O194">
        <v>0.81</v>
      </c>
      <c r="P194">
        <f>SUM(power_gpu[[#This Row],[core0-power]:[core11-power]])</f>
        <v>14.080000000000002</v>
      </c>
      <c r="Q194">
        <f>power_gpu[[#This Row],[socket0-package-power]]-power_gpu[[#This Row],[Colonna1]]</f>
        <v>31.209999999999997</v>
      </c>
    </row>
    <row r="195" spans="1:17" x14ac:dyDescent="0.3">
      <c r="A195" t="s">
        <v>452</v>
      </c>
      <c r="B195" t="s">
        <v>453</v>
      </c>
      <c r="C195">
        <v>44.79</v>
      </c>
      <c r="D195">
        <v>1.06</v>
      </c>
      <c r="E195">
        <v>1.06</v>
      </c>
      <c r="F195">
        <v>1.08</v>
      </c>
      <c r="G195">
        <v>3.67</v>
      </c>
      <c r="H195">
        <v>0.88</v>
      </c>
      <c r="I195">
        <v>0.87</v>
      </c>
      <c r="J195">
        <v>0.83</v>
      </c>
      <c r="K195">
        <v>0.83</v>
      </c>
      <c r="L195">
        <v>0.87</v>
      </c>
      <c r="M195">
        <v>0.78</v>
      </c>
      <c r="N195">
        <v>0.98</v>
      </c>
      <c r="O195">
        <v>0.84</v>
      </c>
      <c r="P195">
        <f>SUM(power_gpu[[#This Row],[core0-power]:[core11-power]])</f>
        <v>13.749999999999998</v>
      </c>
      <c r="Q195">
        <f>power_gpu[[#This Row],[socket0-package-power]]-power_gpu[[#This Row],[Colonna1]]</f>
        <v>31.04</v>
      </c>
    </row>
    <row r="196" spans="1:17" x14ac:dyDescent="0.3">
      <c r="C196">
        <f>AVERAGE(power_gpu[socket0-package-power])</f>
        <v>45.002886597938151</v>
      </c>
      <c r="P196">
        <f>AVERAGE(power_gpu[[#Headers],[#Data],[Colonna1]])</f>
        <v>13.96448453608247</v>
      </c>
      <c r="Q196">
        <f>AVERAGE(power_gpu[[#Headers],[#Data],[Colonna2]])</f>
        <v>31.03840206185566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44E-AA3F-4D70-9C99-8FC101E04428}">
  <dimension ref="A1:Q11"/>
  <sheetViews>
    <sheetView workbookViewId="0">
      <selection activeCell="E16" sqref="E16"/>
    </sheetView>
  </sheetViews>
  <sheetFormatPr defaultRowHeight="14.4" x14ac:dyDescent="0.3"/>
  <cols>
    <col min="1" max="1" width="8.5546875" bestFit="1" customWidth="1"/>
    <col min="2" max="2" width="11.6640625" bestFit="1" customWidth="1"/>
    <col min="3" max="3" width="21.33203125" bestFit="1" customWidth="1"/>
    <col min="4" max="12" width="11.44140625" bestFit="1" customWidth="1"/>
    <col min="13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52</v>
      </c>
      <c r="C2" s="2">
        <v>46.03</v>
      </c>
      <c r="D2" s="2">
        <v>4.83</v>
      </c>
      <c r="E2" s="2">
        <v>4.6900000000000004</v>
      </c>
      <c r="F2" s="2">
        <v>4.9000000000000004</v>
      </c>
      <c r="G2" s="2">
        <v>4.79</v>
      </c>
      <c r="H2">
        <v>2.44</v>
      </c>
      <c r="I2">
        <v>1.95</v>
      </c>
      <c r="J2">
        <v>2.5499999999999998</v>
      </c>
      <c r="K2">
        <v>2.0099999999999998</v>
      </c>
      <c r="L2">
        <v>2.21</v>
      </c>
      <c r="M2">
        <v>2.3199999999999998</v>
      </c>
      <c r="N2">
        <v>2.1800000000000002</v>
      </c>
      <c r="O2">
        <v>2.37</v>
      </c>
      <c r="P2">
        <f>SUM(power_default_npu[[#This Row],[core0-power]:[core11-power]])</f>
        <v>37.24</v>
      </c>
      <c r="Q2">
        <f>power_default_npu[[#This Row],[socket0-package-power]]-power_default_npu[[#This Row],[Colonna1]]</f>
        <v>8.7899999999999991</v>
      </c>
    </row>
    <row r="3" spans="1:17" x14ac:dyDescent="0.3">
      <c r="A3" t="s">
        <v>17</v>
      </c>
      <c r="B3" t="s">
        <v>53</v>
      </c>
      <c r="C3" s="2">
        <v>44.97</v>
      </c>
      <c r="D3" s="2">
        <v>4.92</v>
      </c>
      <c r="E3" s="2">
        <v>4.6399999999999997</v>
      </c>
      <c r="F3" s="2">
        <v>4.7</v>
      </c>
      <c r="G3" s="2">
        <v>4.78</v>
      </c>
      <c r="H3">
        <v>2.04</v>
      </c>
      <c r="I3">
        <v>2.33</v>
      </c>
      <c r="J3">
        <v>2.25</v>
      </c>
      <c r="K3">
        <v>2.12</v>
      </c>
      <c r="L3">
        <v>2.04</v>
      </c>
      <c r="M3">
        <v>2.35</v>
      </c>
      <c r="N3">
        <v>2.2200000000000002</v>
      </c>
      <c r="O3">
        <v>1.86</v>
      </c>
      <c r="P3">
        <f>SUM(power_default_npu[[#This Row],[core0-power]:[core11-power]])</f>
        <v>36.249999999999993</v>
      </c>
      <c r="Q3">
        <f>power_default_npu[[#This Row],[socket0-package-power]]-power_default_npu[[#This Row],[Colonna1]]</f>
        <v>8.720000000000006</v>
      </c>
    </row>
    <row r="4" spans="1:17" x14ac:dyDescent="0.3">
      <c r="A4" t="s">
        <v>19</v>
      </c>
      <c r="B4" t="s">
        <v>54</v>
      </c>
      <c r="C4" s="2">
        <v>44.78</v>
      </c>
      <c r="D4" s="2">
        <v>4.76</v>
      </c>
      <c r="E4" s="2">
        <v>4.74</v>
      </c>
      <c r="F4" s="2">
        <v>4.7699999999999996</v>
      </c>
      <c r="G4" s="2">
        <v>4.68</v>
      </c>
      <c r="H4">
        <v>2.1</v>
      </c>
      <c r="I4">
        <v>1.87</v>
      </c>
      <c r="J4">
        <v>2.5</v>
      </c>
      <c r="K4">
        <v>2.42</v>
      </c>
      <c r="L4">
        <v>2.11</v>
      </c>
      <c r="M4">
        <v>2.42</v>
      </c>
      <c r="N4">
        <v>1.73</v>
      </c>
      <c r="O4">
        <v>2.04</v>
      </c>
      <c r="P4">
        <f>SUM(power_default_npu[[#This Row],[core0-power]:[core11-power]])</f>
        <v>36.14</v>
      </c>
      <c r="Q4">
        <f>power_default_npu[[#This Row],[socket0-package-power]]-power_default_npu[[#This Row],[Colonna1]]</f>
        <v>8.64</v>
      </c>
    </row>
    <row r="5" spans="1:17" x14ac:dyDescent="0.3">
      <c r="A5" t="s">
        <v>21</v>
      </c>
      <c r="B5" t="s">
        <v>55</v>
      </c>
      <c r="C5" s="2">
        <v>45.18</v>
      </c>
      <c r="D5" s="2">
        <v>4.78</v>
      </c>
      <c r="E5" s="2">
        <v>4.72</v>
      </c>
      <c r="F5" s="2">
        <v>4.7699999999999996</v>
      </c>
      <c r="G5" s="2">
        <v>4.76</v>
      </c>
      <c r="H5">
        <v>1.97</v>
      </c>
      <c r="I5">
        <v>2.25</v>
      </c>
      <c r="J5">
        <v>2.2200000000000002</v>
      </c>
      <c r="K5">
        <v>2.16</v>
      </c>
      <c r="L5">
        <v>2.19</v>
      </c>
      <c r="M5">
        <v>2.3199999999999998</v>
      </c>
      <c r="N5">
        <v>2.2400000000000002</v>
      </c>
      <c r="O5">
        <v>2.14</v>
      </c>
      <c r="P5">
        <f>SUM(power_default_npu[[#This Row],[core0-power]:[core11-power]])</f>
        <v>36.520000000000003</v>
      </c>
      <c r="Q5">
        <f>power_default_npu[[#This Row],[socket0-package-power]]-power_default_npu[[#This Row],[Colonna1]]</f>
        <v>8.6599999999999966</v>
      </c>
    </row>
    <row r="6" spans="1:17" x14ac:dyDescent="0.3">
      <c r="A6" t="s">
        <v>23</v>
      </c>
      <c r="B6" t="s">
        <v>56</v>
      </c>
      <c r="C6" s="2">
        <v>45.02</v>
      </c>
      <c r="D6" s="2">
        <v>4.7300000000000004</v>
      </c>
      <c r="E6" s="2">
        <v>4.74</v>
      </c>
      <c r="F6" s="2">
        <v>4.7300000000000004</v>
      </c>
      <c r="G6" s="2">
        <v>4.72</v>
      </c>
      <c r="H6">
        <v>1.82</v>
      </c>
      <c r="I6">
        <v>2.27</v>
      </c>
      <c r="J6">
        <v>2.02</v>
      </c>
      <c r="K6">
        <v>2.48</v>
      </c>
      <c r="L6">
        <v>2.17</v>
      </c>
      <c r="M6">
        <v>2.11</v>
      </c>
      <c r="N6">
        <v>2.21</v>
      </c>
      <c r="O6">
        <v>2.38</v>
      </c>
      <c r="P6">
        <f>SUM(power_default_npu[[#This Row],[core0-power]:[core11-power]])</f>
        <v>36.380000000000003</v>
      </c>
      <c r="Q6">
        <f>power_default_npu[[#This Row],[socket0-package-power]]-power_default_npu[[#This Row],[Colonna1]]</f>
        <v>8.64</v>
      </c>
    </row>
    <row r="7" spans="1:17" x14ac:dyDescent="0.3">
      <c r="A7" t="s">
        <v>25</v>
      </c>
      <c r="B7" t="s">
        <v>57</v>
      </c>
      <c r="C7" s="2">
        <v>44.58</v>
      </c>
      <c r="D7" s="2">
        <v>4.71</v>
      </c>
      <c r="E7" s="2">
        <v>4.6900000000000004</v>
      </c>
      <c r="F7" s="2">
        <v>4.76</v>
      </c>
      <c r="G7" s="2">
        <v>4.67</v>
      </c>
      <c r="H7">
        <v>1.84</v>
      </c>
      <c r="I7">
        <v>2.0299999999999998</v>
      </c>
      <c r="J7">
        <v>2.5099999999999998</v>
      </c>
      <c r="K7">
        <v>2.64</v>
      </c>
      <c r="L7">
        <v>2.34</v>
      </c>
      <c r="M7">
        <v>2.09</v>
      </c>
      <c r="N7">
        <v>1.67</v>
      </c>
      <c r="O7">
        <v>2.04</v>
      </c>
      <c r="P7">
        <f>SUM(power_default_npu[[#This Row],[core0-power]:[core11-power]])</f>
        <v>35.99</v>
      </c>
      <c r="Q7">
        <f>power_default_npu[[#This Row],[socket0-package-power]]-power_default_npu[[#This Row],[Colonna1]]</f>
        <v>8.5899999999999963</v>
      </c>
    </row>
    <row r="8" spans="1:17" x14ac:dyDescent="0.3">
      <c r="A8" t="s">
        <v>27</v>
      </c>
      <c r="B8" t="s">
        <v>58</v>
      </c>
      <c r="C8" s="2">
        <v>44.64</v>
      </c>
      <c r="D8" s="2">
        <v>4.68</v>
      </c>
      <c r="E8" s="2">
        <v>4.71</v>
      </c>
      <c r="F8" s="2">
        <v>4.7300000000000004</v>
      </c>
      <c r="G8" s="2">
        <v>4.75</v>
      </c>
      <c r="H8">
        <v>2.19</v>
      </c>
      <c r="I8">
        <v>2.19</v>
      </c>
      <c r="J8">
        <v>2.5499999999999998</v>
      </c>
      <c r="K8">
        <v>2.04</v>
      </c>
      <c r="L8">
        <v>2.42</v>
      </c>
      <c r="M8">
        <v>1.8</v>
      </c>
      <c r="N8">
        <v>1.51</v>
      </c>
      <c r="O8">
        <v>2.44</v>
      </c>
      <c r="P8">
        <f>SUM(power_default_npu[[#This Row],[core0-power]:[core11-power]])</f>
        <v>36.01</v>
      </c>
      <c r="Q8">
        <f>power_default_npu[[#This Row],[socket0-package-power]]-power_default_npu[[#This Row],[Colonna1]]</f>
        <v>8.6300000000000026</v>
      </c>
    </row>
    <row r="9" spans="1:17" x14ac:dyDescent="0.3">
      <c r="A9" t="s">
        <v>29</v>
      </c>
      <c r="B9" t="s">
        <v>59</v>
      </c>
      <c r="C9" s="2">
        <v>45.12</v>
      </c>
      <c r="D9" s="2">
        <v>4.67</v>
      </c>
      <c r="E9" s="2">
        <v>4.8099999999999996</v>
      </c>
      <c r="F9" s="2">
        <v>4.79</v>
      </c>
      <c r="G9" s="2">
        <v>4.6900000000000004</v>
      </c>
      <c r="H9">
        <v>2.04</v>
      </c>
      <c r="I9">
        <v>2.15</v>
      </c>
      <c r="J9">
        <v>2.2000000000000002</v>
      </c>
      <c r="K9">
        <v>2.0699999999999998</v>
      </c>
      <c r="L9">
        <v>2.62</v>
      </c>
      <c r="M9">
        <v>2.5</v>
      </c>
      <c r="N9">
        <v>1.94</v>
      </c>
      <c r="O9">
        <v>2.14</v>
      </c>
      <c r="P9">
        <f>SUM(power_default_npu[[#This Row],[core0-power]:[core11-power]])</f>
        <v>36.619999999999997</v>
      </c>
      <c r="Q9">
        <f>power_default_npu[[#This Row],[socket0-package-power]]-power_default_npu[[#This Row],[Colonna1]]</f>
        <v>8.5</v>
      </c>
    </row>
    <row r="10" spans="1:17" x14ac:dyDescent="0.3">
      <c r="A10" t="s">
        <v>40</v>
      </c>
      <c r="B10" t="s">
        <v>60</v>
      </c>
      <c r="C10" s="2">
        <v>44.52</v>
      </c>
      <c r="D10" s="2">
        <v>4.6500000000000004</v>
      </c>
      <c r="E10" s="2">
        <v>4.6100000000000003</v>
      </c>
      <c r="F10" s="2">
        <v>4.7300000000000004</v>
      </c>
      <c r="G10" s="2">
        <v>4.6900000000000004</v>
      </c>
      <c r="H10">
        <v>1.98</v>
      </c>
      <c r="I10">
        <v>1.99</v>
      </c>
      <c r="J10">
        <v>2.3199999999999998</v>
      </c>
      <c r="K10">
        <v>2.41</v>
      </c>
      <c r="L10">
        <v>2.14</v>
      </c>
      <c r="M10">
        <v>2.56</v>
      </c>
      <c r="N10">
        <v>1.44</v>
      </c>
      <c r="O10">
        <v>2.37</v>
      </c>
      <c r="P10">
        <f>SUM(power_default_npu[[#This Row],[core0-power]:[core11-power]])</f>
        <v>35.89</v>
      </c>
      <c r="Q10">
        <f>power_default_npu[[#This Row],[socket0-package-power]]-power_default_npu[[#This Row],[Colonna1]]</f>
        <v>8.6300000000000026</v>
      </c>
    </row>
    <row r="11" spans="1:17" x14ac:dyDescent="0.3">
      <c r="C11">
        <f>AVERAGE(power_default_npu[socket0-package-power])</f>
        <v>44.982222222222219</v>
      </c>
      <c r="P11">
        <f>AVERAGE(power_default_npu[Colonna1])</f>
        <v>36.337777777777774</v>
      </c>
      <c r="Q11">
        <f>AVERAGE(power_default_npu[Colonna2])</f>
        <v>8.6444444444444457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7587-9614-416E-B952-BBB9B9EF72AC}">
  <dimension ref="A1:Q13"/>
  <sheetViews>
    <sheetView topLeftCell="F1" workbookViewId="0">
      <selection activeCell="P11" sqref="P11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32</v>
      </c>
      <c r="C2">
        <v>46.27</v>
      </c>
      <c r="D2" s="1">
        <v>4.75</v>
      </c>
      <c r="E2" s="1">
        <v>4.3099999999999996</v>
      </c>
      <c r="F2" s="1">
        <v>4.63</v>
      </c>
      <c r="G2" s="1">
        <v>4.68</v>
      </c>
      <c r="H2" s="1">
        <v>1.8</v>
      </c>
      <c r="I2" s="1">
        <v>2.27</v>
      </c>
      <c r="J2" s="1">
        <v>2.4900000000000002</v>
      </c>
      <c r="K2" s="1">
        <v>2.6</v>
      </c>
      <c r="L2" s="1">
        <v>2.5099999999999998</v>
      </c>
      <c r="M2" s="1">
        <v>2.62</v>
      </c>
      <c r="N2" s="1">
        <v>2.3199999999999998</v>
      </c>
      <c r="O2" s="1">
        <v>2.48</v>
      </c>
      <c r="P2" s="1">
        <f>SUM(power_turbo_npu[[#This Row],[core0-power]:[core11-power]])</f>
        <v>37.459999999999994</v>
      </c>
      <c r="Q2" s="1">
        <f>power_turbo_npu[[#This Row],[socket0-package-power]]-power_turbo_npu[[#This Row],[Colonna1]]</f>
        <v>8.8100000000000094</v>
      </c>
    </row>
    <row r="3" spans="1:17" x14ac:dyDescent="0.3">
      <c r="A3" t="s">
        <v>17</v>
      </c>
      <c r="B3" t="s">
        <v>33</v>
      </c>
      <c r="C3">
        <v>46.04</v>
      </c>
      <c r="D3" s="1">
        <v>4.7699999999999996</v>
      </c>
      <c r="E3" s="1">
        <v>4.6500000000000004</v>
      </c>
      <c r="F3" s="1">
        <v>4.72</v>
      </c>
      <c r="G3" s="1">
        <v>4.74</v>
      </c>
      <c r="H3" s="1">
        <v>2.15</v>
      </c>
      <c r="I3" s="1">
        <v>2.3199999999999998</v>
      </c>
      <c r="J3" s="1">
        <v>2.58</v>
      </c>
      <c r="K3" s="1">
        <v>2.6</v>
      </c>
      <c r="L3" s="1">
        <v>2.09</v>
      </c>
      <c r="M3" s="1">
        <v>1.87</v>
      </c>
      <c r="N3" s="1">
        <v>2.41</v>
      </c>
      <c r="O3" s="1">
        <v>2.23</v>
      </c>
      <c r="P3" s="1">
        <f>SUM(power_turbo_npu[[#This Row],[core0-power]:[core11-power]])</f>
        <v>37.130000000000003</v>
      </c>
      <c r="Q3" s="1">
        <f>power_turbo_npu[[#This Row],[socket0-package-power]]-power_turbo_npu[[#This Row],[Colonna1]]</f>
        <v>8.9099999999999966</v>
      </c>
    </row>
    <row r="4" spans="1:17" x14ac:dyDescent="0.3">
      <c r="A4" t="s">
        <v>19</v>
      </c>
      <c r="B4" t="s">
        <v>34</v>
      </c>
      <c r="C4">
        <v>45.54</v>
      </c>
      <c r="D4" s="1">
        <v>4.8</v>
      </c>
      <c r="E4" s="1">
        <v>4.66</v>
      </c>
      <c r="F4" s="1">
        <v>4.6100000000000003</v>
      </c>
      <c r="G4" s="1">
        <v>4.6500000000000004</v>
      </c>
      <c r="H4" s="1">
        <v>1.94</v>
      </c>
      <c r="I4" s="1">
        <v>2.04</v>
      </c>
      <c r="J4" s="1">
        <v>2.34</v>
      </c>
      <c r="K4" s="1">
        <v>2.4900000000000002</v>
      </c>
      <c r="L4" s="1">
        <v>2.54</v>
      </c>
      <c r="M4" s="1">
        <v>2.1</v>
      </c>
      <c r="N4" s="1">
        <v>2.27</v>
      </c>
      <c r="O4" s="1">
        <v>2.23</v>
      </c>
      <c r="P4" s="1">
        <f>SUM(power_turbo_npu[[#This Row],[core0-power]:[core11-power]])</f>
        <v>36.67</v>
      </c>
      <c r="Q4" s="1">
        <f>power_turbo_npu[[#This Row],[socket0-package-power]]-power_turbo_npu[[#This Row],[Colonna1]]</f>
        <v>8.8699999999999974</v>
      </c>
    </row>
    <row r="5" spans="1:17" x14ac:dyDescent="0.3">
      <c r="A5" t="s">
        <v>21</v>
      </c>
      <c r="B5" t="s">
        <v>35</v>
      </c>
      <c r="C5">
        <v>45.69</v>
      </c>
      <c r="D5" s="1">
        <v>4.75</v>
      </c>
      <c r="E5" s="1">
        <v>4.5999999999999996</v>
      </c>
      <c r="F5" s="1">
        <v>4.46</v>
      </c>
      <c r="G5" s="1">
        <v>4.7300000000000004</v>
      </c>
      <c r="H5" s="1">
        <v>2.29</v>
      </c>
      <c r="I5" s="1">
        <v>2.27</v>
      </c>
      <c r="J5" s="1">
        <v>2.08</v>
      </c>
      <c r="K5" s="1">
        <v>2.23</v>
      </c>
      <c r="L5" s="1">
        <v>2.38</v>
      </c>
      <c r="M5" s="1">
        <v>2.17</v>
      </c>
      <c r="N5" s="1">
        <v>2.5</v>
      </c>
      <c r="O5" s="1">
        <v>2.4700000000000002</v>
      </c>
      <c r="P5" s="1">
        <f>SUM(power_turbo_npu[[#This Row],[core0-power]:[core11-power]])</f>
        <v>36.93</v>
      </c>
      <c r="Q5" s="1">
        <f>power_turbo_npu[[#This Row],[socket0-package-power]]-power_turbo_npu[[#This Row],[Colonna1]]</f>
        <v>8.759999999999998</v>
      </c>
    </row>
    <row r="6" spans="1:17" x14ac:dyDescent="0.3">
      <c r="A6" t="s">
        <v>23</v>
      </c>
      <c r="B6" t="s">
        <v>36</v>
      </c>
      <c r="C6">
        <v>45.91</v>
      </c>
      <c r="D6" s="1">
        <v>4.62</v>
      </c>
      <c r="E6" s="1">
        <v>4.53</v>
      </c>
      <c r="F6" s="1">
        <v>4.67</v>
      </c>
      <c r="G6" s="1">
        <v>4.59</v>
      </c>
      <c r="H6" s="1">
        <v>1.79</v>
      </c>
      <c r="I6" s="1">
        <v>2.67</v>
      </c>
      <c r="J6" s="1">
        <v>2.35</v>
      </c>
      <c r="K6" s="1">
        <v>2.3199999999999998</v>
      </c>
      <c r="L6" s="1">
        <v>2.2799999999999998</v>
      </c>
      <c r="M6" s="1">
        <v>2.4300000000000002</v>
      </c>
      <c r="N6" s="1">
        <v>2.41</v>
      </c>
      <c r="O6" s="1">
        <v>2.2400000000000002</v>
      </c>
      <c r="P6" s="1">
        <f>SUM(power_turbo_npu[[#This Row],[core0-power]:[core11-power]])</f>
        <v>36.9</v>
      </c>
      <c r="Q6" s="1">
        <f>power_turbo_npu[[#This Row],[socket0-package-power]]-power_turbo_npu[[#This Row],[Colonna1]]</f>
        <v>9.009999999999998</v>
      </c>
    </row>
    <row r="7" spans="1:17" x14ac:dyDescent="0.3">
      <c r="A7" t="s">
        <v>25</v>
      </c>
      <c r="B7" t="s">
        <v>37</v>
      </c>
      <c r="C7">
        <v>45.64</v>
      </c>
      <c r="D7" s="1">
        <v>4.7699999999999996</v>
      </c>
      <c r="E7" s="1">
        <v>4.6900000000000004</v>
      </c>
      <c r="F7" s="1">
        <v>4.57</v>
      </c>
      <c r="G7" s="1">
        <v>4.6900000000000004</v>
      </c>
      <c r="H7" s="1">
        <v>1.77</v>
      </c>
      <c r="I7" s="1">
        <v>1.85</v>
      </c>
      <c r="J7" s="1">
        <v>2.2999999999999998</v>
      </c>
      <c r="K7" s="1">
        <v>2.4700000000000002</v>
      </c>
      <c r="L7" s="1">
        <v>2.27</v>
      </c>
      <c r="M7" s="1">
        <v>2.48</v>
      </c>
      <c r="N7" s="1">
        <v>2.4700000000000002</v>
      </c>
      <c r="O7" s="1">
        <v>2.4300000000000002</v>
      </c>
      <c r="P7" s="1">
        <f>SUM(power_turbo_npu[[#This Row],[core0-power]:[core11-power]])</f>
        <v>36.760000000000005</v>
      </c>
      <c r="Q7" s="1">
        <f>power_turbo_npu[[#This Row],[socket0-package-power]]-power_turbo_npu[[#This Row],[Colonna1]]</f>
        <v>8.8799999999999955</v>
      </c>
    </row>
    <row r="8" spans="1:17" x14ac:dyDescent="0.3">
      <c r="A8" t="s">
        <v>27</v>
      </c>
      <c r="B8" t="s">
        <v>38</v>
      </c>
      <c r="C8">
        <v>45.68</v>
      </c>
      <c r="D8" s="1">
        <v>4.71</v>
      </c>
      <c r="E8" s="1">
        <v>4.6900000000000004</v>
      </c>
      <c r="F8" s="1">
        <v>4.6399999999999997</v>
      </c>
      <c r="G8" s="1">
        <v>4.66</v>
      </c>
      <c r="H8" s="1">
        <v>1.91</v>
      </c>
      <c r="I8" s="1">
        <v>1.92</v>
      </c>
      <c r="J8" s="1">
        <v>2.4</v>
      </c>
      <c r="K8" s="1">
        <v>2.2200000000000002</v>
      </c>
      <c r="L8" s="1">
        <v>2.57</v>
      </c>
      <c r="M8" s="1">
        <v>2.4900000000000002</v>
      </c>
      <c r="N8" s="1">
        <v>2.5</v>
      </c>
      <c r="O8" s="1">
        <v>2.13</v>
      </c>
      <c r="P8" s="1">
        <f>SUM(power_turbo_npu[[#This Row],[core0-power]:[core11-power]])</f>
        <v>36.840000000000003</v>
      </c>
      <c r="Q8" s="1">
        <f>power_turbo_npu[[#This Row],[socket0-package-power]]-power_turbo_npu[[#This Row],[Colonna1]]</f>
        <v>8.8399999999999963</v>
      </c>
    </row>
    <row r="9" spans="1:17" x14ac:dyDescent="0.3">
      <c r="A9" t="s">
        <v>29</v>
      </c>
      <c r="B9" t="s">
        <v>39</v>
      </c>
      <c r="C9">
        <v>45.36</v>
      </c>
      <c r="D9" s="1">
        <v>4.8099999999999996</v>
      </c>
      <c r="E9" s="1">
        <v>4.62</v>
      </c>
      <c r="F9" s="1">
        <v>4.51</v>
      </c>
      <c r="G9" s="1">
        <v>4.6500000000000004</v>
      </c>
      <c r="H9" s="1">
        <v>1.84</v>
      </c>
      <c r="I9" s="1">
        <v>2.36</v>
      </c>
      <c r="J9" s="1">
        <v>2.4900000000000002</v>
      </c>
      <c r="K9" s="1">
        <v>2.48</v>
      </c>
      <c r="L9" s="1">
        <v>2.34</v>
      </c>
      <c r="M9" s="1">
        <v>2.4700000000000002</v>
      </c>
      <c r="N9" s="1">
        <v>2.54</v>
      </c>
      <c r="O9" s="1">
        <v>1.71</v>
      </c>
      <c r="P9" s="1">
        <f>SUM(power_turbo_npu[[#This Row],[core0-power]:[core11-power]])</f>
        <v>36.82</v>
      </c>
      <c r="Q9" s="1">
        <f>power_turbo_npu[[#This Row],[socket0-package-power]]-power_turbo_npu[[#This Row],[Colonna1]]</f>
        <v>8.5399999999999991</v>
      </c>
    </row>
    <row r="10" spans="1:17" x14ac:dyDescent="0.3">
      <c r="A10" t="s">
        <v>40</v>
      </c>
      <c r="B10" t="s">
        <v>41</v>
      </c>
      <c r="C10">
        <v>45.61</v>
      </c>
      <c r="D10" s="1">
        <v>4.6500000000000004</v>
      </c>
      <c r="E10" s="1">
        <v>4.6900000000000004</v>
      </c>
      <c r="F10" s="1">
        <v>4.6900000000000004</v>
      </c>
      <c r="G10" s="1">
        <v>4.76</v>
      </c>
      <c r="H10" s="1">
        <v>1.84</v>
      </c>
      <c r="I10" s="1">
        <v>1.93</v>
      </c>
      <c r="J10" s="1">
        <v>2.3199999999999998</v>
      </c>
      <c r="K10" s="1">
        <v>2.41</v>
      </c>
      <c r="L10" s="1">
        <v>2.2799999999999998</v>
      </c>
      <c r="M10" s="1">
        <v>2.36</v>
      </c>
      <c r="N10" s="1">
        <v>2.4500000000000002</v>
      </c>
      <c r="O10" s="1">
        <v>2.35</v>
      </c>
      <c r="P10" s="1">
        <f>SUM(power_turbo_npu[[#This Row],[core0-power]:[core11-power]])</f>
        <v>36.730000000000004</v>
      </c>
      <c r="Q10" s="1">
        <f>power_turbo_npu[[#This Row],[socket0-package-power]]-power_turbo_npu[[#This Row],[Colonna1]]</f>
        <v>8.8799999999999955</v>
      </c>
    </row>
    <row r="11" spans="1:17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f>AVERAGE(power_turbo_npu[Colonna1])</f>
        <v>36.915555555555564</v>
      </c>
      <c r="Q11">
        <f>AVERAGE(power_turbo_npu[Colonna2])</f>
        <v>8.8333333333333321</v>
      </c>
    </row>
    <row r="13" spans="1:17" x14ac:dyDescent="0.3">
      <c r="C13">
        <f>AVERAGE(power_turbo_npu[socket0-package-power])</f>
        <v>45.748888888888892</v>
      </c>
      <c r="D13" s="1">
        <f>C13-power_turbo_npu[[#Totals],[Colonna1]]</f>
        <v>8.8333333333333286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DFFA-A4F9-4D9A-9BF9-A214555A6B31}">
  <dimension ref="A1:Q11"/>
  <sheetViews>
    <sheetView topLeftCell="F1" workbookViewId="0">
      <selection activeCell="Q11" sqref="Q11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65</v>
      </c>
      <c r="C2">
        <v>45.64</v>
      </c>
      <c r="D2">
        <v>4.8</v>
      </c>
      <c r="E2">
        <v>4.76</v>
      </c>
      <c r="F2">
        <v>4.78</v>
      </c>
      <c r="G2">
        <v>4.72</v>
      </c>
      <c r="H2">
        <v>1.98</v>
      </c>
      <c r="I2">
        <v>2.1</v>
      </c>
      <c r="J2">
        <v>2.44</v>
      </c>
      <c r="K2">
        <v>2.4500000000000002</v>
      </c>
      <c r="L2">
        <v>1.77</v>
      </c>
      <c r="M2">
        <v>2.29</v>
      </c>
      <c r="N2">
        <v>2.3199999999999998</v>
      </c>
      <c r="O2">
        <v>2.37</v>
      </c>
      <c r="P2">
        <f>SUM(power_performance_npu[[#This Row],[core0-power]:[core11-power]])</f>
        <v>36.78</v>
      </c>
      <c r="Q2">
        <f>power_performance_npu[[#This Row],[socket0-package-power]]-power_performance_npu[[#This Row],[Colonna1]]</f>
        <v>8.86</v>
      </c>
    </row>
    <row r="3" spans="1:17" x14ac:dyDescent="0.3">
      <c r="A3" t="s">
        <v>17</v>
      </c>
      <c r="B3" t="s">
        <v>66</v>
      </c>
      <c r="C3">
        <v>45.5</v>
      </c>
      <c r="D3">
        <v>4.82</v>
      </c>
      <c r="E3">
        <v>4.68</v>
      </c>
      <c r="F3">
        <v>4.78</v>
      </c>
      <c r="G3">
        <v>4.8099999999999996</v>
      </c>
      <c r="H3">
        <v>2.61</v>
      </c>
      <c r="I3">
        <v>2.04</v>
      </c>
      <c r="J3">
        <v>2.33</v>
      </c>
      <c r="K3">
        <v>2.2599999999999998</v>
      </c>
      <c r="L3">
        <v>2.27</v>
      </c>
      <c r="M3">
        <v>1.89</v>
      </c>
      <c r="N3">
        <v>1.93</v>
      </c>
      <c r="O3">
        <v>2.3199999999999998</v>
      </c>
      <c r="P3">
        <f>SUM(power_performance_npu[[#This Row],[core0-power]:[core11-power]])</f>
        <v>36.739999999999995</v>
      </c>
      <c r="Q3">
        <f>power_performance_npu[[#This Row],[socket0-package-power]]-power_performance_npu[[#This Row],[Colonna1]]</f>
        <v>8.7600000000000051</v>
      </c>
    </row>
    <row r="4" spans="1:17" x14ac:dyDescent="0.3">
      <c r="A4" t="s">
        <v>19</v>
      </c>
      <c r="B4" t="s">
        <v>67</v>
      </c>
      <c r="C4">
        <v>44.68</v>
      </c>
      <c r="D4">
        <v>4.74</v>
      </c>
      <c r="E4">
        <v>4.6900000000000004</v>
      </c>
      <c r="F4">
        <v>4.72</v>
      </c>
      <c r="G4">
        <v>4.6399999999999997</v>
      </c>
      <c r="H4">
        <v>1.54</v>
      </c>
      <c r="I4">
        <v>2.34</v>
      </c>
      <c r="J4">
        <v>2.44</v>
      </c>
      <c r="K4">
        <v>2.5099999999999998</v>
      </c>
      <c r="L4">
        <v>2.5299999999999998</v>
      </c>
      <c r="M4">
        <v>1.96</v>
      </c>
      <c r="N4">
        <v>1.71</v>
      </c>
      <c r="O4">
        <v>2.19</v>
      </c>
      <c r="P4">
        <f>SUM(power_performance_npu[[#This Row],[core0-power]:[core11-power]])</f>
        <v>36.01</v>
      </c>
      <c r="Q4">
        <f>power_performance_npu[[#This Row],[socket0-package-power]]-power_performance_npu[[#This Row],[Colonna1]]</f>
        <v>8.6700000000000017</v>
      </c>
    </row>
    <row r="5" spans="1:17" x14ac:dyDescent="0.3">
      <c r="A5" t="s">
        <v>21</v>
      </c>
      <c r="B5" t="s">
        <v>68</v>
      </c>
      <c r="C5">
        <v>44.44</v>
      </c>
      <c r="D5">
        <v>4.7699999999999996</v>
      </c>
      <c r="E5">
        <v>4.6900000000000004</v>
      </c>
      <c r="F5">
        <v>4.7</v>
      </c>
      <c r="G5">
        <v>4.6100000000000003</v>
      </c>
      <c r="H5">
        <v>1.39</v>
      </c>
      <c r="I5">
        <v>1.88</v>
      </c>
      <c r="J5">
        <v>2.52</v>
      </c>
      <c r="K5">
        <v>2.46</v>
      </c>
      <c r="L5">
        <v>2.5299999999999998</v>
      </c>
      <c r="M5">
        <v>2.48</v>
      </c>
      <c r="N5">
        <v>2.15</v>
      </c>
      <c r="O5">
        <v>1.66</v>
      </c>
      <c r="P5">
        <f>SUM(power_performance_npu[[#This Row],[core0-power]:[core11-power]])</f>
        <v>35.839999999999996</v>
      </c>
      <c r="Q5">
        <f>power_performance_npu[[#This Row],[socket0-package-power]]-power_performance_npu[[#This Row],[Colonna1]]</f>
        <v>8.6000000000000014</v>
      </c>
    </row>
    <row r="6" spans="1:17" x14ac:dyDescent="0.3">
      <c r="A6" t="s">
        <v>23</v>
      </c>
      <c r="B6" t="s">
        <v>69</v>
      </c>
      <c r="C6">
        <v>44.38</v>
      </c>
      <c r="D6">
        <v>4.7</v>
      </c>
      <c r="E6">
        <v>4.6900000000000004</v>
      </c>
      <c r="F6">
        <v>4.62</v>
      </c>
      <c r="G6">
        <v>4.66</v>
      </c>
      <c r="H6">
        <v>1.51</v>
      </c>
      <c r="I6">
        <v>1.94</v>
      </c>
      <c r="J6">
        <v>2.25</v>
      </c>
      <c r="K6">
        <v>2.33</v>
      </c>
      <c r="L6">
        <v>2.46</v>
      </c>
      <c r="M6">
        <v>2.57</v>
      </c>
      <c r="N6">
        <v>2.4300000000000002</v>
      </c>
      <c r="O6">
        <v>1.72</v>
      </c>
      <c r="P6">
        <f>SUM(power_performance_npu[[#This Row],[core0-power]:[core11-power]])</f>
        <v>35.880000000000003</v>
      </c>
      <c r="Q6">
        <f>power_performance_npu[[#This Row],[socket0-package-power]]-power_performance_npu[[#This Row],[Colonna1]]</f>
        <v>8.5</v>
      </c>
    </row>
    <row r="7" spans="1:17" x14ac:dyDescent="0.3">
      <c r="A7" t="s">
        <v>25</v>
      </c>
      <c r="B7" t="s">
        <v>70</v>
      </c>
      <c r="C7">
        <v>44.76</v>
      </c>
      <c r="D7">
        <v>4.7</v>
      </c>
      <c r="E7">
        <v>4.63</v>
      </c>
      <c r="F7">
        <v>4.71</v>
      </c>
      <c r="G7">
        <v>4.67</v>
      </c>
      <c r="H7">
        <v>1.59</v>
      </c>
      <c r="I7">
        <v>1.83</v>
      </c>
      <c r="J7">
        <v>2.23</v>
      </c>
      <c r="K7">
        <v>2.21</v>
      </c>
      <c r="L7">
        <v>2.2999999999999998</v>
      </c>
      <c r="M7">
        <v>2.2599999999999998</v>
      </c>
      <c r="N7">
        <v>2.5499999999999998</v>
      </c>
      <c r="O7">
        <v>2.36</v>
      </c>
      <c r="P7">
        <f>SUM(power_performance_npu[[#This Row],[core0-power]:[core11-power]])</f>
        <v>36.04</v>
      </c>
      <c r="Q7">
        <f>power_performance_npu[[#This Row],[socket0-package-power]]-power_performance_npu[[#This Row],[Colonna1]]</f>
        <v>8.7199999999999989</v>
      </c>
    </row>
    <row r="8" spans="1:17" x14ac:dyDescent="0.3">
      <c r="A8" t="s">
        <v>27</v>
      </c>
      <c r="B8" t="s">
        <v>71</v>
      </c>
      <c r="C8">
        <v>44.61</v>
      </c>
      <c r="D8">
        <v>4.74</v>
      </c>
      <c r="E8">
        <v>4.6500000000000004</v>
      </c>
      <c r="F8">
        <v>4.66</v>
      </c>
      <c r="G8">
        <v>4.71</v>
      </c>
      <c r="H8">
        <v>1.82</v>
      </c>
      <c r="I8">
        <v>1.86</v>
      </c>
      <c r="J8">
        <v>2.37</v>
      </c>
      <c r="K8">
        <v>2.4500000000000002</v>
      </c>
      <c r="L8">
        <v>1.88</v>
      </c>
      <c r="M8">
        <v>2.4500000000000002</v>
      </c>
      <c r="N8">
        <v>2.2200000000000002</v>
      </c>
      <c r="O8">
        <v>2.27</v>
      </c>
      <c r="P8">
        <f>SUM(power_performance_npu[[#This Row],[core0-power]:[core11-power]])</f>
        <v>36.080000000000005</v>
      </c>
      <c r="Q8">
        <f>power_performance_npu[[#This Row],[socket0-package-power]]-power_performance_npu[[#This Row],[Colonna1]]</f>
        <v>8.529999999999994</v>
      </c>
    </row>
    <row r="9" spans="1:17" x14ac:dyDescent="0.3">
      <c r="A9" t="s">
        <v>29</v>
      </c>
      <c r="B9" t="s">
        <v>72</v>
      </c>
      <c r="C9">
        <v>44.41</v>
      </c>
      <c r="D9">
        <v>4.7</v>
      </c>
      <c r="E9">
        <v>4.7</v>
      </c>
      <c r="F9">
        <v>4.7</v>
      </c>
      <c r="G9">
        <v>4.7300000000000004</v>
      </c>
      <c r="H9">
        <v>1.61</v>
      </c>
      <c r="I9">
        <v>2.13</v>
      </c>
      <c r="J9">
        <v>2.4500000000000002</v>
      </c>
      <c r="K9">
        <v>2.14</v>
      </c>
      <c r="L9">
        <v>2.16</v>
      </c>
      <c r="M9">
        <v>2.29</v>
      </c>
      <c r="N9">
        <v>2.0499999999999998</v>
      </c>
      <c r="O9">
        <v>2.21</v>
      </c>
      <c r="P9">
        <f>SUM(power_performance_npu[[#This Row],[core0-power]:[core11-power]])</f>
        <v>35.869999999999997</v>
      </c>
      <c r="Q9">
        <f>power_performance_npu[[#This Row],[socket0-package-power]]-power_performance_npu[[#This Row],[Colonna1]]</f>
        <v>8.5399999999999991</v>
      </c>
    </row>
    <row r="10" spans="1:17" x14ac:dyDescent="0.3">
      <c r="A10" t="s">
        <v>40</v>
      </c>
      <c r="B10" t="s">
        <v>73</v>
      </c>
      <c r="C10">
        <v>44.57</v>
      </c>
      <c r="D10">
        <v>4.68</v>
      </c>
      <c r="E10">
        <v>4.74</v>
      </c>
      <c r="F10">
        <v>4.6900000000000004</v>
      </c>
      <c r="G10">
        <v>4.7300000000000004</v>
      </c>
      <c r="H10">
        <v>1.96</v>
      </c>
      <c r="I10">
        <v>1.96</v>
      </c>
      <c r="J10">
        <v>2.56</v>
      </c>
      <c r="K10">
        <v>2.38</v>
      </c>
      <c r="L10">
        <v>2.1</v>
      </c>
      <c r="M10">
        <v>2.48</v>
      </c>
      <c r="N10">
        <v>1.81</v>
      </c>
      <c r="O10">
        <v>1.92</v>
      </c>
      <c r="P10">
        <f>SUM(power_performance_npu[[#This Row],[core0-power]:[core11-power]])</f>
        <v>36.010000000000005</v>
      </c>
      <c r="Q10">
        <f>power_performance_npu[[#This Row],[socket0-package-power]]-power_performance_npu[[#This Row],[Colonna1]]</f>
        <v>8.5599999999999952</v>
      </c>
    </row>
    <row r="11" spans="1:17" x14ac:dyDescent="0.3">
      <c r="C11">
        <f>AVERAGE(power_performance_npu[socket0-package-power])</f>
        <v>44.776666666666664</v>
      </c>
      <c r="P11">
        <f>AVERAGE(power_performance_npu[Colonna1])</f>
        <v>36.138888888888886</v>
      </c>
      <c r="Q11">
        <f>AVERAGE(power_performance_npu[Colonna2])</f>
        <v>8.637777777777778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E6DF-E982-4D6C-8C98-9F37974BFDE0}">
  <dimension ref="A1:Q10"/>
  <sheetViews>
    <sheetView topLeftCell="F1" workbookViewId="0">
      <selection activeCell="P10" sqref="P10:Q10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455</v>
      </c>
      <c r="C2">
        <v>43.25</v>
      </c>
      <c r="D2">
        <v>4.71</v>
      </c>
      <c r="E2">
        <v>4.67</v>
      </c>
      <c r="F2">
        <v>4.6900000000000004</v>
      </c>
      <c r="G2">
        <v>4.72</v>
      </c>
      <c r="H2">
        <v>1.98</v>
      </c>
      <c r="I2">
        <v>2.41</v>
      </c>
      <c r="J2">
        <v>1.93</v>
      </c>
      <c r="K2">
        <v>2.41</v>
      </c>
      <c r="L2">
        <v>2.17</v>
      </c>
      <c r="M2">
        <v>2.0099999999999998</v>
      </c>
      <c r="N2">
        <v>2.3199999999999998</v>
      </c>
      <c r="O2">
        <v>2.52</v>
      </c>
      <c r="P2">
        <f>SUM(power_balanced_npu[[#This Row],[core0-power]:[core11-power]])</f>
        <v>36.54</v>
      </c>
      <c r="Q2">
        <f>power_balanced_npu[[#This Row],[socket0-package-power]]-power_balanced_npu[[#This Row],[Colonna1]]</f>
        <v>6.7100000000000009</v>
      </c>
    </row>
    <row r="3" spans="1:17" x14ac:dyDescent="0.3">
      <c r="A3" t="s">
        <v>17</v>
      </c>
      <c r="B3" t="s">
        <v>456</v>
      </c>
      <c r="C3">
        <v>43.98</v>
      </c>
      <c r="D3">
        <v>4.8</v>
      </c>
      <c r="E3">
        <v>4.7300000000000004</v>
      </c>
      <c r="F3">
        <v>4.82</v>
      </c>
      <c r="G3">
        <v>4.79</v>
      </c>
      <c r="H3">
        <v>1.76</v>
      </c>
      <c r="I3">
        <v>1.98</v>
      </c>
      <c r="J3">
        <v>2.4900000000000002</v>
      </c>
      <c r="K3">
        <v>2.16</v>
      </c>
      <c r="L3">
        <v>2.12</v>
      </c>
      <c r="M3">
        <v>2.69</v>
      </c>
      <c r="N3">
        <v>2.5299999999999998</v>
      </c>
      <c r="O3">
        <v>2.41</v>
      </c>
      <c r="P3">
        <f>SUM(power_balanced_npu[[#This Row],[core0-power]:[core11-power]])</f>
        <v>37.28</v>
      </c>
      <c r="Q3">
        <f>power_balanced_npu[[#This Row],[socket0-package-power]]-power_balanced_npu[[#This Row],[Colonna1]]</f>
        <v>6.6999999999999957</v>
      </c>
    </row>
    <row r="4" spans="1:17" x14ac:dyDescent="0.3">
      <c r="A4" t="s">
        <v>19</v>
      </c>
      <c r="B4" t="s">
        <v>457</v>
      </c>
      <c r="C4">
        <v>42.73</v>
      </c>
      <c r="D4">
        <v>4.7300000000000004</v>
      </c>
      <c r="E4">
        <v>4.7699999999999996</v>
      </c>
      <c r="F4">
        <v>4.78</v>
      </c>
      <c r="G4">
        <v>4.79</v>
      </c>
      <c r="H4">
        <v>2.25</v>
      </c>
      <c r="I4">
        <v>2.33</v>
      </c>
      <c r="J4">
        <v>2.23</v>
      </c>
      <c r="K4">
        <v>1.8</v>
      </c>
      <c r="L4">
        <v>1.94</v>
      </c>
      <c r="M4">
        <v>2.1800000000000002</v>
      </c>
      <c r="N4">
        <v>1.81</v>
      </c>
      <c r="O4">
        <v>2.59</v>
      </c>
      <c r="P4">
        <f>SUM(power_balanced_npu[[#This Row],[core0-power]:[core11-power]])</f>
        <v>36.200000000000003</v>
      </c>
      <c r="Q4">
        <f>power_balanced_npu[[#This Row],[socket0-package-power]]-power_balanced_npu[[#This Row],[Colonna1]]</f>
        <v>6.529999999999994</v>
      </c>
    </row>
    <row r="5" spans="1:17" x14ac:dyDescent="0.3">
      <c r="A5" t="s">
        <v>21</v>
      </c>
      <c r="B5" t="s">
        <v>458</v>
      </c>
      <c r="C5">
        <v>42.67</v>
      </c>
      <c r="D5">
        <v>4.78</v>
      </c>
      <c r="E5">
        <v>4.6900000000000004</v>
      </c>
      <c r="F5">
        <v>4.7699999999999996</v>
      </c>
      <c r="G5">
        <v>4.74</v>
      </c>
      <c r="H5">
        <v>1.99</v>
      </c>
      <c r="I5">
        <v>2.21</v>
      </c>
      <c r="J5">
        <v>2.2000000000000002</v>
      </c>
      <c r="K5">
        <v>2.65</v>
      </c>
      <c r="L5">
        <v>2.4900000000000002</v>
      </c>
      <c r="M5">
        <v>2.0699999999999998</v>
      </c>
      <c r="N5">
        <v>1.43</v>
      </c>
      <c r="O5">
        <v>2.13</v>
      </c>
      <c r="P5">
        <f>SUM(power_balanced_npu[[#This Row],[core0-power]:[core11-power]])</f>
        <v>36.15</v>
      </c>
      <c r="Q5">
        <f>power_balanced_npu[[#This Row],[socket0-package-power]]-power_balanced_npu[[#This Row],[Colonna1]]</f>
        <v>6.5200000000000031</v>
      </c>
    </row>
    <row r="6" spans="1:17" x14ac:dyDescent="0.3">
      <c r="A6" t="s">
        <v>23</v>
      </c>
      <c r="B6" t="s">
        <v>459</v>
      </c>
      <c r="C6">
        <v>42.49</v>
      </c>
      <c r="D6">
        <v>4.7300000000000004</v>
      </c>
      <c r="E6">
        <v>4.71</v>
      </c>
      <c r="F6">
        <v>4.7300000000000004</v>
      </c>
      <c r="G6">
        <v>4.7300000000000004</v>
      </c>
      <c r="H6">
        <v>1.58</v>
      </c>
      <c r="I6">
        <v>1.68</v>
      </c>
      <c r="J6">
        <v>2.48</v>
      </c>
      <c r="K6">
        <v>1.75</v>
      </c>
      <c r="L6">
        <v>2.23</v>
      </c>
      <c r="M6">
        <v>2.4700000000000002</v>
      </c>
      <c r="N6">
        <v>2.31</v>
      </c>
      <c r="O6">
        <v>2.52</v>
      </c>
      <c r="P6">
        <f>SUM(power_balanced_npu[[#This Row],[core0-power]:[core11-power]])</f>
        <v>35.920000000000009</v>
      </c>
      <c r="Q6">
        <f>power_balanced_npu[[#This Row],[socket0-package-power]]-power_balanced_npu[[#This Row],[Colonna1]]</f>
        <v>6.5699999999999932</v>
      </c>
    </row>
    <row r="7" spans="1:17" x14ac:dyDescent="0.3">
      <c r="A7" t="s">
        <v>25</v>
      </c>
      <c r="B7" t="s">
        <v>460</v>
      </c>
      <c r="C7">
        <v>42.91</v>
      </c>
      <c r="D7">
        <v>4.8099999999999996</v>
      </c>
      <c r="E7">
        <v>4.78</v>
      </c>
      <c r="F7">
        <v>4.76</v>
      </c>
      <c r="G7">
        <v>4.7</v>
      </c>
      <c r="H7">
        <v>2</v>
      </c>
      <c r="I7">
        <v>2.42</v>
      </c>
      <c r="J7">
        <v>2.0499999999999998</v>
      </c>
      <c r="K7">
        <v>2.06</v>
      </c>
      <c r="L7">
        <v>1.89</v>
      </c>
      <c r="M7">
        <v>2.2599999999999998</v>
      </c>
      <c r="N7">
        <v>2.12</v>
      </c>
      <c r="O7">
        <v>2.5099999999999998</v>
      </c>
      <c r="P7">
        <f>SUM(power_balanced_npu[[#This Row],[core0-power]:[core11-power]])</f>
        <v>36.359999999999992</v>
      </c>
      <c r="Q7">
        <f>power_balanced_npu[[#This Row],[socket0-package-power]]-power_balanced_npu[[#This Row],[Colonna1]]</f>
        <v>6.5500000000000043</v>
      </c>
    </row>
    <row r="8" spans="1:17" x14ac:dyDescent="0.3">
      <c r="A8" t="s">
        <v>27</v>
      </c>
      <c r="B8" t="s">
        <v>461</v>
      </c>
      <c r="C8">
        <v>43</v>
      </c>
      <c r="D8">
        <v>4.71</v>
      </c>
      <c r="E8">
        <v>4.7300000000000004</v>
      </c>
      <c r="F8">
        <v>4.5999999999999996</v>
      </c>
      <c r="G8">
        <v>4.67</v>
      </c>
      <c r="H8">
        <v>2.14</v>
      </c>
      <c r="I8">
        <v>2.62</v>
      </c>
      <c r="J8">
        <v>1.99</v>
      </c>
      <c r="K8">
        <v>2.19</v>
      </c>
      <c r="L8">
        <v>1.73</v>
      </c>
      <c r="M8">
        <v>2.25</v>
      </c>
      <c r="N8">
        <v>2.34</v>
      </c>
      <c r="O8">
        <v>2.41</v>
      </c>
      <c r="P8">
        <f>SUM(power_balanced_npu[[#This Row],[core0-power]:[core11-power]])</f>
        <v>36.379999999999995</v>
      </c>
      <c r="Q8">
        <f>power_balanced_npu[[#This Row],[socket0-package-power]]-power_balanced_npu[[#This Row],[Colonna1]]</f>
        <v>6.6200000000000045</v>
      </c>
    </row>
    <row r="9" spans="1:17" x14ac:dyDescent="0.3">
      <c r="A9" t="s">
        <v>29</v>
      </c>
      <c r="B9" t="s">
        <v>462</v>
      </c>
      <c r="C9">
        <v>42.46</v>
      </c>
      <c r="D9">
        <v>4.72</v>
      </c>
      <c r="E9">
        <v>4.66</v>
      </c>
      <c r="F9">
        <v>4.76</v>
      </c>
      <c r="G9">
        <v>4.6500000000000004</v>
      </c>
      <c r="H9">
        <v>1.54</v>
      </c>
      <c r="I9">
        <v>1.95</v>
      </c>
      <c r="J9">
        <v>2.2000000000000002</v>
      </c>
      <c r="K9">
        <v>2.38</v>
      </c>
      <c r="L9">
        <v>2.25</v>
      </c>
      <c r="M9">
        <v>2.2400000000000002</v>
      </c>
      <c r="N9">
        <v>2.2999999999999998</v>
      </c>
      <c r="O9">
        <v>2.25</v>
      </c>
      <c r="P9">
        <f>SUM(power_balanced_npu[[#This Row],[core0-power]:[core11-power]])</f>
        <v>35.899999999999991</v>
      </c>
      <c r="Q9">
        <f>power_balanced_npu[[#This Row],[socket0-package-power]]-power_balanced_npu[[#This Row],[Colonna1]]</f>
        <v>6.5600000000000094</v>
      </c>
    </row>
    <row r="10" spans="1:17" x14ac:dyDescent="0.3">
      <c r="C10">
        <f>AVERAGE(power_balanced_npu[socket0-package-power])</f>
        <v>42.936249999999994</v>
      </c>
      <c r="P10">
        <f>AVERAGE(power_balanced_npu[Colonna1])</f>
        <v>36.341249999999995</v>
      </c>
      <c r="Q10">
        <f>AVERAGE(power_balanced_npu[Colonna2])</f>
        <v>6.5950000000000006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A5FC-2114-48BD-8208-45C43A9C7C59}">
  <dimension ref="A3:J10"/>
  <sheetViews>
    <sheetView tabSelected="1" topLeftCell="A10" zoomScale="85" zoomScaleNormal="85" workbookViewId="0">
      <selection activeCell="F36" sqref="F36"/>
    </sheetView>
  </sheetViews>
  <sheetFormatPr defaultRowHeight="14.4" x14ac:dyDescent="0.3"/>
  <cols>
    <col min="1" max="1" width="12.5546875" customWidth="1"/>
    <col min="2" max="2" width="13.5546875" customWidth="1"/>
    <col min="3" max="3" width="17.44140625" customWidth="1"/>
    <col min="4" max="5" width="20.33203125" customWidth="1"/>
    <col min="6" max="6" width="28.109375" customWidth="1"/>
    <col min="7" max="7" width="18.109375" customWidth="1"/>
    <col min="8" max="8" width="20.21875" customWidth="1"/>
    <col min="9" max="9" width="20.88671875" customWidth="1"/>
  </cols>
  <sheetData>
    <row r="3" spans="1:10" x14ac:dyDescent="0.3">
      <c r="A3" t="s">
        <v>43</v>
      </c>
      <c r="B3" t="s">
        <v>44</v>
      </c>
      <c r="C3" t="s">
        <v>45</v>
      </c>
      <c r="D3" t="s">
        <v>46</v>
      </c>
      <c r="E3" t="s">
        <v>482</v>
      </c>
      <c r="F3" t="s">
        <v>47</v>
      </c>
      <c r="G3" t="s">
        <v>48</v>
      </c>
      <c r="H3" t="s">
        <v>483</v>
      </c>
      <c r="I3" t="s">
        <v>484</v>
      </c>
      <c r="J3" t="s">
        <v>485</v>
      </c>
    </row>
    <row r="4" spans="1:10" x14ac:dyDescent="0.3">
      <c r="A4" t="s">
        <v>49</v>
      </c>
      <c r="C4" s="1">
        <v>44.993749999999999</v>
      </c>
      <c r="D4" s="1">
        <v>43.223749999999995</v>
      </c>
      <c r="E4" s="1">
        <v>1.77</v>
      </c>
      <c r="G4">
        <v>172.74</v>
      </c>
      <c r="H4">
        <v>31.84</v>
      </c>
      <c r="I4" s="1">
        <f>Tabella8[[#This Row],[Throughput (samples/sec)]]/Tabella8[[#This Row],[Socket Power (W)]]</f>
        <v>0.70765384081122384</v>
      </c>
      <c r="J4" s="1">
        <f>Tabella8[[#This Row],[Throughput (samples/sec)]]/Tabella8[[#This Row],[CPU Cores Power (W)]]</f>
        <v>0.7366320599207612</v>
      </c>
    </row>
    <row r="5" spans="1:10" x14ac:dyDescent="0.3">
      <c r="A5" t="s">
        <v>50</v>
      </c>
      <c r="C5" s="1">
        <v>45.002886597938151</v>
      </c>
      <c r="D5" s="1">
        <v>13.96448453608247</v>
      </c>
      <c r="E5" s="1">
        <f>Tabella8[[#This Row],[Socket Power (W)]]-Tabella8[[#This Row],[CPU Cores Power (W)]]</f>
        <v>31.038402061855681</v>
      </c>
      <c r="F5" s="1">
        <f>Tabella8[[#This Row],[Non-CPU power (W)]]-2</f>
        <v>29.038402061855681</v>
      </c>
      <c r="G5">
        <v>65.77</v>
      </c>
      <c r="H5">
        <v>83.62</v>
      </c>
      <c r="I5" s="1">
        <f>Tabella8[[#This Row],[Throughput (samples/sec)]]/Tabella8[[#This Row],[Socket Power (W)]]</f>
        <v>1.8581030311915843</v>
      </c>
      <c r="J5" s="1">
        <f>Tabella8[[#This Row],[Throughput (samples/sec)]]/Tabella8[[#This Row],[Approx. Accelerator Power (W)]]</f>
        <v>2.8796350371442001</v>
      </c>
    </row>
    <row r="6" spans="1:10" x14ac:dyDescent="0.3">
      <c r="A6" t="s">
        <v>51</v>
      </c>
      <c r="B6" t="s">
        <v>64</v>
      </c>
      <c r="C6" s="1">
        <v>41.665555555555557</v>
      </c>
      <c r="D6" s="1">
        <v>36.18</v>
      </c>
      <c r="E6" s="1">
        <f>Tabella8[[#This Row],[Socket Power (W)]]-Tabella8[[#This Row],[CPU Cores Power (W)]]</f>
        <v>5.4855555555555569</v>
      </c>
      <c r="F6" s="1">
        <f>Tabella8[[#This Row],[Non-CPU power (W)]]-2</f>
        <v>3.4855555555555569</v>
      </c>
      <c r="G6">
        <v>74.44</v>
      </c>
      <c r="H6">
        <v>73.89</v>
      </c>
      <c r="I6" s="1">
        <f>Tabella8[[#This Row],[Throughput (samples/sec)]]/Tabella8[[#This Row],[Socket Power (W)]]</f>
        <v>1.7734072908610896</v>
      </c>
      <c r="J6" s="1">
        <f>Tabella8[[#This Row],[Throughput (samples/sec)]]/Tabella8[[#This Row],[Approx. Accelerator Power (W)]]</f>
        <v>21.198916161938151</v>
      </c>
    </row>
    <row r="7" spans="1:10" x14ac:dyDescent="0.3">
      <c r="A7" t="s">
        <v>51</v>
      </c>
      <c r="B7" t="s">
        <v>454</v>
      </c>
      <c r="C7" s="1">
        <v>42.936249999999994</v>
      </c>
      <c r="D7" s="1">
        <v>36.341249999999995</v>
      </c>
      <c r="E7" s="1">
        <f>Tabella8[[#This Row],[Socket Power (W)]]-Tabella8[[#This Row],[CPU Cores Power (W)]]</f>
        <v>6.5949999999999989</v>
      </c>
      <c r="F7" s="1">
        <f>Tabella8[[#This Row],[Non-CPU power (W)]]-2</f>
        <v>4.5949999999999989</v>
      </c>
      <c r="G7">
        <v>46.77</v>
      </c>
      <c r="H7">
        <v>117.61</v>
      </c>
      <c r="I7" s="1">
        <f>Tabella8[[#This Row],[Throughput (samples/sec)]]/Tabella8[[#This Row],[Socket Power (W)]]</f>
        <v>2.7391772686249967</v>
      </c>
      <c r="J7" s="1">
        <f>Tabella8[[#This Row],[Throughput (samples/sec)]]/Tabella8[[#This Row],[Approx. Accelerator Power (W)]]</f>
        <v>25.595212187159962</v>
      </c>
    </row>
    <row r="8" spans="1:10" x14ac:dyDescent="0.3">
      <c r="A8" t="s">
        <v>51</v>
      </c>
      <c r="B8" t="s">
        <v>61</v>
      </c>
      <c r="C8" s="1">
        <v>44.982222222222219</v>
      </c>
      <c r="D8" s="1">
        <v>36.337777777777774</v>
      </c>
      <c r="E8" s="1">
        <f>Tabella8[[#This Row],[Socket Power (W)]]-Tabella8[[#This Row],[CPU Cores Power (W)]]</f>
        <v>8.6444444444444457</v>
      </c>
      <c r="F8" s="1">
        <f>Tabella8[[#This Row],[Non-CPU power (W)]]-2</f>
        <v>6.6444444444444457</v>
      </c>
      <c r="G8">
        <v>35.19</v>
      </c>
      <c r="H8">
        <v>156.28</v>
      </c>
      <c r="I8" s="1">
        <f>Tabella8[[#This Row],[Throughput (samples/sec)]]/Tabella8[[#This Row],[Socket Power (W)]]</f>
        <v>3.4742614366169353</v>
      </c>
      <c r="J8" s="1">
        <f>Tabella8[[#This Row],[Throughput (samples/sec)]]/Tabella8[[#This Row],[Approx. Accelerator Power (W)]]</f>
        <v>23.520401337792638</v>
      </c>
    </row>
    <row r="9" spans="1:10" x14ac:dyDescent="0.3">
      <c r="A9" t="s">
        <v>51</v>
      </c>
      <c r="B9" t="s">
        <v>62</v>
      </c>
      <c r="C9" s="1">
        <v>44.776666666666664</v>
      </c>
      <c r="D9" s="1">
        <v>36.138888888888886</v>
      </c>
      <c r="E9" s="1">
        <f>Tabella8[[#This Row],[Socket Power (W)]]-Tabella8[[#This Row],[CPU Cores Power (W)]]</f>
        <v>8.637777777777778</v>
      </c>
      <c r="F9" s="1">
        <f>Tabella8[[#This Row],[Non-CPU power (W)]]-2</f>
        <v>6.637777777777778</v>
      </c>
      <c r="G9">
        <v>34.75</v>
      </c>
      <c r="H9">
        <v>158.25</v>
      </c>
      <c r="I9" s="1">
        <f>Tabella8[[#This Row],[Throughput (samples/sec)]]/Tabella8[[#This Row],[Socket Power (W)]]</f>
        <v>3.5342068041390609</v>
      </c>
      <c r="J9" s="1">
        <f>Tabella8[[#This Row],[Throughput (samples/sec)]]/Tabella8[[#This Row],[Approx. Accelerator Power (W)]]</f>
        <v>23.840810177435554</v>
      </c>
    </row>
    <row r="10" spans="1:10" x14ac:dyDescent="0.3">
      <c r="A10" t="s">
        <v>51</v>
      </c>
      <c r="B10" t="s">
        <v>63</v>
      </c>
      <c r="C10" s="1">
        <v>45.748888888888892</v>
      </c>
      <c r="D10" s="1">
        <v>36.915555555555564</v>
      </c>
      <c r="E10" s="1">
        <f>Tabella8[[#This Row],[Socket Power (W)]]-Tabella8[[#This Row],[CPU Cores Power (W)]]</f>
        <v>8.8333333333333286</v>
      </c>
      <c r="F10" s="1">
        <f>Tabella8[[#This Row],[Non-CPU power (W)]]-2</f>
        <v>6.8333333333333286</v>
      </c>
      <c r="G10">
        <v>35.020000000000003</v>
      </c>
      <c r="H10">
        <v>157.97</v>
      </c>
      <c r="I10" s="1">
        <f>Tabella8[[#This Row],[Throughput (samples/sec)]]/Tabella8[[#This Row],[Socket Power (W)]]</f>
        <v>3.4529800359450133</v>
      </c>
      <c r="J10" s="1">
        <f>Tabella8[[#This Row],[Throughput (samples/sec)]]/Tabella8[[#This Row],[Approx. Accelerator Power (W)]]</f>
        <v>23.117560975609774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FBD9-81D9-4294-BF36-6A4FBED3BF0D}">
  <dimension ref="A1:Q11"/>
  <sheetViews>
    <sheetView topLeftCell="F1" workbookViewId="0">
      <selection activeCell="P11" sqref="P11:Q11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463</v>
      </c>
      <c r="C2">
        <v>43.12</v>
      </c>
      <c r="D2">
        <v>4.8099999999999996</v>
      </c>
      <c r="E2">
        <v>4.71</v>
      </c>
      <c r="F2">
        <v>4.84</v>
      </c>
      <c r="G2">
        <v>4.8099999999999996</v>
      </c>
      <c r="H2">
        <v>1.95</v>
      </c>
      <c r="I2">
        <v>2.27</v>
      </c>
      <c r="J2">
        <v>2.4500000000000002</v>
      </c>
      <c r="K2">
        <v>2.17</v>
      </c>
      <c r="L2">
        <v>2.4500000000000002</v>
      </c>
      <c r="M2">
        <v>2.34</v>
      </c>
      <c r="N2">
        <v>2.57</v>
      </c>
      <c r="O2">
        <v>2.17</v>
      </c>
      <c r="P2">
        <f>SUM(power_powersaver_npu[[#This Row],[core0-power]:[core11-power]])</f>
        <v>37.54</v>
      </c>
      <c r="Q2">
        <f>power_powersaver_npu[[#This Row],[socket0-package-power]]-power_powersaver_npu[[#This Row],[Colonna1]]</f>
        <v>5.5799999999999983</v>
      </c>
    </row>
    <row r="3" spans="1:17" x14ac:dyDescent="0.3">
      <c r="A3" t="s">
        <v>17</v>
      </c>
      <c r="B3" t="s">
        <v>464</v>
      </c>
      <c r="C3">
        <v>42.4</v>
      </c>
      <c r="D3">
        <v>4.9400000000000004</v>
      </c>
      <c r="E3">
        <v>4.6900000000000004</v>
      </c>
      <c r="F3">
        <v>4.6900000000000004</v>
      </c>
      <c r="G3">
        <v>4.82</v>
      </c>
      <c r="H3">
        <v>1.84</v>
      </c>
      <c r="I3">
        <v>2.15</v>
      </c>
      <c r="J3">
        <v>2.15</v>
      </c>
      <c r="K3">
        <v>2.31</v>
      </c>
      <c r="L3">
        <v>2.25</v>
      </c>
      <c r="M3">
        <v>2.33</v>
      </c>
      <c r="N3">
        <v>2.48</v>
      </c>
      <c r="O3">
        <v>2.0499999999999998</v>
      </c>
      <c r="P3">
        <f>SUM(power_powersaver_npu[[#This Row],[core0-power]:[core11-power]])</f>
        <v>36.699999999999989</v>
      </c>
      <c r="Q3">
        <f>power_powersaver_npu[[#This Row],[socket0-package-power]]-power_powersaver_npu[[#This Row],[Colonna1]]</f>
        <v>5.7000000000000099</v>
      </c>
    </row>
    <row r="4" spans="1:17" x14ac:dyDescent="0.3">
      <c r="A4" t="s">
        <v>19</v>
      </c>
      <c r="B4" t="s">
        <v>465</v>
      </c>
      <c r="C4">
        <v>41.56</v>
      </c>
      <c r="D4">
        <v>4.76</v>
      </c>
      <c r="E4">
        <v>4.74</v>
      </c>
      <c r="F4">
        <v>4.78</v>
      </c>
      <c r="G4">
        <v>4.7699999999999996</v>
      </c>
      <c r="H4">
        <v>2.48</v>
      </c>
      <c r="I4">
        <v>2.2000000000000002</v>
      </c>
      <c r="J4">
        <v>2.59</v>
      </c>
      <c r="K4">
        <v>1.71</v>
      </c>
      <c r="L4">
        <v>2.4300000000000002</v>
      </c>
      <c r="M4">
        <v>1.71</v>
      </c>
      <c r="N4">
        <v>1.41</v>
      </c>
      <c r="O4">
        <v>2.5099999999999998</v>
      </c>
      <c r="P4">
        <f>SUM(power_powersaver_npu[[#This Row],[core0-power]:[core11-power]])</f>
        <v>36.089999999999996</v>
      </c>
      <c r="Q4">
        <f>power_powersaver_npu[[#This Row],[socket0-package-power]]-power_powersaver_npu[[#This Row],[Colonna1]]</f>
        <v>5.470000000000006</v>
      </c>
    </row>
    <row r="5" spans="1:17" x14ac:dyDescent="0.3">
      <c r="A5" t="s">
        <v>21</v>
      </c>
      <c r="B5" t="s">
        <v>466</v>
      </c>
      <c r="C5">
        <v>41.38</v>
      </c>
      <c r="D5">
        <v>4.75</v>
      </c>
      <c r="E5">
        <v>4.66</v>
      </c>
      <c r="F5">
        <v>4.8099999999999996</v>
      </c>
      <c r="G5">
        <v>4.68</v>
      </c>
      <c r="H5">
        <v>1.62</v>
      </c>
      <c r="I5">
        <v>2.13</v>
      </c>
      <c r="J5">
        <v>2.48</v>
      </c>
      <c r="K5">
        <v>2.4700000000000002</v>
      </c>
      <c r="L5">
        <v>2.37</v>
      </c>
      <c r="M5">
        <v>2.61</v>
      </c>
      <c r="N5">
        <v>1.34</v>
      </c>
      <c r="O5">
        <v>2.0499999999999998</v>
      </c>
      <c r="P5">
        <f>SUM(power_powersaver_npu[[#This Row],[core0-power]:[core11-power]])</f>
        <v>35.97</v>
      </c>
      <c r="Q5">
        <f>power_powersaver_npu[[#This Row],[socket0-package-power]]-power_powersaver_npu[[#This Row],[Colonna1]]</f>
        <v>5.4100000000000037</v>
      </c>
    </row>
    <row r="6" spans="1:17" x14ac:dyDescent="0.3">
      <c r="A6" t="s">
        <v>23</v>
      </c>
      <c r="B6" t="s">
        <v>467</v>
      </c>
      <c r="C6">
        <v>41.5</v>
      </c>
      <c r="D6">
        <v>4.7</v>
      </c>
      <c r="E6">
        <v>4.7300000000000004</v>
      </c>
      <c r="F6">
        <v>4.7699999999999996</v>
      </c>
      <c r="G6">
        <v>4.6900000000000004</v>
      </c>
      <c r="H6">
        <v>2.12</v>
      </c>
      <c r="I6">
        <v>2.46</v>
      </c>
      <c r="J6">
        <v>2.4500000000000002</v>
      </c>
      <c r="K6">
        <v>2.29</v>
      </c>
      <c r="L6">
        <v>2.41</v>
      </c>
      <c r="M6">
        <v>1.86</v>
      </c>
      <c r="N6">
        <v>1.7</v>
      </c>
      <c r="O6">
        <v>1.92</v>
      </c>
      <c r="P6">
        <f>SUM(power_powersaver_npu[[#This Row],[core0-power]:[core11-power]])</f>
        <v>36.100000000000009</v>
      </c>
      <c r="Q6">
        <f>power_powersaver_npu[[#This Row],[socket0-package-power]]-power_powersaver_npu[[#This Row],[Colonna1]]</f>
        <v>5.3999999999999915</v>
      </c>
    </row>
    <row r="7" spans="1:17" x14ac:dyDescent="0.3">
      <c r="A7" t="s">
        <v>25</v>
      </c>
      <c r="B7" t="s">
        <v>468</v>
      </c>
      <c r="C7">
        <v>41.58</v>
      </c>
      <c r="D7">
        <v>4.74</v>
      </c>
      <c r="E7">
        <v>4.66</v>
      </c>
      <c r="F7">
        <v>4.6900000000000004</v>
      </c>
      <c r="G7">
        <v>4.63</v>
      </c>
      <c r="H7">
        <v>1.64</v>
      </c>
      <c r="I7">
        <v>2.64</v>
      </c>
      <c r="J7">
        <v>2.5</v>
      </c>
      <c r="K7">
        <v>2.2400000000000002</v>
      </c>
      <c r="L7">
        <v>1.85</v>
      </c>
      <c r="M7">
        <v>1.78</v>
      </c>
      <c r="N7">
        <v>2.15</v>
      </c>
      <c r="O7">
        <v>2.56</v>
      </c>
      <c r="P7">
        <f>SUM(power_powersaver_npu[[#This Row],[core0-power]:[core11-power]])</f>
        <v>36.080000000000005</v>
      </c>
      <c r="Q7">
        <f>power_powersaver_npu[[#This Row],[socket0-package-power]]-power_powersaver_npu[[#This Row],[Colonna1]]</f>
        <v>5.4999999999999929</v>
      </c>
    </row>
    <row r="8" spans="1:17" x14ac:dyDescent="0.3">
      <c r="A8" t="s">
        <v>27</v>
      </c>
      <c r="B8" t="s">
        <v>469</v>
      </c>
      <c r="C8">
        <v>41.11</v>
      </c>
      <c r="D8">
        <v>4.6399999999999997</v>
      </c>
      <c r="E8">
        <v>4.67</v>
      </c>
      <c r="F8">
        <v>4.71</v>
      </c>
      <c r="G8">
        <v>4.62</v>
      </c>
      <c r="H8">
        <v>1.92</v>
      </c>
      <c r="I8">
        <v>2.33</v>
      </c>
      <c r="J8">
        <v>1.94</v>
      </c>
      <c r="K8">
        <v>2.21</v>
      </c>
      <c r="L8">
        <v>2.4900000000000002</v>
      </c>
      <c r="M8">
        <v>2.0699999999999998</v>
      </c>
      <c r="N8">
        <v>2.4700000000000002</v>
      </c>
      <c r="O8">
        <v>1.78</v>
      </c>
      <c r="P8">
        <f>SUM(power_powersaver_npu[[#This Row],[core0-power]:[core11-power]])</f>
        <v>35.85</v>
      </c>
      <c r="Q8">
        <f>power_powersaver_npu[[#This Row],[socket0-package-power]]-power_powersaver_npu[[#This Row],[Colonna1]]</f>
        <v>5.259999999999998</v>
      </c>
    </row>
    <row r="9" spans="1:17" x14ac:dyDescent="0.3">
      <c r="A9" t="s">
        <v>29</v>
      </c>
      <c r="B9" t="s">
        <v>470</v>
      </c>
      <c r="C9">
        <v>41.25</v>
      </c>
      <c r="D9">
        <v>4.6900000000000004</v>
      </c>
      <c r="E9">
        <v>4.6900000000000004</v>
      </c>
      <c r="F9">
        <v>4.6900000000000004</v>
      </c>
      <c r="G9">
        <v>4.67</v>
      </c>
      <c r="H9">
        <v>1.58</v>
      </c>
      <c r="I9">
        <v>2.13</v>
      </c>
      <c r="J9">
        <v>2.4500000000000002</v>
      </c>
      <c r="K9">
        <v>2.09</v>
      </c>
      <c r="L9">
        <v>2.14</v>
      </c>
      <c r="M9">
        <v>2.39</v>
      </c>
      <c r="N9">
        <v>2.2400000000000002</v>
      </c>
      <c r="O9">
        <v>2.0499999999999998</v>
      </c>
      <c r="P9">
        <f>SUM(power_powersaver_npu[[#This Row],[core0-power]:[core11-power]])</f>
        <v>35.809999999999995</v>
      </c>
      <c r="Q9">
        <f>power_powersaver_npu[[#This Row],[socket0-package-power]]-power_powersaver_npu[[#This Row],[Colonna1]]</f>
        <v>5.4400000000000048</v>
      </c>
    </row>
    <row r="10" spans="1:17" x14ac:dyDescent="0.3">
      <c r="A10" t="s">
        <v>40</v>
      </c>
      <c r="B10" t="s">
        <v>471</v>
      </c>
      <c r="C10">
        <v>41.09</v>
      </c>
      <c r="D10">
        <v>4.66</v>
      </c>
      <c r="E10">
        <v>4.71</v>
      </c>
      <c r="F10">
        <v>4.67</v>
      </c>
      <c r="G10">
        <v>4.62</v>
      </c>
      <c r="H10">
        <v>2.2200000000000002</v>
      </c>
      <c r="I10">
        <v>1.87</v>
      </c>
      <c r="J10">
        <v>2.54</v>
      </c>
      <c r="K10">
        <v>1.95</v>
      </c>
      <c r="L10">
        <v>2</v>
      </c>
      <c r="M10">
        <v>1.9</v>
      </c>
      <c r="N10">
        <v>1.9</v>
      </c>
      <c r="O10">
        <v>2.44</v>
      </c>
      <c r="P10">
        <f>SUM(power_powersaver_npu[[#This Row],[core0-power]:[core11-power]])</f>
        <v>35.479999999999997</v>
      </c>
      <c r="Q10">
        <f>power_powersaver_npu[[#This Row],[socket0-package-power]]-power_powersaver_npu[[#This Row],[Colonna1]]</f>
        <v>5.6100000000000065</v>
      </c>
    </row>
    <row r="11" spans="1:17" x14ac:dyDescent="0.3">
      <c r="C11">
        <f>AVERAGE(power_powersaver_npu[socket0-package-power])</f>
        <v>41.665555555555557</v>
      </c>
      <c r="P11">
        <f>AVERAGE(power_powersaver_npu[Colonna1])</f>
        <v>36.18</v>
      </c>
      <c r="Q11">
        <f>AVERAGE(power_powersaver_npu[Colonna2])</f>
        <v>5.4855555555555569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9743-BF6E-402F-B290-14881948CA61}">
  <dimension ref="A1:Q10"/>
  <sheetViews>
    <sheetView zoomScale="85" zoomScaleNormal="85" workbookViewId="0">
      <selection activeCell="P11" sqref="P11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23.5546875" bestFit="1" customWidth="1"/>
    <col min="4" max="13" width="13.6640625" bestFit="1" customWidth="1"/>
    <col min="14" max="15" width="14.6640625" bestFit="1" customWidth="1"/>
  </cols>
  <sheetData>
    <row r="1" spans="1:1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31</v>
      </c>
      <c r="Q1" t="s">
        <v>42</v>
      </c>
    </row>
    <row r="2" spans="1:17" x14ac:dyDescent="0.3">
      <c r="A2" t="s">
        <v>15</v>
      </c>
      <c r="B2" t="s">
        <v>472</v>
      </c>
      <c r="C2">
        <v>9.3000000000000007</v>
      </c>
      <c r="D2">
        <v>0.37</v>
      </c>
      <c r="E2">
        <v>0.37</v>
      </c>
      <c r="F2">
        <v>0.38</v>
      </c>
      <c r="G2">
        <v>0.54</v>
      </c>
      <c r="H2">
        <v>0.35</v>
      </c>
      <c r="I2">
        <v>0.33</v>
      </c>
      <c r="J2">
        <v>0.34</v>
      </c>
      <c r="K2">
        <v>0.34</v>
      </c>
      <c r="L2">
        <v>0.32</v>
      </c>
      <c r="M2">
        <v>0.32</v>
      </c>
      <c r="N2">
        <v>0.81</v>
      </c>
      <c r="O2">
        <v>0.35</v>
      </c>
      <c r="P2">
        <f>SUM(idle[[#This Row],[core0-power]:[core11-power]])</f>
        <v>4.8199999999999994</v>
      </c>
      <c r="Q2">
        <f>idle[[#This Row],[socket0-package-power]]-idle[[#This Row],[Colonna1]]</f>
        <v>4.4800000000000013</v>
      </c>
    </row>
    <row r="3" spans="1:17" x14ac:dyDescent="0.3">
      <c r="A3" t="s">
        <v>17</v>
      </c>
      <c r="B3" t="s">
        <v>473</v>
      </c>
      <c r="C3">
        <v>6.84</v>
      </c>
      <c r="D3">
        <v>0.27</v>
      </c>
      <c r="E3">
        <v>0.27</v>
      </c>
      <c r="F3">
        <v>0.27</v>
      </c>
      <c r="G3">
        <v>0.28999999999999998</v>
      </c>
      <c r="H3">
        <v>0.23</v>
      </c>
      <c r="I3">
        <v>0.21</v>
      </c>
      <c r="J3">
        <v>0.23</v>
      </c>
      <c r="K3">
        <v>0.37</v>
      </c>
      <c r="L3">
        <v>0.21</v>
      </c>
      <c r="M3">
        <v>0.21</v>
      </c>
      <c r="N3">
        <v>0.24</v>
      </c>
      <c r="O3">
        <v>0.22</v>
      </c>
      <c r="P3">
        <f>SUM(idle[[#This Row],[core0-power]:[core11-power]])</f>
        <v>3.02</v>
      </c>
      <c r="Q3">
        <f>idle[[#This Row],[socket0-package-power]]-idle[[#This Row],[Colonna1]]</f>
        <v>3.82</v>
      </c>
    </row>
    <row r="4" spans="1:17" x14ac:dyDescent="0.3">
      <c r="A4" t="s">
        <v>19</v>
      </c>
      <c r="B4" t="s">
        <v>474</v>
      </c>
      <c r="C4">
        <v>6.52</v>
      </c>
      <c r="D4">
        <v>0.26</v>
      </c>
      <c r="E4">
        <v>0.26</v>
      </c>
      <c r="F4">
        <v>0.26</v>
      </c>
      <c r="G4">
        <v>0.3</v>
      </c>
      <c r="H4">
        <v>0.23</v>
      </c>
      <c r="I4">
        <v>0.21</v>
      </c>
      <c r="J4">
        <v>0.2</v>
      </c>
      <c r="K4">
        <v>0.19</v>
      </c>
      <c r="L4">
        <v>0.21</v>
      </c>
      <c r="M4">
        <v>0.22</v>
      </c>
      <c r="N4">
        <v>0.23</v>
      </c>
      <c r="O4">
        <v>0.23</v>
      </c>
      <c r="P4">
        <f>SUM(idle[[#This Row],[core0-power]:[core11-power]])</f>
        <v>2.8000000000000003</v>
      </c>
      <c r="Q4">
        <f>idle[[#This Row],[socket0-package-power]]-idle[[#This Row],[Colonna1]]</f>
        <v>3.7199999999999993</v>
      </c>
    </row>
    <row r="5" spans="1:17" x14ac:dyDescent="0.3">
      <c r="A5" t="s">
        <v>21</v>
      </c>
      <c r="B5" t="s">
        <v>475</v>
      </c>
      <c r="C5">
        <v>7.92</v>
      </c>
      <c r="D5">
        <v>0.28999999999999998</v>
      </c>
      <c r="E5">
        <v>0.28999999999999998</v>
      </c>
      <c r="F5">
        <v>0.28999999999999998</v>
      </c>
      <c r="G5">
        <v>0.51</v>
      </c>
      <c r="H5">
        <v>0.27</v>
      </c>
      <c r="I5">
        <v>0.32</v>
      </c>
      <c r="J5">
        <v>0.27</v>
      </c>
      <c r="K5">
        <v>0.25</v>
      </c>
      <c r="L5">
        <v>0.27</v>
      </c>
      <c r="M5">
        <v>0.33</v>
      </c>
      <c r="N5">
        <v>0.3</v>
      </c>
      <c r="O5">
        <v>0.28999999999999998</v>
      </c>
      <c r="P5">
        <f>SUM(idle[[#This Row],[core0-power]:[core11-power]])</f>
        <v>3.68</v>
      </c>
      <c r="Q5">
        <f>idle[[#This Row],[socket0-package-power]]-idle[[#This Row],[Colonna1]]</f>
        <v>4.24</v>
      </c>
    </row>
    <row r="6" spans="1:17" x14ac:dyDescent="0.3">
      <c r="A6" t="s">
        <v>23</v>
      </c>
      <c r="B6" t="s">
        <v>476</v>
      </c>
      <c r="C6">
        <v>7.08</v>
      </c>
      <c r="D6">
        <v>0.27</v>
      </c>
      <c r="E6">
        <v>0.3</v>
      </c>
      <c r="F6">
        <v>0.27</v>
      </c>
      <c r="G6">
        <v>0.34</v>
      </c>
      <c r="H6">
        <v>0.25</v>
      </c>
      <c r="I6">
        <v>0.23</v>
      </c>
      <c r="J6">
        <v>0.24</v>
      </c>
      <c r="K6">
        <v>0.23</v>
      </c>
      <c r="L6">
        <v>0.23</v>
      </c>
      <c r="M6">
        <v>0.24</v>
      </c>
      <c r="N6">
        <v>0.24</v>
      </c>
      <c r="O6">
        <v>0.31</v>
      </c>
      <c r="P6">
        <f>SUM(idle[[#This Row],[core0-power]:[core11-power]])</f>
        <v>3.1500000000000008</v>
      </c>
      <c r="Q6">
        <f>idle[[#This Row],[socket0-package-power]]-idle[[#This Row],[Colonna1]]</f>
        <v>3.9299999999999993</v>
      </c>
    </row>
    <row r="7" spans="1:17" x14ac:dyDescent="0.3">
      <c r="A7" t="s">
        <v>25</v>
      </c>
      <c r="B7" t="s">
        <v>477</v>
      </c>
      <c r="C7">
        <v>6.18</v>
      </c>
      <c r="D7">
        <v>0.24</v>
      </c>
      <c r="E7">
        <v>0.24</v>
      </c>
      <c r="F7">
        <v>0.24</v>
      </c>
      <c r="G7">
        <v>0.27</v>
      </c>
      <c r="H7">
        <v>0.22</v>
      </c>
      <c r="I7">
        <v>0.18</v>
      </c>
      <c r="J7">
        <v>0.2</v>
      </c>
      <c r="K7">
        <v>0.19</v>
      </c>
      <c r="L7">
        <v>0.2</v>
      </c>
      <c r="M7">
        <v>0.17</v>
      </c>
      <c r="N7">
        <v>0.21</v>
      </c>
      <c r="O7">
        <v>0.2</v>
      </c>
      <c r="P7">
        <f>SUM(idle[[#This Row],[core0-power]:[core11-power]])</f>
        <v>2.56</v>
      </c>
      <c r="Q7">
        <f>idle[[#This Row],[socket0-package-power]]-idle[[#This Row],[Colonna1]]</f>
        <v>3.6199999999999997</v>
      </c>
    </row>
    <row r="8" spans="1:17" x14ac:dyDescent="0.3">
      <c r="A8" t="s">
        <v>27</v>
      </c>
      <c r="B8" t="s">
        <v>478</v>
      </c>
      <c r="C8">
        <v>6.57</v>
      </c>
      <c r="D8">
        <v>0.26</v>
      </c>
      <c r="E8">
        <v>0.25</v>
      </c>
      <c r="F8">
        <v>0.26</v>
      </c>
      <c r="G8">
        <v>0.26</v>
      </c>
      <c r="H8">
        <v>0.24</v>
      </c>
      <c r="I8">
        <v>0.2</v>
      </c>
      <c r="J8">
        <v>0.22</v>
      </c>
      <c r="K8">
        <v>0.19</v>
      </c>
      <c r="L8">
        <v>0.21</v>
      </c>
      <c r="M8">
        <v>0.2</v>
      </c>
      <c r="N8">
        <v>0.22</v>
      </c>
      <c r="O8">
        <v>0.28000000000000003</v>
      </c>
      <c r="P8">
        <f>SUM(idle[[#This Row],[core0-power]:[core11-power]])</f>
        <v>2.79</v>
      </c>
      <c r="Q8">
        <f>idle[[#This Row],[socket0-package-power]]-idle[[#This Row],[Colonna1]]</f>
        <v>3.7800000000000002</v>
      </c>
    </row>
    <row r="9" spans="1:17" x14ac:dyDescent="0.3">
      <c r="A9" t="s">
        <v>29</v>
      </c>
      <c r="B9" t="s">
        <v>479</v>
      </c>
      <c r="C9">
        <v>7.21</v>
      </c>
      <c r="D9">
        <v>0.28999999999999998</v>
      </c>
      <c r="E9">
        <v>0.28999999999999998</v>
      </c>
      <c r="F9">
        <v>0.28999999999999998</v>
      </c>
      <c r="G9">
        <v>0.28999999999999998</v>
      </c>
      <c r="H9">
        <v>0.28000000000000003</v>
      </c>
      <c r="I9">
        <v>0.27</v>
      </c>
      <c r="J9">
        <v>0.27</v>
      </c>
      <c r="K9">
        <v>0.25</v>
      </c>
      <c r="L9">
        <v>0.26</v>
      </c>
      <c r="M9">
        <v>0.25</v>
      </c>
      <c r="N9">
        <v>0.27</v>
      </c>
      <c r="O9">
        <v>0.28000000000000003</v>
      </c>
      <c r="P9">
        <f>SUM(idle[[#This Row],[core0-power]:[core11-power]])</f>
        <v>3.29</v>
      </c>
      <c r="Q9">
        <f>idle[[#This Row],[socket0-package-power]]-idle[[#This Row],[Colonna1]]</f>
        <v>3.92</v>
      </c>
    </row>
    <row r="10" spans="1:17" x14ac:dyDescent="0.3">
      <c r="C10">
        <f>AVERAGE(idle[socket0-package-power])</f>
        <v>7.2024999999999997</v>
      </c>
      <c r="P10">
        <f>AVERAGE(idle[Colonna1])</f>
        <v>3.2637499999999999</v>
      </c>
      <c r="Q10">
        <f>AVERAGE(idle[Colonna2])</f>
        <v>3.9387499999999998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L G 3 Y W j c A h S + m A A A A 9 g A A A B I A H A B D b 2 5 m a W c v U G F j a 2 F n Z S 5 4 b W w g o h g A K K A U A A A A A A A A A A A A A A A A A A A A A A A A A A A A h Y 9 N D o I w G E S v Q r q n P 2 D U k I + y c G U i i Y n G u G 1 q h U Y o h h b L 3 V x 4 J K 8 g R l F 3 L u f N W 8 z c r z f I + r o K L q q 1 u j E p Y p i i Q B n Z H L Q p U t S 5 Y z h H G Y e 1 k C d R q G C Q j U 1 6 e 0 h R 6 d w 5 I c R 7 j 3 2 M m 7 Y g E a W M 7 P P V R p a q F u g j 6 / 9 y q I 1 1 w k i F O O x e Y 3 i E 2 S T G b D b F F M g I I d f m K 0 T D 3 m f 7 A 2 H R V a 5 r F d c u X G 6 B j B H I + w N / A F B L A w Q U A A I A C A A s b d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3 Y W g p j p m U e A g A A w x A A A B M A H A B G b 3 J t d W x h c y 9 T Z W N 0 a W 9 u M S 5 t I K I Y A C i g F A A A A A A A A A A A A A A A A A A A A A A A A A A A A O 1 U X W / a M B R 9 R + I / W N k L l S K 0 s L H u Q 3 l A I d O Y C m G E P T U T M s m F W n P s y H Z o o e p / 3 0 X p g K 6 z O h 7 2 E C m R k j j H d n z O P c f W k B o m B Y m r t / e p 3 W q 3 9 A 1 V k J F C 3 o J a p E V J f M L B t F s E r 0 i x N R O A U K A 3 3 a F M y x y E 6 X x m H L q B F A Y / d M c J P i b f N S i d r F n J W R I J G C q 2 g W Q a X Y 3 G o 2 Q 6 G 4 0 j M p h M o i Q O g 2 g y j E g c j s N 4 P g u T Q T D Y 3 2 Q 6 i 7 6 G w T x R 2 x 2 I B W U L L V f m F o k t x l d T U K u k o p c D 1 a W C P Q l d Q c m B d z f V G + f C v R 4 C Z z k z o H z H d V w S S F 7 m Q v t e 3 y W h S G X G x N r 3 e v 2 e S 7 6 V 0 k B s t h z 8 Y 7 M 7 k Q J + X L h V A V 4 5 Y 5 y x Y i k 1 k h h W S A d r M a d L H D d X V O i V V H m 1 w n x b g O 4 8 F s y 9 v 3 c q 2 E M K B r u I g T v z 4 J L f e M + C v 7 H g b y 1 4 3 4 K / s + C X F v y 9 B f 9 g w b 3 X t g 6 b Y s 8 m 2 b N p 9 m y i v a e q H y 7 a L S Z s h j 0 P u S n V U i 5 E T a N + Y P + f A j 9 j u d Q a S K F Y D g S r c g P H 0 M c / W X E I e e / y O G u E F d K G 7 v B Y Y Y T y H T V A M k Y 4 F o f z k 1 0 z V T L H l b 8 A z b C M n b 8 v 5 5 L r x 3 E D z u O U c q q 0 b 1 S J N E + d f m H N 5 8 Z n s K I l N 7 W 1 / o R / Y / 6 5 5 h d Y Y D y t q U i h t g H 4 Q 0 M T g n N D s K 6 p 8 e v G 7 P P N X u K f c K d k t d 3 u p w I a + 8 8 + 8 P d P T T f Y r G s A n k p o I v D v E W A Z h 5 p Z v q f c W P y C x b 8 A U E s B A i 0 A F A A C A A g A L G 3 Y W j c A h S + m A A A A 9 g A A A B I A A A A A A A A A A A A A A A A A A A A A A E N v b m Z p Z y 9 Q Y W N r Y W d l L n h t b F B L A Q I t A B Q A A g A I A C x t 2 F o P y u m r p A A A A O k A A A A T A A A A A A A A A A A A A A A A A P I A A A B b Q 2 9 u d G V u d F 9 U e X B l c 1 0 u e G 1 s U E s B A i 0 A F A A C A A g A L G 3 Y W g p j p m U e A g A A w x A A A B M A A A A A A A A A A A A A A A A A 4 w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4 g A A A A A A A D V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2 N w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M W M 5 M T R m L T M x M z k t N G U 5 N C 0 4 O G M x L T U 5 N j h l N T Y w M W M w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d l c l 9 j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D k 6 M T k 6 N D Y u O T I 5 M z E z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j c H U v Q X V 0 b 1 J l b W 9 2 Z W R D b 2 x 1 b W 5 z M S 5 7 Q 2 9 s d W 1 u M S w w f S Z x d W 9 0 O y w m c X V v d D t T Z W N 0 a W 9 u M S 9 w b 3 d l c l 9 j c H U v Q X V 0 b 1 J l b W 9 2 Z W R D b 2 x 1 b W 5 z M S 5 7 Q 2 9 s d W 1 u M i w x f S Z x d W 9 0 O y w m c X V v d D t T Z W N 0 a W 9 u M S 9 w b 3 d l c l 9 j c H U v Q X V 0 b 1 J l b W 9 2 Z W R D b 2 x 1 b W 5 z M S 5 7 Q 2 9 s d W 1 u M y w y f S Z x d W 9 0 O y w m c X V v d D t T Z W N 0 a W 9 u M S 9 w b 3 d l c l 9 j c H U v Q X V 0 b 1 J l b W 9 2 Z W R D b 2 x 1 b W 5 z M S 5 7 Q 2 9 s d W 1 u N C w z f S Z x d W 9 0 O y w m c X V v d D t T Z W N 0 a W 9 u M S 9 w b 3 d l c l 9 j c H U v Q X V 0 b 1 J l b W 9 2 Z W R D b 2 x 1 b W 5 z M S 5 7 Q 2 9 s d W 1 u N S w 0 f S Z x d W 9 0 O y w m c X V v d D t T Z W N 0 a W 9 u M S 9 w b 3 d l c l 9 j c H U v Q X V 0 b 1 J l b W 9 2 Z W R D b 2 x 1 b W 5 z M S 5 7 Q 2 9 s d W 1 u N i w 1 f S Z x d W 9 0 O y w m c X V v d D t T Z W N 0 a W 9 u M S 9 w b 3 d l c l 9 j c H U v Q X V 0 b 1 J l b W 9 2 Z W R D b 2 x 1 b W 5 z M S 5 7 Q 2 9 s d W 1 u N y w 2 f S Z x d W 9 0 O y w m c X V v d D t T Z W N 0 a W 9 u M S 9 w b 3 d l c l 9 j c H U v Q X V 0 b 1 J l b W 9 2 Z W R D b 2 x 1 b W 5 z M S 5 7 Q 2 9 s d W 1 u O C w 3 f S Z x d W 9 0 O y w m c X V v d D t T Z W N 0 a W 9 u M S 9 w b 3 d l c l 9 j c H U v Q X V 0 b 1 J l b W 9 2 Z W R D b 2 x 1 b W 5 z M S 5 7 Q 2 9 s d W 1 u O S w 4 f S Z x d W 9 0 O y w m c X V v d D t T Z W N 0 a W 9 u M S 9 w b 3 d l c l 9 j c H U v Q X V 0 b 1 J l b W 9 2 Z W R D b 2 x 1 b W 5 z M S 5 7 Q 2 9 s d W 1 u M T A s O X 0 m c X V v d D s s J n F 1 b 3 Q 7 U 2 V j d G l v b j E v c G 9 3 Z X J f Y 3 B 1 L 0 F 1 d G 9 S Z W 1 v d m V k Q 2 9 s d W 1 u c z E u e 0 N v b H V t b j E x L D E w f S Z x d W 9 0 O y w m c X V v d D t T Z W N 0 a W 9 u M S 9 w b 3 d l c l 9 j c H U v Q X V 0 b 1 J l b W 9 2 Z W R D b 2 x 1 b W 5 z M S 5 7 Q 2 9 s d W 1 u M T I s M T F 9 J n F 1 b 3 Q 7 L C Z x d W 9 0 O 1 N l Y 3 R p b 2 4 x L 3 B v d 2 V y X 2 N w d S 9 B d X R v U m V t b 3 Z l Z E N v b H V t b n M x L n t D b 2 x 1 b W 4 x M y w x M n 0 m c X V v d D s s J n F 1 b 3 Q 7 U 2 V j d G l v b j E v c G 9 3 Z X J f Y 3 B 1 L 0 F 1 d G 9 S Z W 1 v d m V k Q 2 9 s d W 1 u c z E u e 0 N v b H V t b j E 0 L D E z f S Z x d W 9 0 O y w m c X V v d D t T Z W N 0 a W 9 u M S 9 w b 3 d l c l 9 j c H U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b 3 d l c l 9 j c H U v Q X V 0 b 1 J l b W 9 2 Z W R D b 2 x 1 b W 5 z M S 5 7 Q 2 9 s d W 1 u M S w w f S Z x d W 9 0 O y w m c X V v d D t T Z W N 0 a W 9 u M S 9 w b 3 d l c l 9 j c H U v Q X V 0 b 1 J l b W 9 2 Z W R D b 2 x 1 b W 5 z M S 5 7 Q 2 9 s d W 1 u M i w x f S Z x d W 9 0 O y w m c X V v d D t T Z W N 0 a W 9 u M S 9 w b 3 d l c l 9 j c H U v Q X V 0 b 1 J l b W 9 2 Z W R D b 2 x 1 b W 5 z M S 5 7 Q 2 9 s d W 1 u M y w y f S Z x d W 9 0 O y w m c X V v d D t T Z W N 0 a W 9 u M S 9 w b 3 d l c l 9 j c H U v Q X V 0 b 1 J l b W 9 2 Z W R D b 2 x 1 b W 5 z M S 5 7 Q 2 9 s d W 1 u N C w z f S Z x d W 9 0 O y w m c X V v d D t T Z W N 0 a W 9 u M S 9 w b 3 d l c l 9 j c H U v Q X V 0 b 1 J l b W 9 2 Z W R D b 2 x 1 b W 5 z M S 5 7 Q 2 9 s d W 1 u N S w 0 f S Z x d W 9 0 O y w m c X V v d D t T Z W N 0 a W 9 u M S 9 w b 3 d l c l 9 j c H U v Q X V 0 b 1 J l b W 9 2 Z W R D b 2 x 1 b W 5 z M S 5 7 Q 2 9 s d W 1 u N i w 1 f S Z x d W 9 0 O y w m c X V v d D t T Z W N 0 a W 9 u M S 9 w b 3 d l c l 9 j c H U v Q X V 0 b 1 J l b W 9 2 Z W R D b 2 x 1 b W 5 z M S 5 7 Q 2 9 s d W 1 u N y w 2 f S Z x d W 9 0 O y w m c X V v d D t T Z W N 0 a W 9 u M S 9 w b 3 d l c l 9 j c H U v Q X V 0 b 1 J l b W 9 2 Z W R D b 2 x 1 b W 5 z M S 5 7 Q 2 9 s d W 1 u O C w 3 f S Z x d W 9 0 O y w m c X V v d D t T Z W N 0 a W 9 u M S 9 w b 3 d l c l 9 j c H U v Q X V 0 b 1 J l b W 9 2 Z W R D b 2 x 1 b W 5 z M S 5 7 Q 2 9 s d W 1 u O S w 4 f S Z x d W 9 0 O y w m c X V v d D t T Z W N 0 a W 9 u M S 9 w b 3 d l c l 9 j c H U v Q X V 0 b 1 J l b W 9 2 Z W R D b 2 x 1 b W 5 z M S 5 7 Q 2 9 s d W 1 u M T A s O X 0 m c X V v d D s s J n F 1 b 3 Q 7 U 2 V j d G l v b j E v c G 9 3 Z X J f Y 3 B 1 L 0 F 1 d G 9 S Z W 1 v d m V k Q 2 9 s d W 1 u c z E u e 0 N v b H V t b j E x L D E w f S Z x d W 9 0 O y w m c X V v d D t T Z W N 0 a W 9 u M S 9 w b 3 d l c l 9 j c H U v Q X V 0 b 1 J l b W 9 2 Z W R D b 2 x 1 b W 5 z M S 5 7 Q 2 9 s d W 1 u M T I s M T F 9 J n F 1 b 3 Q 7 L C Z x d W 9 0 O 1 N l Y 3 R p b 2 4 x L 3 B v d 2 V y X 2 N w d S 9 B d X R v U m V t b 3 Z l Z E N v b H V t b n M x L n t D b 2 x 1 b W 4 x M y w x M n 0 m c X V v d D s s J n F 1 b 3 Q 7 U 2 V j d G l v b j E v c G 9 3 Z X J f Y 3 B 1 L 0 F 1 d G 9 S Z W 1 v d m V k Q 2 9 s d W 1 u c z E u e 0 N v b H V t b j E 0 L D E z f S Z x d W 9 0 O y w m c X V v d D t T Z W N 0 a W 9 u M S 9 w b 3 d l c l 9 j c H U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j c H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2 N w d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R 1 c m J v X 2 5 w d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Y 2 Y 4 M G R j L T U 1 Z T A t N D d i O C 0 4 M T Q 5 L T E w Z j Y w Y j g 4 M 2 I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v d 2 V y X 3 R 1 c m J v X 2 5 w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A 5 O j M w O j I z L j k w M z E 5 N D l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U m V j b 3 J k S W Q m c X V v d D s s J n F 1 b 3 Q 7 V G l t Z X N 0 Y W 1 w J n F 1 b 3 Q 7 L C Z x d W 9 0 O 3 N v Y 2 t l d D A t c G F j a 2 F n Z S 1 w b 3 d l c i Z x d W 9 0 O y w m c X V v d D t j b 3 J l M C 1 w b 3 d l c i Z x d W 9 0 O y w m c X V v d D t j b 3 J l M S 1 w b 3 d l c i Z x d W 9 0 O y w m c X V v d D t j b 3 J l M i 1 w b 3 d l c i Z x d W 9 0 O y w m c X V v d D t j b 3 J l M y 1 w b 3 d l c i Z x d W 9 0 O y w m c X V v d D t j b 3 J l N C 1 w b 3 d l c i Z x d W 9 0 O y w m c X V v d D t j b 3 J l N S 1 w b 3 d l c i Z x d W 9 0 O y w m c X V v d D t j b 3 J l N i 1 w b 3 d l c i Z x d W 9 0 O y w m c X V v d D t j b 3 J l N y 1 w b 3 d l c i Z x d W 9 0 O y w m c X V v d D t j b 3 J l O C 1 w b 3 d l c i Z x d W 9 0 O y w m c X V v d D t j b 3 J l O S 1 w b 3 d l c i Z x d W 9 0 O y w m c X V v d D t j b 3 J l M T A t c G 9 3 Z X I m c X V v d D s s J n F 1 b 3 Q 7 Y 2 9 y Z T E x L X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R 1 c m J v X 2 5 w d S 9 B d X R v U m V t b 3 Z l Z E N v b H V t b n M x L n t S Z W N v c m R J Z C w w f S Z x d W 9 0 O y w m c X V v d D t T Z W N 0 a W 9 u M S 9 w b 3 d l c l 9 0 d X J i b 1 9 u c H U v Q X V 0 b 1 J l b W 9 2 Z W R D b 2 x 1 b W 5 z M S 5 7 V G l t Z X N 0 Y W 1 w L D F 9 J n F 1 b 3 Q 7 L C Z x d W 9 0 O 1 N l Y 3 R p b 2 4 x L 3 B v d 2 V y X 3 R 1 c m J v X 2 5 w d S 9 B d X R v U m V t b 3 Z l Z E N v b H V t b n M x L n t z b 2 N r Z X Q w L X B h Y 2 t h Z 2 U t c G 9 3 Z X I s M n 0 m c X V v d D s s J n F 1 b 3 Q 7 U 2 V j d G l v b j E v c G 9 3 Z X J f d H V y Y m 9 f b n B 1 L 0 F 1 d G 9 S Z W 1 v d m V k Q 2 9 s d W 1 u c z E u e 2 N v c m U w L X B v d 2 V y L D N 9 J n F 1 b 3 Q 7 L C Z x d W 9 0 O 1 N l Y 3 R p b 2 4 x L 3 B v d 2 V y X 3 R 1 c m J v X 2 5 w d S 9 B d X R v U m V t b 3 Z l Z E N v b H V t b n M x L n t j b 3 J l M S 1 w b 3 d l c i w 0 f S Z x d W 9 0 O y w m c X V v d D t T Z W N 0 a W 9 u M S 9 w b 3 d l c l 9 0 d X J i b 1 9 u c H U v Q X V 0 b 1 J l b W 9 2 Z W R D b 2 x 1 b W 5 z M S 5 7 Y 2 9 y Z T I t c G 9 3 Z X I s N X 0 m c X V v d D s s J n F 1 b 3 Q 7 U 2 V j d G l v b j E v c G 9 3 Z X J f d H V y Y m 9 f b n B 1 L 0 F 1 d G 9 S Z W 1 v d m V k Q 2 9 s d W 1 u c z E u e 2 N v c m U z L X B v d 2 V y L D Z 9 J n F 1 b 3 Q 7 L C Z x d W 9 0 O 1 N l Y 3 R p b 2 4 x L 3 B v d 2 V y X 3 R 1 c m J v X 2 5 w d S 9 B d X R v U m V t b 3 Z l Z E N v b H V t b n M x L n t j b 3 J l N C 1 w b 3 d l c i w 3 f S Z x d W 9 0 O y w m c X V v d D t T Z W N 0 a W 9 u M S 9 w b 3 d l c l 9 0 d X J i b 1 9 u c H U v Q X V 0 b 1 J l b W 9 2 Z W R D b 2 x 1 b W 5 z M S 5 7 Y 2 9 y Z T U t c G 9 3 Z X I s O H 0 m c X V v d D s s J n F 1 b 3 Q 7 U 2 V j d G l v b j E v c G 9 3 Z X J f d H V y Y m 9 f b n B 1 L 0 F 1 d G 9 S Z W 1 v d m V k Q 2 9 s d W 1 u c z E u e 2 N v c m U 2 L X B v d 2 V y L D l 9 J n F 1 b 3 Q 7 L C Z x d W 9 0 O 1 N l Y 3 R p b 2 4 x L 3 B v d 2 V y X 3 R 1 c m J v X 2 5 w d S 9 B d X R v U m V t b 3 Z l Z E N v b H V t b n M x L n t j b 3 J l N y 1 w b 3 d l c i w x M H 0 m c X V v d D s s J n F 1 b 3 Q 7 U 2 V j d G l v b j E v c G 9 3 Z X J f d H V y Y m 9 f b n B 1 L 0 F 1 d G 9 S Z W 1 v d m V k Q 2 9 s d W 1 u c z E u e 2 N v c m U 4 L X B v d 2 V y L D E x f S Z x d W 9 0 O y w m c X V v d D t T Z W N 0 a W 9 u M S 9 w b 3 d l c l 9 0 d X J i b 1 9 u c H U v Q X V 0 b 1 J l b W 9 2 Z W R D b 2 x 1 b W 5 z M S 5 7 Y 2 9 y Z T k t c G 9 3 Z X I s M T J 9 J n F 1 b 3 Q 7 L C Z x d W 9 0 O 1 N l Y 3 R p b 2 4 x L 3 B v d 2 V y X 3 R 1 c m J v X 2 5 w d S 9 B d X R v U m V t b 3 Z l Z E N v b H V t b n M x L n t j b 3 J l M T A t c G 9 3 Z X I s M T N 9 J n F 1 b 3 Q 7 L C Z x d W 9 0 O 1 N l Y 3 R p b 2 4 x L 3 B v d 2 V y X 3 R 1 c m J v X 2 5 w d S 9 B d X R v U m V t b 3 Z l Z E N v b H V t b n M x L n t j b 3 J l M T E t c G 9 3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b 3 d l c l 9 0 d X J i b 1 9 u c H U v Q X V 0 b 1 J l b W 9 2 Z W R D b 2 x 1 b W 5 z M S 5 7 U m V j b 3 J k S W Q s M H 0 m c X V v d D s s J n F 1 b 3 Q 7 U 2 V j d G l v b j E v c G 9 3 Z X J f d H V y Y m 9 f b n B 1 L 0 F 1 d G 9 S Z W 1 v d m V k Q 2 9 s d W 1 u c z E u e 1 R p b W V z d G F t c C w x f S Z x d W 9 0 O y w m c X V v d D t T Z W N 0 a W 9 u M S 9 w b 3 d l c l 9 0 d X J i b 1 9 u c H U v Q X V 0 b 1 J l b W 9 2 Z W R D b 2 x 1 b W 5 z M S 5 7 c 2 9 j a 2 V 0 M C 1 w Y W N r Y W d l L X B v d 2 V y L D J 9 J n F 1 b 3 Q 7 L C Z x d W 9 0 O 1 N l Y 3 R p b 2 4 x L 3 B v d 2 V y X 3 R 1 c m J v X 2 5 w d S 9 B d X R v U m V t b 3 Z l Z E N v b H V t b n M x L n t j b 3 J l M C 1 w b 3 d l c i w z f S Z x d W 9 0 O y w m c X V v d D t T Z W N 0 a W 9 u M S 9 w b 3 d l c l 9 0 d X J i b 1 9 u c H U v Q X V 0 b 1 J l b W 9 2 Z W R D b 2 x 1 b W 5 z M S 5 7 Y 2 9 y Z T E t c G 9 3 Z X I s N H 0 m c X V v d D s s J n F 1 b 3 Q 7 U 2 V j d G l v b j E v c G 9 3 Z X J f d H V y Y m 9 f b n B 1 L 0 F 1 d G 9 S Z W 1 v d m V k Q 2 9 s d W 1 u c z E u e 2 N v c m U y L X B v d 2 V y L D V 9 J n F 1 b 3 Q 7 L C Z x d W 9 0 O 1 N l Y 3 R p b 2 4 x L 3 B v d 2 V y X 3 R 1 c m J v X 2 5 w d S 9 B d X R v U m V t b 3 Z l Z E N v b H V t b n M x L n t j b 3 J l M y 1 w b 3 d l c i w 2 f S Z x d W 9 0 O y w m c X V v d D t T Z W N 0 a W 9 u M S 9 w b 3 d l c l 9 0 d X J i b 1 9 u c H U v Q X V 0 b 1 J l b W 9 2 Z W R D b 2 x 1 b W 5 z M S 5 7 Y 2 9 y Z T Q t c G 9 3 Z X I s N 3 0 m c X V v d D s s J n F 1 b 3 Q 7 U 2 V j d G l v b j E v c G 9 3 Z X J f d H V y Y m 9 f b n B 1 L 0 F 1 d G 9 S Z W 1 v d m V k Q 2 9 s d W 1 u c z E u e 2 N v c m U 1 L X B v d 2 V y L D h 9 J n F 1 b 3 Q 7 L C Z x d W 9 0 O 1 N l Y 3 R p b 2 4 x L 3 B v d 2 V y X 3 R 1 c m J v X 2 5 w d S 9 B d X R v U m V t b 3 Z l Z E N v b H V t b n M x L n t j b 3 J l N i 1 w b 3 d l c i w 5 f S Z x d W 9 0 O y w m c X V v d D t T Z W N 0 a W 9 u M S 9 w b 3 d l c l 9 0 d X J i b 1 9 u c H U v Q X V 0 b 1 J l b W 9 2 Z W R D b 2 x 1 b W 5 z M S 5 7 Y 2 9 y Z T c t c G 9 3 Z X I s M T B 9 J n F 1 b 3 Q 7 L C Z x d W 9 0 O 1 N l Y 3 R p b 2 4 x L 3 B v d 2 V y X 3 R 1 c m J v X 2 5 w d S 9 B d X R v U m V t b 3 Z l Z E N v b H V t b n M x L n t j b 3 J l O C 1 w b 3 d l c i w x M X 0 m c X V v d D s s J n F 1 b 3 Q 7 U 2 V j d G l v b j E v c G 9 3 Z X J f d H V y Y m 9 f b n B 1 L 0 F 1 d G 9 S Z W 1 v d m V k Q 2 9 s d W 1 u c z E u e 2 N v c m U 5 L X B v d 2 V y L D E y f S Z x d W 9 0 O y w m c X V v d D t T Z W N 0 a W 9 u M S 9 w b 3 d l c l 9 0 d X J i b 1 9 u c H U v Q X V 0 b 1 J l b W 9 2 Z W R D b 2 x 1 b W 5 z M S 5 7 Y 2 9 y Z T E w L X B v d 2 V y L D E z f S Z x d W 9 0 O y w m c X V v d D t T Z W N 0 a W 9 u M S 9 w b 3 d l c l 9 0 d X J i b 1 9 u c H U v Q X V 0 b 1 J l b W 9 2 Z W R D b 2 x 1 b W 5 z M S 5 7 Y 2 9 y Z T E x L X B v d 2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f d H V y Y m 9 f b n B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0 d X J i b 1 9 u c H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0 d X J i b 1 9 u c H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Z G V m Y X V s d F 9 u c H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d l N D V i O C 1 k M W Y y L T R k M T A t O T A 3 Z C 0 z N z Y 0 N D A 5 O W Z h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b 3 d l c l 9 k Z W Z h d W x 0 X 2 5 w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E w O j I w O j U 3 L j M x M T Q 4 M T Z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U m V j b 3 J k S W Q m c X V v d D s s J n F 1 b 3 Q 7 V G l t Z X N 0 Y W 1 w J n F 1 b 3 Q 7 L C Z x d W 9 0 O 3 N v Y 2 t l d D A t c G F j a 2 F n Z S 1 w b 3 d l c i Z x d W 9 0 O y w m c X V v d D t j b 3 J l M C 1 w b 3 d l c i Z x d W 9 0 O y w m c X V v d D t j b 3 J l M S 1 w b 3 d l c i Z x d W 9 0 O y w m c X V v d D t j b 3 J l M i 1 w b 3 d l c i Z x d W 9 0 O y w m c X V v d D t j b 3 J l M y 1 w b 3 d l c i Z x d W 9 0 O y w m c X V v d D t j b 3 J l N C 1 w b 3 d l c i Z x d W 9 0 O y w m c X V v d D t j b 3 J l N S 1 w b 3 d l c i Z x d W 9 0 O y w m c X V v d D t j b 3 J l N i 1 w b 3 d l c i Z x d W 9 0 O y w m c X V v d D t j b 3 J l N y 1 w b 3 d l c i Z x d W 9 0 O y w m c X V v d D t j b 3 J l O C 1 w b 3 d l c i Z x d W 9 0 O y w m c X V v d D t j b 3 J l O S 1 w b 3 d l c i Z x d W 9 0 O y w m c X V v d D t j b 3 J l M T A t c G 9 3 Z X I m c X V v d D s s J n F 1 b 3 Q 7 Y 2 9 y Z T E x L X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2 R l Z m F 1 b H R f b n B 1 L 0 F 1 d G 9 S Z W 1 v d m V k Q 2 9 s d W 1 u c z E u e 1 J l Y 2 9 y Z E l k L D B 9 J n F 1 b 3 Q 7 L C Z x d W 9 0 O 1 N l Y 3 R p b 2 4 x L 3 B v d 2 V y X 2 R l Z m F 1 b H R f b n B 1 L 0 F 1 d G 9 S Z W 1 v d m V k Q 2 9 s d W 1 u c z E u e 1 R p b W V z d G F t c C w x f S Z x d W 9 0 O y w m c X V v d D t T Z W N 0 a W 9 u M S 9 w b 3 d l c l 9 k Z W Z h d W x 0 X 2 5 w d S 9 B d X R v U m V t b 3 Z l Z E N v b H V t b n M x L n t z b 2 N r Z X Q w L X B h Y 2 t h Z 2 U t c G 9 3 Z X I s M n 0 m c X V v d D s s J n F 1 b 3 Q 7 U 2 V j d G l v b j E v c G 9 3 Z X J f Z G V m Y X V s d F 9 u c H U v Q X V 0 b 1 J l b W 9 2 Z W R D b 2 x 1 b W 5 z M S 5 7 Y 2 9 y Z T A t c G 9 3 Z X I s M 3 0 m c X V v d D s s J n F 1 b 3 Q 7 U 2 V j d G l v b j E v c G 9 3 Z X J f Z G V m Y X V s d F 9 u c H U v Q X V 0 b 1 J l b W 9 2 Z W R D b 2 x 1 b W 5 z M S 5 7 Y 2 9 y Z T E t c G 9 3 Z X I s N H 0 m c X V v d D s s J n F 1 b 3 Q 7 U 2 V j d G l v b j E v c G 9 3 Z X J f Z G V m Y X V s d F 9 u c H U v Q X V 0 b 1 J l b W 9 2 Z W R D b 2 x 1 b W 5 z M S 5 7 Y 2 9 y Z T I t c G 9 3 Z X I s N X 0 m c X V v d D s s J n F 1 b 3 Q 7 U 2 V j d G l v b j E v c G 9 3 Z X J f Z G V m Y X V s d F 9 u c H U v Q X V 0 b 1 J l b W 9 2 Z W R D b 2 x 1 b W 5 z M S 5 7 Y 2 9 y Z T M t c G 9 3 Z X I s N n 0 m c X V v d D s s J n F 1 b 3 Q 7 U 2 V j d G l v b j E v c G 9 3 Z X J f Z G V m Y X V s d F 9 u c H U v Q X V 0 b 1 J l b W 9 2 Z W R D b 2 x 1 b W 5 z M S 5 7 Y 2 9 y Z T Q t c G 9 3 Z X I s N 3 0 m c X V v d D s s J n F 1 b 3 Q 7 U 2 V j d G l v b j E v c G 9 3 Z X J f Z G V m Y X V s d F 9 u c H U v Q X V 0 b 1 J l b W 9 2 Z W R D b 2 x 1 b W 5 z M S 5 7 Y 2 9 y Z T U t c G 9 3 Z X I s O H 0 m c X V v d D s s J n F 1 b 3 Q 7 U 2 V j d G l v b j E v c G 9 3 Z X J f Z G V m Y X V s d F 9 u c H U v Q X V 0 b 1 J l b W 9 2 Z W R D b 2 x 1 b W 5 z M S 5 7 Y 2 9 y Z T Y t c G 9 3 Z X I s O X 0 m c X V v d D s s J n F 1 b 3 Q 7 U 2 V j d G l v b j E v c G 9 3 Z X J f Z G V m Y X V s d F 9 u c H U v Q X V 0 b 1 J l b W 9 2 Z W R D b 2 x 1 b W 5 z M S 5 7 Y 2 9 y Z T c t c G 9 3 Z X I s M T B 9 J n F 1 b 3 Q 7 L C Z x d W 9 0 O 1 N l Y 3 R p b 2 4 x L 3 B v d 2 V y X 2 R l Z m F 1 b H R f b n B 1 L 0 F 1 d G 9 S Z W 1 v d m V k Q 2 9 s d W 1 u c z E u e 2 N v c m U 4 L X B v d 2 V y L D E x f S Z x d W 9 0 O y w m c X V v d D t T Z W N 0 a W 9 u M S 9 w b 3 d l c l 9 k Z W Z h d W x 0 X 2 5 w d S 9 B d X R v U m V t b 3 Z l Z E N v b H V t b n M x L n t j b 3 J l O S 1 w b 3 d l c i w x M n 0 m c X V v d D s s J n F 1 b 3 Q 7 U 2 V j d G l v b j E v c G 9 3 Z X J f Z G V m Y X V s d F 9 u c H U v Q X V 0 b 1 J l b W 9 2 Z W R D b 2 x 1 b W 5 z M S 5 7 Y 2 9 y Z T E w L X B v d 2 V y L D E z f S Z x d W 9 0 O y w m c X V v d D t T Z W N 0 a W 9 u M S 9 w b 3 d l c l 9 k Z W Z h d W x 0 X 2 5 w d S 9 B d X R v U m V t b 3 Z l Z E N v b H V t b n M x L n t j b 3 J l M T E t c G 9 3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b 3 d l c l 9 k Z W Z h d W x 0 X 2 5 w d S 9 B d X R v U m V t b 3 Z l Z E N v b H V t b n M x L n t S Z W N v c m R J Z C w w f S Z x d W 9 0 O y w m c X V v d D t T Z W N 0 a W 9 u M S 9 w b 3 d l c l 9 k Z W Z h d W x 0 X 2 5 w d S 9 B d X R v U m V t b 3 Z l Z E N v b H V t b n M x L n t U a W 1 l c 3 R h b X A s M X 0 m c X V v d D s s J n F 1 b 3 Q 7 U 2 V j d G l v b j E v c G 9 3 Z X J f Z G V m Y X V s d F 9 u c H U v Q X V 0 b 1 J l b W 9 2 Z W R D b 2 x 1 b W 5 z M S 5 7 c 2 9 j a 2 V 0 M C 1 w Y W N r Y W d l L X B v d 2 V y L D J 9 J n F 1 b 3 Q 7 L C Z x d W 9 0 O 1 N l Y 3 R p b 2 4 x L 3 B v d 2 V y X 2 R l Z m F 1 b H R f b n B 1 L 0 F 1 d G 9 S Z W 1 v d m V k Q 2 9 s d W 1 u c z E u e 2 N v c m U w L X B v d 2 V y L D N 9 J n F 1 b 3 Q 7 L C Z x d W 9 0 O 1 N l Y 3 R p b 2 4 x L 3 B v d 2 V y X 2 R l Z m F 1 b H R f b n B 1 L 0 F 1 d G 9 S Z W 1 v d m V k Q 2 9 s d W 1 u c z E u e 2 N v c m U x L X B v d 2 V y L D R 9 J n F 1 b 3 Q 7 L C Z x d W 9 0 O 1 N l Y 3 R p b 2 4 x L 3 B v d 2 V y X 2 R l Z m F 1 b H R f b n B 1 L 0 F 1 d G 9 S Z W 1 v d m V k Q 2 9 s d W 1 u c z E u e 2 N v c m U y L X B v d 2 V y L D V 9 J n F 1 b 3 Q 7 L C Z x d W 9 0 O 1 N l Y 3 R p b 2 4 x L 3 B v d 2 V y X 2 R l Z m F 1 b H R f b n B 1 L 0 F 1 d G 9 S Z W 1 v d m V k Q 2 9 s d W 1 u c z E u e 2 N v c m U z L X B v d 2 V y L D Z 9 J n F 1 b 3 Q 7 L C Z x d W 9 0 O 1 N l Y 3 R p b 2 4 x L 3 B v d 2 V y X 2 R l Z m F 1 b H R f b n B 1 L 0 F 1 d G 9 S Z W 1 v d m V k Q 2 9 s d W 1 u c z E u e 2 N v c m U 0 L X B v d 2 V y L D d 9 J n F 1 b 3 Q 7 L C Z x d W 9 0 O 1 N l Y 3 R p b 2 4 x L 3 B v d 2 V y X 2 R l Z m F 1 b H R f b n B 1 L 0 F 1 d G 9 S Z W 1 v d m V k Q 2 9 s d W 1 u c z E u e 2 N v c m U 1 L X B v d 2 V y L D h 9 J n F 1 b 3 Q 7 L C Z x d W 9 0 O 1 N l Y 3 R p b 2 4 x L 3 B v d 2 V y X 2 R l Z m F 1 b H R f b n B 1 L 0 F 1 d G 9 S Z W 1 v d m V k Q 2 9 s d W 1 u c z E u e 2 N v c m U 2 L X B v d 2 V y L D l 9 J n F 1 b 3 Q 7 L C Z x d W 9 0 O 1 N l Y 3 R p b 2 4 x L 3 B v d 2 V y X 2 R l Z m F 1 b H R f b n B 1 L 0 F 1 d G 9 S Z W 1 v d m V k Q 2 9 s d W 1 u c z E u e 2 N v c m U 3 L X B v d 2 V y L D E w f S Z x d W 9 0 O y w m c X V v d D t T Z W N 0 a W 9 u M S 9 w b 3 d l c l 9 k Z W Z h d W x 0 X 2 5 w d S 9 B d X R v U m V t b 3 Z l Z E N v b H V t b n M x L n t j b 3 J l O C 1 w b 3 d l c i w x M X 0 m c X V v d D s s J n F 1 b 3 Q 7 U 2 V j d G l v b j E v c G 9 3 Z X J f Z G V m Y X V s d F 9 u c H U v Q X V 0 b 1 J l b W 9 2 Z W R D b 2 x 1 b W 5 z M S 5 7 Y 2 9 y Z T k t c G 9 3 Z X I s M T J 9 J n F 1 b 3 Q 7 L C Z x d W 9 0 O 1 N l Y 3 R p b 2 4 x L 3 B v d 2 V y X 2 R l Z m F 1 b H R f b n B 1 L 0 F 1 d G 9 S Z W 1 v d m V k Q 2 9 s d W 1 u c z E u e 2 N v c m U x M C 1 w b 3 d l c i w x M 3 0 m c X V v d D s s J n F 1 b 3 Q 7 U 2 V j d G l v b j E v c G 9 3 Z X J f Z G V m Y X V s d F 9 u c H U v Q X V 0 b 1 J l b W 9 2 Z W R D b 2 x 1 b W 5 z M S 5 7 Y 2 9 y Z T E x L X B v d 2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f Z G V m Y X V s d F 9 u c H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2 R l Z m F 1 b H R f b n B 1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Z G V m Y X V s d F 9 u c H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G V y Z m 9 y b W F u Y 2 V f b n B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w M T I 1 Y m U t M T c 4 Z i 0 0 Z W U x L W E z Y m I t O D F k N W E 2 Y W M 1 O T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G 9 3 Z X J f c G V y Z m 9 y b W F u Y 2 V f b n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A 6 N D c 6 M z U u N D k 3 N D Q 0 O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S Z W N v c m R J Z C Z x d W 9 0 O y w m c X V v d D t U a W 1 l c 3 R h b X A m c X V v d D s s J n F 1 b 3 Q 7 c 2 9 j a 2 V 0 M C 1 w Y W N r Y W d l L X B v d 2 V y J n F 1 b 3 Q 7 L C Z x d W 9 0 O 2 N v c m U w L X B v d 2 V y J n F 1 b 3 Q 7 L C Z x d W 9 0 O 2 N v c m U x L X B v d 2 V y J n F 1 b 3 Q 7 L C Z x d W 9 0 O 2 N v c m U y L X B v d 2 V y J n F 1 b 3 Q 7 L C Z x d W 9 0 O 2 N v c m U z L X B v d 2 V y J n F 1 b 3 Q 7 L C Z x d W 9 0 O 2 N v c m U 0 L X B v d 2 V y J n F 1 b 3 Q 7 L C Z x d W 9 0 O 2 N v c m U 1 L X B v d 2 V y J n F 1 b 3 Q 7 L C Z x d W 9 0 O 2 N v c m U 2 L X B v d 2 V y J n F 1 b 3 Q 7 L C Z x d W 9 0 O 2 N v c m U 3 L X B v d 2 V y J n F 1 b 3 Q 7 L C Z x d W 9 0 O 2 N v c m U 4 L X B v d 2 V y J n F 1 b 3 Q 7 L C Z x d W 9 0 O 2 N v c m U 5 L X B v d 2 V y J n F 1 b 3 Q 7 L C Z x d W 9 0 O 2 N v c m U x M C 1 w b 3 d l c i Z x d W 9 0 O y w m c X V v d D t j b 3 J l M T E t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G V y Z m 9 y b W F u Y 2 V f b n B 1 L 0 F 1 d G 9 S Z W 1 v d m V k Q 2 9 s d W 1 u c z E u e 1 J l Y 2 9 y Z E l k L D B 9 J n F 1 b 3 Q 7 L C Z x d W 9 0 O 1 N l Y 3 R p b 2 4 x L 3 B v d 2 V y X 3 B l c m Z v c m 1 h b m N l X 2 5 w d S 9 B d X R v U m V t b 3 Z l Z E N v b H V t b n M x L n t U a W 1 l c 3 R h b X A s M X 0 m c X V v d D s s J n F 1 b 3 Q 7 U 2 V j d G l v b j E v c G 9 3 Z X J f c G V y Z m 9 y b W F u Y 2 V f b n B 1 L 0 F 1 d G 9 S Z W 1 v d m V k Q 2 9 s d W 1 u c z E u e 3 N v Y 2 t l d D A t c G F j a 2 F n Z S 1 w b 3 d l c i w y f S Z x d W 9 0 O y w m c X V v d D t T Z W N 0 a W 9 u M S 9 w b 3 d l c l 9 w Z X J m b 3 J t Y W 5 j Z V 9 u c H U v Q X V 0 b 1 J l b W 9 2 Z W R D b 2 x 1 b W 5 z M S 5 7 Y 2 9 y Z T A t c G 9 3 Z X I s M 3 0 m c X V v d D s s J n F 1 b 3 Q 7 U 2 V j d G l v b j E v c G 9 3 Z X J f c G V y Z m 9 y b W F u Y 2 V f b n B 1 L 0 F 1 d G 9 S Z W 1 v d m V k Q 2 9 s d W 1 u c z E u e 2 N v c m U x L X B v d 2 V y L D R 9 J n F 1 b 3 Q 7 L C Z x d W 9 0 O 1 N l Y 3 R p b 2 4 x L 3 B v d 2 V y X 3 B l c m Z v c m 1 h b m N l X 2 5 w d S 9 B d X R v U m V t b 3 Z l Z E N v b H V t b n M x L n t j b 3 J l M i 1 w b 3 d l c i w 1 f S Z x d W 9 0 O y w m c X V v d D t T Z W N 0 a W 9 u M S 9 w b 3 d l c l 9 w Z X J m b 3 J t Y W 5 j Z V 9 u c H U v Q X V 0 b 1 J l b W 9 2 Z W R D b 2 x 1 b W 5 z M S 5 7 Y 2 9 y Z T M t c G 9 3 Z X I s N n 0 m c X V v d D s s J n F 1 b 3 Q 7 U 2 V j d G l v b j E v c G 9 3 Z X J f c G V y Z m 9 y b W F u Y 2 V f b n B 1 L 0 F 1 d G 9 S Z W 1 v d m V k Q 2 9 s d W 1 u c z E u e 2 N v c m U 0 L X B v d 2 V y L D d 9 J n F 1 b 3 Q 7 L C Z x d W 9 0 O 1 N l Y 3 R p b 2 4 x L 3 B v d 2 V y X 3 B l c m Z v c m 1 h b m N l X 2 5 w d S 9 B d X R v U m V t b 3 Z l Z E N v b H V t b n M x L n t j b 3 J l N S 1 w b 3 d l c i w 4 f S Z x d W 9 0 O y w m c X V v d D t T Z W N 0 a W 9 u M S 9 w b 3 d l c l 9 w Z X J m b 3 J t Y W 5 j Z V 9 u c H U v Q X V 0 b 1 J l b W 9 2 Z W R D b 2 x 1 b W 5 z M S 5 7 Y 2 9 y Z T Y t c G 9 3 Z X I s O X 0 m c X V v d D s s J n F 1 b 3 Q 7 U 2 V j d G l v b j E v c G 9 3 Z X J f c G V y Z m 9 y b W F u Y 2 V f b n B 1 L 0 F 1 d G 9 S Z W 1 v d m V k Q 2 9 s d W 1 u c z E u e 2 N v c m U 3 L X B v d 2 V y L D E w f S Z x d W 9 0 O y w m c X V v d D t T Z W N 0 a W 9 u M S 9 w b 3 d l c l 9 w Z X J m b 3 J t Y W 5 j Z V 9 u c H U v Q X V 0 b 1 J l b W 9 2 Z W R D b 2 x 1 b W 5 z M S 5 7 Y 2 9 y Z T g t c G 9 3 Z X I s M T F 9 J n F 1 b 3 Q 7 L C Z x d W 9 0 O 1 N l Y 3 R p b 2 4 x L 3 B v d 2 V y X 3 B l c m Z v c m 1 h b m N l X 2 5 w d S 9 B d X R v U m V t b 3 Z l Z E N v b H V t b n M x L n t j b 3 J l O S 1 w b 3 d l c i w x M n 0 m c X V v d D s s J n F 1 b 3 Q 7 U 2 V j d G l v b j E v c G 9 3 Z X J f c G V y Z m 9 y b W F u Y 2 V f b n B 1 L 0 F 1 d G 9 S Z W 1 v d m V k Q 2 9 s d W 1 u c z E u e 2 N v c m U x M C 1 w b 3 d l c i w x M 3 0 m c X V v d D s s J n F 1 b 3 Q 7 U 2 V j d G l v b j E v c G 9 3 Z X J f c G V y Z m 9 y b W F u Y 2 V f b n B 1 L 0 F 1 d G 9 S Z W 1 v d m V k Q 2 9 s d W 1 u c z E u e 2 N v c m U x M S 1 w b 3 d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v d 2 V y X 3 B l c m Z v c m 1 h b m N l X 2 5 w d S 9 B d X R v U m V t b 3 Z l Z E N v b H V t b n M x L n t S Z W N v c m R J Z C w w f S Z x d W 9 0 O y w m c X V v d D t T Z W N 0 a W 9 u M S 9 w b 3 d l c l 9 w Z X J m b 3 J t Y W 5 j Z V 9 u c H U v Q X V 0 b 1 J l b W 9 2 Z W R D b 2 x 1 b W 5 z M S 5 7 V G l t Z X N 0 Y W 1 w L D F 9 J n F 1 b 3 Q 7 L C Z x d W 9 0 O 1 N l Y 3 R p b 2 4 x L 3 B v d 2 V y X 3 B l c m Z v c m 1 h b m N l X 2 5 w d S 9 B d X R v U m V t b 3 Z l Z E N v b H V t b n M x L n t z b 2 N r Z X Q w L X B h Y 2 t h Z 2 U t c G 9 3 Z X I s M n 0 m c X V v d D s s J n F 1 b 3 Q 7 U 2 V j d G l v b j E v c G 9 3 Z X J f c G V y Z m 9 y b W F u Y 2 V f b n B 1 L 0 F 1 d G 9 S Z W 1 v d m V k Q 2 9 s d W 1 u c z E u e 2 N v c m U w L X B v d 2 V y L D N 9 J n F 1 b 3 Q 7 L C Z x d W 9 0 O 1 N l Y 3 R p b 2 4 x L 3 B v d 2 V y X 3 B l c m Z v c m 1 h b m N l X 2 5 w d S 9 B d X R v U m V t b 3 Z l Z E N v b H V t b n M x L n t j b 3 J l M S 1 w b 3 d l c i w 0 f S Z x d W 9 0 O y w m c X V v d D t T Z W N 0 a W 9 u M S 9 w b 3 d l c l 9 w Z X J m b 3 J t Y W 5 j Z V 9 u c H U v Q X V 0 b 1 J l b W 9 2 Z W R D b 2 x 1 b W 5 z M S 5 7 Y 2 9 y Z T I t c G 9 3 Z X I s N X 0 m c X V v d D s s J n F 1 b 3 Q 7 U 2 V j d G l v b j E v c G 9 3 Z X J f c G V y Z m 9 y b W F u Y 2 V f b n B 1 L 0 F 1 d G 9 S Z W 1 v d m V k Q 2 9 s d W 1 u c z E u e 2 N v c m U z L X B v d 2 V y L D Z 9 J n F 1 b 3 Q 7 L C Z x d W 9 0 O 1 N l Y 3 R p b 2 4 x L 3 B v d 2 V y X 3 B l c m Z v c m 1 h b m N l X 2 5 w d S 9 B d X R v U m V t b 3 Z l Z E N v b H V t b n M x L n t j b 3 J l N C 1 w b 3 d l c i w 3 f S Z x d W 9 0 O y w m c X V v d D t T Z W N 0 a W 9 u M S 9 w b 3 d l c l 9 w Z X J m b 3 J t Y W 5 j Z V 9 u c H U v Q X V 0 b 1 J l b W 9 2 Z W R D b 2 x 1 b W 5 z M S 5 7 Y 2 9 y Z T U t c G 9 3 Z X I s O H 0 m c X V v d D s s J n F 1 b 3 Q 7 U 2 V j d G l v b j E v c G 9 3 Z X J f c G V y Z m 9 y b W F u Y 2 V f b n B 1 L 0 F 1 d G 9 S Z W 1 v d m V k Q 2 9 s d W 1 u c z E u e 2 N v c m U 2 L X B v d 2 V y L D l 9 J n F 1 b 3 Q 7 L C Z x d W 9 0 O 1 N l Y 3 R p b 2 4 x L 3 B v d 2 V y X 3 B l c m Z v c m 1 h b m N l X 2 5 w d S 9 B d X R v U m V t b 3 Z l Z E N v b H V t b n M x L n t j b 3 J l N y 1 w b 3 d l c i w x M H 0 m c X V v d D s s J n F 1 b 3 Q 7 U 2 V j d G l v b j E v c G 9 3 Z X J f c G V y Z m 9 y b W F u Y 2 V f b n B 1 L 0 F 1 d G 9 S Z W 1 v d m V k Q 2 9 s d W 1 u c z E u e 2 N v c m U 4 L X B v d 2 V y L D E x f S Z x d W 9 0 O y w m c X V v d D t T Z W N 0 a W 9 u M S 9 w b 3 d l c l 9 w Z X J m b 3 J t Y W 5 j Z V 9 u c H U v Q X V 0 b 1 J l b W 9 2 Z W R D b 2 x 1 b W 5 z M S 5 7 Y 2 9 y Z T k t c G 9 3 Z X I s M T J 9 J n F 1 b 3 Q 7 L C Z x d W 9 0 O 1 N l Y 3 R p b 2 4 x L 3 B v d 2 V y X 3 B l c m Z v c m 1 h b m N l X 2 5 w d S 9 B d X R v U m V t b 3 Z l Z E N v b H V t b n M x L n t j b 3 J l M T A t c G 9 3 Z X I s M T N 9 J n F 1 b 3 Q 7 L C Z x d W 9 0 O 1 N l Y 3 R p b 2 4 x L 3 B v d 2 V y X 3 B l c m Z v c m 1 h b m N l X 2 5 w d S 9 B d X R v U m V t b 3 Z l Z E N v b H V t b n M x L n t j b 3 J l M T E t c G 9 3 Z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w Z X J m b 3 J t Y W 5 j Z V 9 u c H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B l c m Z v c m 1 h b m N l X 2 5 w d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B l c m Z v c m 1 h b m N l X 2 5 w d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n c H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R h N D A 3 Z S 0 1 M m I 4 L T R k Z m Q t O D Y x Z i 1 h N j B l Y W Y 1 M D B h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b 3 d l c l 9 n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E w O j U 0 O j U w L j Y 5 M D M z N z J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U m V j b 3 J k S W Q m c X V v d D s s J n F 1 b 3 Q 7 V G l t Z X N 0 Y W 1 w J n F 1 b 3 Q 7 L C Z x d W 9 0 O 3 N v Y 2 t l d D A t c G F j a 2 F n Z S 1 w b 3 d l c i Z x d W 9 0 O y w m c X V v d D t j b 3 J l M C 1 w b 3 d l c i Z x d W 9 0 O y w m c X V v d D t j b 3 J l M S 1 w b 3 d l c i Z x d W 9 0 O y w m c X V v d D t j b 3 J l M i 1 w b 3 d l c i Z x d W 9 0 O y w m c X V v d D t j b 3 J l M y 1 w b 3 d l c i Z x d W 9 0 O y w m c X V v d D t j b 3 J l N C 1 w b 3 d l c i Z x d W 9 0 O y w m c X V v d D t j b 3 J l N S 1 w b 3 d l c i Z x d W 9 0 O y w m c X V v d D t j b 3 J l N i 1 w b 3 d l c i Z x d W 9 0 O y w m c X V v d D t j b 3 J l N y 1 w b 3 d l c i Z x d W 9 0 O y w m c X V v d D t j b 3 J l O C 1 w b 3 d l c i Z x d W 9 0 O y w m c X V v d D t j b 3 J l O S 1 w b 3 d l c i Z x d W 9 0 O y w m c X V v d D t j b 3 J l M T A t c G 9 3 Z X I m c X V v d D s s J n F 1 b 3 Q 7 Y 2 9 y Z T E x L X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2 d w d S 9 B d X R v U m V t b 3 Z l Z E N v b H V t b n M x L n t S Z W N v c m R J Z C w w f S Z x d W 9 0 O y w m c X V v d D t T Z W N 0 a W 9 u M S 9 w b 3 d l c l 9 n c H U v Q X V 0 b 1 J l b W 9 2 Z W R D b 2 x 1 b W 5 z M S 5 7 V G l t Z X N 0 Y W 1 w L D F 9 J n F 1 b 3 Q 7 L C Z x d W 9 0 O 1 N l Y 3 R p b 2 4 x L 3 B v d 2 V y X 2 d w d S 9 B d X R v U m V t b 3 Z l Z E N v b H V t b n M x L n t z b 2 N r Z X Q w L X B h Y 2 t h Z 2 U t c G 9 3 Z X I s M n 0 m c X V v d D s s J n F 1 b 3 Q 7 U 2 V j d G l v b j E v c G 9 3 Z X J f Z 3 B 1 L 0 F 1 d G 9 S Z W 1 v d m V k Q 2 9 s d W 1 u c z E u e 2 N v c m U w L X B v d 2 V y L D N 9 J n F 1 b 3 Q 7 L C Z x d W 9 0 O 1 N l Y 3 R p b 2 4 x L 3 B v d 2 V y X 2 d w d S 9 B d X R v U m V t b 3 Z l Z E N v b H V t b n M x L n t j b 3 J l M S 1 w b 3 d l c i w 0 f S Z x d W 9 0 O y w m c X V v d D t T Z W N 0 a W 9 u M S 9 w b 3 d l c l 9 n c H U v Q X V 0 b 1 J l b W 9 2 Z W R D b 2 x 1 b W 5 z M S 5 7 Y 2 9 y Z T I t c G 9 3 Z X I s N X 0 m c X V v d D s s J n F 1 b 3 Q 7 U 2 V j d G l v b j E v c G 9 3 Z X J f Z 3 B 1 L 0 F 1 d G 9 S Z W 1 v d m V k Q 2 9 s d W 1 u c z E u e 2 N v c m U z L X B v d 2 V y L D Z 9 J n F 1 b 3 Q 7 L C Z x d W 9 0 O 1 N l Y 3 R p b 2 4 x L 3 B v d 2 V y X 2 d w d S 9 B d X R v U m V t b 3 Z l Z E N v b H V t b n M x L n t j b 3 J l N C 1 w b 3 d l c i w 3 f S Z x d W 9 0 O y w m c X V v d D t T Z W N 0 a W 9 u M S 9 w b 3 d l c l 9 n c H U v Q X V 0 b 1 J l b W 9 2 Z W R D b 2 x 1 b W 5 z M S 5 7 Y 2 9 y Z T U t c G 9 3 Z X I s O H 0 m c X V v d D s s J n F 1 b 3 Q 7 U 2 V j d G l v b j E v c G 9 3 Z X J f Z 3 B 1 L 0 F 1 d G 9 S Z W 1 v d m V k Q 2 9 s d W 1 u c z E u e 2 N v c m U 2 L X B v d 2 V y L D l 9 J n F 1 b 3 Q 7 L C Z x d W 9 0 O 1 N l Y 3 R p b 2 4 x L 3 B v d 2 V y X 2 d w d S 9 B d X R v U m V t b 3 Z l Z E N v b H V t b n M x L n t j b 3 J l N y 1 w b 3 d l c i w x M H 0 m c X V v d D s s J n F 1 b 3 Q 7 U 2 V j d G l v b j E v c G 9 3 Z X J f Z 3 B 1 L 0 F 1 d G 9 S Z W 1 v d m V k Q 2 9 s d W 1 u c z E u e 2 N v c m U 4 L X B v d 2 V y L D E x f S Z x d W 9 0 O y w m c X V v d D t T Z W N 0 a W 9 u M S 9 w b 3 d l c l 9 n c H U v Q X V 0 b 1 J l b W 9 2 Z W R D b 2 x 1 b W 5 z M S 5 7 Y 2 9 y Z T k t c G 9 3 Z X I s M T J 9 J n F 1 b 3 Q 7 L C Z x d W 9 0 O 1 N l Y 3 R p b 2 4 x L 3 B v d 2 V y X 2 d w d S 9 B d X R v U m V t b 3 Z l Z E N v b H V t b n M x L n t j b 3 J l M T A t c G 9 3 Z X I s M T N 9 J n F 1 b 3 Q 7 L C Z x d W 9 0 O 1 N l Y 3 R p b 2 4 x L 3 B v d 2 V y X 2 d w d S 9 B d X R v U m V t b 3 Z l Z E N v b H V t b n M x L n t j b 3 J l M T E t c G 9 3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b 3 d l c l 9 n c H U v Q X V 0 b 1 J l b W 9 2 Z W R D b 2 x 1 b W 5 z M S 5 7 U m V j b 3 J k S W Q s M H 0 m c X V v d D s s J n F 1 b 3 Q 7 U 2 V j d G l v b j E v c G 9 3 Z X J f Z 3 B 1 L 0 F 1 d G 9 S Z W 1 v d m V k Q 2 9 s d W 1 u c z E u e 1 R p b W V z d G F t c C w x f S Z x d W 9 0 O y w m c X V v d D t T Z W N 0 a W 9 u M S 9 w b 3 d l c l 9 n c H U v Q X V 0 b 1 J l b W 9 2 Z W R D b 2 x 1 b W 5 z M S 5 7 c 2 9 j a 2 V 0 M C 1 w Y W N r Y W d l L X B v d 2 V y L D J 9 J n F 1 b 3 Q 7 L C Z x d W 9 0 O 1 N l Y 3 R p b 2 4 x L 3 B v d 2 V y X 2 d w d S 9 B d X R v U m V t b 3 Z l Z E N v b H V t b n M x L n t j b 3 J l M C 1 w b 3 d l c i w z f S Z x d W 9 0 O y w m c X V v d D t T Z W N 0 a W 9 u M S 9 w b 3 d l c l 9 n c H U v Q X V 0 b 1 J l b W 9 2 Z W R D b 2 x 1 b W 5 z M S 5 7 Y 2 9 y Z T E t c G 9 3 Z X I s N H 0 m c X V v d D s s J n F 1 b 3 Q 7 U 2 V j d G l v b j E v c G 9 3 Z X J f Z 3 B 1 L 0 F 1 d G 9 S Z W 1 v d m V k Q 2 9 s d W 1 u c z E u e 2 N v c m U y L X B v d 2 V y L D V 9 J n F 1 b 3 Q 7 L C Z x d W 9 0 O 1 N l Y 3 R p b 2 4 x L 3 B v d 2 V y X 2 d w d S 9 B d X R v U m V t b 3 Z l Z E N v b H V t b n M x L n t j b 3 J l M y 1 w b 3 d l c i w 2 f S Z x d W 9 0 O y w m c X V v d D t T Z W N 0 a W 9 u M S 9 w b 3 d l c l 9 n c H U v Q X V 0 b 1 J l b W 9 2 Z W R D b 2 x 1 b W 5 z M S 5 7 Y 2 9 y Z T Q t c G 9 3 Z X I s N 3 0 m c X V v d D s s J n F 1 b 3 Q 7 U 2 V j d G l v b j E v c G 9 3 Z X J f Z 3 B 1 L 0 F 1 d G 9 S Z W 1 v d m V k Q 2 9 s d W 1 u c z E u e 2 N v c m U 1 L X B v d 2 V y L D h 9 J n F 1 b 3 Q 7 L C Z x d W 9 0 O 1 N l Y 3 R p b 2 4 x L 3 B v d 2 V y X 2 d w d S 9 B d X R v U m V t b 3 Z l Z E N v b H V t b n M x L n t j b 3 J l N i 1 w b 3 d l c i w 5 f S Z x d W 9 0 O y w m c X V v d D t T Z W N 0 a W 9 u M S 9 w b 3 d l c l 9 n c H U v Q X V 0 b 1 J l b W 9 2 Z W R D b 2 x 1 b W 5 z M S 5 7 Y 2 9 y Z T c t c G 9 3 Z X I s M T B 9 J n F 1 b 3 Q 7 L C Z x d W 9 0 O 1 N l Y 3 R p b 2 4 x L 3 B v d 2 V y X 2 d w d S 9 B d X R v U m V t b 3 Z l Z E N v b H V t b n M x L n t j b 3 J l O C 1 w b 3 d l c i w x M X 0 m c X V v d D s s J n F 1 b 3 Q 7 U 2 V j d G l v b j E v c G 9 3 Z X J f Z 3 B 1 L 0 F 1 d G 9 S Z W 1 v d m V k Q 2 9 s d W 1 u c z E u e 2 N v c m U 5 L X B v d 2 V y L D E y f S Z x d W 9 0 O y w m c X V v d D t T Z W N 0 a W 9 u M S 9 w b 3 d l c l 9 n c H U v Q X V 0 b 1 J l b W 9 2 Z W R D b 2 x 1 b W 5 z M S 5 7 Y 2 9 y Z T E w L X B v d 2 V y L D E z f S Z x d W 9 0 O y w m c X V v d D t T Z W N 0 a W 9 u M S 9 w b 3 d l c l 9 n c H U v Q X V 0 b 1 J l b W 9 2 Z W R D b 2 x 1 b W 5 z M S 5 7 Y 2 9 y Z T E x L X B v d 2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f Z 3 B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n c H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n c H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Y m F s Y W 5 j Z W R f b n B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1 O D I 3 Y 2 U t Z j N k Y y 0 0 N G I 5 L W E x M j g t Z G Q x O G Q 0 N j k y N j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G 9 3 Z X J f Y m F s Y W 5 j Z W R f b n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E 6 M j k 6 M T M u O T c 2 M T I z O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S Z W N v c m R J Z C Z x d W 9 0 O y w m c X V v d D t U a W 1 l c 3 R h b X A m c X V v d D s s J n F 1 b 3 Q 7 c 2 9 j a 2 V 0 M C 1 w Y W N r Y W d l L X B v d 2 V y J n F 1 b 3 Q 7 L C Z x d W 9 0 O 2 N v c m U w L X B v d 2 V y J n F 1 b 3 Q 7 L C Z x d W 9 0 O 2 N v c m U x L X B v d 2 V y J n F 1 b 3 Q 7 L C Z x d W 9 0 O 2 N v c m U y L X B v d 2 V y J n F 1 b 3 Q 7 L C Z x d W 9 0 O 2 N v c m U z L X B v d 2 V y J n F 1 b 3 Q 7 L C Z x d W 9 0 O 2 N v c m U 0 L X B v d 2 V y J n F 1 b 3 Q 7 L C Z x d W 9 0 O 2 N v c m U 1 L X B v d 2 V y J n F 1 b 3 Q 7 L C Z x d W 9 0 O 2 N v c m U 2 L X B v d 2 V y J n F 1 b 3 Q 7 L C Z x d W 9 0 O 2 N v c m U 3 L X B v d 2 V y J n F 1 b 3 Q 7 L C Z x d W 9 0 O 2 N v c m U 4 L X B v d 2 V y J n F 1 b 3 Q 7 L C Z x d W 9 0 O 2 N v c m U 5 L X B v d 2 V y J n F 1 b 3 Q 7 L C Z x d W 9 0 O 2 N v c m U x M C 1 w b 3 d l c i Z x d W 9 0 O y w m c X V v d D t j b 3 J l M T E t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Y m F s Y W 5 j Z W R f b n B 1 L 0 F 1 d G 9 S Z W 1 v d m V k Q 2 9 s d W 1 u c z E u e 1 J l Y 2 9 y Z E l k L D B 9 J n F 1 b 3 Q 7 L C Z x d W 9 0 O 1 N l Y 3 R p b 2 4 x L 3 B v d 2 V y X 2 J h b G F u Y 2 V k X 2 5 w d S 9 B d X R v U m V t b 3 Z l Z E N v b H V t b n M x L n t U a W 1 l c 3 R h b X A s M X 0 m c X V v d D s s J n F 1 b 3 Q 7 U 2 V j d G l v b j E v c G 9 3 Z X J f Y m F s Y W 5 j Z W R f b n B 1 L 0 F 1 d G 9 S Z W 1 v d m V k Q 2 9 s d W 1 u c z E u e 3 N v Y 2 t l d D A t c G F j a 2 F n Z S 1 w b 3 d l c i w y f S Z x d W 9 0 O y w m c X V v d D t T Z W N 0 a W 9 u M S 9 w b 3 d l c l 9 i Y W x h b m N l Z F 9 u c H U v Q X V 0 b 1 J l b W 9 2 Z W R D b 2 x 1 b W 5 z M S 5 7 Y 2 9 y Z T A t c G 9 3 Z X I s M 3 0 m c X V v d D s s J n F 1 b 3 Q 7 U 2 V j d G l v b j E v c G 9 3 Z X J f Y m F s Y W 5 j Z W R f b n B 1 L 0 F 1 d G 9 S Z W 1 v d m V k Q 2 9 s d W 1 u c z E u e 2 N v c m U x L X B v d 2 V y L D R 9 J n F 1 b 3 Q 7 L C Z x d W 9 0 O 1 N l Y 3 R p b 2 4 x L 3 B v d 2 V y X 2 J h b G F u Y 2 V k X 2 5 w d S 9 B d X R v U m V t b 3 Z l Z E N v b H V t b n M x L n t j b 3 J l M i 1 w b 3 d l c i w 1 f S Z x d W 9 0 O y w m c X V v d D t T Z W N 0 a W 9 u M S 9 w b 3 d l c l 9 i Y W x h b m N l Z F 9 u c H U v Q X V 0 b 1 J l b W 9 2 Z W R D b 2 x 1 b W 5 z M S 5 7 Y 2 9 y Z T M t c G 9 3 Z X I s N n 0 m c X V v d D s s J n F 1 b 3 Q 7 U 2 V j d G l v b j E v c G 9 3 Z X J f Y m F s Y W 5 j Z W R f b n B 1 L 0 F 1 d G 9 S Z W 1 v d m V k Q 2 9 s d W 1 u c z E u e 2 N v c m U 0 L X B v d 2 V y L D d 9 J n F 1 b 3 Q 7 L C Z x d W 9 0 O 1 N l Y 3 R p b 2 4 x L 3 B v d 2 V y X 2 J h b G F u Y 2 V k X 2 5 w d S 9 B d X R v U m V t b 3 Z l Z E N v b H V t b n M x L n t j b 3 J l N S 1 w b 3 d l c i w 4 f S Z x d W 9 0 O y w m c X V v d D t T Z W N 0 a W 9 u M S 9 w b 3 d l c l 9 i Y W x h b m N l Z F 9 u c H U v Q X V 0 b 1 J l b W 9 2 Z W R D b 2 x 1 b W 5 z M S 5 7 Y 2 9 y Z T Y t c G 9 3 Z X I s O X 0 m c X V v d D s s J n F 1 b 3 Q 7 U 2 V j d G l v b j E v c G 9 3 Z X J f Y m F s Y W 5 j Z W R f b n B 1 L 0 F 1 d G 9 S Z W 1 v d m V k Q 2 9 s d W 1 u c z E u e 2 N v c m U 3 L X B v d 2 V y L D E w f S Z x d W 9 0 O y w m c X V v d D t T Z W N 0 a W 9 u M S 9 w b 3 d l c l 9 i Y W x h b m N l Z F 9 u c H U v Q X V 0 b 1 J l b W 9 2 Z W R D b 2 x 1 b W 5 z M S 5 7 Y 2 9 y Z T g t c G 9 3 Z X I s M T F 9 J n F 1 b 3 Q 7 L C Z x d W 9 0 O 1 N l Y 3 R p b 2 4 x L 3 B v d 2 V y X 2 J h b G F u Y 2 V k X 2 5 w d S 9 B d X R v U m V t b 3 Z l Z E N v b H V t b n M x L n t j b 3 J l O S 1 w b 3 d l c i w x M n 0 m c X V v d D s s J n F 1 b 3 Q 7 U 2 V j d G l v b j E v c G 9 3 Z X J f Y m F s Y W 5 j Z W R f b n B 1 L 0 F 1 d G 9 S Z W 1 v d m V k Q 2 9 s d W 1 u c z E u e 2 N v c m U x M C 1 w b 3 d l c i w x M 3 0 m c X V v d D s s J n F 1 b 3 Q 7 U 2 V j d G l v b j E v c G 9 3 Z X J f Y m F s Y W 5 j Z W R f b n B 1 L 0 F 1 d G 9 S Z W 1 v d m V k Q 2 9 s d W 1 u c z E u e 2 N v c m U x M S 1 w b 3 d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v d 2 V y X 2 J h b G F u Y 2 V k X 2 5 w d S 9 B d X R v U m V t b 3 Z l Z E N v b H V t b n M x L n t S Z W N v c m R J Z C w w f S Z x d W 9 0 O y w m c X V v d D t T Z W N 0 a W 9 u M S 9 w b 3 d l c l 9 i Y W x h b m N l Z F 9 u c H U v Q X V 0 b 1 J l b W 9 2 Z W R D b 2 x 1 b W 5 z M S 5 7 V G l t Z X N 0 Y W 1 w L D F 9 J n F 1 b 3 Q 7 L C Z x d W 9 0 O 1 N l Y 3 R p b 2 4 x L 3 B v d 2 V y X 2 J h b G F u Y 2 V k X 2 5 w d S 9 B d X R v U m V t b 3 Z l Z E N v b H V t b n M x L n t z b 2 N r Z X Q w L X B h Y 2 t h Z 2 U t c G 9 3 Z X I s M n 0 m c X V v d D s s J n F 1 b 3 Q 7 U 2 V j d G l v b j E v c G 9 3 Z X J f Y m F s Y W 5 j Z W R f b n B 1 L 0 F 1 d G 9 S Z W 1 v d m V k Q 2 9 s d W 1 u c z E u e 2 N v c m U w L X B v d 2 V y L D N 9 J n F 1 b 3 Q 7 L C Z x d W 9 0 O 1 N l Y 3 R p b 2 4 x L 3 B v d 2 V y X 2 J h b G F u Y 2 V k X 2 5 w d S 9 B d X R v U m V t b 3 Z l Z E N v b H V t b n M x L n t j b 3 J l M S 1 w b 3 d l c i w 0 f S Z x d W 9 0 O y w m c X V v d D t T Z W N 0 a W 9 u M S 9 w b 3 d l c l 9 i Y W x h b m N l Z F 9 u c H U v Q X V 0 b 1 J l b W 9 2 Z W R D b 2 x 1 b W 5 z M S 5 7 Y 2 9 y Z T I t c G 9 3 Z X I s N X 0 m c X V v d D s s J n F 1 b 3 Q 7 U 2 V j d G l v b j E v c G 9 3 Z X J f Y m F s Y W 5 j Z W R f b n B 1 L 0 F 1 d G 9 S Z W 1 v d m V k Q 2 9 s d W 1 u c z E u e 2 N v c m U z L X B v d 2 V y L D Z 9 J n F 1 b 3 Q 7 L C Z x d W 9 0 O 1 N l Y 3 R p b 2 4 x L 3 B v d 2 V y X 2 J h b G F u Y 2 V k X 2 5 w d S 9 B d X R v U m V t b 3 Z l Z E N v b H V t b n M x L n t j b 3 J l N C 1 w b 3 d l c i w 3 f S Z x d W 9 0 O y w m c X V v d D t T Z W N 0 a W 9 u M S 9 w b 3 d l c l 9 i Y W x h b m N l Z F 9 u c H U v Q X V 0 b 1 J l b W 9 2 Z W R D b 2 x 1 b W 5 z M S 5 7 Y 2 9 y Z T U t c G 9 3 Z X I s O H 0 m c X V v d D s s J n F 1 b 3 Q 7 U 2 V j d G l v b j E v c G 9 3 Z X J f Y m F s Y W 5 j Z W R f b n B 1 L 0 F 1 d G 9 S Z W 1 v d m V k Q 2 9 s d W 1 u c z E u e 2 N v c m U 2 L X B v d 2 V y L D l 9 J n F 1 b 3 Q 7 L C Z x d W 9 0 O 1 N l Y 3 R p b 2 4 x L 3 B v d 2 V y X 2 J h b G F u Y 2 V k X 2 5 w d S 9 B d X R v U m V t b 3 Z l Z E N v b H V t b n M x L n t j b 3 J l N y 1 w b 3 d l c i w x M H 0 m c X V v d D s s J n F 1 b 3 Q 7 U 2 V j d G l v b j E v c G 9 3 Z X J f Y m F s Y W 5 j Z W R f b n B 1 L 0 F 1 d G 9 S Z W 1 v d m V k Q 2 9 s d W 1 u c z E u e 2 N v c m U 4 L X B v d 2 V y L D E x f S Z x d W 9 0 O y w m c X V v d D t T Z W N 0 a W 9 u M S 9 w b 3 d l c l 9 i Y W x h b m N l Z F 9 u c H U v Q X V 0 b 1 J l b W 9 2 Z W R D b 2 x 1 b W 5 z M S 5 7 Y 2 9 y Z T k t c G 9 3 Z X I s M T J 9 J n F 1 b 3 Q 7 L C Z x d W 9 0 O 1 N l Y 3 R p b 2 4 x L 3 B v d 2 V y X 2 J h b G F u Y 2 V k X 2 5 w d S 9 B d X R v U m V t b 3 Z l Z E N v b H V t b n M x L n t j b 3 J l M T A t c G 9 3 Z X I s M T N 9 J n F 1 b 3 Q 7 L C Z x d W 9 0 O 1 N l Y 3 R p b 2 4 x L 3 B v d 2 V y X 2 J h b G F u Y 2 V k X 2 5 w d S 9 B d X R v U m V t b 3 Z l Z E N v b H V t b n M x L n t j b 3 J l M T E t c G 9 3 Z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i Y W x h b m N l Z F 9 u c H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2 J h b G F u Y 2 V k X 2 5 w d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2 J h b G F u Y 2 V k X 2 5 w d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w b 3 d l c n N h d m V y X 2 5 w d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M m R l Y T Y 2 L W Y 5 Z j c t N G U 4 Y y 0 4 Y j E 4 L T d j O G I 3 N T k 1 Y T E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v d 2 V y X 3 B v d 2 V y c 2 F 2 Z X J f b n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E 6 M z Q 6 M j U u N z A z M z c 2 O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S Z W N v c m R J Z C Z x d W 9 0 O y w m c X V v d D t U a W 1 l c 3 R h b X A m c X V v d D s s J n F 1 b 3 Q 7 c 2 9 j a 2 V 0 M C 1 w Y W N r Y W d l L X B v d 2 V y J n F 1 b 3 Q 7 L C Z x d W 9 0 O 2 N v c m U w L X B v d 2 V y J n F 1 b 3 Q 7 L C Z x d W 9 0 O 2 N v c m U x L X B v d 2 V y J n F 1 b 3 Q 7 L C Z x d W 9 0 O 2 N v c m U y L X B v d 2 V y J n F 1 b 3 Q 7 L C Z x d W 9 0 O 2 N v c m U z L X B v d 2 V y J n F 1 b 3 Q 7 L C Z x d W 9 0 O 2 N v c m U 0 L X B v d 2 V y J n F 1 b 3 Q 7 L C Z x d W 9 0 O 2 N v c m U 1 L X B v d 2 V y J n F 1 b 3 Q 7 L C Z x d W 9 0 O 2 N v c m U 2 L X B v d 2 V y J n F 1 b 3 Q 7 L C Z x d W 9 0 O 2 N v c m U 3 L X B v d 2 V y J n F 1 b 3 Q 7 L C Z x d W 9 0 O 2 N v c m U 4 L X B v d 2 V y J n F 1 b 3 Q 7 L C Z x d W 9 0 O 2 N v c m U 5 L X B v d 2 V y J n F 1 b 3 Q 7 L C Z x d W 9 0 O 2 N v c m U x M C 1 w b 3 d l c i Z x d W 9 0 O y w m c X V v d D t j b 3 J l M T E t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G 9 3 Z X J z Y X Z l c l 9 u c H U v Q X V 0 b 1 J l b W 9 2 Z W R D b 2 x 1 b W 5 z M S 5 7 U m V j b 3 J k S W Q s M H 0 m c X V v d D s s J n F 1 b 3 Q 7 U 2 V j d G l v b j E v c G 9 3 Z X J f c G 9 3 Z X J z Y X Z l c l 9 u c H U v Q X V 0 b 1 J l b W 9 2 Z W R D b 2 x 1 b W 5 z M S 5 7 V G l t Z X N 0 Y W 1 w L D F 9 J n F 1 b 3 Q 7 L C Z x d W 9 0 O 1 N l Y 3 R p b 2 4 x L 3 B v d 2 V y X 3 B v d 2 V y c 2 F 2 Z X J f b n B 1 L 0 F 1 d G 9 S Z W 1 v d m V k Q 2 9 s d W 1 u c z E u e 3 N v Y 2 t l d D A t c G F j a 2 F n Z S 1 w b 3 d l c i w y f S Z x d W 9 0 O y w m c X V v d D t T Z W N 0 a W 9 u M S 9 w b 3 d l c l 9 w b 3 d l c n N h d m V y X 2 5 w d S 9 B d X R v U m V t b 3 Z l Z E N v b H V t b n M x L n t j b 3 J l M C 1 w b 3 d l c i w z f S Z x d W 9 0 O y w m c X V v d D t T Z W N 0 a W 9 u M S 9 w b 3 d l c l 9 w b 3 d l c n N h d m V y X 2 5 w d S 9 B d X R v U m V t b 3 Z l Z E N v b H V t b n M x L n t j b 3 J l M S 1 w b 3 d l c i w 0 f S Z x d W 9 0 O y w m c X V v d D t T Z W N 0 a W 9 u M S 9 w b 3 d l c l 9 w b 3 d l c n N h d m V y X 2 5 w d S 9 B d X R v U m V t b 3 Z l Z E N v b H V t b n M x L n t j b 3 J l M i 1 w b 3 d l c i w 1 f S Z x d W 9 0 O y w m c X V v d D t T Z W N 0 a W 9 u M S 9 w b 3 d l c l 9 w b 3 d l c n N h d m V y X 2 5 w d S 9 B d X R v U m V t b 3 Z l Z E N v b H V t b n M x L n t j b 3 J l M y 1 w b 3 d l c i w 2 f S Z x d W 9 0 O y w m c X V v d D t T Z W N 0 a W 9 u M S 9 w b 3 d l c l 9 w b 3 d l c n N h d m V y X 2 5 w d S 9 B d X R v U m V t b 3 Z l Z E N v b H V t b n M x L n t j b 3 J l N C 1 w b 3 d l c i w 3 f S Z x d W 9 0 O y w m c X V v d D t T Z W N 0 a W 9 u M S 9 w b 3 d l c l 9 w b 3 d l c n N h d m V y X 2 5 w d S 9 B d X R v U m V t b 3 Z l Z E N v b H V t b n M x L n t j b 3 J l N S 1 w b 3 d l c i w 4 f S Z x d W 9 0 O y w m c X V v d D t T Z W N 0 a W 9 u M S 9 w b 3 d l c l 9 w b 3 d l c n N h d m V y X 2 5 w d S 9 B d X R v U m V t b 3 Z l Z E N v b H V t b n M x L n t j b 3 J l N i 1 w b 3 d l c i w 5 f S Z x d W 9 0 O y w m c X V v d D t T Z W N 0 a W 9 u M S 9 w b 3 d l c l 9 w b 3 d l c n N h d m V y X 2 5 w d S 9 B d X R v U m V t b 3 Z l Z E N v b H V t b n M x L n t j b 3 J l N y 1 w b 3 d l c i w x M H 0 m c X V v d D s s J n F 1 b 3 Q 7 U 2 V j d G l v b j E v c G 9 3 Z X J f c G 9 3 Z X J z Y X Z l c l 9 u c H U v Q X V 0 b 1 J l b W 9 2 Z W R D b 2 x 1 b W 5 z M S 5 7 Y 2 9 y Z T g t c G 9 3 Z X I s M T F 9 J n F 1 b 3 Q 7 L C Z x d W 9 0 O 1 N l Y 3 R p b 2 4 x L 3 B v d 2 V y X 3 B v d 2 V y c 2 F 2 Z X J f b n B 1 L 0 F 1 d G 9 S Z W 1 v d m V k Q 2 9 s d W 1 u c z E u e 2 N v c m U 5 L X B v d 2 V y L D E y f S Z x d W 9 0 O y w m c X V v d D t T Z W N 0 a W 9 u M S 9 w b 3 d l c l 9 w b 3 d l c n N h d m V y X 2 5 w d S 9 B d X R v U m V t b 3 Z l Z E N v b H V t b n M x L n t j b 3 J l M T A t c G 9 3 Z X I s M T N 9 J n F 1 b 3 Q 7 L C Z x d W 9 0 O 1 N l Y 3 R p b 2 4 x L 3 B v d 2 V y X 3 B v d 2 V y c 2 F 2 Z X J f b n B 1 L 0 F 1 d G 9 S Z W 1 v d m V k Q 2 9 s d W 1 u c z E u e 2 N v c m U x M S 1 w b 3 d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v d 2 V y X 3 B v d 2 V y c 2 F 2 Z X J f b n B 1 L 0 F 1 d G 9 S Z W 1 v d m V k Q 2 9 s d W 1 u c z E u e 1 J l Y 2 9 y Z E l k L D B 9 J n F 1 b 3 Q 7 L C Z x d W 9 0 O 1 N l Y 3 R p b 2 4 x L 3 B v d 2 V y X 3 B v d 2 V y c 2 F 2 Z X J f b n B 1 L 0 F 1 d G 9 S Z W 1 v d m V k Q 2 9 s d W 1 u c z E u e 1 R p b W V z d G F t c C w x f S Z x d W 9 0 O y w m c X V v d D t T Z W N 0 a W 9 u M S 9 w b 3 d l c l 9 w b 3 d l c n N h d m V y X 2 5 w d S 9 B d X R v U m V t b 3 Z l Z E N v b H V t b n M x L n t z b 2 N r Z X Q w L X B h Y 2 t h Z 2 U t c G 9 3 Z X I s M n 0 m c X V v d D s s J n F 1 b 3 Q 7 U 2 V j d G l v b j E v c G 9 3 Z X J f c G 9 3 Z X J z Y X Z l c l 9 u c H U v Q X V 0 b 1 J l b W 9 2 Z W R D b 2 x 1 b W 5 z M S 5 7 Y 2 9 y Z T A t c G 9 3 Z X I s M 3 0 m c X V v d D s s J n F 1 b 3 Q 7 U 2 V j d G l v b j E v c G 9 3 Z X J f c G 9 3 Z X J z Y X Z l c l 9 u c H U v Q X V 0 b 1 J l b W 9 2 Z W R D b 2 x 1 b W 5 z M S 5 7 Y 2 9 y Z T E t c G 9 3 Z X I s N H 0 m c X V v d D s s J n F 1 b 3 Q 7 U 2 V j d G l v b j E v c G 9 3 Z X J f c G 9 3 Z X J z Y X Z l c l 9 u c H U v Q X V 0 b 1 J l b W 9 2 Z W R D b 2 x 1 b W 5 z M S 5 7 Y 2 9 y Z T I t c G 9 3 Z X I s N X 0 m c X V v d D s s J n F 1 b 3 Q 7 U 2 V j d G l v b j E v c G 9 3 Z X J f c G 9 3 Z X J z Y X Z l c l 9 u c H U v Q X V 0 b 1 J l b W 9 2 Z W R D b 2 x 1 b W 5 z M S 5 7 Y 2 9 y Z T M t c G 9 3 Z X I s N n 0 m c X V v d D s s J n F 1 b 3 Q 7 U 2 V j d G l v b j E v c G 9 3 Z X J f c G 9 3 Z X J z Y X Z l c l 9 u c H U v Q X V 0 b 1 J l b W 9 2 Z W R D b 2 x 1 b W 5 z M S 5 7 Y 2 9 y Z T Q t c G 9 3 Z X I s N 3 0 m c X V v d D s s J n F 1 b 3 Q 7 U 2 V j d G l v b j E v c G 9 3 Z X J f c G 9 3 Z X J z Y X Z l c l 9 u c H U v Q X V 0 b 1 J l b W 9 2 Z W R D b 2 x 1 b W 5 z M S 5 7 Y 2 9 y Z T U t c G 9 3 Z X I s O H 0 m c X V v d D s s J n F 1 b 3 Q 7 U 2 V j d G l v b j E v c G 9 3 Z X J f c G 9 3 Z X J z Y X Z l c l 9 u c H U v Q X V 0 b 1 J l b W 9 2 Z W R D b 2 x 1 b W 5 z M S 5 7 Y 2 9 y Z T Y t c G 9 3 Z X I s O X 0 m c X V v d D s s J n F 1 b 3 Q 7 U 2 V j d G l v b j E v c G 9 3 Z X J f c G 9 3 Z X J z Y X Z l c l 9 u c H U v Q X V 0 b 1 J l b W 9 2 Z W R D b 2 x 1 b W 5 z M S 5 7 Y 2 9 y Z T c t c G 9 3 Z X I s M T B 9 J n F 1 b 3 Q 7 L C Z x d W 9 0 O 1 N l Y 3 R p b 2 4 x L 3 B v d 2 V y X 3 B v d 2 V y c 2 F 2 Z X J f b n B 1 L 0 F 1 d G 9 S Z W 1 v d m V k Q 2 9 s d W 1 u c z E u e 2 N v c m U 4 L X B v d 2 V y L D E x f S Z x d W 9 0 O y w m c X V v d D t T Z W N 0 a W 9 u M S 9 w b 3 d l c l 9 w b 3 d l c n N h d m V y X 2 5 w d S 9 B d X R v U m V t b 3 Z l Z E N v b H V t b n M x L n t j b 3 J l O S 1 w b 3 d l c i w x M n 0 m c X V v d D s s J n F 1 b 3 Q 7 U 2 V j d G l v b j E v c G 9 3 Z X J f c G 9 3 Z X J z Y X Z l c l 9 u c H U v Q X V 0 b 1 J l b W 9 2 Z W R D b 2 x 1 b W 5 z M S 5 7 Y 2 9 y Z T E w L X B v d 2 V y L D E z f S Z x d W 9 0 O y w m c X V v d D t T Z W N 0 a W 9 u M S 9 w b 3 d l c l 9 w b 3 d l c n N h d m V y X 2 5 w d S 9 B d X R v U m V t b 3 Z l Z E N v b H V t b n M x L n t j b 3 J l M T E t c G 9 3 Z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w b 3 d l c n N h d m V y X 2 5 w d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G 9 3 Z X J z Y X Z l c l 9 u c H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w b 3 d l c n N h d m V y X 2 5 w d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F l Z j A 1 O D k t N z Y 5 O S 0 0 N m Z m L W E 0 Y W E t Y z V k M z g 3 M 2 R j Y T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a W R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E x O j Q x O j I 0 L j Y 2 O T I w M j N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U m V j b 3 J k S W Q m c X V v d D s s J n F 1 b 3 Q 7 V G l t Z X N 0 Y W 1 w J n F 1 b 3 Q 7 L C Z x d W 9 0 O 3 N v Y 2 t l d D A t c G F j a 2 F n Z S 1 w b 3 d l c i Z x d W 9 0 O y w m c X V v d D t j b 3 J l M C 1 w b 3 d l c i Z x d W 9 0 O y w m c X V v d D t j b 3 J l M S 1 w b 3 d l c i Z x d W 9 0 O y w m c X V v d D t j b 3 J l M i 1 w b 3 d l c i Z x d W 9 0 O y w m c X V v d D t j b 3 J l M y 1 w b 3 d l c i Z x d W 9 0 O y w m c X V v d D t j b 3 J l N C 1 w b 3 d l c i Z x d W 9 0 O y w m c X V v d D t j b 3 J l N S 1 w b 3 d l c i Z x d W 9 0 O y w m c X V v d D t j b 3 J l N i 1 w b 3 d l c i Z x d W 9 0 O y w m c X V v d D t j b 3 J l N y 1 w b 3 d l c i Z x d W 9 0 O y w m c X V v d D t j b 3 J l O C 1 w b 3 d l c i Z x d W 9 0 O y w m c X V v d D t j b 3 J l O S 1 w b 3 d l c i Z x d W 9 0 O y w m c X V v d D t j b 3 J l M T A t c G 9 3 Z X I m c X V v d D s s J n F 1 b 3 Q 7 Y 2 9 y Z T E x L X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k b G U v Q X V 0 b 1 J l b W 9 2 Z W R D b 2 x 1 b W 5 z M S 5 7 U m V j b 3 J k S W Q s M H 0 m c X V v d D s s J n F 1 b 3 Q 7 U 2 V j d G l v b j E v a W R s Z S 9 B d X R v U m V t b 3 Z l Z E N v b H V t b n M x L n t U a W 1 l c 3 R h b X A s M X 0 m c X V v d D s s J n F 1 b 3 Q 7 U 2 V j d G l v b j E v a W R s Z S 9 B d X R v U m V t b 3 Z l Z E N v b H V t b n M x L n t z b 2 N r Z X Q w L X B h Y 2 t h Z 2 U t c G 9 3 Z X I s M n 0 m c X V v d D s s J n F 1 b 3 Q 7 U 2 V j d G l v b j E v a W R s Z S 9 B d X R v U m V t b 3 Z l Z E N v b H V t b n M x L n t j b 3 J l M C 1 w b 3 d l c i w z f S Z x d W 9 0 O y w m c X V v d D t T Z W N 0 a W 9 u M S 9 p Z G x l L 0 F 1 d G 9 S Z W 1 v d m V k Q 2 9 s d W 1 u c z E u e 2 N v c m U x L X B v d 2 V y L D R 9 J n F 1 b 3 Q 7 L C Z x d W 9 0 O 1 N l Y 3 R p b 2 4 x L 2 l k b G U v Q X V 0 b 1 J l b W 9 2 Z W R D b 2 x 1 b W 5 z M S 5 7 Y 2 9 y Z T I t c G 9 3 Z X I s N X 0 m c X V v d D s s J n F 1 b 3 Q 7 U 2 V j d G l v b j E v a W R s Z S 9 B d X R v U m V t b 3 Z l Z E N v b H V t b n M x L n t j b 3 J l M y 1 w b 3 d l c i w 2 f S Z x d W 9 0 O y w m c X V v d D t T Z W N 0 a W 9 u M S 9 p Z G x l L 0 F 1 d G 9 S Z W 1 v d m V k Q 2 9 s d W 1 u c z E u e 2 N v c m U 0 L X B v d 2 V y L D d 9 J n F 1 b 3 Q 7 L C Z x d W 9 0 O 1 N l Y 3 R p b 2 4 x L 2 l k b G U v Q X V 0 b 1 J l b W 9 2 Z W R D b 2 x 1 b W 5 z M S 5 7 Y 2 9 y Z T U t c G 9 3 Z X I s O H 0 m c X V v d D s s J n F 1 b 3 Q 7 U 2 V j d G l v b j E v a W R s Z S 9 B d X R v U m V t b 3 Z l Z E N v b H V t b n M x L n t j b 3 J l N i 1 w b 3 d l c i w 5 f S Z x d W 9 0 O y w m c X V v d D t T Z W N 0 a W 9 u M S 9 p Z G x l L 0 F 1 d G 9 S Z W 1 v d m V k Q 2 9 s d W 1 u c z E u e 2 N v c m U 3 L X B v d 2 V y L D E w f S Z x d W 9 0 O y w m c X V v d D t T Z W N 0 a W 9 u M S 9 p Z G x l L 0 F 1 d G 9 S Z W 1 v d m V k Q 2 9 s d W 1 u c z E u e 2 N v c m U 4 L X B v d 2 V y L D E x f S Z x d W 9 0 O y w m c X V v d D t T Z W N 0 a W 9 u M S 9 p Z G x l L 0 F 1 d G 9 S Z W 1 v d m V k Q 2 9 s d W 1 u c z E u e 2 N v c m U 5 L X B v d 2 V y L D E y f S Z x d W 9 0 O y w m c X V v d D t T Z W N 0 a W 9 u M S 9 p Z G x l L 0 F 1 d G 9 S Z W 1 v d m V k Q 2 9 s d W 1 u c z E u e 2 N v c m U x M C 1 w b 3 d l c i w x M 3 0 m c X V v d D s s J n F 1 b 3 Q 7 U 2 V j d G l v b j E v a W R s Z S 9 B d X R v U m V t b 3 Z l Z E N v b H V t b n M x L n t j b 3 J l M T E t c G 9 3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Z G x l L 0 F 1 d G 9 S Z W 1 v d m V k Q 2 9 s d W 1 u c z E u e 1 J l Y 2 9 y Z E l k L D B 9 J n F 1 b 3 Q 7 L C Z x d W 9 0 O 1 N l Y 3 R p b 2 4 x L 2 l k b G U v Q X V 0 b 1 J l b W 9 2 Z W R D b 2 x 1 b W 5 z M S 5 7 V G l t Z X N 0 Y W 1 w L D F 9 J n F 1 b 3 Q 7 L C Z x d W 9 0 O 1 N l Y 3 R p b 2 4 x L 2 l k b G U v Q X V 0 b 1 J l b W 9 2 Z W R D b 2 x 1 b W 5 z M S 5 7 c 2 9 j a 2 V 0 M C 1 w Y W N r Y W d l L X B v d 2 V y L D J 9 J n F 1 b 3 Q 7 L C Z x d W 9 0 O 1 N l Y 3 R p b 2 4 x L 2 l k b G U v Q X V 0 b 1 J l b W 9 2 Z W R D b 2 x 1 b W 5 z M S 5 7 Y 2 9 y Z T A t c G 9 3 Z X I s M 3 0 m c X V v d D s s J n F 1 b 3 Q 7 U 2 V j d G l v b j E v a W R s Z S 9 B d X R v U m V t b 3 Z l Z E N v b H V t b n M x L n t j b 3 J l M S 1 w b 3 d l c i w 0 f S Z x d W 9 0 O y w m c X V v d D t T Z W N 0 a W 9 u M S 9 p Z G x l L 0 F 1 d G 9 S Z W 1 v d m V k Q 2 9 s d W 1 u c z E u e 2 N v c m U y L X B v d 2 V y L D V 9 J n F 1 b 3 Q 7 L C Z x d W 9 0 O 1 N l Y 3 R p b 2 4 x L 2 l k b G U v Q X V 0 b 1 J l b W 9 2 Z W R D b 2 x 1 b W 5 z M S 5 7 Y 2 9 y Z T M t c G 9 3 Z X I s N n 0 m c X V v d D s s J n F 1 b 3 Q 7 U 2 V j d G l v b j E v a W R s Z S 9 B d X R v U m V t b 3 Z l Z E N v b H V t b n M x L n t j b 3 J l N C 1 w b 3 d l c i w 3 f S Z x d W 9 0 O y w m c X V v d D t T Z W N 0 a W 9 u M S 9 p Z G x l L 0 F 1 d G 9 S Z W 1 v d m V k Q 2 9 s d W 1 u c z E u e 2 N v c m U 1 L X B v d 2 V y L D h 9 J n F 1 b 3 Q 7 L C Z x d W 9 0 O 1 N l Y 3 R p b 2 4 x L 2 l k b G U v Q X V 0 b 1 J l b W 9 2 Z W R D b 2 x 1 b W 5 z M S 5 7 Y 2 9 y Z T Y t c G 9 3 Z X I s O X 0 m c X V v d D s s J n F 1 b 3 Q 7 U 2 V j d G l v b j E v a W R s Z S 9 B d X R v U m V t b 3 Z l Z E N v b H V t b n M x L n t j b 3 J l N y 1 w b 3 d l c i w x M H 0 m c X V v d D s s J n F 1 b 3 Q 7 U 2 V j d G l v b j E v a W R s Z S 9 B d X R v U m V t b 3 Z l Z E N v b H V t b n M x L n t j b 3 J l O C 1 w b 3 d l c i w x M X 0 m c X V v d D s s J n F 1 b 3 Q 7 U 2 V j d G l v b j E v a W R s Z S 9 B d X R v U m V t b 3 Z l Z E N v b H V t b n M x L n t j b 3 J l O S 1 w b 3 d l c i w x M n 0 m c X V v d D s s J n F 1 b 3 Q 7 U 2 V j d G l v b j E v a W R s Z S 9 B d X R v U m V t b 3 Z l Z E N v b H V t b n M x L n t j b 3 J l M T A t c G 9 3 Z X I s M T N 9 J n F 1 b 3 Q 7 L C Z x d W 9 0 O 1 N l Y 3 R p b 2 4 x L 2 l k b G U v Q X V 0 b 1 J l b W 9 2 Z W R D b 2 x 1 b W 5 z M S 5 7 Y 2 9 y Z T E x L X B v d 2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R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s Z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b G U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R n U i h A R t C l x a O 4 w 0 T 9 w s A A A A A A g A A A A A A E G Y A A A A B A A A g A A A A m K N F v h L S W u M E b P g k 1 Q o W R e F H m N 1 w W 9 D u D s g Z V A h v + / E A A A A A D o A A A A A C A A A g A A A A r x p c I S s 9 S R Z 5 u 4 d / o 1 v k I M G k F N x D R B o m 1 1 i o Q E 0 z C W p Q A A A A O j n 1 G u Y D Y I I g j F P T V m r g C h k y / D X x X f b 3 R x L Q n j U E z l h R D U O N J K R B 5 1 P B 7 M W H 8 L P d L G X J d v f S Y n g d 6 g Q K q o X s r R v N r 4 U l P l U O U R t W r y 8 y G d d A A A A A E M i B E L H 9 k g i T u P E n r B 9 N S a v W L T M U I Z g y 0 F z h 8 r g b Y a B H s h + 0 N 7 k c q n 9 u 7 v C g m 9 L W g j 4 D a N z X f d 8 l f P S D + 0 W v t g = = < / D a t a M a s h u p > 
</file>

<file path=customXml/itemProps1.xml><?xml version="1.0" encoding="utf-8"?>
<ds:datastoreItem xmlns:ds="http://schemas.openxmlformats.org/officeDocument/2006/customXml" ds:itemID="{B44F5DDF-6549-412F-8A46-6B5DE746B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power_cpu</vt:lpstr>
      <vt:lpstr>power_gpu</vt:lpstr>
      <vt:lpstr>power_default_npu</vt:lpstr>
      <vt:lpstr>power_turbo_npu</vt:lpstr>
      <vt:lpstr>power_performance_npu</vt:lpstr>
      <vt:lpstr>power_balanced_npu</vt:lpstr>
      <vt:lpstr>RESULTS</vt:lpstr>
      <vt:lpstr>power_powersaver_npu</vt:lpstr>
      <vt:lpstr>idle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Mantovi</dc:creator>
  <cp:lastModifiedBy>Giulio Mantovi</cp:lastModifiedBy>
  <dcterms:created xsi:type="dcterms:W3CDTF">2025-06-24T09:18:26Z</dcterms:created>
  <dcterms:modified xsi:type="dcterms:W3CDTF">2025-06-25T22:53:49Z</dcterms:modified>
</cp:coreProperties>
</file>