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微云同步助手\418225424\文档\活动\20200229线上活动-K线图表\demo\"/>
    </mc:Choice>
  </mc:AlternateContent>
  <xr:revisionPtr revIDLastSave="0" documentId="13_ncr:1_{F512063B-48EE-40A3-983D-5E2B4E73E6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3" i="1"/>
  <c r="M9" i="1"/>
  <c r="M10" i="1"/>
  <c r="M11" i="1"/>
  <c r="M7" i="1"/>
  <c r="M8" i="1"/>
  <c r="M6" i="1"/>
  <c r="C4" i="1"/>
  <c r="C14" i="1"/>
  <c r="E14" i="1"/>
  <c r="I14" i="1"/>
  <c r="D12" i="1"/>
  <c r="F12" i="1"/>
  <c r="H12" i="1"/>
  <c r="C13" i="1"/>
  <c r="E13" i="1"/>
  <c r="I13" i="1"/>
  <c r="D14" i="1"/>
  <c r="F14" i="1"/>
  <c r="H14" i="1"/>
  <c r="C12" i="1"/>
  <c r="E12" i="1"/>
  <c r="I12" i="1"/>
  <c r="D13" i="1"/>
  <c r="F13" i="1"/>
  <c r="H13" i="1"/>
  <c r="E4" i="1"/>
  <c r="I4" i="1"/>
  <c r="D9" i="1"/>
  <c r="F9" i="1"/>
  <c r="H9" i="1"/>
  <c r="C10" i="1"/>
  <c r="E10" i="1"/>
  <c r="I10" i="1"/>
  <c r="D11" i="1"/>
  <c r="F11" i="1"/>
  <c r="H11" i="1"/>
  <c r="D4" i="1"/>
  <c r="F4" i="1"/>
  <c r="H4" i="1"/>
  <c r="C9" i="1"/>
  <c r="E9" i="1"/>
  <c r="I9" i="1"/>
  <c r="D10" i="1"/>
  <c r="F10" i="1"/>
  <c r="H10" i="1"/>
  <c r="C11" i="1"/>
  <c r="E11" i="1"/>
  <c r="I11" i="1"/>
  <c r="D3" i="1"/>
  <c r="E3" i="1"/>
  <c r="F3" i="1"/>
  <c r="H3" i="1"/>
  <c r="I3" i="1"/>
  <c r="C3" i="1"/>
  <c r="D6" i="1"/>
  <c r="E6" i="1"/>
  <c r="F6" i="1"/>
  <c r="D5" i="1" l="1"/>
  <c r="J6" i="1" s="1"/>
  <c r="G13" i="1"/>
  <c r="G14" i="1"/>
  <c r="G12" i="1"/>
  <c r="G10" i="1"/>
  <c r="G4" i="1"/>
  <c r="G11" i="1"/>
  <c r="G9" i="1"/>
  <c r="G3" i="1"/>
  <c r="H6" i="1"/>
  <c r="I6" i="1"/>
  <c r="C6" i="1"/>
  <c r="D7" i="1"/>
  <c r="E7" i="1"/>
  <c r="F7" i="1"/>
  <c r="J14" i="1" l="1"/>
  <c r="K14" i="1" s="1"/>
  <c r="J7" i="1"/>
  <c r="K7" i="1" s="1"/>
  <c r="N7" i="1" s="1"/>
  <c r="J13" i="1"/>
  <c r="K13" i="1" s="1"/>
  <c r="N13" i="1" s="1"/>
  <c r="C20" i="1" s="1"/>
  <c r="J11" i="1"/>
  <c r="K11" i="1" s="1"/>
  <c r="N11" i="1" s="1"/>
  <c r="J12" i="1"/>
  <c r="K12" i="1" s="1"/>
  <c r="N12" i="1" s="1"/>
  <c r="J9" i="1"/>
  <c r="K9" i="1" s="1"/>
  <c r="N9" i="1" s="1"/>
  <c r="J10" i="1"/>
  <c r="K10" i="1" s="1"/>
  <c r="N10" i="1" s="1"/>
  <c r="K6" i="1"/>
  <c r="N6" i="1" s="1"/>
  <c r="G6" i="1"/>
  <c r="H7" i="1"/>
  <c r="I7" i="1"/>
  <c r="C7" i="1"/>
  <c r="D8" i="1"/>
  <c r="E8" i="1"/>
  <c r="F8" i="1"/>
  <c r="C17" i="1" l="1"/>
  <c r="C18" i="1"/>
  <c r="J8" i="1"/>
  <c r="K8" i="1" s="1"/>
  <c r="N8" i="1" s="1"/>
  <c r="C19" i="1" s="1"/>
  <c r="G7" i="1"/>
  <c r="H8" i="1"/>
  <c r="I8" i="1"/>
  <c r="C8" i="1"/>
  <c r="G8" i="1" l="1"/>
</calcChain>
</file>

<file path=xl/sharedStrings.xml><?xml version="1.0" encoding="utf-8"?>
<sst xmlns="http://schemas.openxmlformats.org/spreadsheetml/2006/main" count="39" uniqueCount="36">
  <si>
    <t>代码</t>
    <phoneticPr fontId="5" type="noConversion"/>
  </si>
  <si>
    <t>BTC200228.HUOBI</t>
  </si>
  <si>
    <t>BTC200306.HUOBI</t>
  </si>
  <si>
    <t>BTC200327.HUOBI</t>
  </si>
  <si>
    <t>last_price</t>
    <phoneticPr fontId="5" type="noConversion"/>
  </si>
  <si>
    <t>btcusdt.HUOBI</t>
    <phoneticPr fontId="5" type="noConversion"/>
  </si>
  <si>
    <t>bid_price_1</t>
    <phoneticPr fontId="5" type="noConversion"/>
  </si>
  <si>
    <t>bid_volume_1</t>
    <phoneticPr fontId="5" type="noConversion"/>
  </si>
  <si>
    <t>ask_price_1</t>
    <phoneticPr fontId="5" type="noConversion"/>
  </si>
  <si>
    <t>ask_volume_1</t>
    <phoneticPr fontId="5" type="noConversion"/>
  </si>
  <si>
    <t>datetime</t>
    <phoneticPr fontId="5" type="noConversion"/>
  </si>
  <si>
    <t>最新价</t>
    <phoneticPr fontId="5" type="noConversion"/>
  </si>
  <si>
    <t>买1量</t>
    <phoneticPr fontId="5" type="noConversion"/>
  </si>
  <si>
    <t>买1价</t>
    <phoneticPr fontId="5" type="noConversion"/>
  </si>
  <si>
    <t>卖1量</t>
    <phoneticPr fontId="5" type="noConversion"/>
  </si>
  <si>
    <t>卖1价</t>
    <phoneticPr fontId="5" type="noConversion"/>
  </si>
  <si>
    <t>更新时间</t>
    <phoneticPr fontId="5" type="noConversion"/>
  </si>
  <si>
    <t>价差</t>
    <phoneticPr fontId="5" type="noConversion"/>
  </si>
  <si>
    <t>基差</t>
    <phoneticPr fontId="5" type="noConversion"/>
  </si>
  <si>
    <t>基差（%）</t>
    <phoneticPr fontId="5" type="noConversion"/>
  </si>
  <si>
    <t>到期日</t>
    <phoneticPr fontId="5" type="noConversion"/>
  </si>
  <si>
    <t>-</t>
    <phoneticPr fontId="5" type="noConversion"/>
  </si>
  <si>
    <t>剩余日期</t>
    <phoneticPr fontId="5" type="noConversion"/>
  </si>
  <si>
    <t>BTC-USDT.OKEX</t>
  </si>
  <si>
    <t>BTC-USD-200228.OKEX</t>
  </si>
  <si>
    <t>BTC-USD-200306.OKEX</t>
  </si>
  <si>
    <t>BTC-USD-200327.OKEX</t>
  </si>
  <si>
    <t>XBTH20.BITMEX</t>
  </si>
  <si>
    <t>XBTM20.BITMEX</t>
  </si>
  <si>
    <t>XBTUSD.BITMEX</t>
  </si>
  <si>
    <t>分类</t>
    <phoneticPr fontId="5" type="noConversion"/>
  </si>
  <si>
    <t>现货</t>
    <phoneticPr fontId="5" type="noConversion"/>
  </si>
  <si>
    <t>期货</t>
    <phoneticPr fontId="5" type="noConversion"/>
  </si>
  <si>
    <t>永续</t>
    <phoneticPr fontId="5" type="noConversion"/>
  </si>
  <si>
    <t>现货指数</t>
    <phoneticPr fontId="5" type="noConversion"/>
  </si>
  <si>
    <t>贴现利率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</si>
</sst>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80" formatCode="0_);[Red]\(0\)"/>
  </numFmts>
  <fonts count="1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16">
    <xf numFmtId="0" fontId="0" fillId="0" borderId="0" xfId="0"/>
    <xf numFmtId="0" fontId="6" fillId="0" borderId="0" xfId="0" applyFont="1" applyBorder="1"/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3" fillId="5" borderId="2" xfId="4" applyFont="1" applyBorder="1" applyAlignment="1">
      <alignment horizontal="center" vertical="center"/>
    </xf>
    <xf numFmtId="0" fontId="8" fillId="5" borderId="2" xfId="4" applyFont="1" applyBorder="1" applyAlignment="1">
      <alignment horizontal="center"/>
    </xf>
    <xf numFmtId="0" fontId="9" fillId="3" borderId="2" xfId="2" applyFont="1" applyBorder="1" applyAlignment="1">
      <alignment horizontal="center"/>
    </xf>
    <xf numFmtId="0" fontId="10" fillId="4" borderId="2" xfId="3" applyFont="1" applyBorder="1" applyAlignment="1">
      <alignment horizontal="center"/>
    </xf>
    <xf numFmtId="0" fontId="11" fillId="2" borderId="2" xfId="1" applyFont="1" applyBorder="1" applyAlignment="1">
      <alignment horizontal="center"/>
    </xf>
    <xf numFmtId="10" fontId="10" fillId="4" borderId="2" xfId="3" applyNumberFormat="1" applyFont="1" applyBorder="1" applyAlignment="1">
      <alignment horizontal="center"/>
    </xf>
    <xf numFmtId="14" fontId="10" fillId="4" borderId="2" xfId="3" applyNumberFormat="1" applyFont="1" applyBorder="1" applyAlignment="1">
      <alignment horizontal="center"/>
    </xf>
    <xf numFmtId="180" fontId="10" fillId="4" borderId="2" xfId="3" applyNumberFormat="1" applyFont="1" applyBorder="1" applyAlignment="1">
      <alignment horizontal="center"/>
    </xf>
    <xf numFmtId="176" fontId="10" fillId="4" borderId="2" xfId="3" applyNumberFormat="1" applyFont="1" applyBorder="1" applyAlignment="1">
      <alignment horizontal="center"/>
    </xf>
    <xf numFmtId="0" fontId="13" fillId="5" borderId="2" xfId="4" applyFont="1" applyBorder="1" applyAlignment="1">
      <alignment horizontal="center"/>
    </xf>
    <xf numFmtId="0" fontId="12" fillId="7" borderId="2" xfId="0" applyFont="1" applyFill="1" applyBorder="1" applyAlignment="1">
      <alignment horizont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yxll.rtd">
      <tp>
        <v>0</v>
        <stp/>
        <stp>{44CCFB50-E161-4341-8F20-E89FFBB1B082}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6" s="1"/>
      </tp>
      <tp>
        <v>0</v>
        <stp/>
        <stp>{6148279D-593A-477A-BAED-A76048186CB6}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7" s="1"/>
      </tp>
      <tp>
        <v>0</v>
        <stp/>
        <stp>{28952EC3-011A-49FF-BF34-B28CFC4A62EF}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2" s="1"/>
      </tp>
      <tp>
        <v>0</v>
        <stp/>
        <stp>{428ABFE6-EB88-4E9D-928A-5E23CE91D512}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1" s="1"/>
      </tp>
      <tp>
        <v>0</v>
        <stp/>
        <stp>{058A8190-48D7-401B-AA98-BA8B2C3951E7}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8" s="1"/>
      </tp>
      <tp>
        <v>0</v>
        <stp/>
        <stp>{7FA0B5BB-23A9-4E5D-A26E-77295DEB796D}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3" s="1"/>
      </tp>
      <tp>
        <v>0</v>
        <stp/>
        <stp>{73711ADA-7661-4C60-858B-12F985D3F328}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0" s="1"/>
      </tp>
      <tp>
        <v>0</v>
        <stp/>
        <stp>{AD6277AC-DEAC-4A79-A935-FB7F01EF2710}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9" s="1"/>
      </tp>
      <tp>
        <v>0</v>
        <stp/>
        <stp>{769C9BDA-3C08-4959-B217-7ABEC12D8A24}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4" s="1"/>
      </tp>
      <tp>
        <v>0</v>
        <stp/>
        <stp>{30CA8018-5815-4E08-A136-FCA038EAA969}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1" s="1"/>
      </tp>
      <tp>
        <v>0</v>
        <stp/>
        <stp>{E55B8F0F-6C92-4DAD-AAAA-E062D8EC1545}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2" s="1"/>
      </tp>
      <tp>
        <v>0</v>
        <stp/>
        <stp>{C661D1DA-A60C-4CB7-B907-DCA315802E4B}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3" s="1"/>
      </tp>
      <tp>
        <v>0</v>
        <stp/>
        <stp>{BBDD76B4-D195-4BB4-9402-B16D6E2982D2}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1" s="1"/>
      </tp>
      <tp>
        <v>0</v>
        <stp/>
        <stp>{1E27DFC3-C66E-41F5-BC6A-562E9CAE1D27}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2" s="1"/>
      </tp>
      <tp>
        <v>0</v>
        <stp/>
        <stp>{663D2B41-CB07-407A-B86A-9FB60568CA06}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3" s="1"/>
      </tp>
      <tp>
        <v>0</v>
        <stp/>
        <stp>{13179828-747F-4D8C-ABBD-3080A9171F89}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6" s="1"/>
      </tp>
      <tp>
        <v>0</v>
        <stp/>
        <stp>{AA3736C2-FCFD-45C8-B19D-BE1796FB1074}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3" s="1"/>
      </tp>
      <tp>
        <v>0</v>
        <stp/>
        <stp>{245A3A3A-2FC4-48EA-8722-9EB59554C49E}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6" s="1"/>
      </tp>
      <tp>
        <v>0</v>
        <stp/>
        <stp>{4A4863C9-05E8-4303-A52D-276D4DBD9AD9}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9" s="1"/>
      </tp>
      <tp>
        <v>0</v>
        <stp/>
        <stp>{110B8BEB-6C41-41D2-A63F-43ACBE3C5CF5}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8" s="1"/>
      </tp>
      <tp>
        <v>0</v>
        <stp/>
        <stp>{6FA4B5B0-2D4C-48DB-B51C-DC8C0AF8DA01}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7" s="1"/>
      </tp>
      <tp>
        <v>0</v>
        <stp/>
        <stp>{F61834CD-55E6-4CC7-8847-DE4FE29F75E3}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9" s="1"/>
      </tp>
      <tp>
        <v>0</v>
        <stp/>
        <stp>{FA6E6B01-0B9E-40B6-9AEA-ED8ED15E7CEB}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4" s="1"/>
      </tp>
      <tp>
        <v>0</v>
        <stp/>
        <stp>{B5A503A5-4F86-41D3-8B27-960BEE6F17EE}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6" s="1"/>
      </tp>
      <tp>
        <v>0</v>
        <stp/>
        <stp>{E6777B5C-CE56-40D8-8219-7BE3F3F9C8A8}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9" s="1"/>
      </tp>
      <tp>
        <v>0</v>
        <stp/>
        <stp>{ECAE7E18-D27F-4285-B881-786ADD4DDD12}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3" s="1"/>
      </tp>
      <tp>
        <v>0</v>
        <stp/>
        <stp>{1B73251F-A764-4320-B7E9-4D4F3CDFF363}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1" s="1"/>
      </tp>
      <tp>
        <v>0</v>
        <stp/>
        <stp>{B33430E5-D835-4CF0-9ED0-A6CCE39F1B3A}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3" s="1"/>
      </tp>
      <tp>
        <v>0</v>
        <stp/>
        <stp>{44ED73CE-5412-4D99-9A12-00437F62D81C}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3" s="1"/>
      </tp>
      <tp>
        <v>0</v>
        <stp/>
        <stp>{BA177AC8-12F6-411E-9427-6ED8BC29E4E2}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4" s="1"/>
      </tp>
      <tp>
        <v>0</v>
        <stp/>
        <stp>{A6A7CEC6-EDBD-4621-AB93-F82A5A0A322B}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8" s="1"/>
      </tp>
      <tp>
        <v>0</v>
        <stp/>
        <stp>{F04FD4CD-F226-4499-A327-5A85980A1E23}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9" s="1"/>
      </tp>
      <tp>
        <v>0</v>
        <stp/>
        <stp>{B575E762-11F3-4A09-A609-B4127C4AE8FB}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7" s="1"/>
      </tp>
      <tp>
        <v>0</v>
        <stp/>
        <stp>{25BA53EA-CA8C-4AB8-B97C-85A2B4A39A50}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4" s="1"/>
      </tp>
      <tp>
        <v>0</v>
        <stp/>
        <stp>{CE4F127F-2806-4621-836B-29563E82E556}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3" s="1"/>
      </tp>
      <tp>
        <v>0</v>
        <stp/>
        <stp>{55835DD3-C0E4-454F-98D5-1AD9BAC1B8FE}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4" s="1"/>
      </tp>
      <tp>
        <v>0</v>
        <stp/>
        <stp>{20B0255D-30A0-44DF-A286-43792DE867CE}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2" s="1"/>
      </tp>
      <tp>
        <v>0</v>
        <stp/>
        <stp>{D5C5D093-2154-43AF-914A-816C0DC37830}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1" s="1"/>
      </tp>
      <tp>
        <v>0</v>
        <stp/>
        <stp>{3E672DEE-74E9-49C3-ADCF-98CA7EE3729A}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7" s="1"/>
      </tp>
      <tp>
        <v>0</v>
        <stp/>
        <stp>{F5923425-BB1F-4C3F-8714-A48530558991}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8" s="1"/>
      </tp>
      <tp>
        <v>0</v>
        <stp/>
        <stp>{A8E4B329-0A70-419D-B834-1001FE73676B}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0" s="1"/>
      </tp>
      <tp>
        <v>0</v>
        <stp/>
        <stp>{79BF6198-9BCF-4283-AB96-C7466142C256}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4" s="1"/>
      </tp>
      <tp>
        <v>0</v>
        <stp/>
        <stp>{A101C07B-04A7-4B58-9B3F-AC59DFC830F9}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4" s="1"/>
      </tp>
      <tp>
        <v>0</v>
        <stp/>
        <stp>{50A309E2-18BA-44F4-95B4-2A862A0F8AA0}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7" s="1"/>
      </tp>
      <tp>
        <v>0</v>
        <stp/>
        <stp>{C5B98286-ACB2-41F6-839C-DF4EF291B1B6}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0" s="1"/>
      </tp>
      <tp>
        <v>0</v>
        <stp/>
        <stp>{29CEAB41-6147-493E-A643-2A2F8D5985C3}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2" s="1"/>
      </tp>
      <tp>
        <v>0</v>
        <stp/>
        <stp>{8821679D-578D-4CFA-ACB7-BB3CACD854D1}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6" s="1"/>
      </tp>
      <tp>
        <v>0</v>
        <stp/>
        <stp>{32D1C97D-E739-4FCA-90EF-EE4C055D36C1}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9" s="1"/>
      </tp>
      <tp>
        <v>0</v>
        <stp/>
        <stp>{0E856097-2B6A-4E90-810F-79C7DEC9C601}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4" s="1"/>
      </tp>
      <tp>
        <v>0</v>
        <stp/>
        <stp>{DFDA45A6-8276-4F01-8FD9-065D197833BB}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3" s="1"/>
      </tp>
      <tp>
        <v>0</v>
        <stp/>
        <stp>{DEF7E3F8-1F3B-4A25-A914-54A896AB1B97}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10" s="1"/>
      </tp>
      <tp>
        <v>0</v>
        <stp/>
        <stp>{EE98EA23-1AE3-4E0A-9705-68906D7778D0}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2" s="1"/>
      </tp>
      <tp>
        <v>0</v>
        <stp/>
        <stp>{296C8EB0-8A4B-4706-A619-65C063A5DE14}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13" s="1"/>
      </tp>
      <tp>
        <v>0</v>
        <stp/>
        <stp>{D0D7BCF2-F734-40A3-B84D-235026E107B0}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E6" s="1"/>
      </tp>
      <tp>
        <v>0</v>
        <stp/>
        <stp>{5C5DCD9C-B1B1-472E-A2BD-25E79143BFB5}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4" s="1"/>
      </tp>
      <tp>
        <v>0</v>
        <stp/>
        <stp>{A584AF76-E945-46C0-B8AB-FAC8E60D3176}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7" s="1"/>
      </tp>
      <tp>
        <v>0</v>
        <stp/>
        <stp>{8FFBAC29-D903-4E14-889E-B522AA7DA958}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3" s="1"/>
      </tp>
      <tp>
        <v>0</v>
        <stp/>
        <stp>{8E38CC77-2F55-45A3-A870-4F7F11C1BFE3}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4" s="1"/>
      </tp>
      <tp>
        <v>0</v>
        <stp/>
        <stp>{9BC2D761-B737-42B9-B456-C716428598EF}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8" s="1"/>
      </tp>
      <tp>
        <v>0</v>
        <stp/>
        <stp>{5B54C53B-B992-46BA-956C-7FC24A92EB50}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I8" s="1"/>
      </tp>
      <tp>
        <v>0</v>
        <stp/>
        <stp>{AF51F57B-A575-4CE8-8948-C2E64337289B}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H14" s="1"/>
      </tp>
      <tp>
        <v>0</v>
        <stp/>
        <stp>{4A819B21-F7E0-42DE-A8EC-C281CE4036BA}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11" s="1"/>
      </tp>
      <tp>
        <v>0</v>
        <stp/>
        <stp>{E9E0D24E-813B-40FA-AC98-4D5772E709C1}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D10" s="1"/>
      </tp>
      <tp>
        <v>0</v>
        <stp/>
        <stp>{35B2ACFC-5336-40F2-A5BE-425BA155A5EC}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C4" s="1"/>
      </tp>
      <tp>
        <v>0</v>
        <stp/>
        <stp>{1D8CDBDE-87F7-4816-A787-25A97FBBAFC5}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3" s="1"/>
      </tp>
      <tp>
        <v>0</v>
        <stp/>
        <stp>{6B7079B7-1546-4B8E-8E5F-43A5C53E297F}</stp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stp/>
        <tr r="F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BTC</a:t>
            </a:r>
            <a:r>
              <a:rPr lang="zh-CN" altLang="en-US"/>
              <a:t>贴现利率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Sheet1!$C$16</c:f>
              <c:strCache>
                <c:ptCount val="1"/>
                <c:pt idx="0">
                  <c:v>贴现利率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Sheet1!$B$17:$B$20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30</c:v>
                </c:pt>
                <c:pt idx="3">
                  <c:v>121</c:v>
                </c:pt>
              </c:numCache>
            </c:numRef>
          </c:cat>
          <c:val>
            <c:numRef>
              <c:f>Sheet1!$C$17:$C$20</c:f>
              <c:numCache>
                <c:formatCode>0.0%</c:formatCode>
                <c:ptCount val="4"/>
                <c:pt idx="0">
                  <c:v>0.19597518933362282</c:v>
                </c:pt>
                <c:pt idx="1">
                  <c:v>0.23872789953895554</c:v>
                </c:pt>
                <c:pt idx="2">
                  <c:v>0.26819773461140278</c:v>
                </c:pt>
                <c:pt idx="3">
                  <c:v>0.1099660883209468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8-4BB7-AD67-D1D54CB6FD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9328"/>
        <c:axId val="19018064"/>
      </c:lineChart>
      <c:dateAx>
        <c:axId val="223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18064"/>
        <c:crosses val="autoZero"/>
        <c:auto val="0"/>
        <c:lblOffset val="100"/>
        <c:baseTimeUnit val="days"/>
      </c:dateAx>
      <c:valAx>
        <c:axId val="1901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8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14</xdr:row>
      <xdr:rowOff>206235</xdr:rowOff>
    </xdr:from>
    <xdr:to>
      <xdr:col>8</xdr:col>
      <xdr:colOff>1060175</xdr:colOff>
      <xdr:row>28</xdr:row>
      <xdr:rowOff>50522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D021CF-3885-444C-99EC-B3697DF91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115" zoomScaleNormal="115" workbookViewId="0">
      <selection activeCell="M20" sqref="M20"/>
    </sheetView>
  </sheetViews>
  <sheetFormatPr defaultRowHeight="16.5" x14ac:dyDescent="0.3"/>
  <cols>
    <col min="1" max="1" width="9" style="1"/>
    <col min="2" max="2" width="24.25" style="1" bestFit="1" customWidth="1"/>
    <col min="3" max="3" width="29.625" style="1" bestFit="1" customWidth="1"/>
    <col min="4" max="4" width="10.375" style="1" bestFit="1" customWidth="1"/>
    <col min="5" max="5" width="14.875" style="1" bestFit="1" customWidth="1"/>
    <col min="6" max="6" width="12.5" style="1" bestFit="1" customWidth="1"/>
    <col min="7" max="7" width="6.25" style="1" bestFit="1" customWidth="1"/>
    <col min="8" max="8" width="12.375" style="1" bestFit="1" customWidth="1"/>
    <col min="9" max="9" width="14.625" style="1" bestFit="1" customWidth="1"/>
    <col min="10" max="10" width="8.5" style="1" bestFit="1" customWidth="1"/>
    <col min="11" max="11" width="11.125" style="1" bestFit="1" customWidth="1"/>
    <col min="12" max="12" width="11.25" style="1" bestFit="1" customWidth="1"/>
    <col min="13" max="13" width="9.25" style="1" bestFit="1" customWidth="1"/>
    <col min="14" max="14" width="11.25" style="1" bestFit="1" customWidth="1"/>
    <col min="15" max="16384" width="9" style="1"/>
  </cols>
  <sheetData>
    <row r="1" spans="1:14" x14ac:dyDescent="0.3">
      <c r="A1" s="2"/>
      <c r="B1" s="3"/>
      <c r="C1" s="3" t="s">
        <v>10</v>
      </c>
      <c r="D1" s="3" t="s">
        <v>4</v>
      </c>
      <c r="E1" s="3" t="s">
        <v>7</v>
      </c>
      <c r="F1" s="3" t="s">
        <v>6</v>
      </c>
      <c r="G1" s="3"/>
      <c r="H1" s="3" t="s">
        <v>8</v>
      </c>
      <c r="I1" s="3" t="s">
        <v>9</v>
      </c>
      <c r="J1" s="3"/>
      <c r="K1" s="3"/>
      <c r="L1" s="3"/>
      <c r="M1" s="3"/>
      <c r="N1" s="3"/>
    </row>
    <row r="2" spans="1:14" x14ac:dyDescent="0.3">
      <c r="A2" s="3" t="s">
        <v>30</v>
      </c>
      <c r="B2" s="3" t="s">
        <v>0</v>
      </c>
      <c r="C2" s="3" t="s">
        <v>16</v>
      </c>
      <c r="D2" s="3" t="s">
        <v>11</v>
      </c>
      <c r="E2" s="3" t="s">
        <v>12</v>
      </c>
      <c r="F2" s="3" t="s">
        <v>13</v>
      </c>
      <c r="G2" s="3" t="s">
        <v>17</v>
      </c>
      <c r="H2" s="3" t="s">
        <v>15</v>
      </c>
      <c r="I2" s="3" t="s">
        <v>14</v>
      </c>
      <c r="J2" s="4" t="s">
        <v>18</v>
      </c>
      <c r="K2" s="4" t="s">
        <v>19</v>
      </c>
      <c r="L2" s="4" t="s">
        <v>20</v>
      </c>
      <c r="M2" s="4" t="s">
        <v>22</v>
      </c>
      <c r="N2" s="4" t="s">
        <v>35</v>
      </c>
    </row>
    <row r="3" spans="1:14" x14ac:dyDescent="0.3">
      <c r="A3" s="5" t="s">
        <v>31</v>
      </c>
      <c r="B3" s="6" t="s">
        <v>5</v>
      </c>
      <c r="C3" s="6" t="str">
        <f ca="1">_xll.rtd_tick_data($B3, C$1)</f>
        <v>2020-02-26 23:16:02.900000</v>
      </c>
      <c r="D3" s="6" t="str">
        <f ca="1">_xll.rtd_tick_data($B3, D$1)</f>
        <v>9031.65</v>
      </c>
      <c r="E3" s="7" t="str">
        <f ca="1">_xll.rtd_tick_data($B3, E$1)</f>
        <v>0.064219</v>
      </c>
      <c r="F3" s="7" t="str">
        <f ca="1">_xll.rtd_tick_data($B3, F$1)</f>
        <v>9027.68</v>
      </c>
      <c r="G3" s="8">
        <f ca="1">H3-F3</f>
        <v>0.38999999999941792</v>
      </c>
      <c r="H3" s="9" t="str">
        <f ca="1">_xll.rtd_tick_data($B3, H$1)</f>
        <v>9028.07</v>
      </c>
      <c r="I3" s="9" t="str">
        <f ca="1">_xll.rtd_tick_data($B3, I$1)</f>
        <v>0.174029</v>
      </c>
      <c r="J3" s="8"/>
      <c r="K3" s="8"/>
      <c r="L3" s="8"/>
      <c r="M3" s="8"/>
      <c r="N3" s="8"/>
    </row>
    <row r="4" spans="1:14" x14ac:dyDescent="0.3">
      <c r="A4" s="5"/>
      <c r="B4" s="6" t="s">
        <v>23</v>
      </c>
      <c r="C4" s="6" t="str">
        <f ca="1">_xll.rtd_tick_data($B4, C$1)</f>
        <v>2020-02-26 15:16:02.904000</v>
      </c>
      <c r="D4" s="6" t="str">
        <f ca="1">_xll.rtd_tick_data($B4, D$1)</f>
        <v>9025.1</v>
      </c>
      <c r="E4" s="7" t="str">
        <f ca="1">_xll.rtd_tick_data($B4, E$1)</f>
        <v>1.03176912</v>
      </c>
      <c r="F4" s="7" t="str">
        <f ca="1">_xll.rtd_tick_data($B4, F$1)</f>
        <v>9024.9</v>
      </c>
      <c r="G4" s="8">
        <f ca="1">H4-F4</f>
        <v>0.5</v>
      </c>
      <c r="H4" s="9" t="str">
        <f ca="1">_xll.rtd_tick_data($B4, H$1)</f>
        <v>9025.4</v>
      </c>
      <c r="I4" s="9" t="str">
        <f ca="1">_xll.rtd_tick_data($B4, I$1)</f>
        <v>0.00110161</v>
      </c>
      <c r="J4" s="8"/>
      <c r="K4" s="8"/>
      <c r="L4" s="8"/>
      <c r="M4" s="8"/>
      <c r="N4" s="8"/>
    </row>
    <row r="5" spans="1:14" x14ac:dyDescent="0.3">
      <c r="A5" s="5"/>
      <c r="B5" s="6" t="s">
        <v>34</v>
      </c>
      <c r="C5" s="6"/>
      <c r="D5" s="6">
        <f ca="1">(D4+D3)/2</f>
        <v>9028.375</v>
      </c>
      <c r="E5" s="7"/>
      <c r="F5" s="7"/>
      <c r="G5" s="8"/>
      <c r="H5" s="9"/>
      <c r="I5" s="9"/>
      <c r="J5" s="8"/>
      <c r="K5" s="8"/>
      <c r="L5" s="8"/>
      <c r="M5" s="8"/>
      <c r="N5" s="8"/>
    </row>
    <row r="6" spans="1:14" x14ac:dyDescent="0.3">
      <c r="A6" s="5" t="s">
        <v>32</v>
      </c>
      <c r="B6" s="6" t="s">
        <v>1</v>
      </c>
      <c r="C6" s="6" t="str">
        <f ca="1">_xll.rtd_tick_data($B6, C$1)</f>
        <v>2020-02-26 23:16:02.650000</v>
      </c>
      <c r="D6" s="6" t="str">
        <f ca="1">_xll.rtd_tick_data($B6, D$1)</f>
        <v>9038.48</v>
      </c>
      <c r="E6" s="7" t="str">
        <f ca="1">_xll.rtd_tick_data($B6, E$1)</f>
        <v>6.0</v>
      </c>
      <c r="F6" s="7" t="str">
        <f ca="1">_xll.rtd_tick_data($B6, F$1)</f>
        <v>9038.74</v>
      </c>
      <c r="G6" s="8">
        <f t="shared" ref="G6:G13" ca="1" si="0">H6-F6</f>
        <v>1.0100000000002183</v>
      </c>
      <c r="H6" s="9" t="str">
        <f ca="1">_xll.rtd_tick_data($B6, H$1)</f>
        <v>9039.75</v>
      </c>
      <c r="I6" s="9" t="str">
        <f ca="1">_xll.rtd_tick_data($B6, I$1)</f>
        <v>18.0</v>
      </c>
      <c r="J6" s="8">
        <f ca="1">D6-$D$5</f>
        <v>10.104999999999563</v>
      </c>
      <c r="K6" s="10">
        <f ca="1">J6/$D$5</f>
        <v>1.1192490342946059E-3</v>
      </c>
      <c r="L6" s="11">
        <v>43889</v>
      </c>
      <c r="M6" s="12">
        <f ca="1">L6-TODAY()</f>
        <v>2</v>
      </c>
      <c r="N6" s="13">
        <f ca="1">K6/M6*365</f>
        <v>0.20426294875876558</v>
      </c>
    </row>
    <row r="7" spans="1:14" x14ac:dyDescent="0.3">
      <c r="A7" s="5"/>
      <c r="B7" s="6" t="s">
        <v>2</v>
      </c>
      <c r="C7" s="6" t="str">
        <f ca="1">_xll.rtd_tick_data($B7, C$1)</f>
        <v>2020-02-26 23:16:02.661000</v>
      </c>
      <c r="D7" s="6" t="str">
        <f ca="1">_xll.rtd_tick_data($B7, D$1)</f>
        <v>9082.87</v>
      </c>
      <c r="E7" s="7" t="str">
        <f ca="1">_xll.rtd_tick_data($B7, E$1)</f>
        <v>10.0</v>
      </c>
      <c r="F7" s="7" t="str">
        <f ca="1">_xll.rtd_tick_data($B7, F$1)</f>
        <v>9082.86</v>
      </c>
      <c r="G7" s="8">
        <f t="shared" ca="1" si="0"/>
        <v>2.1499999999996362</v>
      </c>
      <c r="H7" s="9" t="str">
        <f ca="1">_xll.rtd_tick_data($B7, H$1)</f>
        <v>9085.01</v>
      </c>
      <c r="I7" s="9" t="str">
        <f ca="1">_xll.rtd_tick_data($B7, I$1)</f>
        <v>32.0</v>
      </c>
      <c r="J7" s="8">
        <f t="shared" ref="J7:J13" ca="1" si="1">D7-$D$5</f>
        <v>54.4950000000008</v>
      </c>
      <c r="K7" s="10">
        <f t="shared" ref="K7:K14" ca="1" si="2">J7/$D$5</f>
        <v>6.0359699281433039E-3</v>
      </c>
      <c r="L7" s="11">
        <v>43896</v>
      </c>
      <c r="M7" s="12">
        <f t="shared" ref="M7:M13" ca="1" si="3">L7-TODAY()</f>
        <v>9</v>
      </c>
      <c r="N7" s="13">
        <f t="shared" ref="N7:N8" ca="1" si="4">K7/M7*365</f>
        <v>0.24479211375247842</v>
      </c>
    </row>
    <row r="8" spans="1:14" x14ac:dyDescent="0.3">
      <c r="A8" s="5"/>
      <c r="B8" s="6" t="s">
        <v>3</v>
      </c>
      <c r="C8" s="6" t="str">
        <f ca="1">_xll.rtd_tick_data($B8, C$1)</f>
        <v>2020-02-26 23:16:02.887000</v>
      </c>
      <c r="D8" s="6" t="str">
        <f ca="1">_xll.rtd_tick_data($B8, D$1)</f>
        <v>9258.76</v>
      </c>
      <c r="E8" s="7" t="str">
        <f ca="1">_xll.rtd_tick_data($B8, E$1)</f>
        <v>86.0</v>
      </c>
      <c r="F8" s="7" t="str">
        <f ca="1">_xll.rtd_tick_data($B8, F$1)</f>
        <v>9259.34</v>
      </c>
      <c r="G8" s="8">
        <f t="shared" ca="1" si="0"/>
        <v>1.6700000000000728</v>
      </c>
      <c r="H8" s="9" t="str">
        <f ca="1">_xll.rtd_tick_data($B8, H$1)</f>
        <v>9261.01</v>
      </c>
      <c r="I8" s="9" t="str">
        <f ca="1">_xll.rtd_tick_data($B8, I$1)</f>
        <v>20.0</v>
      </c>
      <c r="J8" s="8">
        <f t="shared" ca="1" si="1"/>
        <v>230.38500000000022</v>
      </c>
      <c r="K8" s="10">
        <f t="shared" ca="1" si="2"/>
        <v>2.5517881124787152E-2</v>
      </c>
      <c r="L8" s="11">
        <v>43917</v>
      </c>
      <c r="M8" s="12">
        <f t="shared" ca="1" si="3"/>
        <v>30</v>
      </c>
      <c r="N8" s="13">
        <f t="shared" ca="1" si="4"/>
        <v>0.31046755368491036</v>
      </c>
    </row>
    <row r="9" spans="1:14" x14ac:dyDescent="0.3">
      <c r="A9" s="5"/>
      <c r="B9" s="6" t="s">
        <v>24</v>
      </c>
      <c r="C9" s="6" t="str">
        <f ca="1">_xll.rtd_tick_data($B9, C$1)</f>
        <v>2020-02-26 23:16:02.867000</v>
      </c>
      <c r="D9" s="6" t="str">
        <f ca="1">_xll.rtd_tick_data($B9, D$1)</f>
        <v>9037.66</v>
      </c>
      <c r="E9" s="7" t="str">
        <f ca="1">_xll.rtd_tick_data($B9, E$1)</f>
        <v>176</v>
      </c>
      <c r="F9" s="7" t="str">
        <f ca="1">_xll.rtd_tick_data($B9, F$1)</f>
        <v>9039.08</v>
      </c>
      <c r="G9" s="8">
        <f t="shared" ca="1" si="0"/>
        <v>1.0000000000218279E-2</v>
      </c>
      <c r="H9" s="9" t="str">
        <f ca="1">_xll.rtd_tick_data($B9, H$1)</f>
        <v>9039.09</v>
      </c>
      <c r="I9" s="9" t="str">
        <f ca="1">_xll.rtd_tick_data($B9, I$1)</f>
        <v>2</v>
      </c>
      <c r="J9" s="8">
        <f t="shared" ca="1" si="1"/>
        <v>9.2849999999998545</v>
      </c>
      <c r="K9" s="10">
        <f t="shared" ca="1" si="2"/>
        <v>1.0284242734711236E-3</v>
      </c>
      <c r="L9" s="11">
        <v>43889</v>
      </c>
      <c r="M9" s="12">
        <f t="shared" ca="1" si="3"/>
        <v>2</v>
      </c>
      <c r="N9" s="13">
        <f t="shared" ref="N9:N11" ca="1" si="5">K9/M9*365</f>
        <v>0.18768742990848006</v>
      </c>
    </row>
    <row r="10" spans="1:14" x14ac:dyDescent="0.3">
      <c r="A10" s="5"/>
      <c r="B10" s="6" t="s">
        <v>25</v>
      </c>
      <c r="C10" s="6" t="str">
        <f ca="1">_xll.rtd_tick_data($B10, C$1)</f>
        <v>2020-02-26 23:16:02.880000</v>
      </c>
      <c r="D10" s="6" t="str">
        <f ca="1">_xll.rtd_tick_data($B10, D$1)</f>
        <v>9080.17</v>
      </c>
      <c r="E10" s="7" t="str">
        <f ca="1">_xll.rtd_tick_data($B10, E$1)</f>
        <v>201</v>
      </c>
      <c r="F10" s="7" t="str">
        <f ca="1">_xll.rtd_tick_data($B10, F$1)</f>
        <v>9080.01</v>
      </c>
      <c r="G10" s="8">
        <f t="shared" ca="1" si="0"/>
        <v>1.6900000000005093</v>
      </c>
      <c r="H10" s="9" t="str">
        <f ca="1">_xll.rtd_tick_data($B10, H$1)</f>
        <v>9081.7</v>
      </c>
      <c r="I10" s="9" t="str">
        <f ca="1">_xll.rtd_tick_data($B10, I$1)</f>
        <v>2</v>
      </c>
      <c r="J10" s="8">
        <f t="shared" ca="1" si="1"/>
        <v>51.795000000000073</v>
      </c>
      <c r="K10" s="10">
        <f t="shared" ca="1" si="2"/>
        <v>5.7369127888462846E-3</v>
      </c>
      <c r="L10" s="11">
        <v>43896</v>
      </c>
      <c r="M10" s="12">
        <f t="shared" ca="1" si="3"/>
        <v>9</v>
      </c>
      <c r="N10" s="13">
        <f t="shared" ca="1" si="5"/>
        <v>0.23266368532543266</v>
      </c>
    </row>
    <row r="11" spans="1:14" x14ac:dyDescent="0.3">
      <c r="A11" s="5"/>
      <c r="B11" s="6" t="s">
        <v>26</v>
      </c>
      <c r="C11" s="6" t="str">
        <f ca="1">_xll.rtd_tick_data($B11, C$1)</f>
        <v>2020-02-26 23:16:02.935000</v>
      </c>
      <c r="D11" s="6" t="str">
        <f ca="1">_xll.rtd_tick_data($B11, D$1)</f>
        <v>9225.92</v>
      </c>
      <c r="E11" s="7" t="str">
        <f ca="1">_xll.rtd_tick_data($B11, E$1)</f>
        <v>1596</v>
      </c>
      <c r="F11" s="7" t="str">
        <f ca="1">_xll.rtd_tick_data($B11, F$1)</f>
        <v>9225.91</v>
      </c>
      <c r="G11" s="8">
        <f t="shared" ca="1" si="0"/>
        <v>1.0000000000218279E-2</v>
      </c>
      <c r="H11" s="9" t="str">
        <f ca="1">_xll.rtd_tick_data($B11, H$1)</f>
        <v>9225.92</v>
      </c>
      <c r="I11" s="9" t="str">
        <f ca="1">_xll.rtd_tick_data($B11, I$1)</f>
        <v>70</v>
      </c>
      <c r="J11" s="8">
        <f t="shared" ca="1" si="1"/>
        <v>197.54500000000007</v>
      </c>
      <c r="K11" s="10">
        <f t="shared" ca="1" si="2"/>
        <v>2.1880460215708816E-2</v>
      </c>
      <c r="L11" s="11">
        <v>43917</v>
      </c>
      <c r="M11" s="12">
        <f t="shared" ca="1" si="3"/>
        <v>30</v>
      </c>
      <c r="N11" s="13">
        <f t="shared" ca="1" si="5"/>
        <v>0.26621226595779063</v>
      </c>
    </row>
    <row r="12" spans="1:14" x14ac:dyDescent="0.3">
      <c r="A12" s="5"/>
      <c r="B12" s="6" t="s">
        <v>27</v>
      </c>
      <c r="C12" s="6" t="str">
        <f ca="1">_xll.rtd_tick_data($B12, C$1)</f>
        <v>2020-02-26 15:16:01.983000</v>
      </c>
      <c r="D12" s="6" t="str">
        <f ca="1">_xll.rtd_tick_data($B12, D$1)</f>
        <v>9197.5</v>
      </c>
      <c r="E12" s="7" t="str">
        <f ca="1">_xll.rtd_tick_data($B12, E$1)</f>
        <v>9557</v>
      </c>
      <c r="F12" s="7" t="str">
        <f ca="1">_xll.rtd_tick_data($B12, F$1)</f>
        <v>9203.5</v>
      </c>
      <c r="G12" s="8">
        <f t="shared" ca="1" si="0"/>
        <v>0.5</v>
      </c>
      <c r="H12" s="9" t="str">
        <f ca="1">_xll.rtd_tick_data($B12, H$1)</f>
        <v>9204</v>
      </c>
      <c r="I12" s="9" t="str">
        <f ca="1">_xll.rtd_tick_data($B12, I$1)</f>
        <v>13000</v>
      </c>
      <c r="J12" s="8">
        <f t="shared" ca="1" si="1"/>
        <v>169.125</v>
      </c>
      <c r="K12" s="10">
        <f t="shared" ca="1" si="2"/>
        <v>1.8732606919849917E-2</v>
      </c>
      <c r="L12" s="11">
        <v>43917</v>
      </c>
      <c r="M12" s="12">
        <f t="shared" ca="1" si="3"/>
        <v>30</v>
      </c>
      <c r="N12" s="13">
        <f t="shared" ref="N12:N13" ca="1" si="6">K12/M12*365</f>
        <v>0.22791338419150733</v>
      </c>
    </row>
    <row r="13" spans="1:14" x14ac:dyDescent="0.3">
      <c r="A13" s="5"/>
      <c r="B13" s="6" t="s">
        <v>28</v>
      </c>
      <c r="C13" s="6" t="str">
        <f ca="1">_xll.rtd_tick_data($B13, C$1)</f>
        <v>2020-02-26 15:15:58.324000</v>
      </c>
      <c r="D13" s="6" t="str">
        <f ca="1">_xll.rtd_tick_data($B13, D$1)</f>
        <v>9357.5</v>
      </c>
      <c r="E13" s="7" t="str">
        <f ca="1">_xll.rtd_tick_data($B13, E$1)</f>
        <v>3847</v>
      </c>
      <c r="F13" s="7" t="str">
        <f ca="1">_xll.rtd_tick_data($B13, F$1)</f>
        <v>9359</v>
      </c>
      <c r="G13" s="8">
        <f t="shared" ca="1" si="0"/>
        <v>0.5</v>
      </c>
      <c r="H13" s="9" t="str">
        <f ca="1">_xll.rtd_tick_data($B13, H$1)</f>
        <v>9359.5</v>
      </c>
      <c r="I13" s="9" t="str">
        <f ca="1">_xll.rtd_tick_data($B13, I$1)</f>
        <v>646</v>
      </c>
      <c r="J13" s="8">
        <f t="shared" ca="1" si="1"/>
        <v>329.125</v>
      </c>
      <c r="K13" s="10">
        <f t="shared" ca="1" si="2"/>
        <v>3.6454511470779626E-2</v>
      </c>
      <c r="L13" s="11">
        <v>44008</v>
      </c>
      <c r="M13" s="12">
        <f t="shared" ca="1" si="3"/>
        <v>121</v>
      </c>
      <c r="N13" s="13">
        <f t="shared" ca="1" si="6"/>
        <v>0.1099660883209468</v>
      </c>
    </row>
    <row r="14" spans="1:14" x14ac:dyDescent="0.3">
      <c r="A14" s="14" t="s">
        <v>33</v>
      </c>
      <c r="B14" s="6" t="s">
        <v>29</v>
      </c>
      <c r="C14" s="6" t="str">
        <f ca="1">_xll.rtd_tick_data($B14, C$1)</f>
        <v>2020-02-26 15:16:02.647000</v>
      </c>
      <c r="D14" s="6" t="str">
        <f ca="1">_xll.rtd_tick_data($B14, D$1)</f>
        <v>9024</v>
      </c>
      <c r="E14" s="7" t="str">
        <f ca="1">_xll.rtd_tick_data($B14, E$1)</f>
        <v>756306</v>
      </c>
      <c r="F14" s="7" t="str">
        <f ca="1">_xll.rtd_tick_data($B14, F$1)</f>
        <v>9024</v>
      </c>
      <c r="G14" s="8">
        <f ca="1">H14-F14</f>
        <v>0.5</v>
      </c>
      <c r="H14" s="9" t="str">
        <f ca="1">_xll.rtd_tick_data($B14, H$1)</f>
        <v>9024.5</v>
      </c>
      <c r="I14" s="9" t="str">
        <f ca="1">_xll.rtd_tick_data($B14, I$1)</f>
        <v>1791388</v>
      </c>
      <c r="J14" s="8">
        <f t="shared" ref="J14" ca="1" si="7">D14-$D$5</f>
        <v>-4.375</v>
      </c>
      <c r="K14" s="10">
        <f t="shared" ca="1" si="2"/>
        <v>-4.8458332756448418E-4</v>
      </c>
      <c r="L14" s="8" t="s">
        <v>21</v>
      </c>
      <c r="M14" s="8" t="s">
        <v>21</v>
      </c>
      <c r="N14" s="8"/>
    </row>
    <row r="16" spans="1:14" x14ac:dyDescent="0.3">
      <c r="B16" s="15" t="s">
        <v>22</v>
      </c>
      <c r="C16" s="15" t="s">
        <v>35</v>
      </c>
    </row>
    <row r="17" spans="2:3" x14ac:dyDescent="0.3">
      <c r="B17" s="8">
        <v>2</v>
      </c>
      <c r="C17" s="13">
        <f ca="1">AVERAGE(N6,N9)</f>
        <v>0.19597518933362282</v>
      </c>
    </row>
    <row r="18" spans="2:3" x14ac:dyDescent="0.3">
      <c r="B18" s="8">
        <v>9</v>
      </c>
      <c r="C18" s="13">
        <f ca="1">AVERAGE(N7,N10)</f>
        <v>0.23872789953895554</v>
      </c>
    </row>
    <row r="19" spans="2:3" x14ac:dyDescent="0.3">
      <c r="B19" s="8">
        <v>30</v>
      </c>
      <c r="C19" s="13">
        <f ca="1">AVERAGE(N8,N11,N12)</f>
        <v>0.26819773461140278</v>
      </c>
    </row>
    <row r="20" spans="2:3" x14ac:dyDescent="0.3">
      <c r="B20" s="8">
        <v>121</v>
      </c>
      <c r="C20" s="13">
        <f ca="1">N13</f>
        <v>0.1099660883209468</v>
      </c>
    </row>
  </sheetData>
  <mergeCells count="2">
    <mergeCell ref="A6:A13"/>
    <mergeCell ref="A3:A5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2020-02-26T15:16:03Z</dcterms:modified>
</cp:coreProperties>
</file>