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vnmaster\excel_demo\"/>
    </mc:Choice>
  </mc:AlternateContent>
  <xr:revisionPtr revIDLastSave="0" documentId="13_ncr:1_{025EA60A-411F-4A5D-8191-08E576D45E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 a="1"/>
  <c r="I3" i="3"/>
  <c r="I4" i="3" a="1"/>
  <c r="I4" i="3"/>
  <c r="I5" i="3" a="1"/>
  <c r="I5" i="3"/>
  <c r="J21" i="3" a="1"/>
  <c r="L21" i="3" a="1"/>
  <c r="N21" i="3" a="1"/>
  <c r="P21" i="3" a="1"/>
  <c r="R21" i="3" a="1"/>
  <c r="J22" i="3" a="1"/>
  <c r="L22" i="3" a="1"/>
  <c r="N22" i="3" a="1"/>
  <c r="P22" i="3" a="1"/>
  <c r="R22" i="3" a="1"/>
  <c r="J23" i="3" a="1"/>
  <c r="L23" i="3" a="1"/>
  <c r="N23" i="3" a="1"/>
  <c r="P23" i="3" a="1"/>
  <c r="R23" i="3" a="1"/>
  <c r="I23" i="3" a="1"/>
  <c r="I21" i="3" a="1"/>
  <c r="B9" i="3" a="1"/>
  <c r="B11" i="3" a="1"/>
  <c r="B13" i="3" a="1"/>
  <c r="B15" i="3" a="1"/>
  <c r="B17" i="3" a="1"/>
  <c r="B7" i="3" a="1"/>
  <c r="K21" i="3" a="1"/>
  <c r="M21" i="3" a="1"/>
  <c r="O21" i="3" a="1"/>
  <c r="Q21" i="3" a="1"/>
  <c r="S21" i="3" a="1"/>
  <c r="K22" i="3" a="1"/>
  <c r="M22" i="3" a="1"/>
  <c r="O22" i="3" a="1"/>
  <c r="Q22" i="3" a="1"/>
  <c r="S22" i="3" a="1"/>
  <c r="K23" i="3" a="1"/>
  <c r="M23" i="3" a="1"/>
  <c r="O23" i="3" a="1"/>
  <c r="Q23" i="3" a="1"/>
  <c r="S23" i="3" a="1"/>
  <c r="I22" i="3" a="1"/>
  <c r="B8" i="3" a="1"/>
  <c r="B10" i="3" a="1"/>
  <c r="B12" i="3" a="1"/>
  <c r="B14" i="3" a="1"/>
  <c r="B16" i="3" a="1"/>
  <c r="B18" i="3" a="1"/>
  <c r="T5" i="3" a="1"/>
  <c r="S5" i="3" a="1"/>
  <c r="R5" i="3" a="1"/>
  <c r="Q5" i="3" a="1"/>
  <c r="P5" i="3" a="1"/>
  <c r="O5" i="3" a="1"/>
  <c r="N5" i="3" a="1"/>
  <c r="M5" i="3" a="1"/>
  <c r="L5" i="3" a="1"/>
  <c r="K5" i="3" a="1"/>
  <c r="J5" i="3" a="1"/>
  <c r="T4" i="3" a="1"/>
  <c r="S4" i="3" a="1"/>
  <c r="R4" i="3" a="1"/>
  <c r="Q4" i="3" a="1"/>
  <c r="P4" i="3" a="1"/>
  <c r="O4" i="3" a="1"/>
  <c r="N4" i="3" a="1"/>
  <c r="M4" i="3" a="1"/>
  <c r="L4" i="3" a="1"/>
  <c r="K4" i="3" a="1"/>
  <c r="J4" i="3" a="1"/>
  <c r="T3" i="3" a="1"/>
  <c r="S3" i="3" a="1"/>
  <c r="R3" i="3" a="1"/>
  <c r="Q3" i="3" a="1"/>
  <c r="P3" i="3" a="1"/>
  <c r="O3" i="3" a="1"/>
  <c r="N3" i="3" a="1"/>
  <c r="M3" i="3" a="1"/>
  <c r="L3" i="3" a="1"/>
  <c r="K3" i="3" a="1"/>
  <c r="J3" i="3" a="1"/>
  <c r="B25" i="3" a="1"/>
  <c r="B27" i="3" a="1"/>
  <c r="B29" i="3" a="1"/>
  <c r="B31" i="3" a="1"/>
  <c r="B33" i="3" a="1"/>
  <c r="E4" i="3" a="1"/>
  <c r="C4" i="3" a="1"/>
  <c r="B2" i="3" a="1"/>
  <c r="G18" i="3" a="1"/>
  <c r="E18" i="3" a="1"/>
  <c r="C18" i="3" a="1"/>
  <c r="G17" i="3" a="1"/>
  <c r="E17" i="3" a="1"/>
  <c r="C17" i="3" a="1"/>
  <c r="G16" i="3" a="1"/>
  <c r="E16" i="3" a="1"/>
  <c r="C16" i="3" a="1"/>
  <c r="D8" i="3" a="1"/>
  <c r="F8" i="3" a="1"/>
  <c r="H8" i="3" a="1"/>
  <c r="D9" i="3" a="1"/>
  <c r="F9" i="3" a="1"/>
  <c r="H9" i="3" a="1"/>
  <c r="D10" i="3" a="1"/>
  <c r="F10" i="3" a="1"/>
  <c r="H10" i="3" a="1"/>
  <c r="D11" i="3" a="1"/>
  <c r="F11" i="3" a="1"/>
  <c r="H11" i="3" a="1"/>
  <c r="D12" i="3" a="1"/>
  <c r="F12" i="3" a="1"/>
  <c r="H12" i="3" a="1"/>
  <c r="D13" i="3" a="1"/>
  <c r="F13" i="3" a="1"/>
  <c r="H13" i="3" a="1"/>
  <c r="D14" i="3" a="1"/>
  <c r="F14" i="3" a="1"/>
  <c r="H14" i="3" a="1"/>
  <c r="D15" i="3" a="1"/>
  <c r="F15" i="3" a="1"/>
  <c r="H15" i="3" a="1"/>
  <c r="G7" i="3" a="1"/>
  <c r="E7" i="3" a="1"/>
  <c r="B32" i="3" a="1"/>
  <c r="C2" i="3" a="1"/>
  <c r="F18" i="3" a="1"/>
  <c r="D18" i="3" a="1"/>
  <c r="F17" i="3" a="1"/>
  <c r="H16" i="3" a="1"/>
  <c r="D16" i="3" a="1"/>
  <c r="E8" i="3" a="1"/>
  <c r="G8" i="3" a="1"/>
  <c r="E9" i="3" a="1"/>
  <c r="C10" i="3" a="1"/>
  <c r="E10" i="3" a="1"/>
  <c r="C11" i="3" a="1"/>
  <c r="E11" i="3" a="1"/>
  <c r="C12" i="3" a="1"/>
  <c r="E12" i="3" a="1"/>
  <c r="B24" i="3" a="1"/>
  <c r="B26" i="3" a="1"/>
  <c r="B28" i="3" a="1"/>
  <c r="B30" i="3" a="1"/>
  <c r="B23" i="3" a="1"/>
  <c r="B4" i="3" a="1"/>
  <c r="H18" i="3" a="1"/>
  <c r="H17" i="3" a="1"/>
  <c r="D17" i="3" a="1"/>
  <c r="F16" i="3" a="1"/>
  <c r="C8" i="3" a="1"/>
  <c r="C9" i="3" a="1"/>
  <c r="G9" i="3" a="1"/>
  <c r="G10" i="3" a="1"/>
  <c r="G11" i="3" a="1"/>
  <c r="G12" i="3" a="1"/>
  <c r="E13" i="3" a="1"/>
  <c r="C14" i="3" a="1"/>
  <c r="G14" i="3" a="1"/>
  <c r="E15" i="3" a="1"/>
  <c r="H7" i="3" a="1"/>
  <c r="D7" i="3" a="1"/>
  <c r="E14" i="3" a="1"/>
  <c r="G15" i="3" a="1"/>
  <c r="C13" i="3" a="1"/>
  <c r="G13" i="3" a="1"/>
  <c r="C15" i="3" a="1"/>
  <c r="F7" i="3" a="1"/>
  <c r="C7" i="3" a="1"/>
  <c r="C7" i="3" l="1"/>
  <c r="F7" i="3"/>
  <c r="C15" i="3"/>
  <c r="G13" i="3"/>
  <c r="C13" i="3"/>
  <c r="G15" i="3"/>
  <c r="E14" i="3"/>
  <c r="D7" i="3"/>
  <c r="H7" i="3"/>
  <c r="E15" i="3"/>
  <c r="G14" i="3"/>
  <c r="C14" i="3"/>
  <c r="E13" i="3"/>
  <c r="G12" i="3"/>
  <c r="G11" i="3"/>
  <c r="G10" i="3"/>
  <c r="G9" i="3"/>
  <c r="C9" i="3"/>
  <c r="C8" i="3"/>
  <c r="F16" i="3"/>
  <c r="D17" i="3"/>
  <c r="H17" i="3"/>
  <c r="H18" i="3"/>
  <c r="B4" i="3"/>
  <c r="B23" i="3"/>
  <c r="B30" i="3"/>
  <c r="B28" i="3"/>
  <c r="B26" i="3"/>
  <c r="B24" i="3"/>
  <c r="E12" i="3"/>
  <c r="C12" i="3"/>
  <c r="E11" i="3"/>
  <c r="C11" i="3"/>
  <c r="E10" i="3"/>
  <c r="C10" i="3"/>
  <c r="E9" i="3"/>
  <c r="G8" i="3"/>
  <c r="E8" i="3"/>
  <c r="D16" i="3"/>
  <c r="H16" i="3"/>
  <c r="F17" i="3"/>
  <c r="D18" i="3"/>
  <c r="F18" i="3"/>
  <c r="D33" i="3" s="1"/>
  <c r="C2" i="3"/>
  <c r="B32" i="3"/>
  <c r="E7" i="3"/>
  <c r="G7" i="3"/>
  <c r="H15" i="3"/>
  <c r="F15" i="3"/>
  <c r="D15" i="3"/>
  <c r="H14" i="3"/>
  <c r="F14" i="3"/>
  <c r="D14" i="3"/>
  <c r="H13" i="3"/>
  <c r="F13" i="3"/>
  <c r="D13" i="3"/>
  <c r="H12" i="3"/>
  <c r="F12" i="3"/>
  <c r="D12" i="3"/>
  <c r="H11" i="3"/>
  <c r="F11" i="3"/>
  <c r="D11" i="3"/>
  <c r="H10" i="3"/>
  <c r="F10" i="3"/>
  <c r="D10" i="3"/>
  <c r="H9" i="3"/>
  <c r="F9" i="3"/>
  <c r="D9" i="3"/>
  <c r="H8" i="3"/>
  <c r="F8" i="3"/>
  <c r="D8" i="3"/>
  <c r="C16" i="3"/>
  <c r="E16" i="3"/>
  <c r="G16" i="3"/>
  <c r="C17" i="3"/>
  <c r="E17" i="3"/>
  <c r="G17" i="3"/>
  <c r="C18" i="3"/>
  <c r="E18" i="3"/>
  <c r="G18" i="3"/>
  <c r="B2" i="3"/>
  <c r="C4" i="3"/>
  <c r="E4" i="3"/>
  <c r="B33" i="3"/>
  <c r="B31" i="3"/>
  <c r="B29" i="3"/>
  <c r="B27" i="3"/>
  <c r="B25" i="3"/>
  <c r="J3" i="3"/>
  <c r="K3" i="3"/>
  <c r="L3" i="3"/>
  <c r="M3" i="3"/>
  <c r="N3" i="3"/>
  <c r="O3" i="3"/>
  <c r="P3" i="3"/>
  <c r="Q3" i="3"/>
  <c r="R3" i="3"/>
  <c r="S3" i="3"/>
  <c r="T3" i="3"/>
  <c r="J4" i="3"/>
  <c r="K4" i="3"/>
  <c r="L4" i="3"/>
  <c r="M4" i="3"/>
  <c r="N4" i="3"/>
  <c r="O4" i="3"/>
  <c r="P4" i="3"/>
  <c r="Q4" i="3"/>
  <c r="R4" i="3"/>
  <c r="S4" i="3"/>
  <c r="T4" i="3"/>
  <c r="J5" i="3"/>
  <c r="K5" i="3"/>
  <c r="L5" i="3"/>
  <c r="M5" i="3"/>
  <c r="N5" i="3"/>
  <c r="O5" i="3"/>
  <c r="P5" i="3"/>
  <c r="Q5" i="3"/>
  <c r="R5" i="3"/>
  <c r="S5" i="3"/>
  <c r="T5" i="3"/>
  <c r="B18" i="3"/>
  <c r="B16" i="3"/>
  <c r="B14" i="3"/>
  <c r="B12" i="3"/>
  <c r="B10" i="3"/>
  <c r="B8" i="3"/>
  <c r="I22" i="3"/>
  <c r="S23" i="3"/>
  <c r="Q23" i="3"/>
  <c r="O23" i="3"/>
  <c r="M23" i="3"/>
  <c r="K23" i="3"/>
  <c r="S22" i="3"/>
  <c r="Q22" i="3"/>
  <c r="O22" i="3"/>
  <c r="M22" i="3"/>
  <c r="K22" i="3"/>
  <c r="S21" i="3"/>
  <c r="Q21" i="3"/>
  <c r="O21" i="3"/>
  <c r="M21" i="3"/>
  <c r="K21" i="3"/>
  <c r="B7" i="3"/>
  <c r="B17" i="3"/>
  <c r="B15" i="3"/>
  <c r="B13" i="3"/>
  <c r="B11" i="3"/>
  <c r="B9" i="3"/>
  <c r="I21" i="3"/>
  <c r="I23" i="3"/>
  <c r="R23" i="3"/>
  <c r="P23" i="3"/>
  <c r="N23" i="3"/>
  <c r="L23" i="3"/>
  <c r="J23" i="3"/>
  <c r="R22" i="3"/>
  <c r="P22" i="3"/>
  <c r="N22" i="3"/>
  <c r="L22" i="3"/>
  <c r="J22" i="3"/>
  <c r="R21" i="3"/>
  <c r="P21" i="3"/>
  <c r="N21" i="3"/>
  <c r="L21" i="3"/>
  <c r="J21" i="3"/>
  <c r="G4" i="3" a="1"/>
  <c r="C31" i="3" l="1"/>
  <c r="D32" i="3"/>
  <c r="E32" i="3" s="1"/>
  <c r="G32" i="3" s="1"/>
  <c r="C25" i="3"/>
  <c r="C32" i="3"/>
  <c r="D24" i="3"/>
  <c r="E24" i="3" s="1"/>
  <c r="G24" i="3" s="1"/>
  <c r="D26" i="3"/>
  <c r="E26" i="3" s="1"/>
  <c r="G26" i="3" s="1"/>
  <c r="D28" i="3"/>
  <c r="E28" i="3" s="1"/>
  <c r="G28" i="3" s="1"/>
  <c r="D30" i="3"/>
  <c r="E30" i="3" s="1"/>
  <c r="G30" i="3" s="1"/>
  <c r="E33" i="3"/>
  <c r="G33" i="3" s="1"/>
  <c r="C24" i="3"/>
  <c r="C29" i="3"/>
  <c r="G4" i="3"/>
  <c r="C26" i="3"/>
  <c r="C27" i="3"/>
  <c r="D31" i="3"/>
  <c r="E31" i="3" s="1"/>
  <c r="G31" i="3" s="1"/>
  <c r="C33" i="3"/>
  <c r="D23" i="3"/>
  <c r="E23" i="3" s="1"/>
  <c r="G23" i="3" s="1"/>
  <c r="D25" i="3"/>
  <c r="E25" i="3" s="1"/>
  <c r="G25" i="3" s="1"/>
  <c r="D27" i="3"/>
  <c r="E27" i="3" s="1"/>
  <c r="G27" i="3" s="1"/>
  <c r="D29" i="3"/>
  <c r="E29" i="3" s="1"/>
  <c r="G29" i="3" s="1"/>
  <c r="C28" i="3"/>
  <c r="C30" i="3"/>
  <c r="C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<sst xmlns="http://schemas.openxmlformats.org/spreadsheetml/2006/main" count="45" uniqueCount="28">
  <si>
    <t>最高</t>
    <phoneticPr fontId="1" type="noConversion"/>
  </si>
  <si>
    <t>最低</t>
    <phoneticPr fontId="1" type="noConversion"/>
  </si>
  <si>
    <t>代码</t>
    <phoneticPr fontId="1" type="noConversion"/>
  </si>
  <si>
    <t>涨跌幅</t>
    <phoneticPr fontId="1" type="noConversion"/>
  </si>
  <si>
    <t>成交量</t>
    <phoneticPr fontId="1" type="noConversion"/>
  </si>
  <si>
    <t>涨跌</t>
    <phoneticPr fontId="1" type="noConversion"/>
  </si>
  <si>
    <t>最新成交</t>
    <phoneticPr fontId="1" type="noConversion"/>
  </si>
  <si>
    <t>卖价</t>
    <phoneticPr fontId="1" type="noConversion"/>
  </si>
  <si>
    <t>买价</t>
    <phoneticPr fontId="1" type="noConversion"/>
  </si>
  <si>
    <t>主力合约</t>
    <phoneticPr fontId="1" type="noConversion"/>
  </si>
  <si>
    <t>月份</t>
    <phoneticPr fontId="1" type="noConversion"/>
  </si>
  <si>
    <t>开盘</t>
    <phoneticPr fontId="1" type="noConversion"/>
  </si>
  <si>
    <t>昨收</t>
    <phoneticPr fontId="1" type="noConversion"/>
  </si>
  <si>
    <t>最新</t>
    <phoneticPr fontId="1" type="noConversion"/>
  </si>
  <si>
    <t>单月日历价差</t>
    <phoneticPr fontId="1" type="noConversion"/>
  </si>
  <si>
    <t>铜期货（上期所）</t>
    <phoneticPr fontId="1" type="noConversion"/>
  </si>
  <si>
    <t>cu2005.SHFE</t>
    <phoneticPr fontId="1" type="noConversion"/>
  </si>
  <si>
    <t>cu2006.SHFE</t>
    <phoneticPr fontId="1" type="noConversion"/>
  </si>
  <si>
    <t>cu2007.SHFE</t>
    <phoneticPr fontId="1" type="noConversion"/>
  </si>
  <si>
    <t>cu2008.SHFE</t>
  </si>
  <si>
    <t>cu2009.SHFE</t>
  </si>
  <si>
    <t>cu2010.SHFE</t>
  </si>
  <si>
    <t>cu2011.SHFE</t>
  </si>
  <si>
    <t>cu2012.SHFE</t>
  </si>
  <si>
    <t>cu2101.SHFE</t>
    <phoneticPr fontId="1" type="noConversion"/>
  </si>
  <si>
    <t>cu2102.SHFE</t>
    <phoneticPr fontId="1" type="noConversion"/>
  </si>
  <si>
    <t>cu2103.SHFE</t>
    <phoneticPr fontId="1" type="noConversion"/>
  </si>
  <si>
    <t>cu2004.SHFE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</si>
</sst>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Microsoft YaHei UI"/>
      <family val="2"/>
      <charset val="134"/>
    </font>
    <font>
      <sz val="11"/>
      <name val="Microsoft YaHei UI"/>
      <family val="2"/>
      <charset val="134"/>
    </font>
    <font>
      <sz val="14"/>
      <color theme="4" tint="0.79998168889431442"/>
      <name val="Microsoft YaHei UI"/>
      <family val="2"/>
      <charset val="134"/>
    </font>
    <font>
      <b/>
      <sz val="18"/>
      <name val="Microsoft YaHei UI"/>
      <family val="2"/>
      <charset val="134"/>
    </font>
    <font>
      <sz val="14"/>
      <color theme="0"/>
      <name val="Microsoft YaHei UI"/>
      <family val="2"/>
      <charset val="134"/>
    </font>
    <font>
      <b/>
      <sz val="18"/>
      <color theme="1"/>
      <name val="Microsoft YaHei UI"/>
      <family val="2"/>
      <charset val="134"/>
    </font>
    <font>
      <sz val="14"/>
      <color rgb="FF00C459"/>
      <name val="Microsoft YaHei UI"/>
      <family val="2"/>
      <charset val="134"/>
    </font>
    <font>
      <sz val="14"/>
      <color rgb="FFFF0000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gradientFill degree="90">
        <stop position="0">
          <color theme="4"/>
        </stop>
        <stop position="0.5">
          <color theme="0"/>
        </stop>
        <stop position="1">
          <color theme="4"/>
        </stop>
      </gradientFill>
    </fill>
    <fill>
      <gradientFill degree="90">
        <stop position="0">
          <color theme="1"/>
        </stop>
        <stop position="0.5">
          <color rgb="FF002060"/>
        </stop>
        <stop position="1">
          <color theme="1"/>
        </stop>
      </gradientFill>
    </fill>
    <fill>
      <gradientFill>
        <stop position="0">
          <color theme="1"/>
        </stop>
        <stop position="0.5">
          <color rgb="FF002060"/>
        </stop>
        <stop position="1">
          <color theme="1"/>
        </stop>
      </gradientFill>
    </fill>
    <fill>
      <patternFill patternType="solid">
        <fgColor theme="1"/>
        <bgColor auto="1"/>
      </patternFill>
    </fill>
    <fill>
      <gradientFill degree="270">
        <stop position="0">
          <color theme="0"/>
        </stop>
        <stop position="1">
          <color rgb="FF00C459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8" tint="-0.49803155613879818"/>
        </stop>
        <stop position="0.5">
          <color rgb="FF0070C0"/>
        </stop>
        <stop position="1">
          <color theme="8" tint="-0.49803155613879818"/>
        </stop>
      </gradientFill>
    </fill>
  </fills>
  <borders count="1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</borders>
  <cellStyleXfs count="5">
    <xf numFmtId="0" fontId="0" fillId="0" borderId="0"/>
    <xf numFmtId="0" fontId="3" fillId="3" borderId="0">
      <alignment horizontal="right"/>
    </xf>
    <xf numFmtId="0" fontId="2" fillId="4" borderId="0">
      <alignment horizontal="center"/>
    </xf>
    <xf numFmtId="0" fontId="2" fillId="5" borderId="0">
      <alignment horizontal="center"/>
    </xf>
    <xf numFmtId="0" fontId="2" fillId="9" borderId="0">
      <alignment horizontal="right"/>
    </xf>
  </cellStyleXfs>
  <cellXfs count="63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6" borderId="0" xfId="3" applyFont="1" applyFill="1" applyAlignment="1">
      <alignment horizontal="center" vertical="center"/>
    </xf>
    <xf numFmtId="0" fontId="2" fillId="4" borderId="9" xfId="2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57" fontId="2" fillId="2" borderId="0" xfId="0" applyNumberFormat="1" applyFont="1" applyFill="1" applyAlignment="1">
      <alignment horizontal="center"/>
    </xf>
    <xf numFmtId="0" fontId="2" fillId="4" borderId="10" xfId="2" applyBorder="1" applyAlignment="1">
      <alignment horizontal="center"/>
    </xf>
    <xf numFmtId="0" fontId="2" fillId="4" borderId="0" xfId="2" applyBorder="1">
      <alignment horizontal="center"/>
    </xf>
    <xf numFmtId="0" fontId="8" fillId="6" borderId="9" xfId="3" applyFont="1" applyFill="1" applyBorder="1" applyAlignment="1">
      <alignment horizontal="center" vertical="center"/>
    </xf>
    <xf numFmtId="0" fontId="9" fillId="6" borderId="9" xfId="3" applyFont="1" applyFill="1" applyBorder="1" applyAlignment="1">
      <alignment horizontal="center" vertical="center"/>
    </xf>
    <xf numFmtId="0" fontId="4" fillId="6" borderId="9" xfId="3" applyFont="1" applyFill="1" applyBorder="1" applyAlignment="1">
      <alignment horizontal="center" vertical="center"/>
    </xf>
    <xf numFmtId="0" fontId="8" fillId="6" borderId="11" xfId="3" applyFont="1" applyFill="1" applyBorder="1" applyAlignment="1">
      <alignment horizontal="center" vertical="center"/>
    </xf>
    <xf numFmtId="0" fontId="9" fillId="6" borderId="11" xfId="3" applyFont="1" applyFill="1" applyBorder="1" applyAlignment="1">
      <alignment horizontal="center" vertical="center"/>
    </xf>
    <xf numFmtId="0" fontId="4" fillId="6" borderId="11" xfId="3" applyFont="1" applyFill="1" applyBorder="1" applyAlignment="1">
      <alignment horizontal="center" vertical="center"/>
    </xf>
    <xf numFmtId="0" fontId="2" fillId="4" borderId="2" xfId="2" applyBorder="1" applyAlignment="1">
      <alignment horizontal="center"/>
    </xf>
    <xf numFmtId="0" fontId="2" fillId="4" borderId="3" xfId="2" applyBorder="1" applyAlignment="1">
      <alignment horizontal="center"/>
    </xf>
    <xf numFmtId="0" fontId="2" fillId="9" borderId="4" xfId="4" applyBorder="1" applyAlignment="1">
      <alignment horizontal="center"/>
    </xf>
    <xf numFmtId="0" fontId="2" fillId="4" borderId="12" xfId="2" applyBorder="1" applyAlignment="1">
      <alignment vertical="center"/>
    </xf>
    <xf numFmtId="0" fontId="2" fillId="4" borderId="13" xfId="2" applyBorder="1" applyAlignment="1">
      <alignment vertical="center"/>
    </xf>
    <xf numFmtId="0" fontId="2" fillId="4" borderId="11" xfId="2" applyBorder="1" applyAlignment="1">
      <alignment vertical="center"/>
    </xf>
    <xf numFmtId="176" fontId="2" fillId="9" borderId="4" xfId="4" applyNumberFormat="1" applyBorder="1" applyAlignment="1">
      <alignment horizontal="center"/>
    </xf>
    <xf numFmtId="176" fontId="2" fillId="9" borderId="6" xfId="4" applyNumberFormat="1" applyBorder="1" applyAlignment="1">
      <alignment horizontal="center"/>
    </xf>
    <xf numFmtId="176" fontId="2" fillId="9" borderId="9" xfId="4" applyNumberFormat="1" applyBorder="1" applyAlignment="1">
      <alignment horizontal="center"/>
    </xf>
    <xf numFmtId="0" fontId="6" fillId="6" borderId="9" xfId="3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4" borderId="1" xfId="2" applyBorder="1" applyAlignment="1">
      <alignment horizontal="center"/>
    </xf>
    <xf numFmtId="0" fontId="2" fillId="4" borderId="2" xfId="2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5" fillId="3" borderId="1" xfId="1" applyFont="1" applyBorder="1" applyAlignment="1">
      <alignment horizontal="center" vertical="center"/>
    </xf>
    <xf numFmtId="0" fontId="5" fillId="3" borderId="2" xfId="1" applyFont="1" applyBorder="1" applyAlignment="1">
      <alignment horizontal="center" vertical="center"/>
    </xf>
    <xf numFmtId="0" fontId="5" fillId="3" borderId="3" xfId="1" applyFont="1" applyBorder="1" applyAlignment="1">
      <alignment horizontal="center" vertical="center"/>
    </xf>
    <xf numFmtId="0" fontId="5" fillId="3" borderId="4" xfId="1" applyFont="1" applyBorder="1" applyAlignment="1">
      <alignment horizontal="center" vertical="center"/>
    </xf>
    <xf numFmtId="0" fontId="5" fillId="3" borderId="0" xfId="1" applyFont="1" applyBorder="1" applyAlignment="1">
      <alignment horizontal="center" vertical="center"/>
    </xf>
    <xf numFmtId="0" fontId="5" fillId="3" borderId="5" xfId="1" applyFont="1" applyBorder="1" applyAlignment="1">
      <alignment horizontal="center" vertical="center"/>
    </xf>
    <xf numFmtId="0" fontId="5" fillId="3" borderId="6" xfId="1" applyFont="1" applyBorder="1" applyAlignment="1">
      <alignment horizontal="center" vertical="center"/>
    </xf>
    <xf numFmtId="0" fontId="5" fillId="3" borderId="7" xfId="1" applyFont="1" applyBorder="1" applyAlignment="1">
      <alignment horizontal="center" vertical="center"/>
    </xf>
    <xf numFmtId="0" fontId="5" fillId="3" borderId="8" xfId="1" applyFont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0" fontId="2" fillId="4" borderId="2" xfId="2" applyBorder="1" applyAlignment="1">
      <alignment horizontal="center" vertical="center"/>
    </xf>
    <xf numFmtId="0" fontId="2" fillId="4" borderId="3" xfId="2" applyBorder="1" applyAlignment="1">
      <alignment horizontal="center" vertical="center"/>
    </xf>
    <xf numFmtId="0" fontId="2" fillId="4" borderId="6" xfId="2" applyBorder="1" applyAlignment="1">
      <alignment horizontal="center" vertical="center"/>
    </xf>
    <xf numFmtId="0" fontId="2" fillId="4" borderId="7" xfId="2" applyBorder="1" applyAlignment="1">
      <alignment horizontal="center" vertical="center"/>
    </xf>
    <xf numFmtId="0" fontId="2" fillId="4" borderId="8" xfId="2" applyBorder="1" applyAlignment="1">
      <alignment horizontal="center" vertical="center"/>
    </xf>
    <xf numFmtId="0" fontId="2" fillId="4" borderId="12" xfId="2" applyBorder="1" applyAlignment="1">
      <alignment horizontal="center"/>
    </xf>
    <xf numFmtId="0" fontId="2" fillId="4" borderId="11" xfId="2" applyBorder="1" applyAlignment="1">
      <alignment horizontal="center"/>
    </xf>
    <xf numFmtId="0" fontId="2" fillId="4" borderId="9" xfId="2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0" fontId="2" fillId="6" borderId="8" xfId="1" applyFont="1" applyFill="1" applyBorder="1" applyAlignment="1">
      <alignment horizontal="center"/>
    </xf>
  </cellXfs>
  <cellStyles count="5">
    <cellStyle name="rtd标签" xfId="1" xr:uid="{3E65B8B8-D1C4-4738-A776-86B843054C25}"/>
    <cellStyle name="rtd标题" xfId="3" xr:uid="{2D4CCA96-E2FB-436D-B6AC-9818B142A10D}"/>
    <cellStyle name="rtd数字" xfId="2" xr:uid="{5CAE51B5-B281-4AF6-863C-C694F11E9572}"/>
    <cellStyle name="rtd字符" xfId="4" xr:uid="{88804D33-0958-4D86-AF50-E53547C8BAB8}"/>
    <cellStyle name="常规" xfId="0" builtinId="0"/>
  </cellStyles>
  <dxfs count="0"/>
  <tableStyles count="0" defaultTableStyle="TableStyleMedium2" defaultPivotStyle="PivotStyleLight16"/>
  <colors>
    <mruColors>
      <color rgb="FFFF1515"/>
      <color rgb="FFFF3300"/>
      <color rgb="FF0000CC"/>
      <color rgb="FF00C459"/>
      <color rgb="FF00FF00"/>
      <color rgb="FF01FF74"/>
      <color rgb="FF00EC6B"/>
      <color rgb="FFFF5229"/>
      <color rgb="FFFF4215"/>
      <color rgb="FFFF72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0</v>
        <stp/>
        <stp>{55B75738-9B76-460D-9EDE-94C18E6D7076}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3" s="3"/>
      </tp>
      <tp>
        <v>0</v>
        <stp/>
        <stp>{E911DCAF-EDFB-42F3-AEF4-E306530E70CB}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5" s="3"/>
      </tp>
      <tp>
        <v>0</v>
        <stp/>
        <stp>{C5C23DD4-9D1F-4A47-AE58-25BA64E3510C}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5" s="3"/>
      </tp>
      <tp>
        <v>0</v>
        <stp/>
        <stp>{C9CD078F-27C5-4F62-96A4-4AB80B3166C3}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2" s="3"/>
      </tp>
      <tp>
        <v>0</v>
        <stp/>
        <stp>{B7286A4D-F3F1-4D91-8383-6E5954A683F9}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7" s="3"/>
      </tp>
      <tp>
        <v>0</v>
        <stp/>
        <stp>{4453D0A2-9383-4A67-A445-6194AE9181FD}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0" s="3"/>
      </tp>
      <tp>
        <v>0</v>
        <stp/>
        <stp>{8C5C077D-E5E0-4605-8BD5-181CAE03BF73}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1" s="3"/>
      </tp>
      <tp>
        <v>0</v>
        <stp/>
        <stp>{7BC5FAF2-837B-4A20-A26F-4FA2E509E515}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3" s="3"/>
      </tp>
      <tp>
        <v>0</v>
        <stp/>
        <stp>{F85F5FDA-5AE2-46F5-9038-A31601E8C4E0}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3" s="3"/>
      </tp>
      <tp>
        <v>0</v>
        <stp/>
        <stp>{BECF457F-8FC0-406F-ABAB-0AEFD6EC4C63}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5" s="3"/>
      </tp>
      <tp>
        <v>0</v>
        <stp/>
        <stp>{5626B4AE-8092-4682-BC06-9B878D4CFE9A}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1" s="3"/>
      </tp>
      <tp>
        <v>0</v>
        <stp/>
        <stp>{1E071181-97FC-435D-85B5-478F1F2D0ACB}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3" s="3"/>
      </tp>
      <tp>
        <v>0</v>
        <stp/>
        <stp>{C7F20878-7FBF-4118-8D28-8101EB305984}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5" s="3"/>
      </tp>
      <tp>
        <v>0</v>
        <stp/>
        <stp>{D05C18A3-08E4-4051-9667-EECD023D9083}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" s="3"/>
      </tp>
      <tp>
        <v>0</v>
        <stp/>
        <stp>{3FE1F72A-DA11-4BB4-9186-3DA4B26757D7}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0" s="3"/>
      </tp>
      <tp>
        <v>0</v>
        <stp/>
        <stp>{6FE5F094-2359-4C08-A67A-16A201AC2442}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4" s="3"/>
      </tp>
      <tp>
        <v>0</v>
        <stp/>
        <stp>{120DBA27-CA31-4B27-BBFC-D2ABB37B284E}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1" s="3"/>
      </tp>
      <tp>
        <v>0</v>
        <stp/>
        <stp>{C9BA6AD1-25C3-429C-9251-A7B92D41F79A}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3" s="3"/>
      </tp>
      <tp>
        <v>0</v>
        <stp/>
        <stp>{69F74CF6-DF5F-48C0-9867-6673103B5F9B}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5" s="3"/>
      </tp>
      <tp>
        <v>0</v>
        <stp/>
        <stp>{C2982276-9347-49C8-8CFD-C8EF8A687FDC}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2" s="3"/>
      </tp>
      <tp>
        <v>0</v>
        <stp/>
        <stp>{0A154C09-A36B-4B1F-93D4-BFB64F8A294E}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9" s="3"/>
      </tp>
      <tp>
        <v>0</v>
        <stp/>
        <stp>{36895016-89F1-4FB0-911F-2F1902CCE22F}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2" s="3"/>
      </tp>
      <tp>
        <v>0</v>
        <stp/>
        <stp>{3A2CAD7C-A440-42E5-8549-3702B8A783ED}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2" s="3"/>
      </tp>
      <tp>
        <v>0</v>
        <stp/>
        <stp>{79A9FD73-2487-47EB-8216-FD9255FD3439}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8" s="3"/>
      </tp>
      <tp>
        <v>0</v>
        <stp/>
        <stp>{DBF8D3C8-BB56-4077-BC40-71BC29817AEC}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5" s="3"/>
      </tp>
      <tp>
        <v>0</v>
        <stp/>
        <stp>{831C5C5F-D35B-4C2D-A6DE-B803C7D33E31}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8" s="3"/>
      </tp>
      <tp>
        <v>0</v>
        <stp/>
        <stp>{C9A993EB-13F1-4E6A-AB26-2BD4C2D46F45}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3" s="3"/>
      </tp>
      <tp>
        <v>0</v>
        <stp/>
        <stp>{0970E4FE-9AAC-437C-A6C1-89B8AB7E21CE}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6" s="3"/>
      </tp>
      <tp>
        <v>0</v>
        <stp/>
        <stp>{83536C85-BCFD-4F62-BB89-FDC7E6E7E4FC}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2" s="3"/>
      </tp>
      <tp>
        <v>0</v>
        <stp/>
        <stp>{847CBA63-283E-4FA5-95B3-B8DB4B6FF4D0}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5" s="3"/>
      </tp>
      <tp>
        <v>0</v>
        <stp/>
        <stp>{AC437C67-03FE-48EE-8A29-992CCC7A0C5E}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T5" s="3"/>
      </tp>
      <tp>
        <v>0</v>
        <stp/>
        <stp>{FF945CB6-91A0-40D4-974A-82EAFB0F32DD}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0" s="3"/>
      </tp>
      <tp>
        <v>0</v>
        <stp/>
        <stp>{1A79D62E-734F-41B7-BD47-CF35D9F59B34}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3" s="3"/>
      </tp>
      <tp>
        <v>0</v>
        <stp/>
        <stp>{3D6E7134-B1AF-49E0-B0A0-A847E91909AE}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1" s="3"/>
      </tp>
      <tp>
        <v>0</v>
        <stp/>
        <stp>{CAAA7855-6716-46F0-B566-5DDBBFF634C7}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4" s="3"/>
      </tp>
      <tp>
        <v>0</v>
        <stp/>
        <stp>{0FC7DB4C-64CC-49C0-B99B-0983CDD269E1}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3" s="3"/>
      </tp>
      <tp>
        <v>0</v>
        <stp/>
        <stp>{E8948C8F-0D77-46A5-96D6-36C376563EDB}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2" s="3"/>
      </tp>
      <tp>
        <v>0</v>
        <stp/>
        <stp>{6E85F166-9D05-4E14-B43C-7F69806B2CF4}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7" s="3"/>
      </tp>
      <tp>
        <v>0</v>
        <stp/>
        <stp>{D21CD09B-879E-48DF-9C1A-D039C426265B}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2" s="3"/>
      </tp>
      <tp>
        <v>0</v>
        <stp/>
        <stp>{DCEA7452-F0C3-4D50-9FC1-496746BB115D}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7" s="3"/>
      </tp>
      <tp>
        <v>0</v>
        <stp/>
        <stp>{EB473040-BA9A-4B08-A9E8-461D470540EA}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7" s="3"/>
      </tp>
      <tp>
        <v>0</v>
        <stp/>
        <stp>{DA026553-89BC-45D0-A2A6-8D7D578702D2}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4" s="3"/>
      </tp>
      <tp>
        <v>0</v>
        <stp/>
        <stp>{899E7F55-55E0-460A-87D7-C696843361ED}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1" s="3"/>
      </tp>
      <tp>
        <v>0</v>
        <stp/>
        <stp>{9EF181CE-18B2-41C8-9FF3-252C8DD5F677}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2" s="3"/>
      </tp>
      <tp>
        <v>0</v>
        <stp/>
        <stp>{E1A7D95D-6387-4B50-ADF7-C7E14F3A9DC0}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2" s="3"/>
      </tp>
      <tp>
        <v>0</v>
        <stp/>
        <stp>{153E7D2C-9287-4B70-93DF-0046B42EDE4B}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3" s="3"/>
      </tp>
      <tp>
        <v>0</v>
        <stp/>
        <stp>{5604FB1A-4045-4CC8-A067-9BEE1381DB6C}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" s="3"/>
      </tp>
      <tp>
        <v>0</v>
        <stp/>
        <stp>{88E3C25E-9789-4919-A1B9-7FAC55200FA2}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4" s="3"/>
      </tp>
      <tp>
        <v>0</v>
        <stp/>
        <stp>{53808F44-6032-43F5-9424-D9B6C34E732B}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8" s="3"/>
      </tp>
      <tp>
        <v>0</v>
        <stp/>
        <stp>{C48D1976-B4DA-4FFE-9428-12B23E74329E}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4" s="3"/>
      </tp>
      <tp>
        <v>0</v>
        <stp/>
        <stp>{FA27C6BF-416B-4992-B4A0-A9307B84C64D}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1" s="3"/>
      </tp>
      <tp>
        <v>0</v>
        <stp/>
        <stp>{9D79365F-F567-4DA0-9E24-05F5DFB87722}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7" s="3"/>
      </tp>
      <tp>
        <v>0</v>
        <stp/>
        <stp>{4BD92A88-B3D5-4BA2-8651-CA8990BDCE0B}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5" s="3"/>
      </tp>
      <tp>
        <v>0</v>
        <stp/>
        <stp>{BC236143-67FE-44D9-BF57-C937E235D117}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1" s="3"/>
      </tp>
      <tp>
        <v>0</v>
        <stp/>
        <stp>{AA1BAE77-D496-481A-8717-57A2E44EAAC9}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3" s="3"/>
      </tp>
      <tp>
        <v>0</v>
        <stp/>
        <stp>{2B1CE738-FE82-4D3A-BB5F-0F18EE8B5600}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2" s="3"/>
      </tp>
      <tp>
        <v>0</v>
        <stp/>
        <stp>{AFF42195-7D64-4822-AB46-1B2600869FEC}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4" s="3"/>
      </tp>
      <tp>
        <v>0</v>
        <stp/>
        <stp>{8D4A5290-6989-4B75-9A99-097646ABE178}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3" s="3"/>
      </tp>
      <tp>
        <v>0</v>
        <stp/>
        <stp>{93EA263D-B35E-4FBB-BE35-9FCAB0D0329E}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4" s="3"/>
      </tp>
      <tp>
        <v>0</v>
        <stp/>
        <stp>{54983FBE-1E3E-4C7C-9B65-1AB3FA680D7E}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4" s="3"/>
      </tp>
      <tp>
        <v>0</v>
        <stp/>
        <stp>{35D2D565-70D7-4D1F-ACA4-40EEFB9590B2}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5" s="3"/>
      </tp>
      <tp>
        <v>0</v>
        <stp/>
        <stp>{EEB8ABCC-36FB-4CE8-BD06-E1D4F99C8F4D}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3" s="3"/>
      </tp>
      <tp>
        <v>0</v>
        <stp/>
        <stp>{EC8FA5FD-8F3D-499B-8839-371A8C10684A}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7" s="3"/>
      </tp>
      <tp>
        <v>0</v>
        <stp/>
        <stp>{90C9A7C7-029A-46DE-ADB2-A16864CA7FC2}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1" s="3"/>
      </tp>
      <tp>
        <v>0</v>
        <stp/>
        <stp>{419F9E8A-0B80-486B-8D60-14766638AAFC}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2" s="3"/>
      </tp>
      <tp>
        <v>0</v>
        <stp/>
        <stp>{FE79107D-8615-4708-A704-7E315A59D243}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1" s="3"/>
      </tp>
      <tp>
        <v>0</v>
        <stp/>
        <stp>{E00C644E-C1F8-4CBC-8B88-25ED1CB4299E}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0" s="3"/>
      </tp>
      <tp>
        <v>0</v>
        <stp/>
        <stp>{FA07F126-16EE-4138-8782-CC1A907B0ADF}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3" s="3"/>
      </tp>
      <tp>
        <v>0</v>
        <stp/>
        <stp>{B04F9633-B844-483A-AF43-7C3C4E6DEDFE}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4" s="3"/>
      </tp>
      <tp>
        <v>0</v>
        <stp/>
        <stp>{5AEDF712-0462-47F7-965F-17982F550FC5}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5" s="3"/>
      </tp>
      <tp>
        <v>0</v>
        <stp/>
        <stp>{B7DB696D-5C59-44E4-B19A-4D1ED539948A}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9" s="3"/>
      </tp>
      <tp>
        <v>0</v>
        <stp/>
        <stp>{E66D660A-413E-4EEB-ABA3-F3732ED0C1B5}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4" s="3"/>
      </tp>
      <tp>
        <v>0</v>
        <stp/>
        <stp>{A4E1716E-C0FD-425C-82BE-AD58FD4D0789}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1" s="3"/>
      </tp>
      <tp>
        <v>0</v>
        <stp/>
        <stp>{962CD064-DF9F-4DCE-9A15-95E0F11A1B8C}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2" s="3"/>
      </tp>
      <tp>
        <v>0</v>
        <stp/>
        <stp>{9E1A0E68-0748-4132-A378-DA28C38D3629}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3" s="3"/>
      </tp>
      <tp>
        <v>0</v>
        <stp/>
        <stp>{93D4718D-0691-44E1-9328-7FD6CD459B06}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5" s="3"/>
      </tp>
      <tp>
        <v>0</v>
        <stp/>
        <stp>{9F0FDB39-F03A-46D1-93AF-46104DD891E6}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8" s="3"/>
      </tp>
      <tp>
        <v>0</v>
        <stp/>
        <stp>{CD365751-9581-4CA4-A6F0-1BCC52CB39F8}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2" s="3"/>
      </tp>
      <tp>
        <v>0</v>
        <stp/>
        <stp>{A66DD658-6455-42BD-9B4D-F011DC75DD1A}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9" s="3"/>
      </tp>
      <tp>
        <v>0</v>
        <stp/>
        <stp>{8C63E097-BE4C-47BC-8BF4-37928A6CC30F}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T4" s="3"/>
      </tp>
      <tp>
        <v>0</v>
        <stp/>
        <stp>{31112E08-B538-4252-B81C-4CBB85FFC207}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4" s="3"/>
      </tp>
      <tp>
        <v>0</v>
        <stp/>
        <stp>{C9F5D883-374F-4E0E-9E31-4BB67DCBD35A}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7" s="3"/>
      </tp>
      <tp>
        <v>0</v>
        <stp/>
        <stp>{72E75C1B-08E4-47B3-92D0-BEF195A40773}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1" s="3"/>
      </tp>
      <tp>
        <v>0</v>
        <stp/>
        <stp>{EE84780E-D9A1-4719-A874-7716BC5A5501}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8" s="3"/>
      </tp>
      <tp>
        <v>0</v>
        <stp/>
        <stp>{8418EEE1-1E30-4DE0-AD26-7E29EB78E31B}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9" s="3"/>
      </tp>
      <tp>
        <v>0</v>
        <stp/>
        <stp>{EB8F287A-D9FD-41C2-9CEA-A341382EE4CA}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7" s="3"/>
      </tp>
      <tp>
        <v>0</v>
        <stp/>
        <stp>{794C5857-D655-474B-97BD-825F7B174CE1}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1" s="3"/>
      </tp>
      <tp>
        <v>0</v>
        <stp/>
        <stp>{2FF2429F-7270-4504-8378-07F7473D6681}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8" s="3"/>
      </tp>
      <tp>
        <v>0</v>
        <stp/>
        <stp>{33960A34-68A6-4C6B-B0FC-26BD60F51036}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1" s="3"/>
      </tp>
      <tp>
        <v>0</v>
        <stp/>
        <stp>{07B4FC53-0B2F-4B57-99FA-1B5CA1867048}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3" s="3"/>
      </tp>
      <tp>
        <v>0</v>
        <stp/>
        <stp>{9970D0E9-8AD1-4CD5-9074-B8239EBBF88A}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6" s="3"/>
      </tp>
      <tp>
        <v>0</v>
        <stp/>
        <stp>{519DDBE4-1AF2-46B0-B931-8ABE8B21545B}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1" s="3"/>
      </tp>
      <tp>
        <v>0</v>
        <stp/>
        <stp>{898AEDF0-6278-4B82-B464-1DF498B47E43}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2" s="3"/>
      </tp>
      <tp>
        <v>0</v>
        <stp/>
        <stp>{628D511D-F668-4612-8F40-2A4C9D9C5166}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6" s="3"/>
      </tp>
      <tp>
        <v>0</v>
        <stp/>
        <stp>{22F48B93-6511-463A-9529-096E791A1BD1}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3" s="3"/>
      </tp>
      <tp>
        <v>0</v>
        <stp/>
        <stp>{AE4EB490-4FA3-4FCD-B13C-805E44596A40}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7" s="3"/>
      </tp>
      <tp>
        <v>0</v>
        <stp/>
        <stp>{88D6E2C7-6295-4BDC-A58D-F32A919EE2BD}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5" s="3"/>
      </tp>
      <tp>
        <v>0</v>
        <stp/>
        <stp>{72405642-DB2F-4BAC-9093-3556D966FA46}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1" s="3"/>
      </tp>
      <tp>
        <v>0</v>
        <stp/>
        <stp>{D536B852-B219-4533-92CE-43E58BAF8965}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3" s="3"/>
      </tp>
      <tp>
        <v>0</v>
        <stp/>
        <stp>{235F31A9-19FA-46E3-BF36-ACB70349F4B2}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4" s="3"/>
      </tp>
      <tp>
        <v>0</v>
        <stp/>
        <stp>{E5CC20CF-ADBD-4475-952F-6BE1A4936B0E}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3" s="3"/>
      </tp>
      <tp>
        <v>0</v>
        <stp/>
        <stp>{3D3063C3-1D32-45FC-B3A6-0C84F5C6FE06}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2" s="3"/>
      </tp>
      <tp>
        <v>0</v>
        <stp/>
        <stp>{3C8D26F5-41C6-48FD-A38E-1D3C9874D6D8}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6" s="3"/>
      </tp>
      <tp>
        <v>0</v>
        <stp/>
        <stp>{807FDF20-2DC5-4BEF-B07F-ABA2E4CA071E}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3" s="3"/>
      </tp>
      <tp>
        <v>0</v>
        <stp/>
        <stp>{4529F3FB-C50C-4292-BCF4-3BBEACAE6DAC}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1" s="3"/>
      </tp>
      <tp>
        <v>0</v>
        <stp/>
        <stp>{7B9E3AD6-4FE9-41BE-8B5D-FEF7757E4CDE}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0" s="3"/>
      </tp>
      <tp>
        <v>0</v>
        <stp/>
        <stp>{F5254EE2-E855-4682-A973-6B37BA974FAB}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2" s="3"/>
      </tp>
      <tp>
        <v>0</v>
        <stp/>
        <stp>{4F68CA17-E190-483D-9251-7C54B5ABC0BE}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" s="3"/>
      </tp>
      <tp>
        <v>0</v>
        <stp/>
        <stp>{73FD9FFE-6FAE-48C7-A0B5-4C61A8C00882}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5" s="3"/>
      </tp>
      <tp>
        <v>0</v>
        <stp/>
        <stp>{4B124CF3-D099-4E13-AD03-0E81B3EADE05}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3" s="3"/>
      </tp>
      <tp>
        <v>0</v>
        <stp/>
        <stp>{E86B16B4-8240-42DB-8A68-113C6531233D}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3" s="3"/>
      </tp>
      <tp>
        <v>0</v>
        <stp/>
        <stp>{50E81F3A-26A5-4A34-8A19-1D7594592D4C}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1" s="3"/>
      </tp>
      <tp>
        <v>0</v>
        <stp/>
        <stp>{2628C9D7-CE4A-41E1-8DB5-3805E4C879B7}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1" s="3"/>
      </tp>
      <tp>
        <v>0</v>
        <stp/>
        <stp>{40186352-2D33-4CD5-8327-CB7D8FF0987C}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2" s="3"/>
      </tp>
      <tp>
        <v>0</v>
        <stp/>
        <stp>{08EED35B-5F3E-4B6C-8BE0-B33520A391E5}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2" s="3"/>
      </tp>
      <tp>
        <v>0</v>
        <stp/>
        <stp>{08E6B939-4B8A-4971-BB06-A69D0125B989}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4" s="3"/>
      </tp>
      <tp>
        <v>0</v>
        <stp/>
        <stp>{A85AF4C8-74E4-4480-B61F-F4B3451021FC}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9" s="3"/>
      </tp>
      <tp>
        <v>0</v>
        <stp/>
        <stp>{EF4DD53B-60A7-4154-9980-9182712CBC3B}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2" s="3"/>
      </tp>
      <tp>
        <v>0</v>
        <stp/>
        <stp>{37AFA73F-45E7-4FE8-8BAA-FC38E0947468}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3" s="3"/>
      </tp>
      <tp>
        <v>0</v>
        <stp/>
        <stp>{CDBB60AC-1C6D-4FD8-915E-500433FE6A2A}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" s="3"/>
      </tp>
      <tp>
        <v>0</v>
        <stp/>
        <stp>{79FDFFC5-E8AE-4DEA-BC77-54B41178DC23}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8" s="3"/>
      </tp>
      <tp>
        <v>0</v>
        <stp/>
        <stp>{783FA988-1A88-4AB9-9421-4ABA9EB8D544}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0" s="3"/>
      </tp>
      <tp>
        <v>0</v>
        <stp/>
        <stp>{E80CB406-6809-44ED-9BD5-0ECE26C47CB0}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3" s="3"/>
      </tp>
      <tp>
        <v>0</v>
        <stp/>
        <stp>{32FBE048-DD31-436D-8722-E8AB46EB9557}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8" s="3"/>
      </tp>
      <tp>
        <v>0</v>
        <stp/>
        <stp>{C220064A-CD29-4D3F-964A-D9CBCBCE6E6B}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8" s="3"/>
      </tp>
      <tp>
        <v>0</v>
        <stp/>
        <stp>{7806C0CF-86DC-41F3-92EF-3175B9283E13}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4" s="3"/>
      </tp>
      <tp>
        <v>0</v>
        <stp/>
        <stp>{8A40E457-0E36-4513-94A0-48788656C2EF}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3" s="3"/>
      </tp>
      <tp>
        <v>0</v>
        <stp/>
        <stp>{786D7F4F-DBAD-4C35-B5A2-9BEB80988706}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8" s="3"/>
      </tp>
      <tp>
        <v>0</v>
        <stp/>
        <stp>{093E3E6B-5AB8-4A95-89FD-4AAA4412FD53}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1" s="3"/>
      </tp>
      <tp>
        <v>0</v>
        <stp/>
        <stp>{F4F7CCC6-7E85-4BB1-A502-98CE24659FAD}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7" s="3"/>
      </tp>
      <tp>
        <v>0</v>
        <stp/>
        <stp>{82A9E0BA-082A-4956-B4F7-9B066913E2F4}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3" s="3"/>
      </tp>
      <tp>
        <v>0</v>
        <stp/>
        <stp>{82F0C56C-BF96-4664-B911-03B048F4CC7A}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6" s="3"/>
      </tp>
      <tp>
        <v>0</v>
        <stp/>
        <stp>{08E29F89-1A15-47DA-B2D8-F7260A57241F}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1" s="3"/>
      </tp>
      <tp>
        <v>0</v>
        <stp/>
        <stp>{976B0D9E-3B9F-4F67-868B-66A24A4BC0D3}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8" s="3"/>
      </tp>
      <tp>
        <v>0</v>
        <stp/>
        <stp>{2ECEA180-2C5A-4062-9215-A7991C9A0961}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7" s="3"/>
      </tp>
      <tp>
        <v>0</v>
        <stp/>
        <stp>{731F246C-4000-47AA-85F4-55A800239978}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4" s="3"/>
      </tp>
      <tp>
        <v>0</v>
        <stp/>
        <stp>{13C53EF1-09D1-45AA-8087-DCF3BF9F2262}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5" s="3"/>
      </tp>
      <tp>
        <v>0</v>
        <stp/>
        <stp>{2CC9BC68-22EF-4E06-A550-A7C1A8F3B69B}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7" s="3"/>
      </tp>
      <tp>
        <v>0</v>
        <stp/>
        <stp>{16A5B19D-0937-4E5A-8281-90798EAC2237}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6" s="3"/>
      </tp>
      <tp>
        <v>0</v>
        <stp/>
        <stp>{15FDCFC2-66C5-4D95-8D73-9935FE733242}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6" s="3"/>
      </tp>
      <tp>
        <v>0</v>
        <stp/>
        <stp>{3F0DC7E4-6616-4383-A88D-863D27BAEDEE}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5" s="3"/>
      </tp>
      <tp>
        <v>0</v>
        <stp/>
        <stp>{867419DB-64CF-4891-A8ED-11600A893410}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1" s="3"/>
      </tp>
      <tp>
        <v>0</v>
        <stp/>
        <stp>{7CADB278-D11D-4BDD-B973-E88DE5F26B60}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1" s="3"/>
      </tp>
      <tp>
        <v>0</v>
        <stp/>
        <stp>{C9C2B5C5-0895-4397-BCCD-1B9123507060}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6" s="3"/>
      </tp>
      <tp>
        <v>0</v>
        <stp/>
        <stp>{B296335D-6548-424E-90D7-03D0D58E793A}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7" s="3"/>
      </tp>
      <tp>
        <v>0</v>
        <stp/>
        <stp>{C0FB60D7-C1EB-40D4-BAEC-79D6D414D157}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2" s="3"/>
      </tp>
      <tp>
        <v>0</v>
        <stp/>
        <stp>{E31322F4-52D3-4D85-B50C-BC260D1EA8B2}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3" s="3"/>
      </tp>
      <tp>
        <v>0</v>
        <stp/>
        <stp>{C575E2FE-E935-43E7-9FCE-05F385F5398F}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3" s="3"/>
      </tp>
      <tp>
        <v>0</v>
        <stp/>
        <stp>{AF8A4979-1B56-4D9B-A2C7-70851B0232C1}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" s="3"/>
      </tp>
      <tp>
        <v>0</v>
        <stp/>
        <stp>{1F055BED-2940-4E7D-A483-40198EAF8014}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3" s="3"/>
      </tp>
      <tp>
        <v>0</v>
        <stp/>
        <stp>{4B36302C-E1CA-4D78-A849-FD7CC16EBA00}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3" s="3"/>
      </tp>
      <tp>
        <v>0</v>
        <stp/>
        <stp>{41F71764-B81B-4564-83A1-172F20885950}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4" s="3"/>
      </tp>
      <tp>
        <v>0</v>
        <stp/>
        <stp>{F8483E9C-B976-4551-B0B0-1E52CE8E5CD8}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3" s="3"/>
      </tp>
      <tp>
        <v>0</v>
        <stp/>
        <stp>{DF182EFB-729E-44BB-AC59-79D3EF5D13FA}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1" s="3"/>
      </tp>
      <tp>
        <v>0</v>
        <stp/>
        <stp>{3C84C82B-3D61-4A06-B139-85CA2A20E587}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4" s="3"/>
      </tp>
      <tp>
        <v>0</v>
        <stp/>
        <stp>{6C542057-EEF5-47D5-AF94-94B8E2CBB046}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2" s="3"/>
      </tp>
      <tp>
        <v>0</v>
        <stp/>
        <stp>{9BD1A6CD-CF90-489F-A6EC-C9FF59015836}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3" s="3"/>
      </tp>
      <tp>
        <v>0</v>
        <stp/>
        <stp>{E07871B7-B318-471A-9424-9871D7257388}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2" s="3"/>
      </tp>
      <tp>
        <v>0</v>
        <stp/>
        <stp>{CEB15BFA-F90C-493C-B586-C9BCB81F2711}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2" s="3"/>
      </tp>
      <tp>
        <v>0</v>
        <stp/>
        <stp>{8D0AFDBF-7DD7-4427-806F-49FEDFE35DDA}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3" s="3"/>
      </tp>
      <tp>
        <v>0</v>
        <stp/>
        <stp>{6233C595-7A50-4459-86EA-C128438A7C95}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3" s="3"/>
      </tp>
      <tp>
        <v>0</v>
        <stp/>
        <stp>{B99F6CBA-CC3E-401A-BC72-1427D3F2EE97}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8" s="3"/>
      </tp>
      <tp>
        <v>0</v>
        <stp/>
        <stp>{714937E2-3FBF-4632-99AA-84F8A660FF07}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3" s="3"/>
      </tp>
      <tp>
        <v>0</v>
        <stp/>
        <stp>{9CBDB8AE-F00D-4C6E-AFC4-99FAA80728AB}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7" s="3"/>
      </tp>
      <tp>
        <v>0</v>
        <stp/>
        <stp>{2A157CDC-0E0D-4C1B-B0D1-113054DAD3F3}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6" s="3"/>
      </tp>
      <tp>
        <v>0</v>
        <stp/>
        <stp>{0922631C-B14F-4A01-B0E7-D98B2C7E9D8F}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4" s="3"/>
      </tp>
      <tp>
        <v>0</v>
        <stp/>
        <stp>{73F0E120-8E6C-4D1B-9514-A92F114CEC1F}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2" s="3"/>
      </tp>
      <tp>
        <v>0</v>
        <stp/>
        <stp>{146F64D0-1B1E-4AA6-9153-AA6417377FC6}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8" s="3"/>
      </tp>
      <tp>
        <v>0</v>
        <stp/>
        <stp>{56C46F43-C376-441B-8904-6E3A0146977F}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3" s="3"/>
      </tp>
      <tp>
        <v>0</v>
        <stp/>
        <stp>{6068C54E-2B6A-464B-A6E7-3D85C0F66FE0}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5" s="3"/>
      </tp>
      <tp>
        <v>0</v>
        <stp/>
        <stp>{650D5955-9D17-4755-B64D-A69C50C47013}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8" s="3"/>
      </tp>
      <tp>
        <v>0</v>
        <stp/>
        <stp>{7BB8DF74-939C-43D6-81C2-E92AB7A34E74}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5" s="3"/>
      </tp>
      <tp>
        <v>0</v>
        <stp/>
        <stp>{D1C084EC-470B-46A1-B261-737542900418}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2" s="3"/>
      </tp>
      <tp>
        <v>0</v>
        <stp/>
        <stp>{BA8309B6-5780-4FC9-92AC-306D4704210F}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5" s="3"/>
      </tp>
      <tp>
        <v>0</v>
        <stp/>
        <stp>{8C374944-5DC8-4521-8291-8E9F7354A2E5}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4" s="3"/>
      </tp>
      <tp>
        <v>0</v>
        <stp/>
        <stp>{6C878C9E-D330-4B73-9EF8-04CF1C5EBEFC}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6" s="3"/>
      </tp>
      <tp>
        <v>0</v>
        <stp/>
        <stp>{D79869AC-07F5-4091-8229-1A177F6D5959}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7" s="3"/>
      </tp>
      <tp>
        <v>0</v>
        <stp/>
        <stp>{AA3B44CF-04B1-42EB-88C4-52AE36D2AC14}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7" s="3"/>
      </tp>
      <tp>
        <v>0</v>
        <stp/>
        <stp>{CDB8F564-3850-497F-9A2C-EE7D949F5DAE}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3" s="3"/>
      </tp>
      <tp>
        <v>0</v>
        <stp/>
        <stp>{164480A3-5BC2-4F34-8FC5-4AAF907C5663}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0" s="3"/>
      </tp>
      <tp>
        <v>0</v>
        <stp/>
        <stp>{085B7FC0-4928-4226-8984-154FDDBAC6B5}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9" s="3"/>
      </tp>
      <tp>
        <v>0</v>
        <stp/>
        <stp>{8B0CC086-34EF-492C-9DDC-A3DDD3EDAE15}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1" s="3"/>
      </tp>
      <tp>
        <v>0</v>
        <stp/>
        <stp>{46D25513-0BAC-4B84-A5F7-FCD4F0D6A27C}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4" s="3"/>
      </tp>
      <tp>
        <v>0</v>
        <stp/>
        <stp>{FA619E23-1A6D-4558-8586-2E917E8085CB}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8" s="3"/>
      </tp>
      <tp>
        <v>0</v>
        <stp/>
        <stp>{0259B7DD-1225-42C6-9606-03BA89C8B8ED}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1" s="3"/>
      </tp>
      <tp>
        <v>0</v>
        <stp/>
        <stp>{E1B657EB-3D9A-4912-8F93-9D94880AFBAB}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5" s="3"/>
      </tp>
      <tp>
        <v>0</v>
        <stp/>
        <stp>{7856D4B8-7D07-4072-B4ED-2661E9A95CA1}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" s="3"/>
      </tp>
      <tp>
        <v>0</v>
        <stp/>
        <stp>{D3580F98-4098-4732-875B-24A24D2FA6A3}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4" s="3"/>
      </tp>
      <tp>
        <v>0</v>
        <stp/>
        <stp>{4BC3EB1B-1685-45C4-BC09-7DAE84A0EE31}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3" s="3"/>
      </tp>
      <tp>
        <v>0</v>
        <stp/>
        <stp>{B805F021-3B0B-4A33-B41D-46240708B915}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4" s="3"/>
      </tp>
      <tp>
        <v>0</v>
        <stp/>
        <stp>{954A36BE-11D2-46C6-8425-9B2F3DA52170}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9" s="3"/>
      </tp>
      <tp>
        <v>0</v>
        <stp/>
        <stp>{7413FF01-8D48-4CDA-978F-A7FB752720E7}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1" s="3"/>
      </tp>
      <tp>
        <v>0</v>
        <stp/>
        <stp>{38CE9345-14A8-400B-8870-7AE2570E488B}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2" s="3"/>
      </tp>
      <tp>
        <v>0</v>
        <stp/>
        <stp>{951334B4-AB4C-4FDD-A924-9C88C1DA3EB2}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4" s="3"/>
      </tp>
      <tp>
        <v>0</v>
        <stp/>
        <stp>{F0948143-01B3-4D85-84C4-1D03437A8151}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1" s="3"/>
      </tp>
      <tp>
        <v>0</v>
        <stp/>
        <stp>{2A04DA79-446D-4BE4-A919-0C2C8191FBC1}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8" s="3"/>
      </tp>
      <tp>
        <v>0</v>
        <stp/>
        <stp>{E07E4741-D08A-468F-BCC2-15B2B0951B4B}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2" s="3"/>
      </tp>
      <tp>
        <v>0</v>
        <stp/>
        <stp>{FE03AE33-B6BB-4518-8D90-C39F439F3E36}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2" s="3"/>
      </tp>
      <tp>
        <v>0</v>
        <stp/>
        <stp>{FAAC049E-2A56-4881-A3DA-43FE8F5F1A4C}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9" s="3"/>
      </tp>
      <tp>
        <v>0</v>
        <stp/>
        <stp>{F5E1073E-031B-4CB3-A434-0BB0128ABD05}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3" s="3"/>
      </tp>
      <tp>
        <v>0</v>
        <stp/>
        <stp>{0A29A40E-CD25-4F8E-A84E-8351947A0FF9}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0" s="3"/>
      </tp>
      <tp>
        <v>0</v>
        <stp/>
        <stp>{8553DB3F-CFB2-40C5-BF37-AA07E6039BBF}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2" s="3"/>
      </tp>
      <tp>
        <v>0</v>
        <stp/>
        <stp>{8C485108-25CE-4CD5-822F-BED52A55BD7A}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T3" s="3"/>
      </tp>
      <tp>
        <v>0</v>
        <stp/>
        <stp>{EFBA2CAB-5289-46DB-ABA0-EB8525ECDCD8}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1" s="3"/>
      </tp>
      <tp>
        <v>0</v>
        <stp/>
        <stp>{F8B50288-54DF-4758-AB4C-E32D7EBA6B9D}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8" s="3"/>
      </tp>
      <tp>
        <v>0</v>
        <stp/>
        <stp>{0F5E0A38-4995-4DE2-8C39-ECD5AC62350E}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3" s="3"/>
      </tp>
      <tp>
        <v>0</v>
        <stp/>
        <stp>{6F334265-48A4-4C69-BAC8-A9D1F3694778}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2" s="3"/>
      </tp>
      <tp>
        <v>0</v>
        <stp/>
        <stp>{773D6CC1-4BA1-4A34-8338-54D8DE9BE173}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1" s="3"/>
      </tp>
      <tp>
        <v>0</v>
        <stp/>
        <stp>{9455B258-2129-4C8C-AF50-5F82DA7E9BB6}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3" s="3"/>
      </tp>
      <tp>
        <v>0</v>
        <stp/>
        <stp>{53D425FD-C6D4-4298-B5DE-011197858835}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0" s="3"/>
      </tp>
      <tp>
        <v>0</v>
        <stp/>
        <stp>{23DD2A1A-5697-494A-90AC-E36F54F70DEC}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4" s="3"/>
      </tp>
      <tp>
        <v>0</v>
        <stp/>
        <stp>{3DBC4045-0DFA-4D74-A5A4-C8C12949D4AE}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4" s="3"/>
      </tp>
      <tp>
        <v>0</v>
        <stp/>
        <stp>{5E326022-77D0-4414-9D56-0BD0948EC1D6}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3" s="3"/>
      </tp>
      <tp>
        <v>0</v>
        <stp/>
        <stp>{9AD815D6-6777-40DF-BE4D-C1EA5C04CFCF}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8" s="3"/>
      </tp>
      <tp>
        <v>0</v>
        <stp/>
        <stp>{BFC40136-BDEA-4E3E-AB45-ED941F9C7BF1}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7" s="3"/>
      </tp>
      <tp>
        <v>0</v>
        <stp/>
        <stp>{982FF321-F868-4419-95AD-E163B03BA08F}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5" s="3"/>
      </tp>
      <tp>
        <v>0</v>
        <stp/>
        <stp>{D70EEBA8-8DDD-4050-849E-D65E4F11F066}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1" s="3"/>
      </tp>
      <tp>
        <v>0</v>
        <stp/>
        <stp>{3BDE5FBE-F329-4EF3-A4EE-04DA14BBE1D2}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1" s="3"/>
      </tp>
      <tp>
        <v>0</v>
        <stp/>
        <stp>{D0FC33C0-2A58-40CA-ABFE-2DA77CE95481}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0" s="3"/>
      </tp>
      <tp>
        <v>0</v>
        <stp/>
        <stp>{F0110E64-AEFB-4A63-9C46-838927B0D213}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2" s="3"/>
      </tp>
      <tp>
        <v>0</v>
        <stp/>
        <stp>{EDF6734C-3C2A-49FB-A2BE-4A12E35C1374}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9" s="3"/>
      </tp>
      <tp>
        <v>0</v>
        <stp/>
        <stp>{255E08DE-2DBF-4584-837E-480CC757F629}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9" s="3"/>
      </tp>
      <tp>
        <v>0</v>
        <stp/>
        <stp>{A91BDC8F-93C0-4EA6-A8B7-A88BA92AD3F6}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5" s="3"/>
      </tp>
      <tp>
        <v>0</v>
        <stp/>
        <stp>{AF4A532A-55F3-4612-A3BB-EB30F5786B60}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7" s="3"/>
      </tp>
      <tp>
        <v>0</v>
        <stp/>
        <stp>{6064708C-69F5-4283-B068-95BDB244D14C}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1" s="3"/>
      </tp>
      <tp>
        <v>0</v>
        <stp/>
        <stp>{1F091D1E-357F-4B2D-99A6-F582C61DB2B5}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2" s="3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Sheet3!$B$6</c:f>
              <c:strCache>
                <c:ptCount val="1"/>
                <c:pt idx="0">
                  <c:v>昨收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Sheet3!$A$7:$A$18</c:f>
              <c:strCache>
                <c:ptCount val="12"/>
                <c:pt idx="0">
                  <c:v>cu2004.SHFE</c:v>
                </c:pt>
                <c:pt idx="1">
                  <c:v>cu2005.SHFE</c:v>
                </c:pt>
                <c:pt idx="2">
                  <c:v>cu2006.SHFE</c:v>
                </c:pt>
                <c:pt idx="3">
                  <c:v>cu2007.SHFE</c:v>
                </c:pt>
                <c:pt idx="4">
                  <c:v>cu2008.SHFE</c:v>
                </c:pt>
                <c:pt idx="5">
                  <c:v>cu2009.SHFE</c:v>
                </c:pt>
                <c:pt idx="6">
                  <c:v>cu2010.SHFE</c:v>
                </c:pt>
                <c:pt idx="7">
                  <c:v>cu2011.SHFE</c:v>
                </c:pt>
                <c:pt idx="8">
                  <c:v>cu2012.SHFE</c:v>
                </c:pt>
                <c:pt idx="9">
                  <c:v>cu2101.SHFE</c:v>
                </c:pt>
                <c:pt idx="10">
                  <c:v>cu2102.SHFE</c:v>
                </c:pt>
                <c:pt idx="11">
                  <c:v>cu2103.SHFE</c:v>
                </c:pt>
              </c:strCache>
            </c:strRef>
          </c:cat>
          <c:val>
            <c:numRef>
              <c:f>Sheet3!$B$7:$B$18</c:f>
              <c:numCache>
                <c:formatCode>General</c:formatCode>
                <c:ptCount val="12"/>
                <c:pt idx="0">
                  <c:v>39240</c:v>
                </c:pt>
                <c:pt idx="1">
                  <c:v>39360</c:v>
                </c:pt>
                <c:pt idx="2">
                  <c:v>39450</c:v>
                </c:pt>
                <c:pt idx="3">
                  <c:v>39560</c:v>
                </c:pt>
                <c:pt idx="4">
                  <c:v>39680</c:v>
                </c:pt>
                <c:pt idx="5">
                  <c:v>39700</c:v>
                </c:pt>
                <c:pt idx="6">
                  <c:v>0</c:v>
                </c:pt>
                <c:pt idx="7">
                  <c:v>40010</c:v>
                </c:pt>
                <c:pt idx="8">
                  <c:v>40060</c:v>
                </c:pt>
                <c:pt idx="9">
                  <c:v>40280</c:v>
                </c:pt>
                <c:pt idx="10">
                  <c:v>40350</c:v>
                </c:pt>
                <c:pt idx="11">
                  <c:v>40540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4-4BDA-BA8D-82175974E899}"/>
            </c:ext>
          </c:extLst>
        </c:ser>
        <c:ser>
          <c:idx val="1"/>
          <c:order val="1"/>
          <c:tx>
            <c:strRef>
              <c:f>Sheet3!$F$6</c:f>
              <c:strCache>
                <c:ptCount val="1"/>
                <c:pt idx="0">
                  <c:v>最新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Sheet3!$A$7:$A$18</c:f>
              <c:strCache>
                <c:ptCount val="12"/>
                <c:pt idx="0">
                  <c:v>cu2004.SHFE</c:v>
                </c:pt>
                <c:pt idx="1">
                  <c:v>cu2005.SHFE</c:v>
                </c:pt>
                <c:pt idx="2">
                  <c:v>cu2006.SHFE</c:v>
                </c:pt>
                <c:pt idx="3">
                  <c:v>cu2007.SHFE</c:v>
                </c:pt>
                <c:pt idx="4">
                  <c:v>cu2008.SHFE</c:v>
                </c:pt>
                <c:pt idx="5">
                  <c:v>cu2009.SHFE</c:v>
                </c:pt>
                <c:pt idx="6">
                  <c:v>cu2010.SHFE</c:v>
                </c:pt>
                <c:pt idx="7">
                  <c:v>cu2011.SHFE</c:v>
                </c:pt>
                <c:pt idx="8">
                  <c:v>cu2012.SHFE</c:v>
                </c:pt>
                <c:pt idx="9">
                  <c:v>cu2101.SHFE</c:v>
                </c:pt>
                <c:pt idx="10">
                  <c:v>cu2102.SHFE</c:v>
                </c:pt>
                <c:pt idx="11">
                  <c:v>cu2103.SHFE</c:v>
                </c:pt>
              </c:strCache>
            </c:strRef>
          </c:cat>
          <c:val>
            <c:numRef>
              <c:f>Sheet3!$F$7:$F$18</c:f>
              <c:numCache>
                <c:formatCode>General</c:formatCode>
                <c:ptCount val="12"/>
                <c:pt idx="0">
                  <c:v>39060</c:v>
                </c:pt>
                <c:pt idx="1">
                  <c:v>39150</c:v>
                </c:pt>
                <c:pt idx="2">
                  <c:v>39240</c:v>
                </c:pt>
                <c:pt idx="3">
                  <c:v>39340</c:v>
                </c:pt>
                <c:pt idx="4">
                  <c:v>39440</c:v>
                </c:pt>
                <c:pt idx="5">
                  <c:v>39530</c:v>
                </c:pt>
                <c:pt idx="6">
                  <c:v>0</c:v>
                </c:pt>
                <c:pt idx="7">
                  <c:v>39680</c:v>
                </c:pt>
                <c:pt idx="8">
                  <c:v>39830</c:v>
                </c:pt>
                <c:pt idx="9">
                  <c:v>39940</c:v>
                </c:pt>
                <c:pt idx="10">
                  <c:v>40000</c:v>
                </c:pt>
                <c:pt idx="11">
                  <c:v>40120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4-4BDA-BA8D-82175974E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495199"/>
        <c:axId val="159035759"/>
      </c:lineChart>
      <c:catAx>
        <c:axId val="44649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35759"/>
        <c:crosses val="autoZero"/>
        <c:auto val="1"/>
        <c:lblAlgn val="ctr"/>
        <c:lblOffset val="100"/>
        <c:noMultiLvlLbl val="0"/>
      </c:catAx>
      <c:valAx>
        <c:axId val="159035759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49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892414126017785E-2"/>
          <c:y val="3.2779651475072571E-2"/>
          <c:w val="0.9596418705369788"/>
          <c:h val="0.86870282241939256"/>
        </c:manualLayout>
      </c:layout>
      <c:lineChart>
        <c:grouping val="standard"/>
        <c:varyColors val="0"/>
        <c:ser>
          <c:idx val="0"/>
          <c:order val="0"/>
          <c:tx>
            <c:strRef>
              <c:f>Sheet3!$B$22</c:f>
              <c:strCache>
                <c:ptCount val="1"/>
                <c:pt idx="0">
                  <c:v>昨收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Sheet3!$A$23:$A$33</c:f>
              <c:numCache>
                <c:formatCode>yyyy"年"m"月";@</c:formatCode>
                <c:ptCount val="11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</c:numCache>
            </c:numRef>
          </c:cat>
          <c:val>
            <c:numRef>
              <c:f>Sheet3!$B$23:$B$33</c:f>
              <c:numCache>
                <c:formatCode>General</c:formatCode>
                <c:ptCount val="11"/>
                <c:pt idx="0">
                  <c:v>120</c:v>
                </c:pt>
                <c:pt idx="1">
                  <c:v>90</c:v>
                </c:pt>
                <c:pt idx="2">
                  <c:v>110</c:v>
                </c:pt>
                <c:pt idx="3">
                  <c:v>120</c:v>
                </c:pt>
                <c:pt idx="4">
                  <c:v>20</c:v>
                </c:pt>
                <c:pt idx="5">
                  <c:v>110</c:v>
                </c:pt>
                <c:pt idx="6">
                  <c:v>40010</c:v>
                </c:pt>
                <c:pt idx="7">
                  <c:v>50</c:v>
                </c:pt>
                <c:pt idx="8">
                  <c:v>220</c:v>
                </c:pt>
                <c:pt idx="9">
                  <c:v>70</c:v>
                </c:pt>
                <c:pt idx="10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2-46E2-BEB5-1790752ABE83}"/>
            </c:ext>
          </c:extLst>
        </c:ser>
        <c:ser>
          <c:idx val="1"/>
          <c:order val="1"/>
          <c:tx>
            <c:strRef>
              <c:f>Sheet3!$D$22</c:f>
              <c:strCache>
                <c:ptCount val="1"/>
                <c:pt idx="0">
                  <c:v>最新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Sheet3!$D$23:$D$33</c:f>
              <c:numCache>
                <c:formatCode>General</c:formatCode>
                <c:ptCount val="11"/>
                <c:pt idx="0">
                  <c:v>90</c:v>
                </c:pt>
                <c:pt idx="1">
                  <c:v>90</c:v>
                </c:pt>
                <c:pt idx="2">
                  <c:v>100</c:v>
                </c:pt>
                <c:pt idx="3">
                  <c:v>100</c:v>
                </c:pt>
                <c:pt idx="4">
                  <c:v>90</c:v>
                </c:pt>
                <c:pt idx="5">
                  <c:v>-39530</c:v>
                </c:pt>
                <c:pt idx="6">
                  <c:v>39680</c:v>
                </c:pt>
                <c:pt idx="7">
                  <c:v>150</c:v>
                </c:pt>
                <c:pt idx="8">
                  <c:v>110</c:v>
                </c:pt>
                <c:pt idx="9">
                  <c:v>60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72-46E2-BEB5-1790752AB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773791"/>
        <c:axId val="159041167"/>
      </c:lineChart>
      <c:dateAx>
        <c:axId val="618773791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41167"/>
        <c:crosses val="autoZero"/>
        <c:auto val="1"/>
        <c:lblOffset val="100"/>
        <c:baseTimeUnit val="months"/>
      </c:dateAx>
      <c:valAx>
        <c:axId val="1590411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77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33105</xdr:colOff>
      <xdr:row>29</xdr:row>
      <xdr:rowOff>3899</xdr:rowOff>
    </xdr:from>
    <xdr:to>
      <xdr:col>18</xdr:col>
      <xdr:colOff>332491</xdr:colOff>
      <xdr:row>30</xdr:row>
      <xdr:rowOff>76980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3C9EB5B-7FA3-4F6D-8D6B-938B96F1A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7235" y="5602942"/>
          <a:ext cx="299386" cy="28014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247649</xdr:rowOff>
    </xdr:from>
    <xdr:to>
      <xdr:col>20</xdr:col>
      <xdr:colOff>1</xdr:colOff>
      <xdr:row>18</xdr:row>
      <xdr:rowOff>201706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4BC4819-DAE3-41A6-85ED-3370434B7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11205</xdr:colOff>
      <xdr:row>23</xdr:row>
      <xdr:rowOff>1121</xdr:rowOff>
    </xdr:from>
    <xdr:to>
      <xdr:col>20</xdr:col>
      <xdr:colOff>0</xdr:colOff>
      <xdr:row>33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CC1BDFB-98D7-47E9-8003-DB018FBB8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5EBF-A97E-4A10-9B42-E7F0634579C1}">
  <dimension ref="A1:X34"/>
  <sheetViews>
    <sheetView tabSelected="1" zoomScale="85" zoomScaleNormal="85" workbookViewId="0">
      <selection activeCell="I2" sqref="A1:XFD1048576"/>
    </sheetView>
  </sheetViews>
  <sheetFormatPr defaultRowHeight="16.5" x14ac:dyDescent="0.3"/>
  <cols>
    <col min="1" max="1" width="13.875" style="1" bestFit="1" customWidth="1"/>
    <col min="2" max="2" width="11.5" style="1" bestFit="1" customWidth="1"/>
    <col min="3" max="4" width="8.125" style="1" bestFit="1" customWidth="1"/>
    <col min="5" max="5" width="9.25" style="1" bestFit="1" customWidth="1"/>
    <col min="6" max="6" width="13.875" style="1" bestFit="1" customWidth="1"/>
    <col min="7" max="7" width="5.5" style="1" bestFit="1" customWidth="1"/>
    <col min="8" max="8" width="7.375" style="1" bestFit="1" customWidth="1"/>
    <col min="9" max="20" width="13.875" style="1" bestFit="1" customWidth="1"/>
    <col min="21" max="24" width="11.375" style="1" customWidth="1"/>
    <col min="25" max="16384" width="9" style="1"/>
  </cols>
  <sheetData>
    <row r="1" spans="1:24" x14ac:dyDescent="0.3">
      <c r="A1" s="28" t="s">
        <v>15</v>
      </c>
      <c r="B1" s="29"/>
      <c r="C1" s="29"/>
      <c r="D1" s="29"/>
      <c r="E1" s="15" t="s">
        <v>9</v>
      </c>
      <c r="F1" s="15" t="s">
        <v>16</v>
      </c>
      <c r="G1" s="15"/>
      <c r="H1" s="16">
        <v>43952</v>
      </c>
    </row>
    <row r="2" spans="1:24" s="5" customFormat="1" ht="20.25" x14ac:dyDescent="0.3">
      <c r="A2" s="30" t="s">
        <v>7</v>
      </c>
      <c r="B2" s="32" cm="1">
        <f t="array" aca="1" ref="B2" ca="1">_xll.rtd_tick_data($F$1,"ask_price_1")</f>
        <v>39150</v>
      </c>
      <c r="C2" s="32" cm="1">
        <f t="array" aca="1" ref="C2" ca="1">_xll.rtd_tick_data($F$1,"ask_volume_1")</f>
        <v>3</v>
      </c>
      <c r="D2" s="34"/>
      <c r="E2" s="36" t="s">
        <v>6</v>
      </c>
      <c r="F2" s="37"/>
      <c r="G2" s="37"/>
      <c r="H2" s="38"/>
      <c r="I2" s="17" t="s">
        <v>27</v>
      </c>
      <c r="J2" s="17" t="s">
        <v>16</v>
      </c>
      <c r="K2" s="17" t="s">
        <v>17</v>
      </c>
      <c r="L2" s="17" t="s">
        <v>18</v>
      </c>
      <c r="M2" s="17" t="s">
        <v>19</v>
      </c>
      <c r="N2" s="17" t="s">
        <v>20</v>
      </c>
      <c r="O2" s="17" t="s">
        <v>21</v>
      </c>
      <c r="P2" s="17" t="s">
        <v>22</v>
      </c>
      <c r="Q2" s="17" t="s">
        <v>23</v>
      </c>
      <c r="R2" s="17" t="s">
        <v>24</v>
      </c>
      <c r="S2" s="17" t="s">
        <v>25</v>
      </c>
      <c r="T2" s="17" t="s">
        <v>26</v>
      </c>
      <c r="U2" s="3"/>
      <c r="V2" s="3"/>
      <c r="W2" s="3"/>
      <c r="X2" s="3"/>
    </row>
    <row r="3" spans="1:24" s="5" customFormat="1" ht="20.25" x14ac:dyDescent="0.2">
      <c r="A3" s="31"/>
      <c r="B3" s="33"/>
      <c r="C3" s="33"/>
      <c r="D3" s="35"/>
      <c r="E3" s="39"/>
      <c r="F3" s="40"/>
      <c r="G3" s="40"/>
      <c r="H3" s="41"/>
      <c r="I3" s="12" cm="1">
        <f t="array" aca="1" ref="I3" ca="1">_xll.rtd_tick_data(I$2,"ask_price_1")</f>
        <v>39060</v>
      </c>
      <c r="J3" s="9" cm="1">
        <f t="array" aca="1" ref="J3" ca="1">_xll.rtd_tick_data(J$2,"ask_price_1")</f>
        <v>39150</v>
      </c>
      <c r="K3" s="9" cm="1">
        <f t="array" aca="1" ref="K3" ca="1">_xll.rtd_tick_data(K$2,"ask_price_1")</f>
        <v>39240</v>
      </c>
      <c r="L3" s="9" cm="1">
        <f t="array" aca="1" ref="L3" ca="1">_xll.rtd_tick_data(L$2,"ask_price_1")</f>
        <v>39360</v>
      </c>
      <c r="M3" s="9" cm="1">
        <f t="array" aca="1" ref="M3" ca="1">_xll.rtd_tick_data(M$2,"ask_price_1")</f>
        <v>39440</v>
      </c>
      <c r="N3" s="9" cm="1">
        <f t="array" aca="1" ref="N3" ca="1">_xll.rtd_tick_data(N$2,"ask_price_1")</f>
        <v>39550</v>
      </c>
      <c r="O3" s="9" cm="1">
        <f t="array" aca="1" ref="O3" ca="1">_xll.rtd_tick_data(O$2,"ask_price_1")</f>
        <v>0</v>
      </c>
      <c r="P3" s="9" cm="1">
        <f t="array" aca="1" ref="P3" ca="1">_xll.rtd_tick_data(P$2,"ask_price_1")</f>
        <v>39770</v>
      </c>
      <c r="Q3" s="9" cm="1">
        <f t="array" aca="1" ref="Q3" ca="1">_xll.rtd_tick_data(Q$2,"ask_price_1")</f>
        <v>39870</v>
      </c>
      <c r="R3" s="9" cm="1">
        <f t="array" aca="1" ref="R3" ca="1">_xll.rtd_tick_data(R$2,"ask_price_1")</f>
        <v>40040</v>
      </c>
      <c r="S3" s="9" cm="1">
        <f t="array" aca="1" ref="S3" ca="1">_xll.rtd_tick_data(S$2,"ask_price_1")</f>
        <v>0</v>
      </c>
      <c r="T3" s="9" cm="1">
        <f t="array" aca="1" ref="T3" ca="1">_xll.rtd_tick_data(T$2,"ask_price_1")</f>
        <v>40230</v>
      </c>
      <c r="U3" s="3"/>
      <c r="V3" s="3"/>
      <c r="W3" s="3"/>
      <c r="X3" s="3"/>
    </row>
    <row r="4" spans="1:24" s="5" customFormat="1" ht="20.25" x14ac:dyDescent="0.2">
      <c r="A4" s="49" t="s">
        <v>8</v>
      </c>
      <c r="B4" s="45" cm="1">
        <f t="array" aca="1" ref="B4" ca="1">_xll.rtd_tick_data($F$1,"bid_price_1")</f>
        <v>39140</v>
      </c>
      <c r="C4" s="45" cm="1">
        <f t="array" aca="1" ref="C4" ca="1">_xll.rtd_tick_data($F$1,"bid_volume_1")</f>
        <v>13</v>
      </c>
      <c r="D4" s="46"/>
      <c r="E4" s="39" cm="1">
        <f t="array" aca="1" ref="E4" ca="1">_xll.rtd_tick_data($F$1,"last_price")</f>
        <v>39150</v>
      </c>
      <c r="F4" s="40"/>
      <c r="G4" s="40" cm="1">
        <f t="array" aca="1" ref="G4" ca="1">E4-_xll.rtd_tick_data($F$1,"pre_close")</f>
        <v>-210</v>
      </c>
      <c r="H4" s="41"/>
      <c r="I4" s="13" cm="1">
        <f t="array" aca="1" ref="I4" ca="1">_xll.rtd_tick_data(I$2,"bid_price_1")</f>
        <v>39050</v>
      </c>
      <c r="J4" s="10" cm="1">
        <f t="array" aca="1" ref="J4" ca="1">_xll.rtd_tick_data(J$2,"bid_price_1")</f>
        <v>39140</v>
      </c>
      <c r="K4" s="10" cm="1">
        <f t="array" aca="1" ref="K4" ca="1">_xll.rtd_tick_data(K$2,"bid_price_1")</f>
        <v>39230</v>
      </c>
      <c r="L4" s="10" cm="1">
        <f t="array" aca="1" ref="L4" ca="1">_xll.rtd_tick_data(L$2,"bid_price_1")</f>
        <v>39340</v>
      </c>
      <c r="M4" s="10" cm="1">
        <f t="array" aca="1" ref="M4" ca="1">_xll.rtd_tick_data(M$2,"bid_price_1")</f>
        <v>39420</v>
      </c>
      <c r="N4" s="10" cm="1">
        <f t="array" aca="1" ref="N4" ca="1">_xll.rtd_tick_data(N$2,"bid_price_1")</f>
        <v>39530</v>
      </c>
      <c r="O4" s="10" cm="1">
        <f t="array" aca="1" ref="O4" ca="1">_xll.rtd_tick_data(O$2,"bid_price_1")</f>
        <v>0</v>
      </c>
      <c r="P4" s="10" cm="1">
        <f t="array" aca="1" ref="P4" ca="1">_xll.rtd_tick_data(P$2,"bid_price_1")</f>
        <v>39720</v>
      </c>
      <c r="Q4" s="10" cm="1">
        <f t="array" aca="1" ref="Q4" ca="1">_xll.rtd_tick_data(Q$2,"bid_price_1")</f>
        <v>39840</v>
      </c>
      <c r="R4" s="10" cm="1">
        <f t="array" aca="1" ref="R4" ca="1">_xll.rtd_tick_data(R$2,"bid_price_1")</f>
        <v>39980</v>
      </c>
      <c r="S4" s="10" cm="1">
        <f t="array" aca="1" ref="S4" ca="1">_xll.rtd_tick_data(S$2,"bid_price_1")</f>
        <v>0</v>
      </c>
      <c r="T4" s="10" cm="1">
        <f t="array" aca="1" ref="T4" ca="1">_xll.rtd_tick_data(T$2,"bid_price_1")</f>
        <v>40130</v>
      </c>
      <c r="U4" s="3"/>
      <c r="V4" s="3"/>
      <c r="W4" s="3"/>
      <c r="X4" s="3"/>
    </row>
    <row r="5" spans="1:24" s="5" customFormat="1" ht="20.25" x14ac:dyDescent="0.2">
      <c r="A5" s="50"/>
      <c r="B5" s="47"/>
      <c r="C5" s="47"/>
      <c r="D5" s="48"/>
      <c r="E5" s="42"/>
      <c r="F5" s="43"/>
      <c r="G5" s="43"/>
      <c r="H5" s="44"/>
      <c r="I5" s="14" cm="1">
        <f t="array" aca="1" ref="I5" ca="1">_xll.rtd_tick_data(I$2,"last_price")</f>
        <v>39060</v>
      </c>
      <c r="J5" s="11" cm="1">
        <f t="array" aca="1" ref="J5" ca="1">_xll.rtd_tick_data(J$2,"last_price")</f>
        <v>39150</v>
      </c>
      <c r="K5" s="11" cm="1">
        <f t="array" aca="1" ref="K5" ca="1">_xll.rtd_tick_data(K$2,"last_price")</f>
        <v>39240</v>
      </c>
      <c r="L5" s="11" cm="1">
        <f t="array" aca="1" ref="L5" ca="1">_xll.rtd_tick_data(L$2,"last_price")</f>
        <v>39340</v>
      </c>
      <c r="M5" s="11" cm="1">
        <f t="array" aca="1" ref="M5" ca="1">_xll.rtd_tick_data(M$2,"last_price")</f>
        <v>39440</v>
      </c>
      <c r="N5" s="11" cm="1">
        <f t="array" aca="1" ref="N5" ca="1">_xll.rtd_tick_data(N$2,"last_price")</f>
        <v>39530</v>
      </c>
      <c r="O5" s="11" cm="1">
        <f t="array" aca="1" ref="O5" ca="1">_xll.rtd_tick_data(O$2,"last_price")</f>
        <v>0</v>
      </c>
      <c r="P5" s="11" cm="1">
        <f t="array" aca="1" ref="P5" ca="1">_xll.rtd_tick_data(P$2,"last_price")</f>
        <v>39680</v>
      </c>
      <c r="Q5" s="11" cm="1">
        <f t="array" aca="1" ref="Q5" ca="1">_xll.rtd_tick_data(Q$2,"last_price")</f>
        <v>39830</v>
      </c>
      <c r="R5" s="11" cm="1">
        <f t="array" aca="1" ref="R5" ca="1">_xll.rtd_tick_data(R$2,"last_price")</f>
        <v>39940</v>
      </c>
      <c r="S5" s="11" cm="1">
        <f t="array" aca="1" ref="S5" ca="1">_xll.rtd_tick_data(S$2,"last_price")</f>
        <v>0</v>
      </c>
      <c r="T5" s="11" cm="1">
        <f t="array" aca="1" ref="T5" ca="1">_xll.rtd_tick_data(T$2,"last_price")</f>
        <v>40120</v>
      </c>
    </row>
    <row r="6" spans="1:24" x14ac:dyDescent="0.3">
      <c r="A6" s="7" t="s">
        <v>2</v>
      </c>
      <c r="B6" s="8" t="s">
        <v>12</v>
      </c>
      <c r="C6" s="7" t="s">
        <v>11</v>
      </c>
      <c r="D6" s="7" t="s">
        <v>0</v>
      </c>
      <c r="E6" s="7" t="s">
        <v>1</v>
      </c>
      <c r="F6" s="7" t="s">
        <v>13</v>
      </c>
      <c r="G6" s="7" t="s">
        <v>5</v>
      </c>
      <c r="H6" s="7" t="s">
        <v>4</v>
      </c>
    </row>
    <row r="7" spans="1:24" x14ac:dyDescent="0.3">
      <c r="A7" s="17" t="s">
        <v>27</v>
      </c>
      <c r="B7" s="2" cm="1">
        <f t="array" aca="1" ref="B7" ca="1">_xll.rtd_tick_data($A7, "pre_close")</f>
        <v>39240</v>
      </c>
      <c r="C7" s="2" cm="1">
        <f t="array" aca="1" ref="C7" ca="1">_xll.rtd_tick_data($A7, "open_price")</f>
        <v>39350</v>
      </c>
      <c r="D7" s="2" cm="1">
        <f t="array" aca="1" ref="D7" ca="1">_xll.rtd_tick_data($A7, "high_price")</f>
        <v>39350</v>
      </c>
      <c r="E7" s="2" cm="1">
        <f t="array" aca="1" ref="E7" ca="1">_xll.rtd_tick_data($A7, "low_price")</f>
        <v>38780</v>
      </c>
      <c r="F7" s="2" cm="1">
        <f t="array" aca="1" ref="F7" ca="1">_xll.rtd_tick_data($A7, "last_price")</f>
        <v>39060</v>
      </c>
      <c r="G7" s="2" cm="1">
        <f t="array" aca="1" ref="G7" ca="1">_xll.rtd_tick_data($A7, "last_price") - _xll.rtd_tick_data($A7, "pre_close")</f>
        <v>-180</v>
      </c>
      <c r="H7" s="2" cm="1">
        <f t="array" aca="1" ref="H7" ca="1">_xll.rtd_tick_data($A7, "volume")</f>
        <v>31568</v>
      </c>
    </row>
    <row r="8" spans="1:24" x14ac:dyDescent="0.3">
      <c r="A8" s="17" t="s">
        <v>16</v>
      </c>
      <c r="B8" s="2" cm="1">
        <f t="array" aca="1" ref="B8" ca="1">_xll.rtd_tick_data($A8, "pre_close")</f>
        <v>39360</v>
      </c>
      <c r="C8" s="2" cm="1">
        <f t="array" aca="1" ref="C8" ca="1">_xll.rtd_tick_data($A8, "open_price")</f>
        <v>39300</v>
      </c>
      <c r="D8" s="2" cm="1">
        <f t="array" aca="1" ref="D8" ca="1">_xll.rtd_tick_data($A8, "high_price")</f>
        <v>39320</v>
      </c>
      <c r="E8" s="2" cm="1">
        <f t="array" aca="1" ref="E8" ca="1">_xll.rtd_tick_data($A8, "low_price")</f>
        <v>38890</v>
      </c>
      <c r="F8" s="2" cm="1">
        <f t="array" aca="1" ref="F8" ca="1">_xll.rtd_tick_data($A8, "last_price")</f>
        <v>39150</v>
      </c>
      <c r="G8" s="2" cm="1">
        <f t="array" aca="1" ref="G8" ca="1">_xll.rtd_tick_data($A8, "last_price") - _xll.rtd_tick_data($A8, "pre_close")</f>
        <v>-210</v>
      </c>
      <c r="H8" s="2" cm="1">
        <f t="array" aca="1" ref="H8" ca="1">_xll.rtd_tick_data($A8, "volume")</f>
        <v>76826</v>
      </c>
    </row>
    <row r="9" spans="1:24" x14ac:dyDescent="0.3">
      <c r="A9" s="17" t="s">
        <v>17</v>
      </c>
      <c r="B9" s="2" cm="1">
        <f t="array" aca="1" ref="B9" ca="1">_xll.rtd_tick_data($A9, "pre_close")</f>
        <v>39450</v>
      </c>
      <c r="C9" s="2" cm="1">
        <f t="array" aca="1" ref="C9" ca="1">_xll.rtd_tick_data($A9, "open_price")</f>
        <v>39200</v>
      </c>
      <c r="D9" s="2" cm="1">
        <f t="array" aca="1" ref="D9" ca="1">_xll.rtd_tick_data($A9, "high_price")</f>
        <v>39400</v>
      </c>
      <c r="E9" s="2" cm="1">
        <f t="array" aca="1" ref="E9" ca="1">_xll.rtd_tick_data($A9, "low_price")</f>
        <v>39000</v>
      </c>
      <c r="F9" s="2" cm="1">
        <f t="array" aca="1" ref="F9" ca="1">_xll.rtd_tick_data($A9, "last_price")</f>
        <v>39240</v>
      </c>
      <c r="G9" s="2" cm="1">
        <f t="array" aca="1" ref="G9" ca="1">_xll.rtd_tick_data($A9, "last_price") - _xll.rtd_tick_data($A9, "pre_close")</f>
        <v>-210</v>
      </c>
      <c r="H9" s="2" cm="1">
        <f t="array" aca="1" ref="H9" ca="1">_xll.rtd_tick_data($A9, "volume")</f>
        <v>40400</v>
      </c>
    </row>
    <row r="10" spans="1:24" x14ac:dyDescent="0.3">
      <c r="A10" s="17" t="s">
        <v>18</v>
      </c>
      <c r="B10" s="2" cm="1">
        <f t="array" aca="1" ref="B10" ca="1">_xll.rtd_tick_data($A10, "pre_close")</f>
        <v>39560</v>
      </c>
      <c r="C10" s="2" cm="1">
        <f t="array" aca="1" ref="C10" ca="1">_xll.rtd_tick_data($A10, "open_price")</f>
        <v>39580</v>
      </c>
      <c r="D10" s="2" cm="1">
        <f t="array" aca="1" ref="D10" ca="1">_xll.rtd_tick_data($A10, "high_price")</f>
        <v>39580</v>
      </c>
      <c r="E10" s="2" cm="1">
        <f t="array" aca="1" ref="E10" ca="1">_xll.rtd_tick_data($A10, "low_price")</f>
        <v>39100</v>
      </c>
      <c r="F10" s="2" cm="1">
        <f t="array" aca="1" ref="F10" ca="1">_xll.rtd_tick_data($A10, "last_price")</f>
        <v>39340</v>
      </c>
      <c r="G10" s="2" cm="1">
        <f t="array" aca="1" ref="G10" ca="1">_xll.rtd_tick_data($A10, "last_price") - _xll.rtd_tick_data($A10, "pre_close")</f>
        <v>-220</v>
      </c>
      <c r="H10" s="2" cm="1">
        <f t="array" aca="1" ref="H10" ca="1">_xll.rtd_tick_data($A10, "volume")</f>
        <v>9724</v>
      </c>
    </row>
    <row r="11" spans="1:24" x14ac:dyDescent="0.3">
      <c r="A11" s="17" t="s">
        <v>19</v>
      </c>
      <c r="B11" s="2" cm="1">
        <f t="array" aca="1" ref="B11" ca="1">_xll.rtd_tick_data($A11, "pre_close")</f>
        <v>39680</v>
      </c>
      <c r="C11" s="2" cm="1">
        <f t="array" aca="1" ref="C11" ca="1">_xll.rtd_tick_data($A11, "open_price")</f>
        <v>39950</v>
      </c>
      <c r="D11" s="2" cm="1">
        <f t="array" aca="1" ref="D11" ca="1">_xll.rtd_tick_data($A11, "high_price")</f>
        <v>39950</v>
      </c>
      <c r="E11" s="2" cm="1">
        <f t="array" aca="1" ref="E11" ca="1">_xll.rtd_tick_data($A11, "low_price")</f>
        <v>39190</v>
      </c>
      <c r="F11" s="2" cm="1">
        <f t="array" aca="1" ref="F11" ca="1">_xll.rtd_tick_data($A11, "last_price")</f>
        <v>39440</v>
      </c>
      <c r="G11" s="2" cm="1">
        <f t="array" aca="1" ref="G11" ca="1">_xll.rtd_tick_data($A11, "last_price") - _xll.rtd_tick_data($A11, "pre_close")</f>
        <v>-240</v>
      </c>
      <c r="H11" s="2" cm="1">
        <f t="array" aca="1" ref="H11" ca="1">_xll.rtd_tick_data($A11, "volume")</f>
        <v>2340</v>
      </c>
    </row>
    <row r="12" spans="1:24" x14ac:dyDescent="0.3">
      <c r="A12" s="17" t="s">
        <v>20</v>
      </c>
      <c r="B12" s="2" cm="1">
        <f t="array" aca="1" ref="B12" ca="1">_xll.rtd_tick_data($A12, "pre_close")</f>
        <v>39700</v>
      </c>
      <c r="C12" s="2" cm="1">
        <f t="array" aca="1" ref="C12" ca="1">_xll.rtd_tick_data($A12, "open_price")</f>
        <v>39630</v>
      </c>
      <c r="D12" s="2" cm="1">
        <f t="array" aca="1" ref="D12" ca="1">_xll.rtd_tick_data($A12, "high_price")</f>
        <v>39680</v>
      </c>
      <c r="E12" s="2" cm="1">
        <f t="array" aca="1" ref="E12" ca="1">_xll.rtd_tick_data($A12, "low_price")</f>
        <v>39340</v>
      </c>
      <c r="F12" s="2" cm="1">
        <f t="array" aca="1" ref="F12" ca="1">_xll.rtd_tick_data($A12, "last_price")</f>
        <v>39530</v>
      </c>
      <c r="G12" s="2" cm="1">
        <f t="array" aca="1" ref="G12" ca="1">_xll.rtd_tick_data($A12, "last_price") - _xll.rtd_tick_data($A12, "pre_close")</f>
        <v>-170</v>
      </c>
      <c r="H12" s="2" cm="1">
        <f t="array" aca="1" ref="H12" ca="1">_xll.rtd_tick_data($A12, "volume")</f>
        <v>1128</v>
      </c>
    </row>
    <row r="13" spans="1:24" x14ac:dyDescent="0.3">
      <c r="A13" s="17" t="s">
        <v>21</v>
      </c>
      <c r="B13" s="2" cm="1">
        <f t="array" aca="1" ref="B13" ca="1">_xll.rtd_tick_data($A13, "pre_close")</f>
        <v>0</v>
      </c>
      <c r="C13" s="2" cm="1">
        <f t="array" aca="1" ref="C13" ca="1">_xll.rtd_tick_data($A13, "open_price")</f>
        <v>0</v>
      </c>
      <c r="D13" s="2" cm="1">
        <f t="array" aca="1" ref="D13" ca="1">_xll.rtd_tick_data($A13, "high_price")</f>
        <v>0</v>
      </c>
      <c r="E13" s="2" cm="1">
        <f t="array" aca="1" ref="E13" ca="1">_xll.rtd_tick_data($A13, "low_price")</f>
        <v>0</v>
      </c>
      <c r="F13" s="2" cm="1">
        <f t="array" aca="1" ref="F13" ca="1">_xll.rtd_tick_data($A13, "last_price")</f>
        <v>0</v>
      </c>
      <c r="G13" s="2" cm="1">
        <f t="array" aca="1" ref="G13" ca="1">_xll.rtd_tick_data($A13, "last_price") - _xll.rtd_tick_data($A13, "pre_close")</f>
        <v>0</v>
      </c>
      <c r="H13" s="2" cm="1">
        <f t="array" aca="1" ref="H13" ca="1">_xll.rtd_tick_data($A13, "volume")</f>
        <v>0</v>
      </c>
    </row>
    <row r="14" spans="1:24" x14ac:dyDescent="0.3">
      <c r="A14" s="17" t="s">
        <v>22</v>
      </c>
      <c r="B14" s="2" cm="1">
        <f t="array" aca="1" ref="B14" ca="1">_xll.rtd_tick_data($A14, "pre_close")</f>
        <v>40010</v>
      </c>
      <c r="C14" s="2" cm="1">
        <f t="array" aca="1" ref="C14" ca="1">_xll.rtd_tick_data($A14, "open_price")</f>
        <v>39580</v>
      </c>
      <c r="D14" s="2" cm="1">
        <f t="array" aca="1" ref="D14" ca="1">_xll.rtd_tick_data($A14, "high_price")</f>
        <v>39850</v>
      </c>
      <c r="E14" s="2" cm="1">
        <f t="array" aca="1" ref="E14" ca="1">_xll.rtd_tick_data($A14, "low_price")</f>
        <v>39580</v>
      </c>
      <c r="F14" s="2" cm="1">
        <f t="array" aca="1" ref="F14" ca="1">_xll.rtd_tick_data($A14, "last_price")</f>
        <v>39680</v>
      </c>
      <c r="G14" s="2" cm="1">
        <f t="array" aca="1" ref="G14" ca="1">_xll.rtd_tick_data($A14, "last_price") - _xll.rtd_tick_data($A14, "pre_close")</f>
        <v>-330</v>
      </c>
      <c r="H14" s="2" cm="1">
        <f t="array" aca="1" ref="H14" ca="1">_xll.rtd_tick_data($A14, "volume")</f>
        <v>379</v>
      </c>
    </row>
    <row r="15" spans="1:24" x14ac:dyDescent="0.3">
      <c r="A15" s="17" t="s">
        <v>23</v>
      </c>
      <c r="B15" s="2" cm="1">
        <f t="array" aca="1" ref="B15" ca="1">_xll.rtd_tick_data($A15, "pre_close")</f>
        <v>40060</v>
      </c>
      <c r="C15" s="2" cm="1">
        <f t="array" aca="1" ref="C15" ca="1">_xll.rtd_tick_data($A15, "open_price")</f>
        <v>39700</v>
      </c>
      <c r="D15" s="2" cm="1">
        <f t="array" aca="1" ref="D15" ca="1">_xll.rtd_tick_data($A15, "high_price")</f>
        <v>39980</v>
      </c>
      <c r="E15" s="2" cm="1">
        <f t="array" aca="1" ref="E15" ca="1">_xll.rtd_tick_data($A15, "low_price")</f>
        <v>39700</v>
      </c>
      <c r="F15" s="2" cm="1">
        <f t="array" aca="1" ref="F15" ca="1">_xll.rtd_tick_data($A15, "last_price")</f>
        <v>39830</v>
      </c>
      <c r="G15" s="2" cm="1">
        <f t="array" aca="1" ref="G15" ca="1">_xll.rtd_tick_data($A15, "last_price") - _xll.rtd_tick_data($A15, "pre_close")</f>
        <v>-230</v>
      </c>
      <c r="H15" s="2" cm="1">
        <f t="array" aca="1" ref="H15" ca="1">_xll.rtd_tick_data($A15, "volume")</f>
        <v>81</v>
      </c>
    </row>
    <row r="16" spans="1:24" x14ac:dyDescent="0.3">
      <c r="A16" s="17" t="s">
        <v>24</v>
      </c>
      <c r="B16" s="2" cm="1">
        <f t="array" aca="1" ref="B16" ca="1">_xll.rtd_tick_data($A16, "pre_close")</f>
        <v>40280</v>
      </c>
      <c r="C16" s="2" cm="1">
        <f t="array" aca="1" ref="C16" ca="1">_xll.rtd_tick_data($A16, "open_price")</f>
        <v>39880</v>
      </c>
      <c r="D16" s="2" cm="1">
        <f t="array" aca="1" ref="D16" ca="1">_xll.rtd_tick_data($A16, "high_price")</f>
        <v>40070</v>
      </c>
      <c r="E16" s="2" cm="1">
        <f t="array" aca="1" ref="E16" ca="1">_xll.rtd_tick_data($A16, "low_price")</f>
        <v>39870</v>
      </c>
      <c r="F16" s="2" cm="1">
        <f t="array" aca="1" ref="F16" ca="1">_xll.rtd_tick_data($A16, "last_price")</f>
        <v>39940</v>
      </c>
      <c r="G16" s="2" cm="1">
        <f t="array" aca="1" ref="G16" ca="1">_xll.rtd_tick_data($A16, "last_price") - _xll.rtd_tick_data($A16, "pre_close")</f>
        <v>-340</v>
      </c>
      <c r="H16" s="2" cm="1">
        <f t="array" aca="1" ref="H16" ca="1">_xll.rtd_tick_data($A16, "volume")</f>
        <v>84</v>
      </c>
    </row>
    <row r="17" spans="1:20" x14ac:dyDescent="0.3">
      <c r="A17" s="17" t="s">
        <v>25</v>
      </c>
      <c r="B17" s="2" cm="1">
        <f t="array" aca="1" ref="B17" ca="1">_xll.rtd_tick_data($A17, "pre_close")</f>
        <v>40350</v>
      </c>
      <c r="C17" s="2" cm="1">
        <f t="array" aca="1" ref="C17" ca="1">_xll.rtd_tick_data($A17, "open_price")</f>
        <v>40000</v>
      </c>
      <c r="D17" s="2" cm="1">
        <f t="array" aca="1" ref="D17" ca="1">_xll.rtd_tick_data($A17, "high_price")</f>
        <v>40240</v>
      </c>
      <c r="E17" s="2" cm="1">
        <f t="array" aca="1" ref="E17" ca="1">_xll.rtd_tick_data($A17, "low_price")</f>
        <v>39980</v>
      </c>
      <c r="F17" s="2" cm="1">
        <f t="array" aca="1" ref="F17" ca="1">_xll.rtd_tick_data($A17, "last_price")</f>
        <v>40000</v>
      </c>
      <c r="G17" s="2" cm="1">
        <f t="array" aca="1" ref="G17" ca="1">_xll.rtd_tick_data($A17, "last_price") - _xll.rtd_tick_data($A17, "pre_close")</f>
        <v>-350</v>
      </c>
      <c r="H17" s="2" cm="1">
        <f t="array" aca="1" ref="H17" ca="1">_xll.rtd_tick_data($A17, "volume")</f>
        <v>114</v>
      </c>
    </row>
    <row r="18" spans="1:20" x14ac:dyDescent="0.3">
      <c r="A18" s="17" t="s">
        <v>26</v>
      </c>
      <c r="B18" s="2" cm="1">
        <f t="array" aca="1" ref="B18" ca="1">_xll.rtd_tick_data($A18, "pre_close")</f>
        <v>40540</v>
      </c>
      <c r="C18" s="2" cm="1">
        <f t="array" aca="1" ref="C18" ca="1">_xll.rtd_tick_data($A18, "open_price")</f>
        <v>40250</v>
      </c>
      <c r="D18" s="2" cm="1">
        <f t="array" aca="1" ref="D18" ca="1">_xll.rtd_tick_data($A18, "high_price")</f>
        <v>40270</v>
      </c>
      <c r="E18" s="2" cm="1">
        <f t="array" aca="1" ref="E18" ca="1">_xll.rtd_tick_data($A18, "low_price")</f>
        <v>40050</v>
      </c>
      <c r="F18" s="2" cm="1">
        <f t="array" aca="1" ref="F18" ca="1">_xll.rtd_tick_data($A18, "last_price")</f>
        <v>40120</v>
      </c>
      <c r="G18" s="2" cm="1">
        <f t="array" aca="1" ref="G18" ca="1">_xll.rtd_tick_data($A18, "last_price") - _xll.rtd_tick_data($A18, "pre_close")</f>
        <v>-420</v>
      </c>
      <c r="H18" s="2" cm="1">
        <f t="array" aca="1" ref="H18" ca="1">_xll.rtd_tick_data($A18, "volume")</f>
        <v>55</v>
      </c>
    </row>
    <row r="19" spans="1:20" x14ac:dyDescent="0.3">
      <c r="A19" s="18"/>
      <c r="B19" s="19"/>
      <c r="C19" s="19"/>
      <c r="D19" s="19"/>
      <c r="E19" s="19"/>
      <c r="F19" s="19"/>
      <c r="G19" s="19"/>
      <c r="H19" s="2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 x14ac:dyDescent="0.3">
      <c r="A20" s="51" t="s">
        <v>14</v>
      </c>
      <c r="B20" s="52"/>
      <c r="C20" s="52"/>
      <c r="D20" s="52"/>
      <c r="E20" s="52"/>
      <c r="F20" s="52"/>
      <c r="G20" s="52"/>
      <c r="H20" s="53"/>
      <c r="I20" s="23">
        <v>43922</v>
      </c>
      <c r="J20" s="23">
        <v>43952</v>
      </c>
      <c r="K20" s="23">
        <v>43983</v>
      </c>
      <c r="L20" s="23">
        <v>44013</v>
      </c>
      <c r="M20" s="23">
        <v>44044</v>
      </c>
      <c r="N20" s="23">
        <v>44075</v>
      </c>
      <c r="O20" s="23">
        <v>44105</v>
      </c>
      <c r="P20" s="23">
        <v>44136</v>
      </c>
      <c r="Q20" s="23">
        <v>44166</v>
      </c>
      <c r="R20" s="23">
        <v>44197</v>
      </c>
      <c r="S20" s="23">
        <v>44228</v>
      </c>
      <c r="T20" s="60"/>
    </row>
    <row r="21" spans="1:20" ht="20.25" x14ac:dyDescent="0.3">
      <c r="A21" s="54"/>
      <c r="B21" s="55"/>
      <c r="C21" s="55"/>
      <c r="D21" s="55"/>
      <c r="E21" s="55"/>
      <c r="F21" s="55"/>
      <c r="G21" s="55"/>
      <c r="H21" s="56"/>
      <c r="I21" s="9" cm="1">
        <f t="array" aca="1" ref="I21" ca="1">_xll.rtd_tick_data(J$2,"ask_price_1") - _xll.rtd_tick_data(I$2,"bid_price_1")</f>
        <v>100</v>
      </c>
      <c r="J21" s="9" cm="1">
        <f t="array" aca="1" ref="J21" ca="1">_xll.rtd_tick_data(K$2,"ask_price_1") - _xll.rtd_tick_data(J$2,"bid_price_1")</f>
        <v>100</v>
      </c>
      <c r="K21" s="9" cm="1">
        <f t="array" aca="1" ref="K21" ca="1">_xll.rtd_tick_data(L$2,"ask_price_1") - _xll.rtd_tick_data(K$2,"bid_price_1")</f>
        <v>130</v>
      </c>
      <c r="L21" s="9" cm="1">
        <f t="array" aca="1" ref="L21" ca="1">_xll.rtd_tick_data(M$2,"ask_price_1") - _xll.rtd_tick_data(L$2,"bid_price_1")</f>
        <v>100</v>
      </c>
      <c r="M21" s="9" cm="1">
        <f t="array" aca="1" ref="M21" ca="1">_xll.rtd_tick_data(N$2,"ask_price_1") - _xll.rtd_tick_data(M$2,"bid_price_1")</f>
        <v>130</v>
      </c>
      <c r="N21" s="9" cm="1">
        <f t="array" aca="1" ref="N21" ca="1">_xll.rtd_tick_data(O$2,"ask_price_1") - _xll.rtd_tick_data(N$2,"bid_price_1")</f>
        <v>-39530</v>
      </c>
      <c r="O21" s="9" cm="1">
        <f t="array" aca="1" ref="O21" ca="1">_xll.rtd_tick_data(P$2,"ask_price_1") - _xll.rtd_tick_data(O$2,"bid_price_1")</f>
        <v>39770</v>
      </c>
      <c r="P21" s="9" cm="1">
        <f t="array" aca="1" ref="P21" ca="1">_xll.rtd_tick_data(Q$2,"ask_price_1") - _xll.rtd_tick_data(P$2,"bid_price_1")</f>
        <v>150</v>
      </c>
      <c r="Q21" s="9" cm="1">
        <f t="array" aca="1" ref="Q21" ca="1">_xll.rtd_tick_data(R$2,"ask_price_1") - _xll.rtd_tick_data(Q$2,"bid_price_1")</f>
        <v>200</v>
      </c>
      <c r="R21" s="9" cm="1">
        <f t="array" aca="1" ref="R21" ca="1">_xll.rtd_tick_data(S$2,"ask_price_1") - _xll.rtd_tick_data(R$2,"bid_price_1")</f>
        <v>-39980</v>
      </c>
      <c r="S21" s="9" cm="1">
        <f t="array" aca="1" ref="S21" ca="1">_xll.rtd_tick_data(T$2,"ask_price_1") - _xll.rtd_tick_data(S$2,"bid_price_1")</f>
        <v>40230</v>
      </c>
      <c r="T21" s="61"/>
    </row>
    <row r="22" spans="1:20" ht="20.25" x14ac:dyDescent="0.3">
      <c r="A22" s="4" t="s">
        <v>10</v>
      </c>
      <c r="B22" s="4" t="s">
        <v>12</v>
      </c>
      <c r="C22" s="4" t="s">
        <v>11</v>
      </c>
      <c r="D22" s="4" t="s">
        <v>13</v>
      </c>
      <c r="E22" s="57" t="s">
        <v>5</v>
      </c>
      <c r="F22" s="58"/>
      <c r="G22" s="59" t="s">
        <v>3</v>
      </c>
      <c r="H22" s="59"/>
      <c r="I22" s="10" cm="1">
        <f t="array" aca="1" ref="I22" ca="1">_xll.rtd_tick_data(J$2,"bid_price_1") - _xll.rtd_tick_data(I$2,"ask_price_1")</f>
        <v>80</v>
      </c>
      <c r="J22" s="10" cm="1">
        <f t="array" aca="1" ref="J22" ca="1">_xll.rtd_tick_data(K$2,"bid_price_1") - _xll.rtd_tick_data(J$2,"ask_price_1")</f>
        <v>80</v>
      </c>
      <c r="K22" s="10" cm="1">
        <f t="array" aca="1" ref="K22" ca="1">_xll.rtd_tick_data(L$2,"bid_price_1") - _xll.rtd_tick_data(K$2,"ask_price_1")</f>
        <v>100</v>
      </c>
      <c r="L22" s="10" cm="1">
        <f t="array" aca="1" ref="L22" ca="1">_xll.rtd_tick_data(M$2,"bid_price_1") - _xll.rtd_tick_data(L$2,"ask_price_1")</f>
        <v>60</v>
      </c>
      <c r="M22" s="10" cm="1">
        <f t="array" aca="1" ref="M22" ca="1">_xll.rtd_tick_data(N$2,"bid_price_1") - _xll.rtd_tick_data(M$2,"ask_price_1")</f>
        <v>90</v>
      </c>
      <c r="N22" s="10" cm="1">
        <f t="array" aca="1" ref="N22" ca="1">_xll.rtd_tick_data(O$2,"bid_price_1") - _xll.rtd_tick_data(N$2,"ask_price_1")</f>
        <v>-39550</v>
      </c>
      <c r="O22" s="10" cm="1">
        <f t="array" aca="1" ref="O22" ca="1">_xll.rtd_tick_data(P$2,"bid_price_1") - _xll.rtd_tick_data(O$2,"ask_price_1")</f>
        <v>39720</v>
      </c>
      <c r="P22" s="10" cm="1">
        <f t="array" aca="1" ref="P22" ca="1">_xll.rtd_tick_data(Q$2,"bid_price_1") - _xll.rtd_tick_data(P$2,"ask_price_1")</f>
        <v>70</v>
      </c>
      <c r="Q22" s="10" cm="1">
        <f t="array" aca="1" ref="Q22" ca="1">_xll.rtd_tick_data(R$2,"bid_price_1") - _xll.rtd_tick_data(Q$2,"ask_price_1")</f>
        <v>110</v>
      </c>
      <c r="R22" s="10" cm="1">
        <f t="array" aca="1" ref="R22" ca="1">_xll.rtd_tick_data(S$2,"bid_price_1") - _xll.rtd_tick_data(R$2,"ask_price_1")</f>
        <v>-40040</v>
      </c>
      <c r="S22" s="10" cm="1">
        <f t="array" aca="1" ref="S22" ca="1">_xll.rtd_tick_data(T$2,"bid_price_1") - _xll.rtd_tick_data(S$2,"ask_price_1")</f>
        <v>40130</v>
      </c>
      <c r="T22" s="61"/>
    </row>
    <row r="23" spans="1:20" ht="20.25" x14ac:dyDescent="0.3">
      <c r="A23" s="21">
        <v>43922</v>
      </c>
      <c r="B23" s="2" cm="1">
        <f t="array" aca="1" ref="B23" ca="1">_xll.rtd_tick_data($A8,"pre_close")-_xll.rtd_tick_data($A7,"pre_close")</f>
        <v>120</v>
      </c>
      <c r="C23" s="2">
        <f t="shared" ref="C23:C33" ca="1" si="0">C8-C7</f>
        <v>-50</v>
      </c>
      <c r="D23" s="2">
        <f t="shared" ref="D23:D33" ca="1" si="1">F8-F7</f>
        <v>90</v>
      </c>
      <c r="E23" s="26">
        <f ca="1">D23-B23</f>
        <v>-30</v>
      </c>
      <c r="F23" s="27"/>
      <c r="G23" s="25">
        <f ca="1">E23</f>
        <v>-30</v>
      </c>
      <c r="H23" s="25"/>
      <c r="I23" s="24" cm="1">
        <f t="array" aca="1" ref="I23" ca="1">_xll.rtd_tick_data(J$2,"last_price") - _xll.rtd_tick_data(I$2,"last_price")</f>
        <v>90</v>
      </c>
      <c r="J23" s="24" cm="1">
        <f t="array" aca="1" ref="J23" ca="1">_xll.rtd_tick_data(K$2,"last_price") - _xll.rtd_tick_data(J$2,"last_price")</f>
        <v>90</v>
      </c>
      <c r="K23" s="24" cm="1">
        <f t="array" aca="1" ref="K23" ca="1">_xll.rtd_tick_data(L$2,"last_price") - _xll.rtd_tick_data(K$2,"last_price")</f>
        <v>100</v>
      </c>
      <c r="L23" s="24" cm="1">
        <f t="array" aca="1" ref="L23" ca="1">_xll.rtd_tick_data(M$2,"last_price") - _xll.rtd_tick_data(L$2,"last_price")</f>
        <v>100</v>
      </c>
      <c r="M23" s="24" cm="1">
        <f t="array" aca="1" ref="M23" ca="1">_xll.rtd_tick_data(N$2,"last_price") - _xll.rtd_tick_data(M$2,"last_price")</f>
        <v>90</v>
      </c>
      <c r="N23" s="24" cm="1">
        <f t="array" aca="1" ref="N23" ca="1">_xll.rtd_tick_data(O$2,"last_price") - _xll.rtd_tick_data(N$2,"last_price")</f>
        <v>-39530</v>
      </c>
      <c r="O23" s="24" cm="1">
        <f t="array" aca="1" ref="O23" ca="1">_xll.rtd_tick_data(P$2,"last_price") - _xll.rtd_tick_data(O$2,"last_price")</f>
        <v>39680</v>
      </c>
      <c r="P23" s="24" cm="1">
        <f t="array" aca="1" ref="P23" ca="1">_xll.rtd_tick_data(Q$2,"last_price") - _xll.rtd_tick_data(P$2,"last_price")</f>
        <v>150</v>
      </c>
      <c r="Q23" s="24" cm="1">
        <f t="array" aca="1" ref="Q23" ca="1">_xll.rtd_tick_data(R$2,"last_price") - _xll.rtd_tick_data(Q$2,"last_price")</f>
        <v>110</v>
      </c>
      <c r="R23" s="24" cm="1">
        <f t="array" aca="1" ref="R23" ca="1">_xll.rtd_tick_data(S$2,"last_price") - _xll.rtd_tick_data(R$2,"last_price")</f>
        <v>-39940</v>
      </c>
      <c r="S23" s="24" cm="1">
        <f t="array" aca="1" ref="S23" ca="1">_xll.rtd_tick_data(T$2,"last_price") - _xll.rtd_tick_data(S$2,"last_price")</f>
        <v>40120</v>
      </c>
      <c r="T23" s="62"/>
    </row>
    <row r="24" spans="1:20" x14ac:dyDescent="0.3">
      <c r="A24" s="21">
        <v>43952</v>
      </c>
      <c r="B24" s="2" cm="1">
        <f t="array" aca="1" ref="B24" ca="1">_xll.rtd_tick_data($A9,"pre_close")-_xll.rtd_tick_data($A8,"pre_close")</f>
        <v>90</v>
      </c>
      <c r="C24" s="2">
        <f t="shared" ca="1" si="0"/>
        <v>-100</v>
      </c>
      <c r="D24" s="2">
        <f t="shared" ca="1" si="1"/>
        <v>90</v>
      </c>
      <c r="E24" s="26">
        <f t="shared" ref="E24:E33" ca="1" si="2">D24-B24</f>
        <v>0</v>
      </c>
      <c r="F24" s="27"/>
      <c r="G24" s="25">
        <f t="shared" ref="G24:G33" ca="1" si="3">E24</f>
        <v>0</v>
      </c>
      <c r="H24" s="25"/>
    </row>
    <row r="25" spans="1:20" x14ac:dyDescent="0.3">
      <c r="A25" s="21">
        <v>43983</v>
      </c>
      <c r="B25" s="2" cm="1">
        <f t="array" aca="1" ref="B25" ca="1">_xll.rtd_tick_data($A10,"pre_close")-_xll.rtd_tick_data($A9,"pre_close")</f>
        <v>110</v>
      </c>
      <c r="C25" s="2">
        <f t="shared" ca="1" si="0"/>
        <v>380</v>
      </c>
      <c r="D25" s="2">
        <f t="shared" ca="1" si="1"/>
        <v>100</v>
      </c>
      <c r="E25" s="26">
        <f t="shared" ca="1" si="2"/>
        <v>-10</v>
      </c>
      <c r="F25" s="27"/>
      <c r="G25" s="25">
        <f t="shared" ca="1" si="3"/>
        <v>-10</v>
      </c>
      <c r="H25" s="25"/>
    </row>
    <row r="26" spans="1:20" x14ac:dyDescent="0.3">
      <c r="A26" s="21">
        <v>44013</v>
      </c>
      <c r="B26" s="2" cm="1">
        <f t="array" aca="1" ref="B26" ca="1">_xll.rtd_tick_data($A11,"pre_close")-_xll.rtd_tick_data($A10,"pre_close")</f>
        <v>120</v>
      </c>
      <c r="C26" s="2">
        <f t="shared" ca="1" si="0"/>
        <v>370</v>
      </c>
      <c r="D26" s="2">
        <f t="shared" ca="1" si="1"/>
        <v>100</v>
      </c>
      <c r="E26" s="26">
        <f t="shared" ca="1" si="2"/>
        <v>-20</v>
      </c>
      <c r="F26" s="27"/>
      <c r="G26" s="25">
        <f t="shared" ca="1" si="3"/>
        <v>-20</v>
      </c>
      <c r="H26" s="25"/>
    </row>
    <row r="27" spans="1:20" x14ac:dyDescent="0.3">
      <c r="A27" s="21">
        <v>44044</v>
      </c>
      <c r="B27" s="2" cm="1">
        <f t="array" aca="1" ref="B27" ca="1">_xll.rtd_tick_data($A12,"pre_close")-_xll.rtd_tick_data($A11,"pre_close")</f>
        <v>20</v>
      </c>
      <c r="C27" s="2">
        <f t="shared" ca="1" si="0"/>
        <v>-320</v>
      </c>
      <c r="D27" s="2">
        <f t="shared" ca="1" si="1"/>
        <v>90</v>
      </c>
      <c r="E27" s="26">
        <f t="shared" ca="1" si="2"/>
        <v>70</v>
      </c>
      <c r="F27" s="27"/>
      <c r="G27" s="25">
        <f t="shared" ca="1" si="3"/>
        <v>70</v>
      </c>
      <c r="H27" s="25"/>
    </row>
    <row r="28" spans="1:20" x14ac:dyDescent="0.3">
      <c r="A28" s="21">
        <v>44075</v>
      </c>
      <c r="B28" s="2" cm="1">
        <f t="array" aca="1" ref="B28" ca="1">_xll.rtd_tick_data($A13,"pre_close")-_xll.rtd_tick_data($A12,"pre_close")</f>
        <v>110</v>
      </c>
      <c r="C28" s="2">
        <f t="shared" ca="1" si="0"/>
        <v>-39630</v>
      </c>
      <c r="D28" s="2">
        <f t="shared" ca="1" si="1"/>
        <v>-39530</v>
      </c>
      <c r="E28" s="26">
        <f t="shared" ca="1" si="2"/>
        <v>-39640</v>
      </c>
      <c r="F28" s="27"/>
      <c r="G28" s="25">
        <f t="shared" ca="1" si="3"/>
        <v>-39640</v>
      </c>
      <c r="H28" s="25"/>
    </row>
    <row r="29" spans="1:20" x14ac:dyDescent="0.3">
      <c r="A29" s="21">
        <v>44105</v>
      </c>
      <c r="B29" s="2" cm="1">
        <f t="array" aca="1" ref="B29" ca="1">_xll.rtd_tick_data($A14,"pre_close")-_xll.rtd_tick_data($A13,"pre_close")</f>
        <v>40010</v>
      </c>
      <c r="C29" s="2">
        <f t="shared" ca="1" si="0"/>
        <v>39580</v>
      </c>
      <c r="D29" s="2">
        <f t="shared" ca="1" si="1"/>
        <v>39680</v>
      </c>
      <c r="E29" s="26">
        <f t="shared" ca="1" si="2"/>
        <v>-330</v>
      </c>
      <c r="F29" s="27"/>
      <c r="G29" s="25">
        <f t="shared" ca="1" si="3"/>
        <v>-330</v>
      </c>
      <c r="H29" s="25"/>
    </row>
    <row r="30" spans="1:20" x14ac:dyDescent="0.3">
      <c r="A30" s="21">
        <v>44136</v>
      </c>
      <c r="B30" s="2" cm="1">
        <f t="array" aca="1" ref="B30" ca="1">_xll.rtd_tick_data($A15,"pre_close")-_xll.rtd_tick_data($A14,"pre_close")</f>
        <v>50</v>
      </c>
      <c r="C30" s="2">
        <f t="shared" ca="1" si="0"/>
        <v>120</v>
      </c>
      <c r="D30" s="2">
        <f t="shared" ca="1" si="1"/>
        <v>150</v>
      </c>
      <c r="E30" s="26">
        <f t="shared" ca="1" si="2"/>
        <v>100</v>
      </c>
      <c r="F30" s="27"/>
      <c r="G30" s="25">
        <f t="shared" ca="1" si="3"/>
        <v>100</v>
      </c>
      <c r="H30" s="25"/>
    </row>
    <row r="31" spans="1:20" x14ac:dyDescent="0.3">
      <c r="A31" s="21">
        <v>44166</v>
      </c>
      <c r="B31" s="2" cm="1">
        <f t="array" aca="1" ref="B31" ca="1">_xll.rtd_tick_data($A16,"pre_close")-_xll.rtd_tick_data($A15,"pre_close")</f>
        <v>220</v>
      </c>
      <c r="C31" s="2">
        <f t="shared" ca="1" si="0"/>
        <v>180</v>
      </c>
      <c r="D31" s="2">
        <f t="shared" ca="1" si="1"/>
        <v>110</v>
      </c>
      <c r="E31" s="26">
        <f t="shared" ca="1" si="2"/>
        <v>-110</v>
      </c>
      <c r="F31" s="27"/>
      <c r="G31" s="25">
        <f t="shared" ca="1" si="3"/>
        <v>-110</v>
      </c>
      <c r="H31" s="25"/>
    </row>
    <row r="32" spans="1:20" x14ac:dyDescent="0.3">
      <c r="A32" s="21">
        <v>44197</v>
      </c>
      <c r="B32" s="2" cm="1">
        <f t="array" aca="1" ref="B32" ca="1">_xll.rtd_tick_data($A17,"pre_close")-_xll.rtd_tick_data($A16,"pre_close")</f>
        <v>70</v>
      </c>
      <c r="C32" s="2">
        <f t="shared" ca="1" si="0"/>
        <v>120</v>
      </c>
      <c r="D32" s="2">
        <f t="shared" ca="1" si="1"/>
        <v>60</v>
      </c>
      <c r="E32" s="26">
        <f t="shared" ca="1" si="2"/>
        <v>-10</v>
      </c>
      <c r="F32" s="27"/>
      <c r="G32" s="25">
        <f t="shared" ca="1" si="3"/>
        <v>-10</v>
      </c>
      <c r="H32" s="25"/>
    </row>
    <row r="33" spans="1:8" x14ac:dyDescent="0.3">
      <c r="A33" s="22">
        <v>44228</v>
      </c>
      <c r="B33" s="2" cm="1">
        <f t="array" aca="1" ref="B33" ca="1">_xll.rtd_tick_data($A18,"pre_close")-_xll.rtd_tick_data($A17,"pre_close")</f>
        <v>190</v>
      </c>
      <c r="C33" s="2">
        <f t="shared" ca="1" si="0"/>
        <v>250</v>
      </c>
      <c r="D33" s="2">
        <f t="shared" ca="1" si="1"/>
        <v>120</v>
      </c>
      <c r="E33" s="26">
        <f t="shared" ca="1" si="2"/>
        <v>-70</v>
      </c>
      <c r="F33" s="27"/>
      <c r="G33" s="25">
        <f t="shared" ca="1" si="3"/>
        <v>-70</v>
      </c>
      <c r="H33" s="25"/>
    </row>
    <row r="34" spans="1:8" x14ac:dyDescent="0.3">
      <c r="A34" s="6"/>
    </row>
  </sheetData>
  <mergeCells count="36">
    <mergeCell ref="G22:H22"/>
    <mergeCell ref="T20:T23"/>
    <mergeCell ref="G27:H27"/>
    <mergeCell ref="G26:H26"/>
    <mergeCell ref="G24:H24"/>
    <mergeCell ref="E32:F32"/>
    <mergeCell ref="E33:F33"/>
    <mergeCell ref="A1:D1"/>
    <mergeCell ref="A2:A3"/>
    <mergeCell ref="B2:B3"/>
    <mergeCell ref="C2:D3"/>
    <mergeCell ref="E2:H3"/>
    <mergeCell ref="E4:F5"/>
    <mergeCell ref="G4:H5"/>
    <mergeCell ref="C4:D5"/>
    <mergeCell ref="B4:B5"/>
    <mergeCell ref="A4:A5"/>
    <mergeCell ref="A20:H21"/>
    <mergeCell ref="E22:F22"/>
    <mergeCell ref="G33:H33"/>
    <mergeCell ref="G32:H32"/>
    <mergeCell ref="G23:H23"/>
    <mergeCell ref="G25:H25"/>
    <mergeCell ref="G29:H29"/>
    <mergeCell ref="G31:H31"/>
    <mergeCell ref="E23:F23"/>
    <mergeCell ref="E24:F24"/>
    <mergeCell ref="E25:F25"/>
    <mergeCell ref="E26:F26"/>
    <mergeCell ref="E28:F28"/>
    <mergeCell ref="E29:F29"/>
    <mergeCell ref="E30:F30"/>
    <mergeCell ref="E31:F31"/>
    <mergeCell ref="E27:F27"/>
    <mergeCell ref="G30:H30"/>
    <mergeCell ref="G28:H28"/>
  </mergeCells>
  <phoneticPr fontId="1" type="noConversion"/>
  <conditionalFormatting sqref="G7:G15">
    <cfRule type="dataBar" priority="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{E746A63D-58DC-46F6-AC27-6F4814138A14}</x14:id>
        </ext>
      </extLst>
    </cfRule>
  </conditionalFormatting>
  <conditionalFormatting sqref="G16">
    <cfRule type="dataBar" priority="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{3CC0C53A-CFA5-42C6-9CA4-3682B5991431}</x14:id>
        </ext>
      </extLst>
    </cfRule>
  </conditionalFormatting>
  <conditionalFormatting sqref="G17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{6FB989FB-FC6C-485D-B668-652775152098}</x14:id>
        </ext>
      </extLst>
    </cfRule>
  </conditionalFormatting>
  <conditionalFormatting sqref="G18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{EE802A70-B3F3-4F59-9246-38751EFAA98E}</x14:id>
        </ext>
      </extLst>
    </cfRule>
  </conditionalFormatting>
  <conditionalFormatting sqref="G23:H33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{60DEA94F-BA89-4629-BA4B-549959734D58}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46A63D-58DC-46F6-AC27-6F4814138A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G7:G15</xm:sqref>
        </x14:conditionalFormatting>
        <x14:conditionalFormatting xmlns:xm="http://schemas.microsoft.com/office/excel/2006/main">
          <x14:cfRule type="dataBar" id="{3CC0C53A-CFA5-42C6-9CA4-3682B59914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6FB989FB-FC6C-485D-B668-6527751520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EE802A70-B3F3-4F59-9246-38751EFAA9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60DEA94F-BA89-4629-BA4B-549959734D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G23:H33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2020-03-27T12:26:51Z</dcterms:modified>
</cp:coreProperties>
</file>