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38653\Desktop\"/>
    </mc:Choice>
  </mc:AlternateContent>
  <xr:revisionPtr revIDLastSave="0" documentId="8_{3A53D228-D794-4110-A0F2-FFFE39284510}" xr6:coauthVersionLast="47" xr6:coauthVersionMax="47" xr10:uidLastSave="{00000000-0000-0000-0000-000000000000}"/>
  <bookViews>
    <workbookView xWindow="28680" yWindow="-120" windowWidth="29040" windowHeight="17640" xr2:uid="{329A3C6C-865C-4CA6-9422-EC8F4E79D9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20" i="1" s="1"/>
  <c r="H19" i="1"/>
  <c r="G11" i="1"/>
  <c r="H11" i="1"/>
  <c r="I11" i="1"/>
  <c r="J11" i="1"/>
  <c r="K11" i="1"/>
  <c r="L11" i="1"/>
  <c r="M11" i="1"/>
  <c r="G12" i="1"/>
  <c r="H12" i="1"/>
  <c r="I12" i="1"/>
  <c r="J12" i="1"/>
  <c r="K12" i="1"/>
  <c r="L12" i="1"/>
  <c r="M12" i="1"/>
  <c r="G13" i="1"/>
  <c r="H13" i="1"/>
  <c r="F20" i="1"/>
  <c r="I10" i="1" s="1"/>
  <c r="I20" i="1" s="1"/>
  <c r="A17" i="1"/>
  <c r="E19" i="1" s="1"/>
  <c r="F19" i="1" s="1"/>
  <c r="A14" i="1"/>
  <c r="C15" i="1"/>
  <c r="C16" i="1"/>
  <c r="C17" i="1"/>
  <c r="C18" i="1"/>
  <c r="C19" i="1"/>
  <c r="C14" i="1"/>
  <c r="E16" i="1"/>
  <c r="F16" i="1" s="1"/>
  <c r="E15" i="1"/>
  <c r="F15" i="1" s="1"/>
  <c r="E14" i="1"/>
  <c r="F14" i="1" s="1"/>
  <c r="D19" i="1"/>
  <c r="D18" i="1"/>
  <c r="D17" i="1"/>
  <c r="D16" i="1"/>
  <c r="D15" i="1"/>
  <c r="D14" i="1"/>
  <c r="M3" i="1"/>
  <c r="M13" i="1" s="1"/>
  <c r="L3" i="1"/>
  <c r="L13" i="1" s="1"/>
  <c r="K3" i="1"/>
  <c r="K13" i="1" s="1"/>
  <c r="J3" i="1"/>
  <c r="J13" i="1" s="1"/>
  <c r="I3" i="1"/>
  <c r="I13" i="1" s="1"/>
  <c r="H3" i="1"/>
  <c r="M10" i="1" l="1"/>
  <c r="M20" i="1" s="1"/>
  <c r="L10" i="1"/>
  <c r="L20" i="1" s="1"/>
  <c r="K10" i="1"/>
  <c r="K20" i="1" s="1"/>
  <c r="J10" i="1"/>
  <c r="J20" i="1" s="1"/>
  <c r="E18" i="1"/>
  <c r="F18" i="1" s="1"/>
  <c r="E17" i="1"/>
  <c r="F17" i="1" s="1"/>
  <c r="K5" i="1"/>
  <c r="K15" i="1" s="1"/>
  <c r="J6" i="1"/>
  <c r="J16" i="1" s="1"/>
  <c r="J7" i="1"/>
  <c r="J17" i="1" s="1"/>
  <c r="H8" i="1"/>
  <c r="H18" i="1" s="1"/>
  <c r="H9" i="1"/>
  <c r="M9" i="1"/>
  <c r="M19" i="1" s="1"/>
  <c r="I7" i="1"/>
  <c r="I17" i="1" s="1"/>
  <c r="I4" i="1"/>
  <c r="I14" i="1" s="1"/>
  <c r="J4" i="1"/>
  <c r="J14" i="1" s="1"/>
  <c r="K4" i="1"/>
  <c r="K14" i="1" s="1"/>
  <c r="L4" i="1"/>
  <c r="L14" i="1" s="1"/>
  <c r="H4" i="1"/>
  <c r="H14" i="1" s="1"/>
  <c r="M4" i="1"/>
  <c r="M14" i="1" s="1"/>
  <c r="L6" i="1"/>
  <c r="L16" i="1" s="1"/>
  <c r="K9" i="1"/>
  <c r="K19" i="1" s="1"/>
  <c r="L5" i="1"/>
  <c r="L15" i="1" s="1"/>
  <c r="J9" i="1"/>
  <c r="J19" i="1" s="1"/>
  <c r="D3" i="1"/>
  <c r="E3" i="1" s="1"/>
  <c r="D6" i="1"/>
  <c r="E6" i="1" s="1"/>
  <c r="J5" i="1"/>
  <c r="J15" i="1" s="1"/>
  <c r="I5" i="1"/>
  <c r="I15" i="1" s="1"/>
  <c r="H5" i="1"/>
  <c r="H15" i="1" s="1"/>
  <c r="K6" i="1"/>
  <c r="K16" i="1" s="1"/>
  <c r="I6" i="1"/>
  <c r="I16" i="1" s="1"/>
  <c r="D7" i="1"/>
  <c r="E7" i="1" s="1"/>
  <c r="I8" i="1"/>
  <c r="I18" i="1" s="1"/>
  <c r="L9" i="1"/>
  <c r="L19" i="1" s="1"/>
  <c r="M5" i="1"/>
  <c r="M15" i="1" s="1"/>
  <c r="J8" i="1"/>
  <c r="J18" i="1" s="1"/>
  <c r="M7" i="1"/>
  <c r="M17" i="1" s="1"/>
  <c r="I9" i="1"/>
  <c r="I19" i="1" s="1"/>
  <c r="D5" i="1"/>
  <c r="E5" i="1" s="1"/>
  <c r="D4" i="1"/>
  <c r="E4" i="1" s="1"/>
  <c r="L7" i="1"/>
  <c r="L17" i="1" s="1"/>
  <c r="H6" i="1"/>
  <c r="H16" i="1" s="1"/>
  <c r="M6" i="1"/>
  <c r="M16" i="1" s="1"/>
  <c r="M8" i="1"/>
  <c r="M18" i="1" s="1"/>
  <c r="L8" i="1"/>
  <c r="L18" i="1" s="1"/>
  <c r="K8" i="1"/>
  <c r="K18" i="1" s="1"/>
  <c r="D8" i="1"/>
  <c r="E8" i="1" s="1"/>
  <c r="K7" i="1"/>
  <c r="K17" i="1" s="1"/>
  <c r="H7" i="1"/>
  <c r="H17" i="1" s="1"/>
</calcChain>
</file>

<file path=xl/sharedStrings.xml><?xml version="1.0" encoding="utf-8"?>
<sst xmlns="http://schemas.openxmlformats.org/spreadsheetml/2006/main" count="26" uniqueCount="23">
  <si>
    <t>Ekran</t>
  </si>
  <si>
    <t>Komponent</t>
  </si>
  <si>
    <t>Silnik elektryczny</t>
  </si>
  <si>
    <t>rasbery Pi zero idle</t>
  </si>
  <si>
    <t>rasbery Pi zero stress</t>
  </si>
  <si>
    <t>Bateria 18650</t>
  </si>
  <si>
    <t>czujnik odległości</t>
  </si>
  <si>
    <t>Przetwornica step down</t>
  </si>
  <si>
    <t xml:space="preserve"> Długość pracy w zależności od baterii, bateria połączona szeregowo</t>
  </si>
  <si>
    <t>Pojemność łącznie</t>
  </si>
  <si>
    <t>Czas pracy łącznie
przy maksymalnym obciązeniu [h]</t>
  </si>
  <si>
    <t>Ilość podejść do ekranu</t>
  </si>
  <si>
    <t>Uruchomień w ciągu jenej 
godziny przy pracy 10h</t>
  </si>
  <si>
    <t>Praca ciągła przy podejsciu[min]</t>
  </si>
  <si>
    <t>Ilośc sztuk łącznie 
jeśli 2P czyli 7.2V</t>
  </si>
  <si>
    <t>pobór prądu idle [mAh]</t>
  </si>
  <si>
    <t>Zapotrzebowanie
 na prąd [mAh]</t>
  </si>
  <si>
    <t>Ile sztuk łącznie jesli 1P czyli 3.6v</t>
  </si>
  <si>
    <t>Ilośc sztuk 
równolegle</t>
  </si>
  <si>
    <t>Pojemność 
baterii</t>
  </si>
  <si>
    <t>ile dni będzie 
działać na idle</t>
  </si>
  <si>
    <t>Power bank</t>
  </si>
  <si>
    <t>Li 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</si>
</sst>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5" borderId="4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 wrapText="1"/>
    </xf>
    <xf numFmtId="2" fontId="0" fillId="3" borderId="12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2" fontId="0" fillId="3" borderId="27" xfId="0" applyNumberFormat="1" applyFill="1" applyBorder="1" applyAlignment="1">
      <alignment horizontal="center" vertical="center"/>
    </xf>
    <xf numFmtId="2" fontId="0" fillId="3" borderId="26" xfId="0" applyNumberFormat="1" applyFill="1" applyBorder="1" applyAlignment="1">
      <alignment horizontal="center" vertical="center"/>
    </xf>
    <xf numFmtId="2" fontId="0" fillId="3" borderId="28" xfId="0" applyNumberForma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88E-96FD-4E8B-BF07-A4818B56E5BC}">
  <dimension ref="A1:M22"/>
  <sheetViews>
    <sheetView tabSelected="1" zoomScale="130" zoomScaleNormal="130" workbookViewId="0">
      <selection activeCell="F7" sqref="F7"/>
    </sheetView>
  </sheetViews>
  <sheetFormatPr defaultRowHeight="14.4" x14ac:dyDescent="0.3"/>
  <cols>
    <col min="1" max="1" width="20.77734375" bestFit="1" customWidth="1"/>
    <col min="2" max="2" width="15.21875" bestFit="1" customWidth="1"/>
    <col min="3" max="3" width="16" bestFit="1" customWidth="1"/>
    <col min="4" max="4" width="20.33203125" bestFit="1" customWidth="1"/>
    <col min="5" max="5" width="16" bestFit="1" customWidth="1"/>
    <col min="6" max="6" width="41.33203125" bestFit="1" customWidth="1"/>
    <col min="7" max="7" width="42.44140625" bestFit="1" customWidth="1"/>
    <col min="8" max="11" width="12.77734375" bestFit="1" customWidth="1"/>
    <col min="12" max="13" width="6.6640625" bestFit="1" customWidth="1"/>
    <col min="14" max="14" width="6.44140625" bestFit="1" customWidth="1"/>
  </cols>
  <sheetData>
    <row r="1" spans="1:13" ht="28.8" x14ac:dyDescent="0.3">
      <c r="A1" s="16" t="s">
        <v>1</v>
      </c>
      <c r="B1" s="17" t="s">
        <v>16</v>
      </c>
      <c r="C1" s="34" t="s">
        <v>9</v>
      </c>
      <c r="D1" s="34" t="s">
        <v>15</v>
      </c>
      <c r="E1" s="35" t="s">
        <v>20</v>
      </c>
      <c r="G1" s="16" t="s">
        <v>11</v>
      </c>
      <c r="H1" s="18">
        <v>5</v>
      </c>
      <c r="I1" s="18">
        <v>5</v>
      </c>
      <c r="J1" s="18">
        <v>5</v>
      </c>
      <c r="K1" s="18">
        <v>10</v>
      </c>
      <c r="L1" s="18">
        <v>10</v>
      </c>
      <c r="M1" s="18">
        <v>10</v>
      </c>
    </row>
    <row r="2" spans="1:13" x14ac:dyDescent="0.3">
      <c r="A2" s="20" t="s">
        <v>0</v>
      </c>
      <c r="B2" s="19">
        <v>850</v>
      </c>
      <c r="C2" s="34"/>
      <c r="D2" s="34"/>
      <c r="E2" s="36"/>
      <c r="G2" s="16" t="s">
        <v>13</v>
      </c>
      <c r="H2" s="18">
        <v>0.5</v>
      </c>
      <c r="I2" s="18">
        <v>1</v>
      </c>
      <c r="J2" s="18">
        <v>2</v>
      </c>
      <c r="K2" s="18">
        <v>0.5</v>
      </c>
      <c r="L2" s="18">
        <v>1</v>
      </c>
      <c r="M2" s="18">
        <v>2</v>
      </c>
    </row>
    <row r="3" spans="1:13" x14ac:dyDescent="0.3">
      <c r="A3" s="20" t="s">
        <v>5</v>
      </c>
      <c r="B3" s="19">
        <v>2500</v>
      </c>
      <c r="C3" s="2">
        <v>5000</v>
      </c>
      <c r="D3" s="2">
        <f t="shared" ref="D3:D8" si="0">E14/$B$7</f>
        <v>50</v>
      </c>
      <c r="E3" s="12">
        <f>D3/12</f>
        <v>4.166666666666667</v>
      </c>
      <c r="G3" s="16" t="s">
        <v>12</v>
      </c>
      <c r="H3" s="18">
        <f>H1*10</f>
        <v>50</v>
      </c>
      <c r="I3" s="18">
        <f t="shared" ref="I3:M3" si="1">I1*10</f>
        <v>50</v>
      </c>
      <c r="J3" s="18">
        <f t="shared" si="1"/>
        <v>50</v>
      </c>
      <c r="K3" s="18">
        <f t="shared" si="1"/>
        <v>100</v>
      </c>
      <c r="L3" s="18">
        <f t="shared" si="1"/>
        <v>100</v>
      </c>
      <c r="M3" s="18">
        <f t="shared" si="1"/>
        <v>100</v>
      </c>
    </row>
    <row r="4" spans="1:13" x14ac:dyDescent="0.3">
      <c r="A4" s="20" t="s">
        <v>5</v>
      </c>
      <c r="B4" s="19">
        <v>3500</v>
      </c>
      <c r="C4" s="2">
        <v>7500</v>
      </c>
      <c r="D4" s="2">
        <f t="shared" si="0"/>
        <v>75</v>
      </c>
      <c r="E4" s="12">
        <f t="shared" ref="E4:E7" si="2">D4/12</f>
        <v>6.25</v>
      </c>
      <c r="G4" s="40"/>
      <c r="H4" s="9">
        <f t="shared" ref="H4:M10" si="3">$F14/(H$2*H$3/60)</f>
        <v>11.320754716981133</v>
      </c>
      <c r="I4" s="9">
        <f t="shared" si="3"/>
        <v>5.6603773584905666</v>
      </c>
      <c r="J4" s="9">
        <f t="shared" si="3"/>
        <v>2.8301886792452833</v>
      </c>
      <c r="K4" s="9">
        <f t="shared" si="3"/>
        <v>5.6603773584905666</v>
      </c>
      <c r="L4" s="9">
        <f t="shared" si="3"/>
        <v>2.8301886792452833</v>
      </c>
      <c r="M4" s="9">
        <f t="shared" si="3"/>
        <v>1.4150943396226416</v>
      </c>
    </row>
    <row r="5" spans="1:13" x14ac:dyDescent="0.3">
      <c r="A5" s="20" t="s">
        <v>2</v>
      </c>
      <c r="B5" s="19">
        <v>70</v>
      </c>
      <c r="C5" s="2">
        <v>10000</v>
      </c>
      <c r="D5" s="2">
        <f t="shared" si="0"/>
        <v>100</v>
      </c>
      <c r="E5" s="12">
        <f t="shared" si="2"/>
        <v>8.3333333333333339</v>
      </c>
      <c r="G5" s="40"/>
      <c r="H5" s="9">
        <f t="shared" si="3"/>
        <v>16.981132075471699</v>
      </c>
      <c r="I5" s="9">
        <f t="shared" si="3"/>
        <v>8.4905660377358494</v>
      </c>
      <c r="J5" s="9">
        <f t="shared" si="3"/>
        <v>4.2452830188679247</v>
      </c>
      <c r="K5" s="9">
        <f t="shared" si="3"/>
        <v>8.4905660377358494</v>
      </c>
      <c r="L5" s="9">
        <f t="shared" si="3"/>
        <v>4.2452830188679247</v>
      </c>
      <c r="M5" s="9">
        <f t="shared" si="3"/>
        <v>2.1226415094339623</v>
      </c>
    </row>
    <row r="6" spans="1:13" x14ac:dyDescent="0.3">
      <c r="A6" s="20" t="s">
        <v>6</v>
      </c>
      <c r="B6" s="19">
        <v>20</v>
      </c>
      <c r="C6" s="3">
        <v>7000</v>
      </c>
      <c r="D6" s="3">
        <f t="shared" si="0"/>
        <v>70</v>
      </c>
      <c r="E6" s="14">
        <f t="shared" si="2"/>
        <v>5.833333333333333</v>
      </c>
      <c r="G6" s="40"/>
      <c r="H6" s="9">
        <f t="shared" si="3"/>
        <v>22.641509433962266</v>
      </c>
      <c r="I6" s="9">
        <f t="shared" si="3"/>
        <v>11.320754716981133</v>
      </c>
      <c r="J6" s="9">
        <f t="shared" si="3"/>
        <v>5.6603773584905666</v>
      </c>
      <c r="K6" s="9">
        <f t="shared" si="3"/>
        <v>11.320754716981133</v>
      </c>
      <c r="L6" s="9">
        <f t="shared" si="3"/>
        <v>5.6603773584905666</v>
      </c>
      <c r="M6" s="9">
        <f t="shared" si="3"/>
        <v>2.8301886792452833</v>
      </c>
    </row>
    <row r="7" spans="1:13" x14ac:dyDescent="0.3">
      <c r="A7" s="20" t="s">
        <v>3</v>
      </c>
      <c r="B7" s="19">
        <v>100</v>
      </c>
      <c r="C7" s="3">
        <v>10500</v>
      </c>
      <c r="D7" s="3">
        <f t="shared" si="0"/>
        <v>105</v>
      </c>
      <c r="E7" s="14">
        <f t="shared" si="2"/>
        <v>8.75</v>
      </c>
      <c r="G7" s="40"/>
      <c r="H7" s="9">
        <f t="shared" si="3"/>
        <v>15.849056603773583</v>
      </c>
      <c r="I7" s="9">
        <f t="shared" si="3"/>
        <v>7.9245283018867916</v>
      </c>
      <c r="J7" s="9">
        <f t="shared" si="3"/>
        <v>3.9622641509433958</v>
      </c>
      <c r="K7" s="9">
        <f t="shared" si="3"/>
        <v>7.9245283018867916</v>
      </c>
      <c r="L7" s="9">
        <f t="shared" si="3"/>
        <v>3.9622641509433958</v>
      </c>
      <c r="M7" s="9">
        <f t="shared" si="3"/>
        <v>1.9811320754716979</v>
      </c>
    </row>
    <row r="8" spans="1:13" x14ac:dyDescent="0.3">
      <c r="A8" s="20" t="s">
        <v>4</v>
      </c>
      <c r="B8" s="19">
        <v>120</v>
      </c>
      <c r="C8" s="3">
        <v>14000</v>
      </c>
      <c r="D8" s="3">
        <f t="shared" si="0"/>
        <v>140</v>
      </c>
      <c r="E8" s="14">
        <f>D8/12</f>
        <v>11.666666666666666</v>
      </c>
      <c r="G8" s="40"/>
      <c r="H8" s="9">
        <f t="shared" si="3"/>
        <v>23.773584905660375</v>
      </c>
      <c r="I8" s="9">
        <f t="shared" si="3"/>
        <v>11.886792452830187</v>
      </c>
      <c r="J8" s="9">
        <f t="shared" si="3"/>
        <v>5.9433962264150937</v>
      </c>
      <c r="K8" s="9">
        <f t="shared" si="3"/>
        <v>11.886792452830187</v>
      </c>
      <c r="L8" s="9">
        <f t="shared" si="3"/>
        <v>5.9433962264150937</v>
      </c>
      <c r="M8" s="9">
        <f t="shared" si="3"/>
        <v>2.9716981132075468</v>
      </c>
    </row>
    <row r="9" spans="1:13" x14ac:dyDescent="0.3">
      <c r="A9" t="s">
        <v>7</v>
      </c>
      <c r="C9" s="1"/>
      <c r="G9" s="40"/>
      <c r="H9" s="9">
        <f t="shared" si="3"/>
        <v>31.698113207547166</v>
      </c>
      <c r="I9" s="9">
        <f t="shared" si="3"/>
        <v>15.849056603773583</v>
      </c>
      <c r="J9" s="9">
        <f t="shared" si="3"/>
        <v>7.9245283018867916</v>
      </c>
      <c r="K9" s="9">
        <f t="shared" si="3"/>
        <v>15.849056603773583</v>
      </c>
      <c r="L9" s="9">
        <f t="shared" si="3"/>
        <v>7.9245283018867916</v>
      </c>
      <c r="M9" s="9">
        <f t="shared" si="3"/>
        <v>3.9622641509433958</v>
      </c>
    </row>
    <row r="10" spans="1:13" ht="15" thickBot="1" x14ac:dyDescent="0.35">
      <c r="H10" s="29">
        <f t="shared" si="3"/>
        <v>22.641509433962266</v>
      </c>
      <c r="I10" s="29">
        <f t="shared" si="3"/>
        <v>11.320754716981133</v>
      </c>
      <c r="J10" s="29">
        <f t="shared" si="3"/>
        <v>5.6603773584905666</v>
      </c>
      <c r="K10" s="29">
        <f t="shared" si="3"/>
        <v>11.320754716981133</v>
      </c>
      <c r="L10" s="29">
        <f t="shared" si="3"/>
        <v>5.6603773584905666</v>
      </c>
      <c r="M10" s="29">
        <f t="shared" si="3"/>
        <v>2.8301886792452833</v>
      </c>
    </row>
    <row r="11" spans="1:13" ht="14.4" customHeight="1" x14ac:dyDescent="0.3">
      <c r="A11" s="34" t="s">
        <v>8</v>
      </c>
      <c r="B11" s="34"/>
      <c r="C11" s="34"/>
      <c r="D11" s="34"/>
      <c r="E11" s="34"/>
      <c r="F11" s="36"/>
      <c r="G11" s="30" t="str">
        <f t="shared" ref="G11:M13" si="4">G1</f>
        <v>Ilość podejść do ekranu</v>
      </c>
      <c r="H11" s="25">
        <f t="shared" si="4"/>
        <v>5</v>
      </c>
      <c r="I11" s="25">
        <f t="shared" si="4"/>
        <v>5</v>
      </c>
      <c r="J11" s="25">
        <f t="shared" si="4"/>
        <v>5</v>
      </c>
      <c r="K11" s="25">
        <f t="shared" si="4"/>
        <v>10</v>
      </c>
      <c r="L11" s="25">
        <f t="shared" si="4"/>
        <v>10</v>
      </c>
      <c r="M11" s="31">
        <f t="shared" si="4"/>
        <v>10</v>
      </c>
    </row>
    <row r="12" spans="1:13" x14ac:dyDescent="0.3">
      <c r="A12" s="34"/>
      <c r="B12" s="34"/>
      <c r="C12" s="34"/>
      <c r="D12" s="34"/>
      <c r="E12" s="34"/>
      <c r="F12" s="36"/>
      <c r="G12" s="32" t="str">
        <f t="shared" si="4"/>
        <v>Praca ciągła przy podejsciu[min]</v>
      </c>
      <c r="H12" s="18">
        <f t="shared" si="4"/>
        <v>0.5</v>
      </c>
      <c r="I12" s="18">
        <f t="shared" si="4"/>
        <v>1</v>
      </c>
      <c r="J12" s="18">
        <f t="shared" si="4"/>
        <v>2</v>
      </c>
      <c r="K12" s="18">
        <f t="shared" si="4"/>
        <v>0.5</v>
      </c>
      <c r="L12" s="18">
        <f t="shared" si="4"/>
        <v>1</v>
      </c>
      <c r="M12" s="33">
        <f t="shared" si="4"/>
        <v>2</v>
      </c>
    </row>
    <row r="13" spans="1:13" ht="29.4" thickBot="1" x14ac:dyDescent="0.35">
      <c r="A13" s="23" t="s">
        <v>19</v>
      </c>
      <c r="B13" s="23" t="s">
        <v>18</v>
      </c>
      <c r="C13" s="23" t="s">
        <v>17</v>
      </c>
      <c r="D13" s="23" t="s">
        <v>14</v>
      </c>
      <c r="E13" s="24" t="s">
        <v>9</v>
      </c>
      <c r="F13" s="27" t="s">
        <v>10</v>
      </c>
      <c r="G13" s="32" t="str">
        <f t="shared" si="4"/>
        <v>Uruchomień w ciągu jenej 
godziny przy pracy 10h</v>
      </c>
      <c r="H13" s="18">
        <f t="shared" si="4"/>
        <v>50</v>
      </c>
      <c r="I13" s="18">
        <f t="shared" si="4"/>
        <v>50</v>
      </c>
      <c r="J13" s="18">
        <f t="shared" si="4"/>
        <v>50</v>
      </c>
      <c r="K13" s="18">
        <f t="shared" si="4"/>
        <v>100</v>
      </c>
      <c r="L13" s="18">
        <f t="shared" si="4"/>
        <v>100</v>
      </c>
      <c r="M13" s="33">
        <f t="shared" si="4"/>
        <v>100</v>
      </c>
    </row>
    <row r="14" spans="1:13" x14ac:dyDescent="0.3">
      <c r="A14" s="37">
        <f>B3</f>
        <v>2500</v>
      </c>
      <c r="B14" s="21">
        <v>2</v>
      </c>
      <c r="C14" s="5">
        <f>B14</f>
        <v>2</v>
      </c>
      <c r="D14" s="6">
        <f>2*B14</f>
        <v>4</v>
      </c>
      <c r="E14" s="6">
        <f>B14*$A$14</f>
        <v>5000</v>
      </c>
      <c r="F14" s="11">
        <f t="shared" ref="F14:F19" si="5">E14/($B$2+$B$5+$B$6+$B$8)</f>
        <v>4.716981132075472</v>
      </c>
      <c r="G14" s="56" t="s">
        <v>22</v>
      </c>
      <c r="H14" s="9">
        <f t="shared" ref="H14:M20" si="6">H4</f>
        <v>11.320754716981133</v>
      </c>
      <c r="I14" s="9">
        <f t="shared" si="6"/>
        <v>5.6603773584905666</v>
      </c>
      <c r="J14" s="9">
        <f t="shared" si="6"/>
        <v>2.8301886792452833</v>
      </c>
      <c r="K14" s="9">
        <f t="shared" si="6"/>
        <v>5.6603773584905666</v>
      </c>
      <c r="L14" s="9">
        <f t="shared" si="6"/>
        <v>2.8301886792452833</v>
      </c>
      <c r="M14" s="10">
        <f t="shared" si="6"/>
        <v>1.4150943396226416</v>
      </c>
    </row>
    <row r="15" spans="1:13" x14ac:dyDescent="0.3">
      <c r="A15" s="38"/>
      <c r="B15" s="18">
        <v>3</v>
      </c>
      <c r="C15" s="2">
        <f t="shared" ref="C15:C19" si="7">B15</f>
        <v>3</v>
      </c>
      <c r="D15" s="2">
        <f t="shared" ref="D15:D19" si="8">2*B15</f>
        <v>6</v>
      </c>
      <c r="E15" s="2">
        <f>B15*$A$14</f>
        <v>7500</v>
      </c>
      <c r="F15" s="12">
        <f t="shared" si="5"/>
        <v>7.0754716981132075</v>
      </c>
      <c r="G15" s="56"/>
      <c r="H15" s="9">
        <f t="shared" si="6"/>
        <v>16.981132075471699</v>
      </c>
      <c r="I15" s="9">
        <f t="shared" si="6"/>
        <v>8.4905660377358494</v>
      </c>
      <c r="J15" s="9">
        <f t="shared" si="6"/>
        <v>4.2452830188679247</v>
      </c>
      <c r="K15" s="9">
        <f t="shared" si="6"/>
        <v>8.4905660377358494</v>
      </c>
      <c r="L15" s="9">
        <f t="shared" si="6"/>
        <v>4.2452830188679247</v>
      </c>
      <c r="M15" s="10">
        <f t="shared" si="6"/>
        <v>2.1226415094339623</v>
      </c>
    </row>
    <row r="16" spans="1:13" ht="15" thickBot="1" x14ac:dyDescent="0.35">
      <c r="A16" s="39"/>
      <c r="B16" s="22">
        <v>4</v>
      </c>
      <c r="C16" s="7">
        <f t="shared" si="7"/>
        <v>4</v>
      </c>
      <c r="D16" s="7">
        <f t="shared" si="8"/>
        <v>8</v>
      </c>
      <c r="E16" s="7">
        <f>B16*$A$14</f>
        <v>10000</v>
      </c>
      <c r="F16" s="13">
        <f t="shared" si="5"/>
        <v>9.433962264150944</v>
      </c>
      <c r="G16" s="56"/>
      <c r="H16" s="9">
        <f t="shared" si="6"/>
        <v>22.641509433962266</v>
      </c>
      <c r="I16" s="9">
        <f t="shared" si="6"/>
        <v>11.320754716981133</v>
      </c>
      <c r="J16" s="9">
        <f t="shared" si="6"/>
        <v>5.6603773584905666</v>
      </c>
      <c r="K16" s="9">
        <f t="shared" si="6"/>
        <v>11.320754716981133</v>
      </c>
      <c r="L16" s="9">
        <f t="shared" si="6"/>
        <v>5.6603773584905666</v>
      </c>
      <c r="M16" s="10">
        <f t="shared" si="6"/>
        <v>2.8301886792452833</v>
      </c>
    </row>
    <row r="17" spans="1:13" x14ac:dyDescent="0.3">
      <c r="A17" s="58">
        <f>B4</f>
        <v>3500</v>
      </c>
      <c r="B17" s="25">
        <v>2</v>
      </c>
      <c r="C17" s="26">
        <f t="shared" si="7"/>
        <v>2</v>
      </c>
      <c r="D17" s="26">
        <f t="shared" si="8"/>
        <v>4</v>
      </c>
      <c r="E17" s="26">
        <f>$A$17*B17</f>
        <v>7000</v>
      </c>
      <c r="F17" s="28">
        <f t="shared" si="5"/>
        <v>6.6037735849056602</v>
      </c>
      <c r="G17" s="56"/>
      <c r="H17" s="9">
        <f t="shared" si="6"/>
        <v>15.849056603773583</v>
      </c>
      <c r="I17" s="9">
        <f t="shared" si="6"/>
        <v>7.9245283018867916</v>
      </c>
      <c r="J17" s="9">
        <f t="shared" si="6"/>
        <v>3.9622641509433958</v>
      </c>
      <c r="K17" s="9">
        <f t="shared" si="6"/>
        <v>7.9245283018867916</v>
      </c>
      <c r="L17" s="9">
        <f t="shared" si="6"/>
        <v>3.9622641509433958</v>
      </c>
      <c r="M17" s="10">
        <f t="shared" si="6"/>
        <v>1.9811320754716979</v>
      </c>
    </row>
    <row r="18" spans="1:13" x14ac:dyDescent="0.3">
      <c r="A18" s="59"/>
      <c r="B18" s="19">
        <v>3</v>
      </c>
      <c r="C18" s="4">
        <f t="shared" si="7"/>
        <v>3</v>
      </c>
      <c r="D18" s="3">
        <f t="shared" si="8"/>
        <v>6</v>
      </c>
      <c r="E18" s="3">
        <f>$A$17*B18</f>
        <v>10500</v>
      </c>
      <c r="F18" s="14">
        <f t="shared" si="5"/>
        <v>9.9056603773584904</v>
      </c>
      <c r="G18" s="56"/>
      <c r="H18" s="9">
        <f t="shared" si="6"/>
        <v>23.773584905660375</v>
      </c>
      <c r="I18" s="9">
        <f t="shared" si="6"/>
        <v>11.886792452830187</v>
      </c>
      <c r="J18" s="9">
        <f t="shared" si="6"/>
        <v>5.9433962264150937</v>
      </c>
      <c r="K18" s="9">
        <f t="shared" si="6"/>
        <v>11.886792452830187</v>
      </c>
      <c r="L18" s="9">
        <f t="shared" si="6"/>
        <v>5.9433962264150937</v>
      </c>
      <c r="M18" s="10">
        <f t="shared" si="6"/>
        <v>2.9716981132075468</v>
      </c>
    </row>
    <row r="19" spans="1:13" ht="15" thickBot="1" x14ac:dyDescent="0.35">
      <c r="A19" s="60"/>
      <c r="B19" s="22">
        <v>4</v>
      </c>
      <c r="C19" s="8">
        <f t="shared" si="7"/>
        <v>4</v>
      </c>
      <c r="D19" s="8">
        <f t="shared" si="8"/>
        <v>8</v>
      </c>
      <c r="E19" s="8">
        <f>$A$17*B19</f>
        <v>14000</v>
      </c>
      <c r="F19" s="15">
        <f t="shared" si="5"/>
        <v>13.20754716981132</v>
      </c>
      <c r="G19" s="56"/>
      <c r="H19" s="9">
        <f t="shared" si="6"/>
        <v>31.698113207547166</v>
      </c>
      <c r="I19" s="9">
        <f t="shared" si="6"/>
        <v>15.849056603773583</v>
      </c>
      <c r="J19" s="9">
        <f t="shared" si="6"/>
        <v>7.9245283018867916</v>
      </c>
      <c r="K19" s="9">
        <f t="shared" si="6"/>
        <v>15.849056603773583</v>
      </c>
      <c r="L19" s="9">
        <f t="shared" si="6"/>
        <v>7.9245283018867916</v>
      </c>
      <c r="M19" s="10">
        <f t="shared" si="6"/>
        <v>3.9622641509433958</v>
      </c>
    </row>
    <row r="20" spans="1:13" ht="14.4" customHeight="1" x14ac:dyDescent="0.3">
      <c r="A20" s="41" t="s">
        <v>21</v>
      </c>
      <c r="B20" s="42"/>
      <c r="C20" s="42"/>
      <c r="D20" s="43"/>
      <c r="E20" s="50">
        <v>10000</v>
      </c>
      <c r="F20" s="53">
        <f t="shared" ref="F20" si="9">E20/($B$2+$B$5+$B$6+$B$8)</f>
        <v>9.433962264150944</v>
      </c>
      <c r="G20" s="56" t="s">
        <v>21</v>
      </c>
      <c r="H20" s="63">
        <f t="shared" si="6"/>
        <v>22.641509433962266</v>
      </c>
      <c r="I20" s="63">
        <f t="shared" si="6"/>
        <v>11.320754716981133</v>
      </c>
      <c r="J20" s="63">
        <f t="shared" si="6"/>
        <v>5.6603773584905666</v>
      </c>
      <c r="K20" s="63">
        <f t="shared" si="6"/>
        <v>11.320754716981133</v>
      </c>
      <c r="L20" s="63">
        <f t="shared" si="6"/>
        <v>5.6603773584905666</v>
      </c>
      <c r="M20" s="61">
        <f t="shared" si="6"/>
        <v>2.8301886792452833</v>
      </c>
    </row>
    <row r="21" spans="1:13" ht="14.4" customHeight="1" x14ac:dyDescent="0.3">
      <c r="A21" s="44"/>
      <c r="B21" s="45"/>
      <c r="C21" s="45"/>
      <c r="D21" s="46"/>
      <c r="E21" s="51"/>
      <c r="F21" s="54"/>
      <c r="G21" s="56"/>
      <c r="H21" s="63"/>
      <c r="I21" s="63"/>
      <c r="J21" s="63"/>
      <c r="K21" s="63"/>
      <c r="L21" s="63"/>
      <c r="M21" s="61"/>
    </row>
    <row r="22" spans="1:13" ht="15" customHeight="1" thickBot="1" x14ac:dyDescent="0.35">
      <c r="A22" s="47"/>
      <c r="B22" s="48"/>
      <c r="C22" s="48"/>
      <c r="D22" s="49"/>
      <c r="E22" s="52"/>
      <c r="F22" s="55"/>
      <c r="G22" s="57"/>
      <c r="H22" s="64"/>
      <c r="I22" s="64"/>
      <c r="J22" s="64"/>
      <c r="K22" s="64"/>
      <c r="L22" s="64"/>
      <c r="M22" s="62"/>
    </row>
  </sheetData>
  <mergeCells count="18">
    <mergeCell ref="M20:M22"/>
    <mergeCell ref="H20:H22"/>
    <mergeCell ref="I20:I22"/>
    <mergeCell ref="J20:J22"/>
    <mergeCell ref="K20:K22"/>
    <mergeCell ref="L20:L22"/>
    <mergeCell ref="A20:D22"/>
    <mergeCell ref="E20:E22"/>
    <mergeCell ref="F20:F22"/>
    <mergeCell ref="G14:G19"/>
    <mergeCell ref="G20:G22"/>
    <mergeCell ref="A17:A19"/>
    <mergeCell ref="D1:D2"/>
    <mergeCell ref="E1:E2"/>
    <mergeCell ref="C1:C2"/>
    <mergeCell ref="A14:A16"/>
    <mergeCell ref="G4:G9"/>
    <mergeCell ref="A11:F12"/>
  </mergeCells>
  <conditionalFormatting sqref="N4:N9">
    <cfRule type="cellIs" dxfId="4" priority="6" operator="greaterThan">
      <formula>7</formula>
    </cfRule>
    <cfRule type="cellIs" dxfId="3" priority="7" operator="greaterThan">
      <formula>7</formula>
    </cfRule>
  </conditionalFormatting>
  <conditionalFormatting sqref="H4:M10">
    <cfRule type="cellIs" dxfId="2" priority="4" operator="greaterThan">
      <formula>5</formula>
    </cfRule>
  </conditionalFormatting>
  <conditionalFormatting sqref="H14:M19 H20">
    <cfRule type="cellIs" dxfId="1" priority="3" operator="greaterThan">
      <formula>5</formula>
    </cfRule>
  </conditionalFormatting>
  <conditionalFormatting sqref="I20:M20">
    <cfRule type="cellIs" dxfId="0" priority="1" operator="greaterThan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Pollok Michal</dc:creator>
  <cp:lastModifiedBy>Pollok Michal</cp:lastModifiedBy>
  <dcterms:created xsi:type="dcterms:W3CDTF">2022-03-23T10:14:29Z</dcterms:created>
  <dcterms:modified xsi:type="dcterms:W3CDTF">2022-04-04T08:44:27Z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2022-03-23T10:14:30Z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75f7643a-a98e-44d5-9452-996751eb47df</vt:lpwstr>
  </property>
  <property fmtid="{D5CDD505-2E9C-101B-9397-08002B2CF9AE}" pid="8" name="MSIP_Label_19540963-e559-4020-8a90-fe8a502c2801_ContentBits">
    <vt:lpwstr>0</vt:lpwstr>
  </property>
</Properties>
</file>