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ПВ" sheetId="5" r:id="rId1"/>
    <sheet name="СЦ" sheetId="6" r:id="rId2"/>
    <sheet name="Оценка" sheetId="7" r:id="rId3"/>
    <sheet name="Лист1" sheetId="8" r:id="rId4"/>
  </sheets>
  <definedNames>
    <definedName name="Bail3">Оценка!$N$11:$N$18</definedName>
    <definedName name="Bali3">Оценка!$N$11:$N$18</definedName>
    <definedName name="Bali4">Оценка!$N$19:$N$28</definedName>
    <definedName name="Bali5">Оценка!$N$29:$N$32</definedName>
    <definedName name="Bali6">Оценка!$N$33:$N$44</definedName>
    <definedName name="Cena1">Оценка!$I$2:$I$10</definedName>
    <definedName name="Cena3">Оценка!$I$11:$I$18</definedName>
    <definedName name="Cena4">Оценка!$I$19:$I$28</definedName>
    <definedName name="Cena5">Оценка!$I$29:$I$32</definedName>
    <definedName name="Cena6">Оценка!$I$33:$I$44</definedName>
    <definedName name="Otsr1">Оценка!$D$2:$D$10</definedName>
    <definedName name="Otsr3">Оценка!$D$11:$D$18</definedName>
    <definedName name="Otsr4">Оценка!$D$19:$D$28</definedName>
    <definedName name="Otsr5">Оценка!$D$29:$D$32</definedName>
    <definedName name="Otsr6">Оценка!$D$33:$D$44</definedName>
  </definedNames>
  <calcPr calcId="145621"/>
</workbook>
</file>

<file path=xl/calcChain.xml><?xml version="1.0" encoding="utf-8"?>
<calcChain xmlns="http://schemas.openxmlformats.org/spreadsheetml/2006/main">
  <c r="H265" i="8" l="1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K180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" i="8"/>
  <c r="H14" i="7" l="1"/>
  <c r="H54" i="7"/>
  <c r="H53" i="7"/>
  <c r="H52" i="7"/>
  <c r="H51" i="7"/>
  <c r="H59" i="7"/>
  <c r="H84" i="7"/>
  <c r="H92" i="7"/>
  <c r="H94" i="7"/>
  <c r="H103" i="7"/>
  <c r="H166" i="7"/>
  <c r="H165" i="7"/>
  <c r="H164" i="7"/>
  <c r="H163" i="7"/>
  <c r="H162" i="7"/>
  <c r="H161" i="7"/>
  <c r="H158" i="7"/>
  <c r="H159" i="7"/>
  <c r="H160" i="7"/>
  <c r="H157" i="7"/>
  <c r="H156" i="7"/>
  <c r="H168" i="7"/>
  <c r="H176" i="7"/>
  <c r="H180" i="7"/>
  <c r="K180" i="7"/>
  <c r="H206" i="7"/>
  <c r="H198" i="7"/>
  <c r="H226" i="7"/>
  <c r="H228" i="7"/>
  <c r="H230" i="7"/>
  <c r="H235" i="7"/>
  <c r="H265" i="7"/>
  <c r="H264" i="7"/>
  <c r="H263" i="7"/>
  <c r="H261" i="7"/>
  <c r="H260" i="7"/>
  <c r="H256" i="7"/>
  <c r="H255" i="7"/>
  <c r="H253" i="7"/>
  <c r="H2" i="7"/>
  <c r="H3" i="7"/>
  <c r="H4" i="7"/>
  <c r="H5" i="7"/>
  <c r="H6" i="7"/>
  <c r="H7" i="7"/>
  <c r="H8" i="7"/>
  <c r="H9" i="7"/>
  <c r="H10" i="7"/>
  <c r="H11" i="7"/>
  <c r="H12" i="7"/>
  <c r="H13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5" i="7"/>
  <c r="H56" i="7"/>
  <c r="H57" i="7"/>
  <c r="H58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5" i="7"/>
  <c r="H86" i="7"/>
  <c r="H87" i="7"/>
  <c r="H88" i="7"/>
  <c r="H89" i="7"/>
  <c r="H90" i="7"/>
  <c r="H91" i="7"/>
  <c r="H93" i="7"/>
  <c r="H95" i="7"/>
  <c r="H96" i="7"/>
  <c r="H97" i="7"/>
  <c r="H98" i="7"/>
  <c r="H99" i="7"/>
  <c r="H100" i="7"/>
  <c r="H101" i="7"/>
  <c r="H102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67" i="7"/>
  <c r="H169" i="7"/>
  <c r="H170" i="7"/>
  <c r="H171" i="7"/>
  <c r="H172" i="7"/>
  <c r="H173" i="7"/>
  <c r="H174" i="7"/>
  <c r="H175" i="7"/>
  <c r="H177" i="7"/>
  <c r="H178" i="7"/>
  <c r="H179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9" i="7"/>
  <c r="H200" i="7"/>
  <c r="H201" i="7"/>
  <c r="H202" i="7"/>
  <c r="H203" i="7"/>
  <c r="H204" i="7"/>
  <c r="H205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7" i="7"/>
  <c r="H229" i="7"/>
  <c r="H231" i="7"/>
  <c r="H232" i="7"/>
  <c r="H233" i="7"/>
  <c r="H234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4" i="7"/>
  <c r="H257" i="7"/>
  <c r="H258" i="7"/>
  <c r="H259" i="7"/>
  <c r="H262" i="7"/>
  <c r="H1" i="7"/>
  <c r="G72" i="5" l="1"/>
</calcChain>
</file>

<file path=xl/sharedStrings.xml><?xml version="1.0" encoding="utf-8"?>
<sst xmlns="http://schemas.openxmlformats.org/spreadsheetml/2006/main" count="2586" uniqueCount="330">
  <si>
    <t>б цен</t>
  </si>
  <si>
    <t>б цен ск</t>
  </si>
  <si>
    <t>б отс</t>
  </si>
  <si>
    <t>б отс с к</t>
  </si>
  <si>
    <t>общ б</t>
  </si>
  <si>
    <t>ранг</t>
  </si>
  <si>
    <t>Уст</t>
  </si>
  <si>
    <t>Свид</t>
  </si>
  <si>
    <t xml:space="preserve">цена </t>
  </si>
  <si>
    <t>вск</t>
  </si>
  <si>
    <t>отсрочка</t>
  </si>
  <si>
    <t>пр</t>
  </si>
  <si>
    <t>№ Лота</t>
  </si>
  <si>
    <t>Организация</t>
  </si>
  <si>
    <t>ООО "ШаулаАгро"</t>
  </si>
  <si>
    <t>СЦ</t>
  </si>
  <si>
    <t>острочка, дн</t>
  </si>
  <si>
    <t>Сертф</t>
  </si>
  <si>
    <t>Отзыв</t>
  </si>
  <si>
    <t>Бан</t>
  </si>
  <si>
    <t>Налог</t>
  </si>
  <si>
    <t>дил</t>
  </si>
  <si>
    <t>тел</t>
  </si>
  <si>
    <t>мэйл</t>
  </si>
  <si>
    <t>ООО "НПЦ БелАгроГен"</t>
  </si>
  <si>
    <t>ОАО "БелВитунифарм"</t>
  </si>
  <si>
    <t>ООО "Вест"</t>
  </si>
  <si>
    <t>ЧПТУП "ВетКомпани"</t>
  </si>
  <si>
    <t>ООО "Промветсервис"</t>
  </si>
  <si>
    <t>ООО "Тениза"</t>
  </si>
  <si>
    <t>ООО "Белкаролин"</t>
  </si>
  <si>
    <t>ЗАО "ВетАльянс"</t>
  </si>
  <si>
    <t>ООО "КЛМ"</t>
  </si>
  <si>
    <t>ед</t>
  </si>
  <si>
    <t>цен сн</t>
  </si>
  <si>
    <t>100 мл</t>
  </si>
  <si>
    <t>цена(б. НДС)</t>
  </si>
  <si>
    <t>л</t>
  </si>
  <si>
    <t>кг</t>
  </si>
  <si>
    <t>400 г</t>
  </si>
  <si>
    <t>Кальция борглюканат</t>
  </si>
  <si>
    <t>шт.</t>
  </si>
  <si>
    <t>800 г</t>
  </si>
  <si>
    <t>Пенстрепвет</t>
  </si>
  <si>
    <t>Энробиозол 10%</t>
  </si>
  <si>
    <t>Цефтиовет</t>
  </si>
  <si>
    <t>Кетопрофен 10%</t>
  </si>
  <si>
    <t>Дексавет</t>
  </si>
  <si>
    <t>Антидиарейко</t>
  </si>
  <si>
    <t>Пандекс 10</t>
  </si>
  <si>
    <t>Антитокс</t>
  </si>
  <si>
    <t>Альбовет</t>
  </si>
  <si>
    <t>Аэстрофан</t>
  </si>
  <si>
    <t>10 мл</t>
  </si>
  <si>
    <t>Феррумвет</t>
  </si>
  <si>
    <t>Фосфозал</t>
  </si>
  <si>
    <t>Стреппен LA</t>
  </si>
  <si>
    <t>Рецефур</t>
  </si>
  <si>
    <t>Кетопробаг</t>
  </si>
  <si>
    <t>Вермектин</t>
  </si>
  <si>
    <t>Чеми спрей</t>
  </si>
  <si>
    <t>200 мл</t>
  </si>
  <si>
    <t>Неострепин 200/200</t>
  </si>
  <si>
    <t>Цефтиомит</t>
  </si>
  <si>
    <t>Альбендатим 10%</t>
  </si>
  <si>
    <t>Метабол</t>
  </si>
  <si>
    <t>150 мл</t>
  </si>
  <si>
    <t>Цефалик 5%</t>
  </si>
  <si>
    <t>Локсик 2%</t>
  </si>
  <si>
    <t>Декса VMD</t>
  </si>
  <si>
    <t>500 мл</t>
  </si>
  <si>
    <t>Динолитик</t>
  </si>
  <si>
    <t>50 мл</t>
  </si>
  <si>
    <t>Витозал</t>
  </si>
  <si>
    <t>400 мл</t>
  </si>
  <si>
    <t>Энрофлоксацин 5%</t>
  </si>
  <si>
    <t>Цефтиофур натрия</t>
  </si>
  <si>
    <t>500 г</t>
  </si>
  <si>
    <t>Ивермектин 1%</t>
  </si>
  <si>
    <t>Биогента</t>
  </si>
  <si>
    <t>Карандаш маркировочный</t>
  </si>
  <si>
    <t>Окситоцин 10ед/мл</t>
  </si>
  <si>
    <t>Бутастим</t>
  </si>
  <si>
    <t>Цефтимаг 10%</t>
  </si>
  <si>
    <t>Цефтиприм 5%</t>
  </si>
  <si>
    <t>Айнил</t>
  </si>
  <si>
    <t>Ультрацеф 2,5%</t>
  </si>
  <si>
    <t>Кетопроф 10%</t>
  </si>
  <si>
    <t>Альбиком 10%</t>
  </si>
  <si>
    <t>Каф спрей</t>
  </si>
  <si>
    <t>Фтормакс</t>
  </si>
  <si>
    <t>Дексамет</t>
  </si>
  <si>
    <t>Бутазал-100</t>
  </si>
  <si>
    <t>250 мл</t>
  </si>
  <si>
    <t>Цефтиофарм</t>
  </si>
  <si>
    <t>Ивермекфарм 1%</t>
  </si>
  <si>
    <t>Цефарм 2,5%</t>
  </si>
  <si>
    <t>Кетопроф</t>
  </si>
  <si>
    <t>Детокс</t>
  </si>
  <si>
    <t>Пен-стреп</t>
  </si>
  <si>
    <t>фл</t>
  </si>
  <si>
    <t>Цефтил</t>
  </si>
  <si>
    <t>Тромексин</t>
  </si>
  <si>
    <t>Окситоцин 10 ЕД</t>
  </si>
  <si>
    <t>Фос-Бевит</t>
  </si>
  <si>
    <t>Цефтиоклин</t>
  </si>
  <si>
    <t>Кефен</t>
  </si>
  <si>
    <t>Ализерил WS</t>
  </si>
  <si>
    <t>Наименование организации</t>
  </si>
  <si>
    <t>Отс., дн</t>
  </si>
  <si>
    <t>Название препарата</t>
  </si>
  <si>
    <t>Окон прив ц</t>
  </si>
  <si>
    <t>Цефтифарм</t>
  </si>
  <si>
    <t>СЦ2</t>
  </si>
  <si>
    <t>Рез</t>
  </si>
  <si>
    <t>РезО</t>
  </si>
  <si>
    <t>№ 2018-561770</t>
  </si>
  <si>
    <t>87 от 11.04</t>
  </si>
  <si>
    <t>ООО "Левет-агро"</t>
  </si>
  <si>
    <t>ЧТУП "Биоветфарм"</t>
  </si>
  <si>
    <t>ООО "ФармВетСервис"</t>
  </si>
  <si>
    <t>ООО "Ветпрепараты"</t>
  </si>
  <si>
    <t>ЗАО "Биотехпрорм"\</t>
  </si>
  <si>
    <t>ООО "Сэнтис"</t>
  </si>
  <si>
    <t>ЧТУП "Биоветпром"</t>
  </si>
  <si>
    <t>ТЧУП "Медстар"</t>
  </si>
  <si>
    <t>Inform, MSD, Hibra, Биовета</t>
  </si>
  <si>
    <t>80175035367</t>
  </si>
  <si>
    <t>promvetservis@yandex.by</t>
  </si>
  <si>
    <t>Контракты покупок</t>
  </si>
  <si>
    <t>+375291814869</t>
  </si>
  <si>
    <t>levet.agro@gmail.com</t>
  </si>
  <si>
    <t>инструк</t>
  </si>
  <si>
    <t>янв</t>
  </si>
  <si>
    <t>ТМ</t>
  </si>
  <si>
    <t>shaula.agroprod</t>
  </si>
  <si>
    <t>АреалБио</t>
  </si>
  <si>
    <t>+375296922517</t>
  </si>
  <si>
    <t>biovetfarm2012@bk.ru</t>
  </si>
  <si>
    <t>+375291811879</t>
  </si>
  <si>
    <t>farmvetservice@gmail.com</t>
  </si>
  <si>
    <t>БиоХимФарм</t>
  </si>
  <si>
    <t>+375292838136</t>
  </si>
  <si>
    <t>vet-p@tut.by</t>
  </si>
  <si>
    <t>+375336494280</t>
  </si>
  <si>
    <t>Saha</t>
  </si>
  <si>
    <t>№ лота</t>
  </si>
  <si>
    <t>ЗАО "Биотехпрорм"</t>
  </si>
  <si>
    <t>Окситон</t>
  </si>
  <si>
    <t>Ротавек Корона</t>
  </si>
  <si>
    <t>20 доз</t>
  </si>
  <si>
    <t>Колибин РК-Нео</t>
  </si>
  <si>
    <t>25 доз</t>
  </si>
  <si>
    <t>Флоринол</t>
  </si>
  <si>
    <t>Эстрофан</t>
  </si>
  <si>
    <t>Метрикур</t>
  </si>
  <si>
    <t>шпр</t>
  </si>
  <si>
    <t>Эндовит</t>
  </si>
  <si>
    <t>Пиралгон</t>
  </si>
  <si>
    <t>Йодоутер</t>
  </si>
  <si>
    <t>Хелсивит</t>
  </si>
  <si>
    <t>Хипрабовис-4</t>
  </si>
  <si>
    <t>доза</t>
  </si>
  <si>
    <t>Старт Айд для телят</t>
  </si>
  <si>
    <t>10 кг</t>
  </si>
  <si>
    <t>Маркер</t>
  </si>
  <si>
    <t>Мастикел</t>
  </si>
  <si>
    <t>20 шпр</t>
  </si>
  <si>
    <t>Олиговит</t>
  </si>
  <si>
    <t>Окситоцин</t>
  </si>
  <si>
    <t>Флорфеникол 300</t>
  </si>
  <si>
    <t>Вакцина ЛТФ-130</t>
  </si>
  <si>
    <t>1000 доз</t>
  </si>
  <si>
    <t>Мазь ихтиоловая 10%</t>
  </si>
  <si>
    <t>Мультивит</t>
  </si>
  <si>
    <t>Нормофер 200, 20%</t>
  </si>
  <si>
    <t>фл?</t>
  </si>
  <si>
    <t>Борглюканат кальция 20%</t>
  </si>
  <si>
    <t>Йодомаст</t>
  </si>
  <si>
    <t>Утеротон</t>
  </si>
  <si>
    <t>ЛТФ-130</t>
  </si>
  <si>
    <t>Пенбекс</t>
  </si>
  <si>
    <t>Мультивит+минералы</t>
  </si>
  <si>
    <t>Вакцина против сальмонеллеза телят</t>
  </si>
  <si>
    <t>Мастимакс</t>
  </si>
  <si>
    <t>Бенстреп</t>
  </si>
  <si>
    <t>Мастизим</t>
  </si>
  <si>
    <t>Ветацеф</t>
  </si>
  <si>
    <t>Окситоцин 5 ед/см3</t>
  </si>
  <si>
    <t>Флорветин 300</t>
  </si>
  <si>
    <t>Экомектин 1%</t>
  </si>
  <si>
    <t>Фертадин</t>
  </si>
  <si>
    <t>Метрицеф</t>
  </si>
  <si>
    <t>шпр/20 г</t>
  </si>
  <si>
    <t>Ветацеф 50</t>
  </si>
  <si>
    <t>Флоксацин 10%</t>
  </si>
  <si>
    <t>Инфларет</t>
  </si>
  <si>
    <t>Йотоин</t>
  </si>
  <si>
    <t>Утеройод</t>
  </si>
  <si>
    <t>бан. 10 таб</t>
  </si>
  <si>
    <t>Утеровет</t>
  </si>
  <si>
    <t>Юберин</t>
  </si>
  <si>
    <t>Мультивет</t>
  </si>
  <si>
    <t>Дифсел</t>
  </si>
  <si>
    <t>Аверон</t>
  </si>
  <si>
    <t>Реплевак-БЭТ</t>
  </si>
  <si>
    <t>200 г</t>
  </si>
  <si>
    <t>Сульфаприм 48</t>
  </si>
  <si>
    <t>Альбендазол 10%</t>
  </si>
  <si>
    <t>Мастисан А</t>
  </si>
  <si>
    <t>Йодосепт</t>
  </si>
  <si>
    <t>Окситоцин 10ед</t>
  </si>
  <si>
    <t>Метрицид</t>
  </si>
  <si>
    <t>шпр/20 мл</t>
  </si>
  <si>
    <t>Мастилек</t>
  </si>
  <si>
    <t>Септогель</t>
  </si>
  <si>
    <t>Утеростим</t>
  </si>
  <si>
    <t>Ротагал</t>
  </si>
  <si>
    <t>30 доз</t>
  </si>
  <si>
    <t>Ксиланит</t>
  </si>
  <si>
    <t>Пневмостоп</t>
  </si>
  <si>
    <t>Магэстрофан</t>
  </si>
  <si>
    <t>Цефтонит 5%</t>
  </si>
  <si>
    <t>Эндометромаг-грин</t>
  </si>
  <si>
    <t>Элеовит</t>
  </si>
  <si>
    <t>Ферросел</t>
  </si>
  <si>
    <t>Окситоцин 5 ед</t>
  </si>
  <si>
    <t>Флорфенвет</t>
  </si>
  <si>
    <t>Цефквином 25</t>
  </si>
  <si>
    <t>Йодофарм</t>
  </si>
  <si>
    <t>+375295587702</t>
  </si>
  <si>
    <t>ramed2013@mail.ru</t>
  </si>
  <si>
    <t>+375298906869</t>
  </si>
  <si>
    <t>sentis18052012@yandex.ru</t>
  </si>
  <si>
    <t>Мазь ихтиоловая 20%</t>
  </si>
  <si>
    <t>Флориник 30%</t>
  </si>
  <si>
    <t>Цеквин 250</t>
  </si>
  <si>
    <t>5*10 мл</t>
  </si>
  <si>
    <t>Флуник</t>
  </si>
  <si>
    <t>+375447443369</t>
  </si>
  <si>
    <t>info@belvet.by</t>
  </si>
  <si>
    <t>фев</t>
  </si>
  <si>
    <t>Quil Animal,Vemedim,Zoetis,WooGene</t>
  </si>
  <si>
    <t>+375447383707</t>
  </si>
  <si>
    <t>vetkompany@mail.ru</t>
  </si>
  <si>
    <t>список</t>
  </si>
  <si>
    <t>Стрептопен</t>
  </si>
  <si>
    <t>Ксилазин 2%</t>
  </si>
  <si>
    <t>Иверлекс 1 %</t>
  </si>
  <si>
    <t>Эстролекс</t>
  </si>
  <si>
    <t>шпр.</t>
  </si>
  <si>
    <t>Триметин</t>
  </si>
  <si>
    <t>Бан 100</t>
  </si>
  <si>
    <t>Л</t>
  </si>
  <si>
    <t>Йодимаст</t>
  </si>
  <si>
    <t>4 г</t>
  </si>
  <si>
    <t>Окситоцин ВБФ 10 МЕ/см3</t>
  </si>
  <si>
    <t>Окситоцин ВБФ 5 МЕ/см3</t>
  </si>
  <si>
    <t>Вакцина живая сухая против трихофитии крупного рогатого скота</t>
  </si>
  <si>
    <t>Мазь стрептоцитовая 10%</t>
  </si>
  <si>
    <t>Тривитамин</t>
  </si>
  <si>
    <t>Сульдиприм</t>
  </si>
  <si>
    <t>Вакцина формолквасцовая против сальмонеллеза телят</t>
  </si>
  <si>
    <t>Альбендазол 20%</t>
  </si>
  <si>
    <t>Кальция борглюканат 20 %</t>
  </si>
  <si>
    <t>+375293984300</t>
  </si>
  <si>
    <t>vbfsale@gmail.com</t>
  </si>
  <si>
    <t>+375293690779</t>
  </si>
  <si>
    <t>tdbelagrogen@mail.ru</t>
  </si>
  <si>
    <t>изготовитель</t>
  </si>
  <si>
    <t>Стреппен</t>
  </si>
  <si>
    <t>Баг-Окситоцин</t>
  </si>
  <si>
    <t>Меглуфлор</t>
  </si>
  <si>
    <t>Баг-эстрофан</t>
  </si>
  <si>
    <t>Утеропирин</t>
  </si>
  <si>
    <t>шпр/19 мл</t>
  </si>
  <si>
    <t>Энрофлоксаферон-Б</t>
  </si>
  <si>
    <t>Селемин плюс</t>
  </si>
  <si>
    <t>Скоугард 4 КС</t>
  </si>
  <si>
    <t>Ксила</t>
  </si>
  <si>
    <t>Террамицин Спрей</t>
  </si>
  <si>
    <t>Цефтиокур</t>
  </si>
  <si>
    <t>Пенстреп 400</t>
  </si>
  <si>
    <t>Эндометромаг грин</t>
  </si>
  <si>
    <t>Ихглюковит</t>
  </si>
  <si>
    <t>Габивит-Se</t>
  </si>
  <si>
    <t>Вакцина КэтлМастер Голд FP5</t>
  </si>
  <si>
    <t>Дитрим порошок</t>
  </si>
  <si>
    <t>Раствор кальция борглюконат 20%</t>
  </si>
  <si>
    <t>+375291489548</t>
  </si>
  <si>
    <t>tender@klm-agro.by</t>
  </si>
  <si>
    <t>Interehemie Distribution,Бровафарма,Zoetis, контракты покупок</t>
  </si>
  <si>
    <t>производитель</t>
  </si>
  <si>
    <t>+375295138859</t>
  </si>
  <si>
    <t>belkarolin@bk.ru</t>
  </si>
  <si>
    <t>Ихтиовит</t>
  </si>
  <si>
    <t>30 таб</t>
  </si>
  <si>
    <t>Дексавет 0,4%</t>
  </si>
  <si>
    <t>Мультиджект ИММ</t>
  </si>
  <si>
    <t>Пенстрепфарм</t>
  </si>
  <si>
    <t>фл. 40г</t>
  </si>
  <si>
    <t>Вакцина Ротагал</t>
  </si>
  <si>
    <t>Ксилафарм</t>
  </si>
  <si>
    <t>Флорфарм</t>
  </si>
  <si>
    <t>Прималак</t>
  </si>
  <si>
    <t>шпр/5 мл</t>
  </si>
  <si>
    <t>Энрофарм 100</t>
  </si>
  <si>
    <t>Мазь ихтиоловая</t>
  </si>
  <si>
    <t>Мазь Ихтиол-М</t>
  </si>
  <si>
    <t>Палочки внутриматочные с ихтиолом</t>
  </si>
  <si>
    <t>5 шт</t>
  </si>
  <si>
    <t>Интровит</t>
  </si>
  <si>
    <t>Хибрабовис-4</t>
  </si>
  <si>
    <t>Феррофарм 100</t>
  </si>
  <si>
    <t>Колитрим плюс</t>
  </si>
  <si>
    <t>Вакцина ОКЗ</t>
  </si>
  <si>
    <t>Альбендоварм 1%</t>
  </si>
  <si>
    <t>Бороглюканат кальция</t>
  </si>
  <si>
    <t>+375445171797</t>
  </si>
  <si>
    <t>teniza_minsk@mail.ru</t>
  </si>
  <si>
    <t>80172002620</t>
  </si>
  <si>
    <t>medstar96@bk.ru</t>
  </si>
  <si>
    <t>Indasial Veterinaria,Контракты покупок</t>
  </si>
  <si>
    <t>Ивермектим</t>
  </si>
  <si>
    <t>шпр/10 мл</t>
  </si>
  <si>
    <t>Флорон 30%</t>
  </si>
  <si>
    <t>Летобоктан</t>
  </si>
  <si>
    <t>Фенбендазол ВБФ 20%</t>
  </si>
  <si>
    <t>+375293773981</t>
  </si>
  <si>
    <t>vetalians@mail.ru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</si>
</sst>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indexed="8"/>
      <name val="Calibri"/>
      <family val="2"/>
      <charset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60">
    <xf numFmtId="0" fontId="0" fillId="0" borderId="0" xfId="0"/>
    <xf numFmtId="0" fontId="0" fillId="0" borderId="1" xfId="0" applyFill="1" applyBorder="1"/>
    <xf numFmtId="0" fontId="2" fillId="0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Fill="1"/>
    <xf numFmtId="0" fontId="2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4" fontId="0" fillId="0" borderId="0" xfId="0" applyNumberFormat="1" applyFill="1"/>
    <xf numFmtId="0" fontId="0" fillId="0" borderId="1" xfId="0" applyFill="1" applyBorder="1" applyAlignment="1">
      <alignment wrapText="1"/>
    </xf>
    <xf numFmtId="0" fontId="5" fillId="0" borderId="0" xfId="2" applyFill="1"/>
    <xf numFmtId="49" fontId="0" fillId="0" borderId="1" xfId="0" applyNumberFormat="1" applyFill="1" applyBorder="1"/>
    <xf numFmtId="49" fontId="3" fillId="0" borderId="1" xfId="1" applyNumberFormat="1" applyFill="1" applyBorder="1"/>
    <xf numFmtId="0" fontId="3" fillId="0" borderId="0" xfId="1" applyFill="1"/>
    <xf numFmtId="0" fontId="3" fillId="0" borderId="1" xfId="1" applyFill="1" applyBorder="1"/>
    <xf numFmtId="0" fontId="4" fillId="0" borderId="0" xfId="0" applyFont="1" applyFill="1" applyAlignment="1">
      <alignment horizontal="justify" vertical="top" wrapText="1"/>
    </xf>
    <xf numFmtId="0" fontId="6" fillId="0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2" fontId="6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Border="1"/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/>
    <xf numFmtId="0" fontId="0" fillId="0" borderId="4" xfId="0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0" fillId="0" borderId="4" xfId="0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6" fillId="2" borderId="1" xfId="0" applyFont="1" applyFill="1" applyBorder="1"/>
    <xf numFmtId="0" fontId="2" fillId="2" borderId="1" xfId="0" applyFont="1" applyFill="1" applyBorder="1" applyAlignment="1"/>
    <xf numFmtId="0" fontId="6" fillId="2" borderId="1" xfId="0" applyFont="1" applyFill="1" applyBorder="1" applyAlignment="1">
      <alignment wrapText="1"/>
    </xf>
    <xf numFmtId="49" fontId="0" fillId="0" borderId="0" xfId="0" applyNumberFormat="1" applyFill="1"/>
    <xf numFmtId="0" fontId="6" fillId="0" borderId="6" xfId="0" applyFont="1" applyFill="1" applyBorder="1"/>
    <xf numFmtId="0" fontId="6" fillId="0" borderId="6" xfId="0" applyFont="1" applyBorder="1"/>
    <xf numFmtId="0" fontId="6" fillId="0" borderId="2" xfId="0" applyFont="1" applyFill="1" applyBorder="1"/>
    <xf numFmtId="0" fontId="2" fillId="0" borderId="2" xfId="0" applyFont="1" applyFill="1" applyBorder="1" applyAlignment="1"/>
    <xf numFmtId="0" fontId="6" fillId="0" borderId="2" xfId="0" applyFont="1" applyBorder="1"/>
    <xf numFmtId="0" fontId="6" fillId="0" borderId="3" xfId="0" applyFont="1" applyFill="1" applyBorder="1"/>
    <xf numFmtId="0" fontId="2" fillId="0" borderId="3" xfId="0" applyFont="1" applyFill="1" applyBorder="1" applyAlignment="1"/>
    <xf numFmtId="0" fontId="6" fillId="0" borderId="3" xfId="0" applyFont="1" applyBorder="1"/>
    <xf numFmtId="0" fontId="6" fillId="0" borderId="5" xfId="0" applyFont="1" applyFill="1" applyBorder="1"/>
    <xf numFmtId="0" fontId="2" fillId="0" borderId="5" xfId="0" applyFont="1" applyFill="1" applyBorder="1" applyAlignment="1"/>
    <xf numFmtId="0" fontId="6" fillId="0" borderId="5" xfId="0" applyFont="1" applyBorder="1"/>
    <xf numFmtId="0" fontId="6" fillId="2" borderId="5" xfId="0" applyFont="1" applyFill="1" applyBorder="1"/>
    <xf numFmtId="0" fontId="2" fillId="2" borderId="5" xfId="0" applyFont="1" applyFill="1" applyBorder="1" applyAlignment="1"/>
    <xf numFmtId="0" fontId="6" fillId="0" borderId="3" xfId="0" applyFont="1" applyFill="1" applyBorder="1" applyAlignment="1">
      <alignment wrapText="1"/>
    </xf>
    <xf numFmtId="0" fontId="6" fillId="0" borderId="6" xfId="0" applyFont="1" applyFill="1" applyBorder="1" applyAlignment="1">
      <alignment horizontal="right"/>
    </xf>
    <xf numFmtId="0" fontId="6" fillId="0" borderId="6" xfId="0" applyFont="1" applyFill="1" applyBorder="1" applyAlignment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2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</cellXfs>
  <cellStyles count="3">
    <cellStyle name="Excel Built-in Normal" xfId="2"/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belvet.by" TargetMode="External"/><Relationship Id="rId13" Type="http://schemas.openxmlformats.org/officeDocument/2006/relationships/hyperlink" Target="mailto:belkarolin@bk.ru" TargetMode="External"/><Relationship Id="rId3" Type="http://schemas.openxmlformats.org/officeDocument/2006/relationships/hyperlink" Target="mailto:biovetfarm2012@bk.ru" TargetMode="External"/><Relationship Id="rId7" Type="http://schemas.openxmlformats.org/officeDocument/2006/relationships/hyperlink" Target="mailto:sentis18052012@yandex.ru" TargetMode="External"/><Relationship Id="rId12" Type="http://schemas.openxmlformats.org/officeDocument/2006/relationships/hyperlink" Target="mailto:tender@klm-agro.by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levet.agro@gmail.com" TargetMode="External"/><Relationship Id="rId16" Type="http://schemas.openxmlformats.org/officeDocument/2006/relationships/hyperlink" Target="mailto:vetalians@mail.ru" TargetMode="External"/><Relationship Id="rId1" Type="http://schemas.openxmlformats.org/officeDocument/2006/relationships/hyperlink" Target="mailto:promvetservis@yandex.by" TargetMode="External"/><Relationship Id="rId6" Type="http://schemas.openxmlformats.org/officeDocument/2006/relationships/hyperlink" Target="mailto:ramed2013@mail.ru" TargetMode="External"/><Relationship Id="rId11" Type="http://schemas.openxmlformats.org/officeDocument/2006/relationships/hyperlink" Target="mailto:tdbelagrogen@mail.ru" TargetMode="External"/><Relationship Id="rId5" Type="http://schemas.openxmlformats.org/officeDocument/2006/relationships/hyperlink" Target="mailto:vet-p@tut.by" TargetMode="External"/><Relationship Id="rId15" Type="http://schemas.openxmlformats.org/officeDocument/2006/relationships/hyperlink" Target="mailto:medstar96@bk.ru" TargetMode="External"/><Relationship Id="rId10" Type="http://schemas.openxmlformats.org/officeDocument/2006/relationships/hyperlink" Target="mailto:vbfsale@gmail.com" TargetMode="External"/><Relationship Id="rId4" Type="http://schemas.openxmlformats.org/officeDocument/2006/relationships/hyperlink" Target="mailto:farmvetservice@gmail.com" TargetMode="External"/><Relationship Id="rId9" Type="http://schemas.openxmlformats.org/officeDocument/2006/relationships/hyperlink" Target="mailto:vetkompany@mail.ru" TargetMode="External"/><Relationship Id="rId14" Type="http://schemas.openxmlformats.org/officeDocument/2006/relationships/hyperlink" Target="mailto:teniza_minsk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76"/>
  <sheetViews>
    <sheetView topLeftCell="C1" zoomScaleNormal="100" workbookViewId="0">
      <pane ySplit="4" topLeftCell="A5" activePane="bottomLeft" state="frozen"/>
      <selection pane="bottomLeft" activeCell="W14" sqref="D11:W14"/>
    </sheetView>
  </sheetViews>
  <sheetFormatPr defaultRowHeight="15" x14ac:dyDescent="0.25"/>
  <cols>
    <col min="1" max="5" width="9.140625" style="4"/>
    <col min="6" max="6" width="27.85546875" style="4" customWidth="1"/>
    <col min="7" max="10" width="9.140625" style="4" customWidth="1"/>
    <col min="11" max="11" width="10.85546875" style="4" customWidth="1"/>
    <col min="12" max="16" width="9.140625" style="4" customWidth="1"/>
    <col min="17" max="17" width="14.7109375" style="4" customWidth="1"/>
    <col min="18" max="25" width="9.140625" style="4" customWidth="1"/>
    <col min="26" max="26" width="9.140625" style="4"/>
    <col min="27" max="32" width="9.140625" style="4" customWidth="1"/>
    <col min="33" max="49" width="9.140625" style="4"/>
    <col min="50" max="85" width="9.140625" style="30"/>
    <col min="86" max="16384" width="9.140625" style="4"/>
  </cols>
  <sheetData>
    <row r="1" spans="5:77" x14ac:dyDescent="0.25">
      <c r="G1" s="4" t="s">
        <v>8</v>
      </c>
      <c r="H1" s="4">
        <v>80</v>
      </c>
      <c r="J1" s="4" t="s">
        <v>9</v>
      </c>
      <c r="K1" s="8">
        <v>43208</v>
      </c>
      <c r="M1" s="4" t="s">
        <v>116</v>
      </c>
    </row>
    <row r="2" spans="5:77" x14ac:dyDescent="0.25">
      <c r="G2" s="4" t="s">
        <v>10</v>
      </c>
      <c r="H2" s="4">
        <v>20</v>
      </c>
      <c r="J2" s="4" t="s">
        <v>11</v>
      </c>
      <c r="K2" s="4" t="s">
        <v>117</v>
      </c>
    </row>
    <row r="3" spans="5:77" x14ac:dyDescent="0.25">
      <c r="G3" s="4" t="s">
        <v>16</v>
      </c>
      <c r="H3" s="4" t="s">
        <v>7</v>
      </c>
      <c r="I3" s="4" t="s">
        <v>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</row>
    <row r="4" spans="5:77" x14ac:dyDescent="0.25">
      <c r="E4" s="1"/>
      <c r="F4" s="1" t="s">
        <v>12</v>
      </c>
      <c r="G4" s="1">
        <v>1</v>
      </c>
      <c r="H4" s="1">
        <v>2</v>
      </c>
      <c r="I4" s="1">
        <v>3</v>
      </c>
      <c r="J4" s="1">
        <v>4</v>
      </c>
      <c r="K4" s="1">
        <v>5</v>
      </c>
      <c r="L4" s="1">
        <v>6</v>
      </c>
      <c r="M4" s="1">
        <v>7</v>
      </c>
      <c r="N4" s="1">
        <v>8</v>
      </c>
      <c r="O4" s="1">
        <v>9</v>
      </c>
      <c r="P4" s="1">
        <v>10</v>
      </c>
      <c r="Q4" s="1">
        <v>11</v>
      </c>
      <c r="R4" s="1">
        <v>12</v>
      </c>
      <c r="S4" s="1">
        <v>13</v>
      </c>
      <c r="T4" s="1">
        <v>14</v>
      </c>
      <c r="U4" s="1">
        <v>15</v>
      </c>
      <c r="V4" s="1">
        <v>16</v>
      </c>
      <c r="W4" s="1">
        <v>17</v>
      </c>
      <c r="X4" s="1">
        <v>18</v>
      </c>
      <c r="Y4" s="1">
        <v>19</v>
      </c>
      <c r="Z4" s="1">
        <v>20</v>
      </c>
      <c r="AA4" s="1">
        <v>21</v>
      </c>
      <c r="AB4" s="1">
        <v>22</v>
      </c>
      <c r="AC4" s="1">
        <v>23</v>
      </c>
      <c r="AD4" s="1">
        <v>24</v>
      </c>
      <c r="AE4" s="1">
        <v>25</v>
      </c>
      <c r="AF4" s="1">
        <v>26</v>
      </c>
      <c r="AG4" s="1">
        <v>27</v>
      </c>
      <c r="AH4" s="1">
        <v>28</v>
      </c>
      <c r="AI4" s="1">
        <v>29</v>
      </c>
      <c r="AJ4" s="1">
        <v>30</v>
      </c>
      <c r="AK4" s="1">
        <v>31</v>
      </c>
      <c r="AL4" s="1">
        <v>32</v>
      </c>
      <c r="AM4" s="1">
        <v>33</v>
      </c>
      <c r="AN4" s="1">
        <v>34</v>
      </c>
      <c r="AO4" s="1">
        <v>35</v>
      </c>
      <c r="AP4" s="1">
        <v>36</v>
      </c>
      <c r="AQ4" s="1">
        <v>37</v>
      </c>
      <c r="AR4" s="1">
        <v>38</v>
      </c>
      <c r="AS4" s="1">
        <v>39</v>
      </c>
      <c r="AT4" s="1">
        <v>40</v>
      </c>
      <c r="AU4" s="1">
        <v>41</v>
      </c>
      <c r="AV4" s="1">
        <v>42</v>
      </c>
      <c r="AW4" s="29">
        <v>43</v>
      </c>
    </row>
    <row r="5" spans="5:77" x14ac:dyDescent="0.25">
      <c r="E5" s="1"/>
      <c r="F5" s="1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29"/>
    </row>
    <row r="6" spans="5:77" ht="47.25" customHeight="1" x14ac:dyDescent="0.25">
      <c r="E6" s="1">
        <v>1</v>
      </c>
      <c r="F6" s="2" t="s">
        <v>28</v>
      </c>
      <c r="G6" s="2"/>
      <c r="H6" s="2"/>
      <c r="I6" s="2"/>
      <c r="J6" s="2"/>
      <c r="K6" s="2"/>
      <c r="L6" s="2">
        <v>1</v>
      </c>
      <c r="M6" s="2">
        <v>1</v>
      </c>
      <c r="N6" s="2"/>
      <c r="O6" s="2">
        <v>1</v>
      </c>
      <c r="P6" s="2"/>
      <c r="Q6" s="2"/>
      <c r="R6" s="2">
        <v>1</v>
      </c>
      <c r="S6" s="2"/>
      <c r="T6" s="2">
        <v>1</v>
      </c>
      <c r="U6" s="2">
        <v>1</v>
      </c>
      <c r="V6" s="2">
        <v>1</v>
      </c>
      <c r="W6" s="2"/>
      <c r="X6" s="1">
        <v>1</v>
      </c>
      <c r="Y6" s="1"/>
      <c r="Z6" s="1">
        <v>1</v>
      </c>
      <c r="AA6" s="1"/>
      <c r="AB6" s="1"/>
      <c r="AC6" s="1">
        <v>1</v>
      </c>
      <c r="AD6" s="1">
        <v>1</v>
      </c>
      <c r="AE6" s="1"/>
      <c r="AF6" s="1"/>
      <c r="AG6" s="1"/>
      <c r="AH6" s="1"/>
      <c r="AI6" s="1">
        <v>1</v>
      </c>
      <c r="AJ6" s="1">
        <v>1</v>
      </c>
      <c r="AK6" s="1"/>
      <c r="AL6" s="1"/>
      <c r="AM6" s="1"/>
      <c r="AN6" s="1"/>
      <c r="AO6" s="1">
        <v>1</v>
      </c>
      <c r="AP6" s="1"/>
      <c r="AQ6" s="1"/>
      <c r="AR6" s="1">
        <v>1</v>
      </c>
      <c r="AS6" s="1">
        <v>1</v>
      </c>
      <c r="AT6" s="1"/>
      <c r="AU6" s="1"/>
      <c r="AV6" s="1"/>
      <c r="AW6" s="29"/>
    </row>
    <row r="7" spans="5:77" ht="47.25" customHeight="1" x14ac:dyDescent="0.25">
      <c r="E7" s="1">
        <v>2</v>
      </c>
      <c r="F7" s="2" t="s">
        <v>118</v>
      </c>
      <c r="G7" s="2"/>
      <c r="H7" s="2"/>
      <c r="I7" s="2">
        <v>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>
        <v>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29"/>
    </row>
    <row r="8" spans="5:77" ht="47.25" customHeight="1" x14ac:dyDescent="0.25">
      <c r="E8" s="1">
        <v>3</v>
      </c>
      <c r="F8" s="2" t="s">
        <v>14</v>
      </c>
      <c r="G8" s="2"/>
      <c r="H8" s="2">
        <v>1</v>
      </c>
      <c r="I8" s="2"/>
      <c r="J8" s="2"/>
      <c r="K8" s="2">
        <v>1</v>
      </c>
      <c r="L8" s="2"/>
      <c r="M8" s="2"/>
      <c r="N8" s="2"/>
      <c r="O8" s="2">
        <v>1</v>
      </c>
      <c r="P8" s="2"/>
      <c r="Q8" s="2">
        <v>1</v>
      </c>
      <c r="R8" s="2"/>
      <c r="S8" s="2">
        <v>1</v>
      </c>
      <c r="T8" s="2">
        <v>1</v>
      </c>
      <c r="U8" s="2"/>
      <c r="V8" s="2"/>
      <c r="W8" s="2"/>
      <c r="X8" s="1"/>
      <c r="Y8" s="1"/>
      <c r="Z8" s="1"/>
      <c r="AA8" s="1">
        <v>1</v>
      </c>
      <c r="AB8" s="1"/>
      <c r="AC8" s="1"/>
      <c r="AD8" s="1"/>
      <c r="AE8" s="1"/>
      <c r="AF8" s="1"/>
      <c r="AG8" s="1"/>
      <c r="AH8" s="1"/>
      <c r="AI8" s="1">
        <v>1</v>
      </c>
      <c r="AJ8" s="1"/>
      <c r="AK8" s="1"/>
      <c r="AL8" s="1">
        <v>1</v>
      </c>
      <c r="AM8" s="1"/>
      <c r="AN8" s="1"/>
      <c r="AO8" s="1"/>
      <c r="AP8" s="1"/>
      <c r="AQ8" s="1"/>
      <c r="AR8" s="1"/>
      <c r="AS8" s="1"/>
      <c r="AT8" s="1"/>
      <c r="AU8" s="1"/>
      <c r="AV8" s="1">
        <v>1</v>
      </c>
      <c r="AW8" s="29">
        <v>1</v>
      </c>
      <c r="BX8" s="31"/>
    </row>
    <row r="9" spans="5:77" ht="47.25" customHeight="1" x14ac:dyDescent="0.25">
      <c r="E9" s="1">
        <v>4</v>
      </c>
      <c r="F9" s="2" t="s">
        <v>119</v>
      </c>
      <c r="G9" s="2"/>
      <c r="H9" s="2"/>
      <c r="I9" s="2">
        <v>1</v>
      </c>
      <c r="J9" s="2">
        <v>1</v>
      </c>
      <c r="K9" s="2">
        <v>1</v>
      </c>
      <c r="L9" s="2">
        <v>1</v>
      </c>
      <c r="M9" s="2"/>
      <c r="N9" s="2"/>
      <c r="O9" s="2"/>
      <c r="P9" s="2"/>
      <c r="Q9" s="2"/>
      <c r="R9" s="2"/>
      <c r="S9" s="2">
        <v>1</v>
      </c>
      <c r="T9" s="2">
        <v>1</v>
      </c>
      <c r="U9" s="2"/>
      <c r="V9" s="2">
        <v>1</v>
      </c>
      <c r="W9" s="2">
        <v>1</v>
      </c>
      <c r="X9" s="1"/>
      <c r="Y9" s="1">
        <v>1</v>
      </c>
      <c r="Z9" s="9"/>
      <c r="AA9" s="1">
        <v>1</v>
      </c>
      <c r="AB9" s="1"/>
      <c r="AC9" s="1">
        <v>1</v>
      </c>
      <c r="AD9" s="1"/>
      <c r="AE9" s="1"/>
      <c r="AF9" s="1"/>
      <c r="AG9" s="1"/>
      <c r="AH9" s="1"/>
      <c r="AI9" s="1">
        <v>1</v>
      </c>
      <c r="AJ9" s="1"/>
      <c r="AK9" s="1"/>
      <c r="AL9" s="1"/>
      <c r="AM9" s="1">
        <v>1</v>
      </c>
      <c r="AN9" s="1"/>
      <c r="AO9" s="1">
        <v>1</v>
      </c>
      <c r="AP9" s="1"/>
      <c r="AQ9" s="9"/>
      <c r="AR9" s="1"/>
      <c r="AS9" s="1"/>
      <c r="AT9" s="1"/>
      <c r="AU9" s="1">
        <v>1</v>
      </c>
      <c r="AV9" s="1"/>
      <c r="AW9" s="29">
        <v>1</v>
      </c>
    </row>
    <row r="10" spans="5:77" ht="47.25" customHeight="1" x14ac:dyDescent="0.25">
      <c r="E10" s="1">
        <v>5</v>
      </c>
      <c r="F10" s="2" t="s">
        <v>120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/>
      <c r="T10" s="2"/>
      <c r="U10" s="2">
        <v>1</v>
      </c>
      <c r="V10" s="2">
        <v>1</v>
      </c>
      <c r="W10" s="2">
        <v>1</v>
      </c>
      <c r="X10" s="1">
        <v>1</v>
      </c>
      <c r="Y10" s="1">
        <v>1</v>
      </c>
      <c r="Z10" s="1"/>
      <c r="AA10" s="1">
        <v>1</v>
      </c>
      <c r="AB10" s="1"/>
      <c r="AC10" s="1">
        <v>1</v>
      </c>
      <c r="AD10" s="1">
        <v>1</v>
      </c>
      <c r="AE10" s="1"/>
      <c r="AF10" s="1">
        <v>1</v>
      </c>
      <c r="AG10" s="1">
        <v>1</v>
      </c>
      <c r="AH10" s="1">
        <v>1</v>
      </c>
      <c r="AI10" s="1">
        <v>1</v>
      </c>
      <c r="AJ10" s="1"/>
      <c r="AK10" s="1">
        <v>1</v>
      </c>
      <c r="AL10" s="1"/>
      <c r="AM10" s="1">
        <v>1</v>
      </c>
      <c r="AN10" s="1"/>
      <c r="AO10" s="1">
        <v>1</v>
      </c>
      <c r="AP10" s="1">
        <v>1</v>
      </c>
      <c r="AQ10" s="1"/>
      <c r="AR10" s="1"/>
      <c r="AS10" s="1"/>
      <c r="AT10" s="1"/>
      <c r="AU10" s="1"/>
      <c r="AV10" s="1">
        <v>1</v>
      </c>
      <c r="AW10" s="29">
        <v>1</v>
      </c>
    </row>
    <row r="11" spans="5:77" ht="47.25" customHeight="1" x14ac:dyDescent="0.25">
      <c r="E11" s="1">
        <v>6</v>
      </c>
      <c r="F11" s="2" t="s">
        <v>121</v>
      </c>
      <c r="G11" s="2">
        <v>1</v>
      </c>
      <c r="H11" s="2"/>
      <c r="I11" s="2">
        <v>1</v>
      </c>
      <c r="J11" s="2"/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>
        <v>1</v>
      </c>
      <c r="V11" s="2">
        <v>1</v>
      </c>
      <c r="W11" s="2">
        <v>1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29"/>
    </row>
    <row r="12" spans="5:77" ht="47.25" customHeight="1" x14ac:dyDescent="0.25">
      <c r="E12" s="1">
        <v>7</v>
      </c>
      <c r="F12" s="2" t="s">
        <v>26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/>
      <c r="R12" s="2">
        <v>1</v>
      </c>
      <c r="S12" s="2">
        <v>1</v>
      </c>
      <c r="T12" s="2">
        <v>1</v>
      </c>
      <c r="U12" s="2"/>
      <c r="V12" s="2">
        <v>1</v>
      </c>
      <c r="W12" s="2">
        <v>1</v>
      </c>
      <c r="X12" s="1"/>
      <c r="Y12" s="1">
        <v>1</v>
      </c>
      <c r="Z12" s="1">
        <v>1</v>
      </c>
      <c r="AA12" s="1">
        <v>1</v>
      </c>
      <c r="AB12" s="1"/>
      <c r="AC12" s="1">
        <v>1</v>
      </c>
      <c r="AD12" s="1"/>
      <c r="AE12" s="1"/>
      <c r="AF12" s="1"/>
      <c r="AG12" s="1"/>
      <c r="AH12" s="1">
        <v>1</v>
      </c>
      <c r="AI12" s="1">
        <v>1</v>
      </c>
      <c r="AJ12" s="1"/>
      <c r="AK12" s="1">
        <v>1</v>
      </c>
      <c r="AL12" s="1"/>
      <c r="AM12" s="1">
        <v>1</v>
      </c>
      <c r="AN12" s="1"/>
      <c r="AO12" s="1">
        <v>1</v>
      </c>
      <c r="AP12" s="1">
        <v>1</v>
      </c>
      <c r="AQ12" s="1"/>
      <c r="AR12" s="1">
        <v>1</v>
      </c>
      <c r="AS12" s="1"/>
      <c r="AT12" s="1"/>
      <c r="AU12" s="1"/>
      <c r="AV12" s="1"/>
      <c r="AW12" s="29">
        <v>1</v>
      </c>
    </row>
    <row r="13" spans="5:77" ht="47.25" customHeight="1" x14ac:dyDescent="0.25">
      <c r="E13" s="1">
        <v>8</v>
      </c>
      <c r="F13" s="2" t="s">
        <v>122</v>
      </c>
      <c r="G13" s="2"/>
      <c r="H13" s="2"/>
      <c r="I13" s="2"/>
      <c r="J13" s="2">
        <v>1</v>
      </c>
      <c r="K13" s="2"/>
      <c r="L13" s="2"/>
      <c r="M13" s="2"/>
      <c r="N13" s="2"/>
      <c r="O13" s="2">
        <v>1</v>
      </c>
      <c r="P13" s="2">
        <v>1</v>
      </c>
      <c r="Q13" s="2"/>
      <c r="R13" s="2">
        <v>1</v>
      </c>
      <c r="S13" s="2"/>
      <c r="T13" s="2"/>
      <c r="U13" s="2"/>
      <c r="V13" s="2">
        <v>1</v>
      </c>
      <c r="W13" s="2">
        <v>1</v>
      </c>
      <c r="X13" s="1"/>
      <c r="Y13" s="1"/>
      <c r="Z13" s="1"/>
      <c r="AA13" s="1"/>
      <c r="AB13" s="1"/>
      <c r="AC13" s="1">
        <v>1</v>
      </c>
      <c r="AD13" s="1"/>
      <c r="AE13" s="1"/>
      <c r="AF13" s="1"/>
      <c r="AG13" s="1"/>
      <c r="AH13" s="1">
        <v>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>
        <v>1</v>
      </c>
      <c r="AT13" s="1"/>
      <c r="AU13" s="1"/>
      <c r="AV13" s="1"/>
      <c r="AW13" s="29"/>
    </row>
    <row r="14" spans="5:77" ht="47.25" customHeight="1" x14ac:dyDescent="0.25">
      <c r="E14" s="1">
        <v>9</v>
      </c>
      <c r="F14" s="2" t="s">
        <v>123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</v>
      </c>
      <c r="W14" s="2">
        <v>1</v>
      </c>
      <c r="X14" s="1"/>
      <c r="Y14" s="1"/>
      <c r="Z14" s="1"/>
      <c r="AA14" s="1">
        <v>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9"/>
    </row>
    <row r="15" spans="5:77" ht="47.25" customHeight="1" x14ac:dyDescent="0.25">
      <c r="E15" s="1">
        <v>10</v>
      </c>
      <c r="F15" s="2" t="s">
        <v>124</v>
      </c>
      <c r="G15" s="2"/>
      <c r="H15" s="2">
        <v>1</v>
      </c>
      <c r="I15" s="2"/>
      <c r="J15" s="2">
        <v>1</v>
      </c>
      <c r="K15" s="2">
        <v>1</v>
      </c>
      <c r="L15" s="2"/>
      <c r="M15" s="2"/>
      <c r="N15" s="2"/>
      <c r="O15" s="2">
        <v>1</v>
      </c>
      <c r="P15" s="2">
        <v>1</v>
      </c>
      <c r="Q15" s="2">
        <v>1</v>
      </c>
      <c r="R15" s="2">
        <v>1</v>
      </c>
      <c r="S15" s="2"/>
      <c r="T15" s="2">
        <v>1</v>
      </c>
      <c r="U15" s="2"/>
      <c r="V15" s="2">
        <v>1</v>
      </c>
      <c r="W15" s="2">
        <v>1</v>
      </c>
      <c r="X15" s="2">
        <v>1</v>
      </c>
      <c r="Y15" s="1">
        <v>1</v>
      </c>
      <c r="Z15" s="1"/>
      <c r="AA15" s="1">
        <v>1</v>
      </c>
      <c r="AB15" s="1"/>
      <c r="AC15" s="1">
        <v>1</v>
      </c>
      <c r="AD15" s="1">
        <v>1</v>
      </c>
      <c r="AE15" s="1"/>
      <c r="AF15" s="1"/>
      <c r="AG15" s="1"/>
      <c r="AH15" s="1">
        <v>1</v>
      </c>
      <c r="AI15" s="1">
        <v>1</v>
      </c>
      <c r="AJ15" s="1"/>
      <c r="AK15" s="1">
        <v>1</v>
      </c>
      <c r="AL15" s="1"/>
      <c r="AM15" s="1">
        <v>1</v>
      </c>
      <c r="AN15" s="1"/>
      <c r="AO15" s="1"/>
      <c r="AP15" s="1">
        <v>1</v>
      </c>
      <c r="AQ15" s="1"/>
      <c r="AR15" s="1"/>
      <c r="AS15" s="1">
        <v>1</v>
      </c>
      <c r="AT15" s="1"/>
      <c r="AU15" s="1"/>
      <c r="AV15" s="1">
        <v>1</v>
      </c>
      <c r="AW15" s="29"/>
      <c r="BY15" s="31"/>
    </row>
    <row r="16" spans="5:77" ht="47.25" customHeight="1" x14ac:dyDescent="0.25">
      <c r="E16" s="1">
        <v>11</v>
      </c>
      <c r="F16" s="3" t="s">
        <v>31</v>
      </c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29"/>
    </row>
    <row r="17" spans="1:49" ht="47.25" customHeight="1" x14ac:dyDescent="0.25">
      <c r="E17" s="1">
        <v>12</v>
      </c>
      <c r="F17" s="2" t="s">
        <v>32</v>
      </c>
      <c r="G17" s="2"/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/>
      <c r="Q17" s="2"/>
      <c r="R17" s="2">
        <v>1</v>
      </c>
      <c r="S17" s="2">
        <v>1</v>
      </c>
      <c r="T17" s="2">
        <v>1</v>
      </c>
      <c r="U17" s="2"/>
      <c r="V17" s="2">
        <v>1</v>
      </c>
      <c r="W17" s="2">
        <v>1</v>
      </c>
      <c r="X17" s="1"/>
      <c r="Y17" s="1">
        <v>1</v>
      </c>
      <c r="Z17" s="1">
        <v>1</v>
      </c>
      <c r="AA17" s="1">
        <v>1</v>
      </c>
      <c r="AB17" s="1"/>
      <c r="AC17" s="1">
        <v>1</v>
      </c>
      <c r="AD17" s="1"/>
      <c r="AE17" s="1"/>
      <c r="AF17" s="1"/>
      <c r="AG17" s="1">
        <v>1</v>
      </c>
      <c r="AH17" s="1">
        <v>1</v>
      </c>
      <c r="AI17" s="1">
        <v>1</v>
      </c>
      <c r="AJ17" s="1">
        <v>1</v>
      </c>
      <c r="AK17" s="1"/>
      <c r="AL17" s="1"/>
      <c r="AM17" s="1">
        <v>1</v>
      </c>
      <c r="AN17" s="1"/>
      <c r="AO17" s="1">
        <v>1</v>
      </c>
      <c r="AP17" s="1"/>
      <c r="AQ17" s="1">
        <v>1</v>
      </c>
      <c r="AR17" s="1">
        <v>1</v>
      </c>
      <c r="AS17" s="1"/>
      <c r="AT17" s="1"/>
      <c r="AU17" s="1"/>
      <c r="AV17" s="1"/>
      <c r="AW17" s="29">
        <v>1</v>
      </c>
    </row>
    <row r="18" spans="1:49" ht="47.25" customHeight="1" x14ac:dyDescent="0.25">
      <c r="E18" s="1">
        <v>13</v>
      </c>
      <c r="F18" s="3" t="s">
        <v>27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1"/>
      <c r="Y18" s="1"/>
      <c r="Z18" s="9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9"/>
    </row>
    <row r="19" spans="1:49" ht="47.25" customHeight="1" x14ac:dyDescent="0.25">
      <c r="E19" s="1">
        <v>14</v>
      </c>
      <c r="F19" s="2" t="s">
        <v>30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1"/>
      <c r="Y19" s="1"/>
      <c r="Z19" s="1"/>
      <c r="AA19" s="1">
        <v>1</v>
      </c>
      <c r="AB19" s="1"/>
      <c r="AC19" s="1"/>
      <c r="AD19" s="1"/>
      <c r="AE19" s="1"/>
      <c r="AF19" s="1"/>
      <c r="AG19" s="1">
        <v>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>
        <v>1</v>
      </c>
      <c r="AS19" s="1">
        <v>1</v>
      </c>
      <c r="AT19" s="1"/>
      <c r="AU19" s="1"/>
      <c r="AV19" s="1"/>
      <c r="AW19" s="29"/>
    </row>
    <row r="20" spans="1:49" ht="47.25" customHeight="1" x14ac:dyDescent="0.25">
      <c r="E20" s="1">
        <v>15</v>
      </c>
      <c r="F20" s="2" t="s">
        <v>125</v>
      </c>
      <c r="G20" s="2"/>
      <c r="H20" s="2"/>
      <c r="I20" s="2"/>
      <c r="J20" s="2"/>
      <c r="K20" s="2"/>
      <c r="L20" s="2">
        <v>1</v>
      </c>
      <c r="M20" s="2"/>
      <c r="N20" s="2"/>
      <c r="O20" s="2"/>
      <c r="P20" s="2"/>
      <c r="Q20" s="2">
        <v>1</v>
      </c>
      <c r="R20" s="2">
        <v>1</v>
      </c>
      <c r="S20" s="2"/>
      <c r="T20" s="2">
        <v>1</v>
      </c>
      <c r="U20" s="2"/>
      <c r="V20" s="2">
        <v>1</v>
      </c>
      <c r="W20" s="2"/>
      <c r="X20" s="1"/>
      <c r="Y20" s="1"/>
      <c r="Z20" s="1"/>
      <c r="AA20" s="1">
        <v>1</v>
      </c>
      <c r="AB20" s="1"/>
      <c r="AC20" s="1"/>
      <c r="AD20" s="1"/>
      <c r="AE20" s="1"/>
      <c r="AF20" s="1"/>
      <c r="AG20" s="1"/>
      <c r="AH20" s="1"/>
      <c r="AI20" s="1">
        <v>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9"/>
    </row>
    <row r="21" spans="1:49" ht="47.25" customHeight="1" x14ac:dyDescent="0.25">
      <c r="E21" s="1">
        <v>16</v>
      </c>
      <c r="F21" s="2" t="s">
        <v>25</v>
      </c>
      <c r="G21" s="2"/>
      <c r="H21" s="2"/>
      <c r="I21" s="2">
        <v>1</v>
      </c>
      <c r="J21" s="2">
        <v>1</v>
      </c>
      <c r="K21" s="2">
        <v>1</v>
      </c>
      <c r="L21" s="2"/>
      <c r="M21" s="2"/>
      <c r="N21" s="2"/>
      <c r="O21" s="2"/>
      <c r="P21" s="2"/>
      <c r="Q21" s="2">
        <v>1</v>
      </c>
      <c r="R21" s="2"/>
      <c r="S21" s="2">
        <v>1</v>
      </c>
      <c r="T21" s="2"/>
      <c r="U21" s="2"/>
      <c r="V21" s="2">
        <v>1</v>
      </c>
      <c r="W21" s="2">
        <v>1</v>
      </c>
      <c r="X21" s="1">
        <v>1</v>
      </c>
      <c r="Y21" s="1"/>
      <c r="Z21" s="1"/>
      <c r="AA21" s="1">
        <v>1</v>
      </c>
      <c r="AB21" s="1">
        <v>1</v>
      </c>
      <c r="AC21" s="1"/>
      <c r="AD21" s="1"/>
      <c r="AE21" s="1"/>
      <c r="AF21" s="1"/>
      <c r="AG21" s="1"/>
      <c r="AH21" s="1"/>
      <c r="AI21" s="1">
        <v>1</v>
      </c>
      <c r="AJ21" s="1"/>
      <c r="AK21" s="1"/>
      <c r="AL21" s="1"/>
      <c r="AM21" s="1"/>
      <c r="AN21" s="1">
        <v>1</v>
      </c>
      <c r="AO21" s="1"/>
      <c r="AP21" s="1"/>
      <c r="AQ21" s="1"/>
      <c r="AR21" s="1"/>
      <c r="AS21" s="1"/>
      <c r="AT21" s="1"/>
      <c r="AU21" s="1">
        <v>1</v>
      </c>
      <c r="AV21" s="1">
        <v>1</v>
      </c>
      <c r="AW21" s="29">
        <v>1</v>
      </c>
    </row>
    <row r="22" spans="1:49" ht="47.25" customHeight="1" x14ac:dyDescent="0.3">
      <c r="E22" s="1">
        <v>17</v>
      </c>
      <c r="F22" s="6" t="s">
        <v>24</v>
      </c>
      <c r="G22" s="2"/>
      <c r="H22" s="2">
        <v>1</v>
      </c>
      <c r="I22" s="2"/>
      <c r="J22" s="2"/>
      <c r="K22" s="2">
        <v>1</v>
      </c>
      <c r="L22" s="2"/>
      <c r="M22" s="2"/>
      <c r="N22" s="2"/>
      <c r="O22" s="2">
        <v>1</v>
      </c>
      <c r="P22" s="2"/>
      <c r="Q22" s="2">
        <v>1</v>
      </c>
      <c r="R22" s="2">
        <v>1</v>
      </c>
      <c r="S22" s="2"/>
      <c r="T22" s="2"/>
      <c r="U22" s="2">
        <v>1</v>
      </c>
      <c r="V22" s="2"/>
      <c r="W22" s="2">
        <v>1</v>
      </c>
      <c r="X22" s="1">
        <v>1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9"/>
    </row>
    <row r="23" spans="1:49" ht="47.25" customHeight="1" x14ac:dyDescent="0.25">
      <c r="E23" s="1">
        <v>18</v>
      </c>
      <c r="F23" s="2" t="s">
        <v>29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/>
      <c r="AE23" s="1"/>
      <c r="AF23" s="1"/>
      <c r="AG23" s="1">
        <v>1</v>
      </c>
      <c r="AH23" s="1">
        <v>1</v>
      </c>
      <c r="AI23" s="1">
        <v>1</v>
      </c>
      <c r="AJ23" s="1">
        <v>1</v>
      </c>
      <c r="AK23" s="1"/>
      <c r="AL23" s="1">
        <v>1</v>
      </c>
      <c r="AM23" s="1"/>
      <c r="AN23" s="1">
        <v>1</v>
      </c>
      <c r="AO23" s="1">
        <v>1</v>
      </c>
      <c r="AP23" s="1">
        <v>1</v>
      </c>
      <c r="AQ23" s="1"/>
      <c r="AR23" s="1"/>
      <c r="AS23" s="1"/>
      <c r="AT23" s="1"/>
      <c r="AU23" s="1">
        <v>1</v>
      </c>
      <c r="AV23" s="1">
        <v>1</v>
      </c>
      <c r="AW23" s="29">
        <v>1</v>
      </c>
    </row>
    <row r="25" spans="1:49" x14ac:dyDescent="0.25">
      <c r="A25" s="4" t="s">
        <v>115</v>
      </c>
      <c r="B25" s="4" t="s">
        <v>114</v>
      </c>
      <c r="C25" s="4" t="s">
        <v>113</v>
      </c>
      <c r="D25" s="1" t="s">
        <v>15</v>
      </c>
      <c r="E25" s="1"/>
      <c r="F25" s="1"/>
      <c r="G25" s="1" t="s">
        <v>16</v>
      </c>
      <c r="H25" s="1" t="s">
        <v>7</v>
      </c>
      <c r="I25" s="1" t="s">
        <v>6</v>
      </c>
      <c r="J25" s="1" t="s">
        <v>17</v>
      </c>
      <c r="K25" s="1" t="s">
        <v>18</v>
      </c>
      <c r="L25" s="1" t="s">
        <v>19</v>
      </c>
      <c r="M25" s="1" t="s">
        <v>20</v>
      </c>
      <c r="N25" s="1" t="s">
        <v>21</v>
      </c>
      <c r="O25" s="1"/>
      <c r="P25" s="1"/>
      <c r="Q25" s="1" t="s">
        <v>22</v>
      </c>
      <c r="R25" s="1" t="s">
        <v>23</v>
      </c>
      <c r="S25" s="1"/>
    </row>
    <row r="26" spans="1:49" ht="15.75" x14ac:dyDescent="0.25">
      <c r="C26" s="10"/>
      <c r="D26" s="1"/>
      <c r="E26" s="1">
        <v>1</v>
      </c>
      <c r="F26" s="2" t="s">
        <v>28</v>
      </c>
      <c r="G26" s="1">
        <v>30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  <c r="M26" s="1"/>
      <c r="N26" s="1" t="s">
        <v>126</v>
      </c>
      <c r="O26" s="1"/>
      <c r="P26" s="1"/>
      <c r="Q26" s="11" t="s">
        <v>127</v>
      </c>
      <c r="R26" s="12" t="s">
        <v>128</v>
      </c>
      <c r="S26" s="1"/>
      <c r="T26" s="13"/>
    </row>
    <row r="27" spans="1:49" ht="15.75" x14ac:dyDescent="0.25">
      <c r="C27" s="10"/>
      <c r="D27" s="1"/>
      <c r="E27" s="1">
        <v>2</v>
      </c>
      <c r="F27" s="2" t="s">
        <v>118</v>
      </c>
      <c r="G27" s="1">
        <v>30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/>
      <c r="N27" s="1" t="s">
        <v>129</v>
      </c>
      <c r="O27" s="1"/>
      <c r="P27" s="1"/>
      <c r="Q27" s="11" t="s">
        <v>130</v>
      </c>
      <c r="R27" s="12" t="s">
        <v>131</v>
      </c>
      <c r="S27" s="1"/>
    </row>
    <row r="28" spans="1:49" ht="15.75" x14ac:dyDescent="0.25">
      <c r="C28" s="10"/>
      <c r="D28" s="1"/>
      <c r="E28" s="1">
        <v>3</v>
      </c>
      <c r="F28" s="2" t="s">
        <v>14</v>
      </c>
      <c r="G28" s="1">
        <v>30</v>
      </c>
      <c r="H28" s="1">
        <v>1</v>
      </c>
      <c r="I28" s="1">
        <v>1</v>
      </c>
      <c r="J28" s="1" t="s">
        <v>132</v>
      </c>
      <c r="K28" s="1">
        <v>0</v>
      </c>
      <c r="L28" s="1" t="s">
        <v>133</v>
      </c>
      <c r="M28" s="1"/>
      <c r="N28" s="1" t="s">
        <v>134</v>
      </c>
      <c r="O28" s="1"/>
      <c r="P28" s="1"/>
      <c r="Q28" s="11"/>
      <c r="R28" s="12" t="s">
        <v>135</v>
      </c>
      <c r="S28" s="1"/>
      <c r="T28" s="13"/>
    </row>
    <row r="29" spans="1:49" ht="15.75" x14ac:dyDescent="0.25">
      <c r="C29" s="10"/>
      <c r="D29" s="1"/>
      <c r="E29" s="1">
        <v>4</v>
      </c>
      <c r="F29" s="2" t="s">
        <v>119</v>
      </c>
      <c r="G29" s="1">
        <v>30</v>
      </c>
      <c r="H29" s="1">
        <v>1</v>
      </c>
      <c r="I29" s="1">
        <v>1</v>
      </c>
      <c r="J29" s="1">
        <v>1</v>
      </c>
      <c r="K29" s="1">
        <v>0</v>
      </c>
      <c r="L29" s="1">
        <v>1</v>
      </c>
      <c r="M29" s="1"/>
      <c r="N29" s="1" t="s">
        <v>136</v>
      </c>
      <c r="O29" s="1"/>
      <c r="P29" s="1"/>
      <c r="Q29" s="11" t="s">
        <v>137</v>
      </c>
      <c r="R29" s="12" t="s">
        <v>138</v>
      </c>
      <c r="S29" s="1"/>
    </row>
    <row r="30" spans="1:49" ht="15.75" x14ac:dyDescent="0.25">
      <c r="C30" s="10"/>
      <c r="D30" s="1"/>
      <c r="E30" s="1">
        <v>5</v>
      </c>
      <c r="F30" s="2" t="s">
        <v>120</v>
      </c>
      <c r="G30" s="1">
        <v>35</v>
      </c>
      <c r="H30" s="1">
        <v>1</v>
      </c>
      <c r="I30" s="1">
        <v>1</v>
      </c>
      <c r="J30" s="1">
        <v>1</v>
      </c>
      <c r="K30" s="1">
        <v>0</v>
      </c>
      <c r="L30" s="1" t="s">
        <v>133</v>
      </c>
      <c r="M30" s="1"/>
      <c r="N30" s="26">
        <v>0</v>
      </c>
      <c r="O30" s="27"/>
      <c r="P30" s="28"/>
      <c r="Q30" s="11" t="s">
        <v>139</v>
      </c>
      <c r="R30" s="12" t="s">
        <v>140</v>
      </c>
      <c r="S30" s="1"/>
    </row>
    <row r="31" spans="1:49" ht="15.75" x14ac:dyDescent="0.25">
      <c r="C31" s="10"/>
      <c r="D31" s="1"/>
      <c r="E31" s="1">
        <v>6</v>
      </c>
      <c r="F31" s="2" t="s">
        <v>121</v>
      </c>
      <c r="G31" s="1">
        <v>30</v>
      </c>
      <c r="H31" s="1">
        <v>1</v>
      </c>
      <c r="I31" s="1">
        <v>1</v>
      </c>
      <c r="J31" s="1">
        <v>1</v>
      </c>
      <c r="K31" s="1">
        <v>0</v>
      </c>
      <c r="L31" s="1">
        <v>1</v>
      </c>
      <c r="M31" s="1"/>
      <c r="N31" s="1" t="s">
        <v>141</v>
      </c>
      <c r="O31" s="1"/>
      <c r="P31" s="1"/>
      <c r="Q31" s="11" t="s">
        <v>142</v>
      </c>
      <c r="R31" s="12" t="s">
        <v>143</v>
      </c>
      <c r="S31" s="1"/>
    </row>
    <row r="32" spans="1:49" ht="15.75" x14ac:dyDescent="0.25">
      <c r="C32" s="10"/>
      <c r="D32" s="1"/>
      <c r="E32" s="1">
        <v>7</v>
      </c>
      <c r="F32" s="2" t="s">
        <v>26</v>
      </c>
      <c r="G32" s="1">
        <v>30</v>
      </c>
      <c r="H32" s="1">
        <v>1</v>
      </c>
      <c r="I32" s="1">
        <v>1</v>
      </c>
      <c r="J32" s="1">
        <v>1</v>
      </c>
      <c r="K32" s="1">
        <v>0</v>
      </c>
      <c r="L32" s="1">
        <v>1</v>
      </c>
      <c r="M32" s="1"/>
      <c r="N32" s="1" t="s">
        <v>129</v>
      </c>
      <c r="O32" s="1"/>
      <c r="P32" s="1"/>
      <c r="Q32" s="11" t="s">
        <v>144</v>
      </c>
      <c r="R32" s="12" t="s">
        <v>145</v>
      </c>
      <c r="S32" s="1"/>
    </row>
    <row r="33" spans="3:19" ht="15.75" x14ac:dyDescent="0.25">
      <c r="C33" s="10"/>
      <c r="D33" s="1"/>
      <c r="E33" s="1">
        <v>8</v>
      </c>
      <c r="F33" s="2" t="s">
        <v>147</v>
      </c>
      <c r="G33" s="1">
        <v>33</v>
      </c>
      <c r="H33" s="1">
        <v>1</v>
      </c>
      <c r="I33" s="1">
        <v>1</v>
      </c>
      <c r="J33" s="1">
        <v>1</v>
      </c>
      <c r="K33" s="1">
        <v>0</v>
      </c>
      <c r="L33" s="1" t="s">
        <v>241</v>
      </c>
      <c r="M33" s="1"/>
      <c r="N33" s="1" t="s">
        <v>242</v>
      </c>
      <c r="O33" s="1"/>
      <c r="P33" s="1"/>
      <c r="Q33" s="11" t="s">
        <v>239</v>
      </c>
      <c r="R33" s="12" t="s">
        <v>240</v>
      </c>
      <c r="S33" s="1"/>
    </row>
    <row r="34" spans="3:19" ht="15.75" x14ac:dyDescent="0.25">
      <c r="C34" s="10"/>
      <c r="D34" s="1"/>
      <c r="E34" s="1">
        <v>9</v>
      </c>
      <c r="F34" s="2" t="s">
        <v>123</v>
      </c>
      <c r="G34" s="1">
        <v>30</v>
      </c>
      <c r="H34" s="1">
        <v>1</v>
      </c>
      <c r="I34" s="1">
        <v>1</v>
      </c>
      <c r="J34" s="1">
        <v>1</v>
      </c>
      <c r="K34" s="1">
        <v>0</v>
      </c>
      <c r="L34" s="1">
        <v>1</v>
      </c>
      <c r="M34" s="1"/>
      <c r="N34" s="1">
        <v>0</v>
      </c>
      <c r="O34" s="1"/>
      <c r="P34" s="1"/>
      <c r="Q34" s="11" t="s">
        <v>232</v>
      </c>
      <c r="R34" s="12" t="s">
        <v>233</v>
      </c>
      <c r="S34" s="1"/>
    </row>
    <row r="35" spans="3:19" ht="15.75" x14ac:dyDescent="0.25">
      <c r="C35" s="10"/>
      <c r="D35" s="1"/>
      <c r="E35" s="1">
        <v>10</v>
      </c>
      <c r="F35" s="2" t="s">
        <v>124</v>
      </c>
      <c r="G35" s="1">
        <v>60</v>
      </c>
      <c r="H35" s="1">
        <v>1</v>
      </c>
      <c r="I35" s="1">
        <v>1</v>
      </c>
      <c r="J35" s="1">
        <v>1</v>
      </c>
      <c r="K35" s="1">
        <v>1</v>
      </c>
      <c r="L35" s="1">
        <v>0</v>
      </c>
      <c r="M35" s="1"/>
      <c r="N35" s="1" t="s">
        <v>129</v>
      </c>
      <c r="O35" s="27"/>
      <c r="P35" s="28"/>
      <c r="Q35" s="11" t="s">
        <v>230</v>
      </c>
      <c r="R35" s="14" t="s">
        <v>231</v>
      </c>
      <c r="S35" s="1"/>
    </row>
    <row r="36" spans="3:19" ht="15.75" x14ac:dyDescent="0.25">
      <c r="C36" s="10"/>
      <c r="D36" s="1"/>
      <c r="E36" s="1">
        <v>11</v>
      </c>
      <c r="F36" s="2" t="s">
        <v>31</v>
      </c>
      <c r="G36" s="1">
        <v>60</v>
      </c>
      <c r="H36" s="1">
        <v>1</v>
      </c>
      <c r="I36" s="1">
        <v>1</v>
      </c>
      <c r="J36" s="1">
        <v>1</v>
      </c>
      <c r="K36" s="1">
        <v>0</v>
      </c>
      <c r="L36" s="1">
        <v>1</v>
      </c>
      <c r="M36" s="1"/>
      <c r="N36" s="1">
        <v>0</v>
      </c>
      <c r="O36" s="1"/>
      <c r="P36" s="1"/>
      <c r="Q36" s="35" t="s">
        <v>328</v>
      </c>
      <c r="R36" s="13" t="s">
        <v>329</v>
      </c>
    </row>
    <row r="37" spans="3:19" ht="15.75" x14ac:dyDescent="0.25">
      <c r="C37" s="10"/>
      <c r="D37" s="1"/>
      <c r="E37" s="1">
        <v>12</v>
      </c>
      <c r="F37" s="2" t="s">
        <v>32</v>
      </c>
      <c r="G37" s="1">
        <v>60</v>
      </c>
      <c r="H37" s="1">
        <v>1</v>
      </c>
      <c r="I37" s="1">
        <v>1</v>
      </c>
      <c r="J37" s="1">
        <v>1</v>
      </c>
      <c r="K37" s="1">
        <v>0</v>
      </c>
      <c r="L37" s="1">
        <v>1</v>
      </c>
      <c r="M37" s="1"/>
      <c r="N37" s="1" t="s">
        <v>291</v>
      </c>
      <c r="O37" s="1"/>
      <c r="P37" s="1"/>
      <c r="Q37" s="11" t="s">
        <v>289</v>
      </c>
      <c r="R37" s="14" t="s">
        <v>290</v>
      </c>
      <c r="S37" s="1"/>
    </row>
    <row r="38" spans="3:19" ht="15.75" x14ac:dyDescent="0.25">
      <c r="C38" s="10"/>
      <c r="D38" s="1"/>
      <c r="E38" s="1">
        <v>13</v>
      </c>
      <c r="F38" s="2" t="s">
        <v>27</v>
      </c>
      <c r="G38" s="1">
        <v>0</v>
      </c>
      <c r="H38" s="1">
        <v>1</v>
      </c>
      <c r="I38" s="1">
        <v>1</v>
      </c>
      <c r="J38" s="1">
        <v>1</v>
      </c>
      <c r="K38" s="1" t="s">
        <v>245</v>
      </c>
      <c r="L38" s="1">
        <v>0</v>
      </c>
      <c r="M38" s="1"/>
      <c r="N38" s="1" t="s">
        <v>129</v>
      </c>
      <c r="O38" s="1"/>
      <c r="P38" s="1"/>
      <c r="Q38" s="11" t="s">
        <v>243</v>
      </c>
      <c r="R38" s="12" t="s">
        <v>244</v>
      </c>
      <c r="S38" s="1"/>
    </row>
    <row r="39" spans="3:19" ht="15.75" x14ac:dyDescent="0.25">
      <c r="C39" s="10"/>
      <c r="D39" s="1"/>
      <c r="E39" s="1">
        <v>14</v>
      </c>
      <c r="F39" s="2" t="s">
        <v>30</v>
      </c>
      <c r="G39" s="1">
        <v>30</v>
      </c>
      <c r="H39" s="1">
        <v>1</v>
      </c>
      <c r="I39" s="1">
        <v>1</v>
      </c>
      <c r="J39" s="1">
        <v>1</v>
      </c>
      <c r="K39" s="1">
        <v>0</v>
      </c>
      <c r="L39" s="1">
        <v>0</v>
      </c>
      <c r="M39" s="1"/>
      <c r="N39" s="1" t="s">
        <v>292</v>
      </c>
      <c r="O39" s="1"/>
      <c r="P39" s="1"/>
      <c r="Q39" s="11" t="s">
        <v>293</v>
      </c>
      <c r="R39" s="12" t="s">
        <v>294</v>
      </c>
      <c r="S39" s="1"/>
    </row>
    <row r="40" spans="3:19" ht="15.75" x14ac:dyDescent="0.25">
      <c r="C40" s="10"/>
      <c r="D40" s="1"/>
      <c r="E40" s="1">
        <v>15</v>
      </c>
      <c r="F40" s="2" t="s">
        <v>125</v>
      </c>
      <c r="G40" s="1">
        <v>30</v>
      </c>
      <c r="H40" s="1">
        <v>1</v>
      </c>
      <c r="I40" s="1">
        <v>1</v>
      </c>
      <c r="J40" s="1">
        <v>1</v>
      </c>
      <c r="K40" s="1">
        <v>0</v>
      </c>
      <c r="L40" s="1" t="s">
        <v>133</v>
      </c>
      <c r="M40" s="1"/>
      <c r="N40" s="1" t="s">
        <v>322</v>
      </c>
      <c r="O40" s="1"/>
      <c r="P40" s="1"/>
      <c r="Q40" s="11" t="s">
        <v>320</v>
      </c>
      <c r="R40" s="12" t="s">
        <v>321</v>
      </c>
      <c r="S40" s="1"/>
    </row>
    <row r="41" spans="3:19" ht="15.75" x14ac:dyDescent="0.25">
      <c r="C41" s="10"/>
      <c r="D41" s="1"/>
      <c r="E41" s="1">
        <v>16</v>
      </c>
      <c r="F41" s="2" t="s">
        <v>25</v>
      </c>
      <c r="G41" s="1">
        <v>60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/>
      <c r="N41" s="1">
        <v>0</v>
      </c>
      <c r="O41" s="1"/>
      <c r="P41" s="1"/>
      <c r="Q41" s="11" t="s">
        <v>265</v>
      </c>
      <c r="R41" s="12" t="s">
        <v>266</v>
      </c>
      <c r="S41" s="1"/>
    </row>
    <row r="42" spans="3:19" ht="37.5" x14ac:dyDescent="0.3">
      <c r="C42" s="10"/>
      <c r="D42" s="1"/>
      <c r="E42" s="1">
        <v>17</v>
      </c>
      <c r="F42" s="6" t="s">
        <v>24</v>
      </c>
      <c r="G42" s="1">
        <v>31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/>
      <c r="N42" s="1" t="s">
        <v>269</v>
      </c>
      <c r="O42" s="1"/>
      <c r="P42" s="1"/>
      <c r="Q42" s="11" t="s">
        <v>267</v>
      </c>
      <c r="R42" s="12" t="s">
        <v>268</v>
      </c>
      <c r="S42" s="1"/>
    </row>
    <row r="43" spans="3:19" ht="15.75" x14ac:dyDescent="0.25">
      <c r="C43" s="10"/>
      <c r="D43" s="1"/>
      <c r="E43" s="1">
        <v>18</v>
      </c>
      <c r="F43" s="2" t="s">
        <v>29</v>
      </c>
      <c r="G43" s="1">
        <v>30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/>
      <c r="N43" s="1">
        <v>0</v>
      </c>
      <c r="O43" s="1"/>
      <c r="P43" s="1"/>
      <c r="Q43" s="11" t="s">
        <v>318</v>
      </c>
      <c r="R43" s="12" t="s">
        <v>319</v>
      </c>
      <c r="S43" s="1"/>
    </row>
    <row r="44" spans="3:19" ht="15.75" x14ac:dyDescent="0.25">
      <c r="F44" s="15"/>
    </row>
    <row r="45" spans="3:19" ht="15.75" x14ac:dyDescent="0.25">
      <c r="F45" s="15"/>
    </row>
    <row r="46" spans="3:19" ht="15.75" x14ac:dyDescent="0.25">
      <c r="F46" s="15"/>
    </row>
    <row r="47" spans="3:19" ht="15.75" x14ac:dyDescent="0.25">
      <c r="F47" s="15"/>
    </row>
    <row r="48" spans="3:19" ht="15.75" x14ac:dyDescent="0.25">
      <c r="F48" s="15"/>
    </row>
    <row r="49" spans="6:6" ht="15.75" x14ac:dyDescent="0.25">
      <c r="F49" s="15"/>
    </row>
    <row r="50" spans="6:6" ht="15.75" x14ac:dyDescent="0.25">
      <c r="F50" s="15"/>
    </row>
    <row r="51" spans="6:6" ht="15.75" x14ac:dyDescent="0.25">
      <c r="F51" s="15"/>
    </row>
    <row r="52" spans="6:6" ht="15.75" x14ac:dyDescent="0.25">
      <c r="F52" s="15"/>
    </row>
    <row r="53" spans="6:6" ht="15.75" x14ac:dyDescent="0.25">
      <c r="F53" s="15"/>
    </row>
    <row r="54" spans="6:6" ht="15.75" x14ac:dyDescent="0.25">
      <c r="F54" s="15"/>
    </row>
    <row r="55" spans="6:6" ht="15.75" x14ac:dyDescent="0.25">
      <c r="F55" s="15"/>
    </row>
    <row r="56" spans="6:6" ht="15.75" x14ac:dyDescent="0.25">
      <c r="F56" s="15"/>
    </row>
    <row r="57" spans="6:6" ht="15.75" x14ac:dyDescent="0.25">
      <c r="F57" s="15"/>
    </row>
    <row r="58" spans="6:6" ht="15.75" x14ac:dyDescent="0.25">
      <c r="F58" s="15"/>
    </row>
    <row r="59" spans="6:6" ht="15.75" x14ac:dyDescent="0.25">
      <c r="F59" s="15"/>
    </row>
    <row r="60" spans="6:6" ht="15.75" x14ac:dyDescent="0.25">
      <c r="F60" s="15"/>
    </row>
    <row r="61" spans="6:6" ht="15.75" x14ac:dyDescent="0.25">
      <c r="F61" s="15"/>
    </row>
    <row r="62" spans="6:6" ht="15.75" x14ac:dyDescent="0.25">
      <c r="F62" s="15"/>
    </row>
    <row r="63" spans="6:6" ht="15.75" x14ac:dyDescent="0.25">
      <c r="F63" s="15"/>
    </row>
    <row r="64" spans="6:6" ht="15.75" x14ac:dyDescent="0.25">
      <c r="F64" s="15"/>
    </row>
    <row r="65" spans="6:7" ht="15.75" x14ac:dyDescent="0.25">
      <c r="F65" s="15"/>
    </row>
    <row r="66" spans="6:7" ht="15.75" x14ac:dyDescent="0.25">
      <c r="F66" s="15"/>
    </row>
    <row r="67" spans="6:7" ht="15.75" x14ac:dyDescent="0.25">
      <c r="F67" s="15"/>
    </row>
    <row r="68" spans="6:7" ht="15.75" x14ac:dyDescent="0.25">
      <c r="F68" s="15"/>
    </row>
    <row r="69" spans="6:7" ht="15.75" x14ac:dyDescent="0.25">
      <c r="F69" s="15"/>
    </row>
    <row r="70" spans="6:7" ht="15.75" x14ac:dyDescent="0.25">
      <c r="F70" s="15"/>
    </row>
    <row r="71" spans="6:7" ht="15.75" x14ac:dyDescent="0.25">
      <c r="F71" s="15"/>
    </row>
    <row r="72" spans="6:7" ht="15.75" x14ac:dyDescent="0.25">
      <c r="F72" s="15"/>
      <c r="G72" s="4">
        <f>26*3</f>
        <v>78</v>
      </c>
    </row>
    <row r="73" spans="6:7" ht="15.75" x14ac:dyDescent="0.25">
      <c r="F73" s="15"/>
    </row>
    <row r="74" spans="6:7" ht="15.75" x14ac:dyDescent="0.25">
      <c r="F74" s="15"/>
    </row>
    <row r="75" spans="6:7" ht="15.75" x14ac:dyDescent="0.25">
      <c r="F75" s="15"/>
    </row>
    <row r="76" spans="6:7" ht="15.75" x14ac:dyDescent="0.25">
      <c r="F76" s="15"/>
    </row>
  </sheetData>
  <hyperlinks>
    <hyperlink ref="R26" r:id="rId1"/>
    <hyperlink ref="R27" r:id="rId2"/>
    <hyperlink ref="R29" r:id="rId3"/>
    <hyperlink ref="R30" r:id="rId4"/>
    <hyperlink ref="R31" r:id="rId5"/>
    <hyperlink ref="R35" r:id="rId6"/>
    <hyperlink ref="R34" r:id="rId7"/>
    <hyperlink ref="R33" r:id="rId8"/>
    <hyperlink ref="R38" r:id="rId9"/>
    <hyperlink ref="R41" r:id="rId10"/>
    <hyperlink ref="R42" r:id="rId11"/>
    <hyperlink ref="R37" r:id="rId12"/>
    <hyperlink ref="R39" r:id="rId13"/>
    <hyperlink ref="R43" r:id="rId14"/>
    <hyperlink ref="R40" r:id="rId15"/>
    <hyperlink ref="R36" r:id="rId16"/>
  </hyperlinks>
  <pageMargins left="0" right="0" top="0" bottom="0" header="0" footer="0"/>
  <pageSetup paperSize="9" scale="17" orientation="landscape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192"/>
  <sheetViews>
    <sheetView zoomScale="115" zoomScaleNormal="115" workbookViewId="0">
      <pane ySplit="1" topLeftCell="A259" activePane="bottomLeft" state="frozen"/>
      <selection pane="bottomLeft" activeCell="A2" sqref="A2:XFD290"/>
    </sheetView>
  </sheetViews>
  <sheetFormatPr defaultRowHeight="15.75" x14ac:dyDescent="0.25"/>
  <cols>
    <col min="1" max="1" width="9.140625" style="24"/>
    <col min="2" max="2" width="27.42578125" style="25" customWidth="1"/>
    <col min="3" max="3" width="9.140625" style="23" customWidth="1"/>
    <col min="4" max="4" width="26.5703125" style="16" customWidth="1"/>
    <col min="5" max="33" width="9.140625" style="16"/>
    <col min="34" max="16384" width="9.140625" style="22"/>
  </cols>
  <sheetData>
    <row r="1" spans="1:33" ht="15" customHeight="1" x14ac:dyDescent="0.25">
      <c r="A1" s="17" t="s">
        <v>146</v>
      </c>
      <c r="B1" s="18" t="s">
        <v>108</v>
      </c>
      <c r="C1" s="19" t="s">
        <v>109</v>
      </c>
      <c r="D1" s="19" t="s">
        <v>110</v>
      </c>
      <c r="E1" s="19" t="s">
        <v>33</v>
      </c>
      <c r="F1" s="19" t="s">
        <v>36</v>
      </c>
      <c r="G1" s="19" t="s">
        <v>34</v>
      </c>
      <c r="H1" s="19" t="s">
        <v>111</v>
      </c>
      <c r="I1" s="20" t="s">
        <v>0</v>
      </c>
      <c r="J1" s="20" t="s">
        <v>1</v>
      </c>
      <c r="K1" s="20" t="s">
        <v>2</v>
      </c>
      <c r="L1" s="20" t="s">
        <v>3</v>
      </c>
      <c r="M1" s="20" t="s">
        <v>4</v>
      </c>
      <c r="N1" s="21" t="s">
        <v>5</v>
      </c>
      <c r="O1" s="22"/>
    </row>
    <row r="2" spans="1:33" ht="15" customHeight="1" x14ac:dyDescent="0.25">
      <c r="A2" s="16">
        <v>1</v>
      </c>
      <c r="B2" s="5" t="s">
        <v>120</v>
      </c>
      <c r="C2" s="16">
        <v>35</v>
      </c>
      <c r="D2" s="16" t="s">
        <v>184</v>
      </c>
      <c r="E2" s="16" t="s">
        <v>156</v>
      </c>
      <c r="F2" s="16">
        <v>2.2400000000000002</v>
      </c>
    </row>
    <row r="3" spans="1:33" ht="15" customHeight="1" x14ac:dyDescent="0.25">
      <c r="A3" s="16">
        <v>1</v>
      </c>
      <c r="B3" s="5" t="s">
        <v>121</v>
      </c>
      <c r="C3" s="16">
        <v>30</v>
      </c>
      <c r="D3" s="16" t="s">
        <v>209</v>
      </c>
      <c r="E3" s="16" t="s">
        <v>156</v>
      </c>
      <c r="F3" s="16">
        <v>1.36</v>
      </c>
    </row>
    <row r="4" spans="1:33" ht="15" customHeight="1" x14ac:dyDescent="0.25">
      <c r="A4" s="16">
        <v>1</v>
      </c>
      <c r="B4" s="5" t="s">
        <v>26</v>
      </c>
      <c r="C4" s="16">
        <v>30</v>
      </c>
      <c r="D4" s="16" t="s">
        <v>214</v>
      </c>
      <c r="E4" s="16" t="s">
        <v>156</v>
      </c>
      <c r="F4" s="16">
        <v>2.48</v>
      </c>
    </row>
    <row r="5" spans="1:33" s="40" customFormat="1" ht="15" customHeight="1" thickBot="1" x14ac:dyDescent="0.3">
      <c r="A5" s="38">
        <v>1</v>
      </c>
      <c r="B5" s="39" t="s">
        <v>29</v>
      </c>
      <c r="C5" s="38">
        <v>30</v>
      </c>
      <c r="D5" s="38" t="s">
        <v>298</v>
      </c>
      <c r="E5" s="38" t="s">
        <v>156</v>
      </c>
      <c r="F5" s="38">
        <v>2.81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pans="1:33" s="43" customFormat="1" ht="15" customHeight="1" x14ac:dyDescent="0.25">
      <c r="A6" s="41">
        <v>2</v>
      </c>
      <c r="B6" s="42" t="s">
        <v>14</v>
      </c>
      <c r="C6" s="41">
        <v>30</v>
      </c>
      <c r="D6" s="41" t="s">
        <v>62</v>
      </c>
      <c r="E6" s="41" t="s">
        <v>35</v>
      </c>
      <c r="F6" s="41">
        <v>24.7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</row>
    <row r="7" spans="1:33" ht="15" customHeight="1" x14ac:dyDescent="0.25">
      <c r="A7" s="16">
        <v>2</v>
      </c>
      <c r="B7" s="5" t="s">
        <v>120</v>
      </c>
      <c r="C7" s="16">
        <v>35</v>
      </c>
      <c r="D7" s="16" t="s">
        <v>185</v>
      </c>
      <c r="E7" s="16" t="s">
        <v>35</v>
      </c>
      <c r="F7" s="16">
        <v>19.86</v>
      </c>
      <c r="AG7" s="22"/>
    </row>
    <row r="8" spans="1:33" ht="15" customHeight="1" x14ac:dyDescent="0.25">
      <c r="A8" s="16">
        <v>2</v>
      </c>
      <c r="B8" s="5" t="s">
        <v>26</v>
      </c>
      <c r="C8" s="16">
        <v>30</v>
      </c>
      <c r="D8" s="16" t="s">
        <v>181</v>
      </c>
      <c r="E8" s="16" t="s">
        <v>35</v>
      </c>
      <c r="F8" s="16">
        <v>18.5</v>
      </c>
      <c r="AG8" s="22"/>
    </row>
    <row r="9" spans="1:33" ht="15" customHeight="1" x14ac:dyDescent="0.25">
      <c r="A9" s="16">
        <v>2</v>
      </c>
      <c r="B9" s="5" t="s">
        <v>26</v>
      </c>
      <c r="C9" s="16">
        <v>30</v>
      </c>
      <c r="D9" s="16" t="s">
        <v>99</v>
      </c>
      <c r="E9" s="16" t="s">
        <v>35</v>
      </c>
      <c r="F9" s="16">
        <v>18.3</v>
      </c>
      <c r="AG9" s="22"/>
    </row>
    <row r="10" spans="1:33" ht="15" customHeight="1" x14ac:dyDescent="0.25">
      <c r="A10" s="16">
        <v>2</v>
      </c>
      <c r="B10" s="5" t="s">
        <v>124</v>
      </c>
      <c r="C10" s="16">
        <v>60</v>
      </c>
      <c r="D10" s="16" t="s">
        <v>43</v>
      </c>
      <c r="E10" s="16" t="s">
        <v>35</v>
      </c>
      <c r="F10" s="16">
        <v>14.5</v>
      </c>
      <c r="AG10" s="22"/>
    </row>
    <row r="11" spans="1:33" ht="15" customHeight="1" x14ac:dyDescent="0.25">
      <c r="A11" s="16">
        <v>2</v>
      </c>
      <c r="B11" s="5" t="s">
        <v>32</v>
      </c>
      <c r="C11" s="16">
        <v>60</v>
      </c>
      <c r="D11" s="16" t="s">
        <v>79</v>
      </c>
      <c r="E11" s="16" t="s">
        <v>35</v>
      </c>
      <c r="F11" s="16">
        <v>30</v>
      </c>
      <c r="AG11" s="22"/>
    </row>
    <row r="12" spans="1:33" s="32" customFormat="1" ht="15" customHeight="1" x14ac:dyDescent="0.25">
      <c r="A12" s="32">
        <v>2</v>
      </c>
      <c r="B12" s="33" t="s">
        <v>27</v>
      </c>
      <c r="C12" s="32">
        <v>0</v>
      </c>
      <c r="D12" s="32" t="s">
        <v>246</v>
      </c>
      <c r="E12" s="32" t="s">
        <v>35</v>
      </c>
      <c r="F12" s="32">
        <v>16.760000000000002</v>
      </c>
    </row>
    <row r="13" spans="1:33" ht="15" customHeight="1" x14ac:dyDescent="0.25">
      <c r="A13" s="16">
        <v>2</v>
      </c>
      <c r="B13" s="5" t="s">
        <v>24</v>
      </c>
      <c r="C13" s="16">
        <v>31</v>
      </c>
      <c r="D13" s="16" t="s">
        <v>270</v>
      </c>
      <c r="E13" s="16" t="s">
        <v>35</v>
      </c>
      <c r="F13" s="16">
        <v>17.899999999999999</v>
      </c>
      <c r="AG13" s="22"/>
    </row>
    <row r="14" spans="1:33" ht="15" customHeight="1" x14ac:dyDescent="0.25">
      <c r="A14" s="16">
        <v>2</v>
      </c>
      <c r="B14" s="5" t="s">
        <v>24</v>
      </c>
      <c r="C14" s="16">
        <v>31</v>
      </c>
      <c r="D14" s="16" t="s">
        <v>56</v>
      </c>
      <c r="E14" s="16" t="s">
        <v>35</v>
      </c>
      <c r="F14" s="16">
        <v>18.899999999999999</v>
      </c>
      <c r="AG14" s="22"/>
    </row>
    <row r="15" spans="1:33" s="40" customFormat="1" ht="15" customHeight="1" thickBot="1" x14ac:dyDescent="0.3">
      <c r="A15" s="38">
        <v>2</v>
      </c>
      <c r="B15" s="39" t="s">
        <v>29</v>
      </c>
      <c r="C15" s="38">
        <v>30</v>
      </c>
      <c r="D15" s="38" t="s">
        <v>299</v>
      </c>
      <c r="E15" s="38" t="s">
        <v>35</v>
      </c>
      <c r="F15" s="38">
        <v>12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3" s="43" customFormat="1" ht="15" customHeight="1" x14ac:dyDescent="0.25">
      <c r="A16" s="41">
        <v>3</v>
      </c>
      <c r="B16" s="42" t="s">
        <v>118</v>
      </c>
      <c r="C16" s="41">
        <v>30</v>
      </c>
      <c r="D16" s="41" t="s">
        <v>166</v>
      </c>
      <c r="E16" s="41" t="s">
        <v>167</v>
      </c>
      <c r="F16" s="41">
        <v>50.29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</row>
    <row r="17" spans="1:33" ht="15" customHeight="1" x14ac:dyDescent="0.25">
      <c r="A17" s="16">
        <v>3</v>
      </c>
      <c r="B17" s="5" t="s">
        <v>119</v>
      </c>
      <c r="C17" s="16">
        <v>30</v>
      </c>
      <c r="D17" s="16" t="s">
        <v>178</v>
      </c>
      <c r="E17" s="16" t="s">
        <v>156</v>
      </c>
      <c r="F17" s="16">
        <v>1.44</v>
      </c>
      <c r="AF17" s="22"/>
      <c r="AG17" s="22"/>
    </row>
    <row r="18" spans="1:33" ht="15" customHeight="1" x14ac:dyDescent="0.25">
      <c r="A18" s="16">
        <v>3</v>
      </c>
      <c r="B18" s="5" t="s">
        <v>120</v>
      </c>
      <c r="C18" s="16">
        <v>35</v>
      </c>
      <c r="D18" s="16" t="s">
        <v>186</v>
      </c>
      <c r="E18" s="16" t="s">
        <v>156</v>
      </c>
      <c r="F18" s="16">
        <v>2.15</v>
      </c>
      <c r="AF18" s="22"/>
      <c r="AG18" s="22"/>
    </row>
    <row r="19" spans="1:33" ht="15" customHeight="1" x14ac:dyDescent="0.25">
      <c r="A19" s="16">
        <v>3</v>
      </c>
      <c r="B19" s="5" t="s">
        <v>121</v>
      </c>
      <c r="C19" s="16">
        <v>30</v>
      </c>
      <c r="D19" s="16" t="s">
        <v>210</v>
      </c>
      <c r="E19" s="16" t="s">
        <v>156</v>
      </c>
      <c r="F19" s="16">
        <v>1.29</v>
      </c>
      <c r="AF19" s="22"/>
      <c r="AG19" s="22"/>
    </row>
    <row r="20" spans="1:33" ht="15" customHeight="1" x14ac:dyDescent="0.25">
      <c r="A20" s="16">
        <v>3</v>
      </c>
      <c r="B20" s="5" t="s">
        <v>26</v>
      </c>
      <c r="C20" s="16">
        <v>30</v>
      </c>
      <c r="D20" s="16" t="s">
        <v>215</v>
      </c>
      <c r="E20" s="16" t="s">
        <v>156</v>
      </c>
      <c r="F20" s="16">
        <v>2.4</v>
      </c>
      <c r="W20" s="23"/>
      <c r="AF20" s="22"/>
      <c r="AG20" s="22"/>
    </row>
    <row r="21" spans="1:33" s="16" customFormat="1" ht="15" customHeight="1" x14ac:dyDescent="0.25">
      <c r="A21" s="16">
        <v>3</v>
      </c>
      <c r="B21" s="5" t="s">
        <v>31</v>
      </c>
      <c r="C21" s="16">
        <v>60</v>
      </c>
      <c r="D21" s="16" t="s">
        <v>215</v>
      </c>
      <c r="E21" s="16" t="s">
        <v>324</v>
      </c>
      <c r="F21" s="16">
        <v>2.9</v>
      </c>
    </row>
    <row r="22" spans="1:33" ht="15" customHeight="1" x14ac:dyDescent="0.25">
      <c r="A22" s="16">
        <v>3</v>
      </c>
      <c r="B22" s="5" t="s">
        <v>32</v>
      </c>
      <c r="C22" s="16">
        <v>60</v>
      </c>
      <c r="D22" s="16" t="s">
        <v>215</v>
      </c>
      <c r="E22" s="16" t="s">
        <v>156</v>
      </c>
      <c r="F22" s="16">
        <v>2.35</v>
      </c>
      <c r="AF22" s="22"/>
      <c r="AG22" s="22"/>
    </row>
    <row r="23" spans="1:33" ht="15" customHeight="1" x14ac:dyDescent="0.25">
      <c r="A23" s="16">
        <v>3</v>
      </c>
      <c r="B23" s="5" t="s">
        <v>25</v>
      </c>
      <c r="C23" s="16">
        <v>60</v>
      </c>
      <c r="D23" s="16" t="s">
        <v>254</v>
      </c>
      <c r="E23" s="16" t="s">
        <v>156</v>
      </c>
      <c r="F23" s="16">
        <v>1.42</v>
      </c>
      <c r="AF23" s="22"/>
      <c r="AG23" s="22"/>
    </row>
    <row r="24" spans="1:33" s="40" customFormat="1" ht="15" customHeight="1" thickBot="1" x14ac:dyDescent="0.3">
      <c r="A24" s="38">
        <v>3</v>
      </c>
      <c r="B24" s="39" t="s">
        <v>29</v>
      </c>
      <c r="C24" s="38">
        <v>30</v>
      </c>
      <c r="D24" s="38" t="s">
        <v>229</v>
      </c>
      <c r="E24" s="38" t="s">
        <v>300</v>
      </c>
      <c r="F24" s="38">
        <v>15.3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</row>
    <row r="25" spans="1:33" s="43" customFormat="1" ht="15" customHeight="1" x14ac:dyDescent="0.25">
      <c r="A25" s="41">
        <v>4</v>
      </c>
      <c r="B25" s="42" t="s">
        <v>119</v>
      </c>
      <c r="C25" s="41">
        <v>30</v>
      </c>
      <c r="D25" s="41" t="s">
        <v>112</v>
      </c>
      <c r="E25" s="41" t="s">
        <v>35</v>
      </c>
      <c r="F25" s="41">
        <v>25</v>
      </c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</row>
    <row r="26" spans="1:33" ht="15" customHeight="1" x14ac:dyDescent="0.25">
      <c r="A26" s="16">
        <v>4</v>
      </c>
      <c r="B26" s="5" t="s">
        <v>120</v>
      </c>
      <c r="C26" s="16">
        <v>35</v>
      </c>
      <c r="D26" s="16" t="s">
        <v>187</v>
      </c>
      <c r="E26" s="16" t="s">
        <v>35</v>
      </c>
      <c r="F26" s="16">
        <v>24</v>
      </c>
      <c r="AE26" s="22"/>
      <c r="AF26" s="22"/>
      <c r="AG26" s="22"/>
    </row>
    <row r="27" spans="1:33" ht="15" customHeight="1" x14ac:dyDescent="0.25">
      <c r="A27" s="16">
        <v>4</v>
      </c>
      <c r="B27" s="5" t="s">
        <v>26</v>
      </c>
      <c r="C27" s="16">
        <v>30</v>
      </c>
      <c r="D27" s="16" t="s">
        <v>83</v>
      </c>
      <c r="E27" s="16" t="s">
        <v>35</v>
      </c>
      <c r="F27" s="16">
        <v>61.8</v>
      </c>
      <c r="AE27" s="22"/>
      <c r="AF27" s="22"/>
      <c r="AG27" s="22"/>
    </row>
    <row r="28" spans="1:33" ht="15" customHeight="1" x14ac:dyDescent="0.25">
      <c r="A28" s="16">
        <v>4</v>
      </c>
      <c r="B28" s="5" t="s">
        <v>147</v>
      </c>
      <c r="C28" s="16">
        <v>33</v>
      </c>
      <c r="D28" s="16" t="s">
        <v>67</v>
      </c>
      <c r="E28" s="16" t="s">
        <v>35</v>
      </c>
      <c r="F28" s="16">
        <v>23.52</v>
      </c>
      <c r="AE28" s="22"/>
      <c r="AF28" s="22"/>
      <c r="AG28" s="22"/>
    </row>
    <row r="29" spans="1:33" ht="15" customHeight="1" x14ac:dyDescent="0.25">
      <c r="A29" s="16">
        <v>4</v>
      </c>
      <c r="B29" s="5" t="s">
        <v>124</v>
      </c>
      <c r="C29" s="16">
        <v>60</v>
      </c>
      <c r="D29" s="16" t="s">
        <v>45</v>
      </c>
      <c r="E29" s="16" t="s">
        <v>35</v>
      </c>
      <c r="F29" s="16">
        <v>16</v>
      </c>
      <c r="AE29" s="22"/>
      <c r="AF29" s="22"/>
      <c r="AG29" s="22"/>
    </row>
    <row r="30" spans="1:33" ht="15" customHeight="1" x14ac:dyDescent="0.25">
      <c r="A30" s="16">
        <v>4</v>
      </c>
      <c r="B30" s="5" t="s">
        <v>32</v>
      </c>
      <c r="C30" s="16">
        <v>60</v>
      </c>
      <c r="D30" s="16" t="s">
        <v>105</v>
      </c>
      <c r="E30" s="16" t="s">
        <v>35</v>
      </c>
      <c r="F30" s="16">
        <v>18.5</v>
      </c>
      <c r="AE30" s="22"/>
      <c r="AF30" s="22"/>
      <c r="AG30" s="22"/>
    </row>
    <row r="31" spans="1:33" s="32" customFormat="1" ht="15" customHeight="1" x14ac:dyDescent="0.25">
      <c r="A31" s="32">
        <v>4</v>
      </c>
      <c r="B31" s="33" t="s">
        <v>27</v>
      </c>
      <c r="C31" s="32">
        <v>0</v>
      </c>
      <c r="D31" s="32" t="s">
        <v>83</v>
      </c>
      <c r="E31" s="32" t="s">
        <v>35</v>
      </c>
      <c r="F31" s="32">
        <v>78.489999999999995</v>
      </c>
    </row>
    <row r="32" spans="1:33" ht="15" customHeight="1" x14ac:dyDescent="0.25">
      <c r="A32" s="16">
        <v>4</v>
      </c>
      <c r="B32" s="5" t="s">
        <v>25</v>
      </c>
      <c r="C32" s="16">
        <v>60</v>
      </c>
      <c r="D32" s="16" t="s">
        <v>76</v>
      </c>
      <c r="E32" s="16" t="s">
        <v>255</v>
      </c>
      <c r="F32" s="16">
        <v>25.75</v>
      </c>
      <c r="AE32" s="22"/>
      <c r="AF32" s="22"/>
      <c r="AG32" s="22"/>
    </row>
    <row r="33" spans="1:33" s="40" customFormat="1" ht="15" customHeight="1" thickBot="1" x14ac:dyDescent="0.3">
      <c r="A33" s="38">
        <v>4</v>
      </c>
      <c r="B33" s="39" t="s">
        <v>29</v>
      </c>
      <c r="C33" s="38">
        <v>30</v>
      </c>
      <c r="D33" s="38" t="s">
        <v>83</v>
      </c>
      <c r="E33" s="38" t="s">
        <v>35</v>
      </c>
      <c r="F33" s="38">
        <v>58.36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</row>
    <row r="34" spans="1:33" s="43" customFormat="1" ht="15" customHeight="1" x14ac:dyDescent="0.25">
      <c r="A34" s="41">
        <v>5</v>
      </c>
      <c r="B34" s="42" t="s">
        <v>14</v>
      </c>
      <c r="C34" s="41">
        <v>30</v>
      </c>
      <c r="D34" s="41" t="s">
        <v>81</v>
      </c>
      <c r="E34" s="41" t="s">
        <v>35</v>
      </c>
      <c r="F34" s="41">
        <v>3.1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1:33" ht="15" customHeight="1" x14ac:dyDescent="0.25">
      <c r="A35" s="16">
        <v>5</v>
      </c>
      <c r="B35" s="5" t="s">
        <v>119</v>
      </c>
      <c r="C35" s="16">
        <v>30</v>
      </c>
      <c r="D35" s="16" t="s">
        <v>169</v>
      </c>
      <c r="E35" s="16" t="s">
        <v>35</v>
      </c>
      <c r="F35" s="16">
        <v>2.25</v>
      </c>
      <c r="AG35" s="22"/>
    </row>
    <row r="36" spans="1:33" ht="15" customHeight="1" x14ac:dyDescent="0.25">
      <c r="A36" s="16">
        <v>5</v>
      </c>
      <c r="B36" s="5" t="s">
        <v>120</v>
      </c>
      <c r="C36" s="16">
        <v>35</v>
      </c>
      <c r="D36" s="16" t="s">
        <v>188</v>
      </c>
      <c r="E36" s="16" t="s">
        <v>35</v>
      </c>
      <c r="F36" s="16">
        <v>3.44</v>
      </c>
      <c r="AG36" s="22"/>
    </row>
    <row r="37" spans="1:33" ht="15" customHeight="1" x14ac:dyDescent="0.25">
      <c r="A37" s="16">
        <v>5</v>
      </c>
      <c r="B37" s="5" t="s">
        <v>121</v>
      </c>
      <c r="C37" s="16">
        <v>30</v>
      </c>
      <c r="D37" s="16" t="s">
        <v>211</v>
      </c>
      <c r="E37" s="16" t="s">
        <v>35</v>
      </c>
      <c r="F37" s="16">
        <v>3.27</v>
      </c>
      <c r="AG37" s="22"/>
    </row>
    <row r="38" spans="1:33" ht="15" customHeight="1" x14ac:dyDescent="0.25">
      <c r="A38" s="16">
        <v>5</v>
      </c>
      <c r="B38" s="5" t="s">
        <v>26</v>
      </c>
      <c r="C38" s="16">
        <v>30</v>
      </c>
      <c r="D38" s="16" t="s">
        <v>81</v>
      </c>
      <c r="E38" s="16" t="s">
        <v>35</v>
      </c>
      <c r="F38" s="16">
        <v>2.95</v>
      </c>
      <c r="AG38" s="22"/>
    </row>
    <row r="39" spans="1:33" ht="15" customHeight="1" x14ac:dyDescent="0.25">
      <c r="A39" s="16">
        <v>5</v>
      </c>
      <c r="B39" s="5" t="s">
        <v>124</v>
      </c>
      <c r="C39" s="16">
        <v>60</v>
      </c>
      <c r="D39" s="16" t="s">
        <v>226</v>
      </c>
      <c r="E39" s="16" t="s">
        <v>35</v>
      </c>
      <c r="F39" s="16">
        <v>2.5</v>
      </c>
      <c r="AG39" s="22"/>
    </row>
    <row r="40" spans="1:33" ht="15" customHeight="1" x14ac:dyDescent="0.25">
      <c r="A40" s="16">
        <v>5</v>
      </c>
      <c r="B40" s="5" t="s">
        <v>124</v>
      </c>
      <c r="C40" s="16">
        <v>60</v>
      </c>
      <c r="D40" s="16" t="s">
        <v>211</v>
      </c>
      <c r="E40" s="16" t="s">
        <v>35</v>
      </c>
      <c r="F40" s="16">
        <v>4.5</v>
      </c>
      <c r="AG40" s="22"/>
    </row>
    <row r="41" spans="1:33" ht="15" customHeight="1" x14ac:dyDescent="0.25">
      <c r="A41" s="16">
        <v>5</v>
      </c>
      <c r="B41" s="5" t="s">
        <v>32</v>
      </c>
      <c r="C41" s="16">
        <v>60</v>
      </c>
      <c r="D41" s="16" t="s">
        <v>103</v>
      </c>
      <c r="E41" s="16" t="s">
        <v>35</v>
      </c>
      <c r="F41" s="16">
        <v>3.8</v>
      </c>
      <c r="AG41" s="22"/>
    </row>
    <row r="42" spans="1:33" s="32" customFormat="1" ht="15" customHeight="1" x14ac:dyDescent="0.25">
      <c r="A42" s="32">
        <v>5</v>
      </c>
      <c r="B42" s="33" t="s">
        <v>27</v>
      </c>
      <c r="C42" s="32">
        <v>0</v>
      </c>
      <c r="D42" s="32" t="s">
        <v>211</v>
      </c>
      <c r="E42" s="32" t="s">
        <v>35</v>
      </c>
      <c r="F42" s="32">
        <v>4.2</v>
      </c>
    </row>
    <row r="43" spans="1:33" ht="15" customHeight="1" x14ac:dyDescent="0.25">
      <c r="A43" s="16">
        <v>5</v>
      </c>
      <c r="B43" s="5" t="s">
        <v>25</v>
      </c>
      <c r="C43" s="16">
        <v>60</v>
      </c>
      <c r="D43" s="16" t="s">
        <v>256</v>
      </c>
      <c r="E43" s="16" t="s">
        <v>35</v>
      </c>
      <c r="F43" s="16">
        <v>3.86</v>
      </c>
      <c r="AG43" s="22"/>
    </row>
    <row r="44" spans="1:33" ht="15" customHeight="1" x14ac:dyDescent="0.25">
      <c r="A44" s="16">
        <v>5</v>
      </c>
      <c r="B44" s="5" t="s">
        <v>25</v>
      </c>
      <c r="C44" s="16">
        <v>60</v>
      </c>
      <c r="D44" s="16" t="s">
        <v>257</v>
      </c>
      <c r="E44" s="16" t="s">
        <v>35</v>
      </c>
      <c r="F44" s="16">
        <v>2.58</v>
      </c>
      <c r="AG44" s="22"/>
    </row>
    <row r="45" spans="1:33" ht="15" customHeight="1" x14ac:dyDescent="0.25">
      <c r="A45" s="16">
        <v>5</v>
      </c>
      <c r="B45" s="5" t="s">
        <v>24</v>
      </c>
      <c r="C45" s="16">
        <v>31</v>
      </c>
      <c r="D45" s="16" t="s">
        <v>271</v>
      </c>
      <c r="E45" s="16" t="s">
        <v>35</v>
      </c>
      <c r="F45" s="16">
        <v>3.3</v>
      </c>
      <c r="AG45" s="22"/>
    </row>
    <row r="46" spans="1:33" s="40" customFormat="1" ht="15" customHeight="1" thickBot="1" x14ac:dyDescent="0.3">
      <c r="A46" s="38">
        <v>5</v>
      </c>
      <c r="B46" s="39" t="s">
        <v>29</v>
      </c>
      <c r="C46" s="38">
        <v>30</v>
      </c>
      <c r="D46" s="38" t="s">
        <v>103</v>
      </c>
      <c r="E46" s="38" t="s">
        <v>35</v>
      </c>
      <c r="F46" s="38">
        <v>2.2999999999999998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3" s="43" customFormat="1" ht="15" customHeight="1" x14ac:dyDescent="0.25">
      <c r="A47" s="41">
        <v>6</v>
      </c>
      <c r="B47" s="42" t="s">
        <v>28</v>
      </c>
      <c r="C47" s="41">
        <v>30</v>
      </c>
      <c r="D47" s="41" t="s">
        <v>148</v>
      </c>
      <c r="E47" s="41" t="s">
        <v>35</v>
      </c>
      <c r="F47" s="41">
        <v>8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</row>
    <row r="48" spans="1:33" ht="15" customHeight="1" x14ac:dyDescent="0.25">
      <c r="A48" s="16">
        <v>6</v>
      </c>
      <c r="B48" s="5" t="s">
        <v>119</v>
      </c>
      <c r="C48" s="16">
        <v>30</v>
      </c>
      <c r="D48" s="16" t="s">
        <v>179</v>
      </c>
      <c r="E48" s="16" t="s">
        <v>35</v>
      </c>
      <c r="F48" s="16">
        <v>3.7</v>
      </c>
      <c r="AF48" s="22"/>
      <c r="AG48" s="22"/>
    </row>
    <row r="49" spans="1:33" ht="15" customHeight="1" x14ac:dyDescent="0.25">
      <c r="A49" s="16">
        <v>6</v>
      </c>
      <c r="B49" s="5" t="s">
        <v>26</v>
      </c>
      <c r="C49" s="16">
        <v>30</v>
      </c>
      <c r="D49" s="16" t="s">
        <v>216</v>
      </c>
      <c r="E49" s="16" t="s">
        <v>35</v>
      </c>
      <c r="F49" s="16">
        <v>4.3499999999999996</v>
      </c>
      <c r="AF49" s="22"/>
      <c r="AG49" s="22"/>
    </row>
    <row r="50" spans="1:33" ht="15" customHeight="1" x14ac:dyDescent="0.25">
      <c r="A50" s="16">
        <v>6</v>
      </c>
      <c r="B50" s="5" t="s">
        <v>26</v>
      </c>
      <c r="C50" s="16">
        <v>30</v>
      </c>
      <c r="D50" s="16" t="s">
        <v>179</v>
      </c>
      <c r="E50" s="16" t="s">
        <v>35</v>
      </c>
      <c r="F50" s="16">
        <v>6.1</v>
      </c>
      <c r="AF50" s="22"/>
      <c r="AG50" s="22"/>
    </row>
    <row r="51" spans="1:33" s="16" customFormat="1" ht="15" customHeight="1" x14ac:dyDescent="0.25">
      <c r="A51" s="16">
        <v>6</v>
      </c>
      <c r="B51" s="5" t="s">
        <v>31</v>
      </c>
      <c r="C51" s="16">
        <v>60</v>
      </c>
      <c r="D51" s="16" t="s">
        <v>179</v>
      </c>
      <c r="E51" s="16" t="s">
        <v>35</v>
      </c>
      <c r="F51" s="16">
        <v>4.5</v>
      </c>
    </row>
    <row r="52" spans="1:33" ht="15" customHeight="1" x14ac:dyDescent="0.25">
      <c r="A52" s="16">
        <v>6</v>
      </c>
      <c r="B52" s="5" t="s">
        <v>32</v>
      </c>
      <c r="C52" s="16">
        <v>60</v>
      </c>
      <c r="D52" s="16" t="s">
        <v>179</v>
      </c>
      <c r="E52" s="16" t="s">
        <v>35</v>
      </c>
      <c r="F52" s="16">
        <v>4.4000000000000004</v>
      </c>
      <c r="AF52" s="22"/>
      <c r="AG52" s="22"/>
    </row>
    <row r="53" spans="1:33" s="32" customFormat="1" ht="15" customHeight="1" x14ac:dyDescent="0.25">
      <c r="A53" s="32">
        <v>6</v>
      </c>
      <c r="B53" s="33" t="s">
        <v>27</v>
      </c>
      <c r="C53" s="32">
        <v>0</v>
      </c>
      <c r="D53" s="32" t="s">
        <v>179</v>
      </c>
      <c r="E53" s="32" t="s">
        <v>35</v>
      </c>
      <c r="F53" s="32">
        <v>4.3600000000000003</v>
      </c>
    </row>
    <row r="54" spans="1:33" ht="15" customHeight="1" x14ac:dyDescent="0.25">
      <c r="A54" s="16">
        <v>6</v>
      </c>
      <c r="B54" s="5" t="s">
        <v>125</v>
      </c>
      <c r="C54" s="16">
        <v>30</v>
      </c>
      <c r="D54" s="16" t="s">
        <v>216</v>
      </c>
      <c r="E54" s="16" t="s">
        <v>35</v>
      </c>
      <c r="F54" s="16">
        <v>2.98</v>
      </c>
      <c r="AF54" s="22"/>
      <c r="AG54" s="22"/>
    </row>
    <row r="55" spans="1:33" s="40" customFormat="1" ht="15" customHeight="1" thickBot="1" x14ac:dyDescent="0.3">
      <c r="A55" s="38">
        <v>6</v>
      </c>
      <c r="B55" s="39" t="s">
        <v>29</v>
      </c>
      <c r="C55" s="38">
        <v>30</v>
      </c>
      <c r="D55" s="38" t="s">
        <v>179</v>
      </c>
      <c r="E55" s="38" t="s">
        <v>35</v>
      </c>
      <c r="F55" s="38">
        <v>3.96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</row>
    <row r="56" spans="1:33" s="43" customFormat="1" ht="15" customHeight="1" x14ac:dyDescent="0.25">
      <c r="A56" s="41">
        <v>7</v>
      </c>
      <c r="B56" s="42" t="s">
        <v>28</v>
      </c>
      <c r="C56" s="41">
        <v>30</v>
      </c>
      <c r="D56" s="41" t="s">
        <v>149</v>
      </c>
      <c r="E56" s="41" t="s">
        <v>150</v>
      </c>
      <c r="F56" s="41">
        <v>360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</row>
    <row r="57" spans="1:33" ht="15" customHeight="1" x14ac:dyDescent="0.25">
      <c r="A57" s="16">
        <v>7</v>
      </c>
      <c r="B57" s="5" t="s">
        <v>28</v>
      </c>
      <c r="C57" s="16">
        <v>30</v>
      </c>
      <c r="D57" s="16" t="s">
        <v>151</v>
      </c>
      <c r="E57" s="16" t="s">
        <v>152</v>
      </c>
      <c r="F57" s="16">
        <v>212.5</v>
      </c>
      <c r="AE57" s="22"/>
      <c r="AF57" s="22"/>
      <c r="AG57" s="22"/>
    </row>
    <row r="58" spans="1:33" ht="15" customHeight="1" x14ac:dyDescent="0.25">
      <c r="A58" s="16">
        <v>7</v>
      </c>
      <c r="B58" s="5" t="s">
        <v>26</v>
      </c>
      <c r="C58" s="16">
        <v>30</v>
      </c>
      <c r="D58" s="16" t="s">
        <v>217</v>
      </c>
      <c r="E58" s="16" t="s">
        <v>218</v>
      </c>
      <c r="F58" s="16">
        <v>318</v>
      </c>
      <c r="AE58" s="22"/>
      <c r="AF58" s="22"/>
      <c r="AG58" s="22"/>
    </row>
    <row r="59" spans="1:33" s="16" customFormat="1" ht="15" customHeight="1" x14ac:dyDescent="0.25">
      <c r="A59" s="16">
        <v>7</v>
      </c>
      <c r="B59" s="5" t="s">
        <v>31</v>
      </c>
      <c r="C59" s="16">
        <v>60</v>
      </c>
      <c r="D59" s="16" t="s">
        <v>217</v>
      </c>
      <c r="E59" s="16" t="s">
        <v>218</v>
      </c>
      <c r="F59" s="16">
        <v>400</v>
      </c>
    </row>
    <row r="60" spans="1:33" ht="15" customHeight="1" x14ac:dyDescent="0.25">
      <c r="A60" s="16">
        <v>7</v>
      </c>
      <c r="B60" s="5" t="s">
        <v>32</v>
      </c>
      <c r="C60" s="16">
        <v>60</v>
      </c>
      <c r="D60" s="16" t="s">
        <v>278</v>
      </c>
      <c r="E60" s="16" t="s">
        <v>162</v>
      </c>
      <c r="F60" s="16">
        <v>9.5</v>
      </c>
      <c r="AE60" s="22"/>
      <c r="AF60" s="22"/>
      <c r="AG60" s="22"/>
    </row>
    <row r="61" spans="1:33" s="32" customFormat="1" ht="15" customHeight="1" x14ac:dyDescent="0.25">
      <c r="A61" s="32">
        <v>7</v>
      </c>
      <c r="B61" s="33" t="s">
        <v>27</v>
      </c>
      <c r="C61" s="32">
        <v>0</v>
      </c>
      <c r="D61" s="32" t="s">
        <v>149</v>
      </c>
      <c r="E61" s="32" t="s">
        <v>150</v>
      </c>
      <c r="F61" s="32">
        <v>338.99</v>
      </c>
    </row>
    <row r="62" spans="1:33" s="40" customFormat="1" ht="15" customHeight="1" thickBot="1" x14ac:dyDescent="0.3">
      <c r="A62" s="38">
        <v>7</v>
      </c>
      <c r="B62" s="39" t="s">
        <v>29</v>
      </c>
      <c r="C62" s="38">
        <v>30</v>
      </c>
      <c r="D62" s="38" t="s">
        <v>301</v>
      </c>
      <c r="E62" s="38" t="s">
        <v>162</v>
      </c>
      <c r="F62" s="38">
        <v>9.5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</row>
    <row r="63" spans="1:33" s="43" customFormat="1" ht="15" customHeight="1" x14ac:dyDescent="0.25">
      <c r="A63" s="41">
        <v>8</v>
      </c>
      <c r="B63" s="42" t="s">
        <v>26</v>
      </c>
      <c r="C63" s="41">
        <v>30</v>
      </c>
      <c r="D63" s="41" t="s">
        <v>219</v>
      </c>
      <c r="E63" s="41" t="s">
        <v>72</v>
      </c>
      <c r="F63" s="41">
        <v>19.5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</row>
    <row r="64" spans="1:33" ht="15" customHeight="1" x14ac:dyDescent="0.25">
      <c r="A64" s="16">
        <v>8</v>
      </c>
      <c r="B64" s="5" t="s">
        <v>32</v>
      </c>
      <c r="C64" s="16">
        <v>60</v>
      </c>
      <c r="D64" s="16" t="s">
        <v>279</v>
      </c>
      <c r="E64" s="16" t="s">
        <v>72</v>
      </c>
      <c r="F64" s="16">
        <v>22.22</v>
      </c>
      <c r="AD64" s="22"/>
      <c r="AE64" s="22"/>
      <c r="AF64" s="22"/>
      <c r="AG64" s="22"/>
    </row>
    <row r="65" spans="1:33" s="32" customFormat="1" ht="15" customHeight="1" x14ac:dyDescent="0.25">
      <c r="A65" s="32">
        <v>8</v>
      </c>
      <c r="B65" s="33" t="s">
        <v>27</v>
      </c>
      <c r="C65" s="32">
        <v>0</v>
      </c>
      <c r="D65" s="32" t="s">
        <v>247</v>
      </c>
      <c r="E65" s="32" t="s">
        <v>72</v>
      </c>
      <c r="F65" s="32">
        <v>13.28</v>
      </c>
    </row>
    <row r="66" spans="1:33" s="40" customFormat="1" ht="15" customHeight="1" thickBot="1" x14ac:dyDescent="0.3">
      <c r="A66" s="38">
        <v>8</v>
      </c>
      <c r="B66" s="39" t="s">
        <v>29</v>
      </c>
      <c r="C66" s="38">
        <v>30</v>
      </c>
      <c r="D66" s="38" t="s">
        <v>302</v>
      </c>
      <c r="E66" s="38" t="s">
        <v>35</v>
      </c>
      <c r="F66" s="38">
        <v>10.199999999999999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</row>
    <row r="67" spans="1:33" s="43" customFormat="1" ht="15" customHeight="1" x14ac:dyDescent="0.25">
      <c r="A67" s="41">
        <v>9</v>
      </c>
      <c r="B67" s="42" t="s">
        <v>28</v>
      </c>
      <c r="C67" s="41">
        <v>30</v>
      </c>
      <c r="D67" s="41" t="s">
        <v>153</v>
      </c>
      <c r="E67" s="41" t="s">
        <v>35</v>
      </c>
      <c r="F67" s="41">
        <v>18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</row>
    <row r="68" spans="1:33" ht="15" customHeight="1" x14ac:dyDescent="0.25">
      <c r="A68" s="16">
        <v>9</v>
      </c>
      <c r="B68" s="5" t="s">
        <v>14</v>
      </c>
      <c r="C68" s="16">
        <v>30</v>
      </c>
      <c r="D68" s="16" t="s">
        <v>170</v>
      </c>
      <c r="E68" s="16" t="s">
        <v>35</v>
      </c>
      <c r="F68" s="16">
        <v>39</v>
      </c>
      <c r="AC68" s="22"/>
      <c r="AD68" s="22"/>
      <c r="AE68" s="22"/>
      <c r="AF68" s="22"/>
      <c r="AG68" s="22"/>
    </row>
    <row r="69" spans="1:33" ht="15" customHeight="1" x14ac:dyDescent="0.25">
      <c r="A69" s="16">
        <v>9</v>
      </c>
      <c r="B69" s="5" t="s">
        <v>120</v>
      </c>
      <c r="C69" s="16">
        <v>35</v>
      </c>
      <c r="D69" s="16" t="s">
        <v>189</v>
      </c>
      <c r="E69" s="16" t="s">
        <v>35</v>
      </c>
      <c r="F69" s="16">
        <v>25.1</v>
      </c>
      <c r="AC69" s="22"/>
      <c r="AD69" s="22"/>
      <c r="AE69" s="22"/>
      <c r="AF69" s="22"/>
      <c r="AG69" s="22"/>
    </row>
    <row r="70" spans="1:33" ht="15" customHeight="1" x14ac:dyDescent="0.25">
      <c r="A70" s="16">
        <v>9</v>
      </c>
      <c r="B70" s="5" t="s">
        <v>26</v>
      </c>
      <c r="C70" s="16">
        <v>30</v>
      </c>
      <c r="D70" s="16" t="s">
        <v>220</v>
      </c>
      <c r="E70" s="16" t="s">
        <v>35</v>
      </c>
      <c r="F70" s="16">
        <v>26.95</v>
      </c>
      <c r="AC70" s="22"/>
      <c r="AD70" s="22"/>
      <c r="AE70" s="22"/>
      <c r="AF70" s="22"/>
      <c r="AG70" s="22"/>
    </row>
    <row r="71" spans="1:33" ht="15" customHeight="1" x14ac:dyDescent="0.25">
      <c r="A71" s="16">
        <v>9</v>
      </c>
      <c r="B71" s="5" t="s">
        <v>147</v>
      </c>
      <c r="C71" s="16">
        <v>33</v>
      </c>
      <c r="D71" s="16" t="s">
        <v>235</v>
      </c>
      <c r="E71" s="16" t="s">
        <v>35</v>
      </c>
      <c r="F71" s="16">
        <v>21.84</v>
      </c>
      <c r="AC71" s="22"/>
      <c r="AD71" s="22"/>
      <c r="AE71" s="22"/>
      <c r="AF71" s="22"/>
      <c r="AG71" s="22"/>
    </row>
    <row r="72" spans="1:33" ht="15" customHeight="1" x14ac:dyDescent="0.25">
      <c r="A72" s="16">
        <v>9</v>
      </c>
      <c r="B72" s="5" t="s">
        <v>124</v>
      </c>
      <c r="C72" s="16">
        <v>60</v>
      </c>
      <c r="D72" s="16" t="s">
        <v>227</v>
      </c>
      <c r="E72" s="16" t="s">
        <v>35</v>
      </c>
      <c r="F72" s="16">
        <v>18</v>
      </c>
      <c r="AC72" s="22"/>
      <c r="AD72" s="22"/>
      <c r="AE72" s="22"/>
      <c r="AF72" s="22"/>
      <c r="AG72" s="22"/>
    </row>
    <row r="73" spans="1:33" s="16" customFormat="1" ht="15" customHeight="1" x14ac:dyDescent="0.25">
      <c r="A73" s="16">
        <v>9</v>
      </c>
      <c r="B73" s="5" t="s">
        <v>31</v>
      </c>
      <c r="C73" s="16">
        <v>60</v>
      </c>
      <c r="D73" s="16" t="s">
        <v>325</v>
      </c>
      <c r="E73" s="16" t="s">
        <v>35</v>
      </c>
      <c r="F73" s="16">
        <v>38</v>
      </c>
    </row>
    <row r="74" spans="1:33" s="16" customFormat="1" ht="15" customHeight="1" x14ac:dyDescent="0.25">
      <c r="A74" s="16">
        <v>9</v>
      </c>
      <c r="B74" s="5" t="s">
        <v>24</v>
      </c>
      <c r="C74" s="16">
        <v>31</v>
      </c>
      <c r="D74" s="16" t="s">
        <v>272</v>
      </c>
      <c r="E74" s="16" t="s">
        <v>35</v>
      </c>
      <c r="F74" s="16">
        <v>27.7</v>
      </c>
    </row>
    <row r="75" spans="1:33" s="38" customFormat="1" ht="15" customHeight="1" thickBot="1" x14ac:dyDescent="0.3">
      <c r="A75" s="38">
        <v>9</v>
      </c>
      <c r="B75" s="39" t="s">
        <v>29</v>
      </c>
      <c r="C75" s="38">
        <v>30</v>
      </c>
      <c r="D75" s="38" t="s">
        <v>303</v>
      </c>
      <c r="E75" s="38" t="s">
        <v>35</v>
      </c>
      <c r="F75" s="38">
        <v>17.8</v>
      </c>
    </row>
    <row r="76" spans="1:33" s="41" customFormat="1" ht="15" customHeight="1" x14ac:dyDescent="0.25">
      <c r="A76" s="41">
        <v>10</v>
      </c>
      <c r="B76" s="42" t="s">
        <v>26</v>
      </c>
      <c r="C76" s="41">
        <v>30</v>
      </c>
      <c r="D76" s="41" t="s">
        <v>86</v>
      </c>
      <c r="E76" s="41" t="s">
        <v>35</v>
      </c>
      <c r="F76" s="41">
        <v>68.5</v>
      </c>
    </row>
    <row r="77" spans="1:33" s="16" customFormat="1" ht="15" customHeight="1" x14ac:dyDescent="0.25">
      <c r="A77" s="16">
        <v>10</v>
      </c>
      <c r="B77" s="5" t="s">
        <v>147</v>
      </c>
      <c r="C77" s="16">
        <v>33</v>
      </c>
      <c r="D77" s="16" t="s">
        <v>236</v>
      </c>
      <c r="E77" s="16" t="s">
        <v>35</v>
      </c>
      <c r="F77" s="16">
        <v>32.76</v>
      </c>
    </row>
    <row r="78" spans="1:33" s="16" customFormat="1" ht="15" customHeight="1" x14ac:dyDescent="0.25">
      <c r="A78" s="16">
        <v>10</v>
      </c>
      <c r="B78" s="5" t="s">
        <v>124</v>
      </c>
      <c r="C78" s="16">
        <v>60</v>
      </c>
      <c r="D78" s="16" t="s">
        <v>228</v>
      </c>
      <c r="E78" s="16" t="s">
        <v>35</v>
      </c>
      <c r="F78" s="16">
        <v>25</v>
      </c>
    </row>
    <row r="79" spans="1:33" s="16" customFormat="1" ht="15" customHeight="1" x14ac:dyDescent="0.25">
      <c r="A79" s="16">
        <v>10</v>
      </c>
      <c r="B79" s="5" t="s">
        <v>31</v>
      </c>
      <c r="C79" s="16">
        <v>60</v>
      </c>
      <c r="D79" s="16" t="s">
        <v>326</v>
      </c>
      <c r="E79" s="16" t="s">
        <v>35</v>
      </c>
      <c r="F79" s="16">
        <v>35</v>
      </c>
    </row>
    <row r="80" spans="1:33" s="40" customFormat="1" ht="15" customHeight="1" thickBot="1" x14ac:dyDescent="0.3">
      <c r="A80" s="38">
        <v>10</v>
      </c>
      <c r="B80" s="39" t="s">
        <v>29</v>
      </c>
      <c r="C80" s="38">
        <v>30</v>
      </c>
      <c r="D80" s="38" t="s">
        <v>96</v>
      </c>
      <c r="E80" s="38" t="s">
        <v>35</v>
      </c>
      <c r="F80" s="38">
        <v>35.5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r="81" spans="1:33" s="43" customFormat="1" ht="15" customHeight="1" x14ac:dyDescent="0.25">
      <c r="A81" s="41">
        <v>11</v>
      </c>
      <c r="B81" s="42" t="s">
        <v>14</v>
      </c>
      <c r="C81" s="41">
        <v>30</v>
      </c>
      <c r="D81" s="41" t="s">
        <v>78</v>
      </c>
      <c r="E81" s="41" t="s">
        <v>35</v>
      </c>
      <c r="F81" s="41">
        <v>4.68</v>
      </c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</row>
    <row r="82" spans="1:33" ht="15" customHeight="1" x14ac:dyDescent="0.25">
      <c r="A82" s="16">
        <v>11</v>
      </c>
      <c r="B82" s="5" t="s">
        <v>120</v>
      </c>
      <c r="C82" s="16">
        <v>35</v>
      </c>
      <c r="D82" s="16" t="s">
        <v>190</v>
      </c>
      <c r="E82" s="16" t="s">
        <v>35</v>
      </c>
      <c r="F82" s="16">
        <v>8.7799999999999994</v>
      </c>
      <c r="AF82" s="22"/>
      <c r="AG82" s="22"/>
    </row>
    <row r="83" spans="1:33" ht="15" customHeight="1" x14ac:dyDescent="0.25">
      <c r="A83" s="16">
        <v>11</v>
      </c>
      <c r="B83" s="5" t="s">
        <v>124</v>
      </c>
      <c r="C83" s="16">
        <v>60</v>
      </c>
      <c r="D83" s="16" t="s">
        <v>49</v>
      </c>
      <c r="E83" s="16" t="s">
        <v>53</v>
      </c>
      <c r="F83" s="16">
        <v>5.5</v>
      </c>
      <c r="AF83" s="22"/>
      <c r="AG83" s="22"/>
    </row>
    <row r="84" spans="1:33" s="32" customFormat="1" ht="15" customHeight="1" x14ac:dyDescent="0.25">
      <c r="A84" s="32">
        <v>11</v>
      </c>
      <c r="B84" s="33" t="s">
        <v>27</v>
      </c>
      <c r="C84" s="32">
        <v>0</v>
      </c>
      <c r="D84" s="32" t="s">
        <v>248</v>
      </c>
      <c r="E84" s="32" t="s">
        <v>100</v>
      </c>
      <c r="F84" s="32">
        <v>5.18</v>
      </c>
    </row>
    <row r="85" spans="1:33" ht="15" customHeight="1" x14ac:dyDescent="0.25">
      <c r="A85" s="16">
        <v>11</v>
      </c>
      <c r="B85" s="5" t="s">
        <v>125</v>
      </c>
      <c r="C85" s="16">
        <v>30</v>
      </c>
      <c r="D85" s="16" t="s">
        <v>323</v>
      </c>
      <c r="E85" s="16" t="s">
        <v>35</v>
      </c>
      <c r="F85" s="16">
        <v>4.82</v>
      </c>
      <c r="AF85" s="22"/>
      <c r="AG85" s="22"/>
    </row>
    <row r="86" spans="1:33" ht="15" customHeight="1" x14ac:dyDescent="0.25">
      <c r="A86" s="16">
        <v>11</v>
      </c>
      <c r="B86" s="5" t="s">
        <v>25</v>
      </c>
      <c r="C86" s="16">
        <v>60</v>
      </c>
      <c r="D86" s="16" t="s">
        <v>78</v>
      </c>
      <c r="E86" s="16" t="s">
        <v>35</v>
      </c>
      <c r="F86" s="16">
        <v>9.2100000000000009</v>
      </c>
      <c r="AF86" s="22"/>
      <c r="AG86" s="22"/>
    </row>
    <row r="87" spans="1:33" ht="15" customHeight="1" x14ac:dyDescent="0.25">
      <c r="A87" s="16">
        <v>11</v>
      </c>
      <c r="B87" s="5" t="s">
        <v>24</v>
      </c>
      <c r="C87" s="16">
        <v>31</v>
      </c>
      <c r="D87" s="16" t="s">
        <v>59</v>
      </c>
      <c r="E87" s="16" t="s">
        <v>35</v>
      </c>
      <c r="F87" s="16">
        <v>5.8</v>
      </c>
      <c r="AF87" s="22"/>
      <c r="AG87" s="22"/>
    </row>
    <row r="88" spans="1:33" s="40" customFormat="1" ht="15" customHeight="1" thickBot="1" x14ac:dyDescent="0.3">
      <c r="A88" s="38">
        <v>11</v>
      </c>
      <c r="B88" s="39" t="s">
        <v>29</v>
      </c>
      <c r="C88" s="38">
        <v>30</v>
      </c>
      <c r="D88" s="38" t="s">
        <v>95</v>
      </c>
      <c r="E88" s="38" t="s">
        <v>35</v>
      </c>
      <c r="F88" s="38">
        <v>4.8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</row>
    <row r="89" spans="1:33" s="43" customFormat="1" ht="15" customHeight="1" x14ac:dyDescent="0.25">
      <c r="A89" s="41">
        <v>12</v>
      </c>
      <c r="B89" s="42" t="s">
        <v>28</v>
      </c>
      <c r="C89" s="41">
        <v>30</v>
      </c>
      <c r="D89" s="41" t="s">
        <v>154</v>
      </c>
      <c r="E89" s="41" t="s">
        <v>53</v>
      </c>
      <c r="F89" s="41">
        <v>12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</row>
    <row r="90" spans="1:33" ht="15" customHeight="1" x14ac:dyDescent="0.25">
      <c r="A90" s="16">
        <v>12</v>
      </c>
      <c r="B90" s="5" t="s">
        <v>120</v>
      </c>
      <c r="C90" s="16">
        <v>35</v>
      </c>
      <c r="D90" s="16" t="s">
        <v>191</v>
      </c>
      <c r="E90" s="16" t="s">
        <v>53</v>
      </c>
      <c r="F90" s="16">
        <v>8.16</v>
      </c>
      <c r="AE90" s="22"/>
      <c r="AF90" s="22"/>
      <c r="AG90" s="22"/>
    </row>
    <row r="91" spans="1:33" ht="15" customHeight="1" x14ac:dyDescent="0.25">
      <c r="A91" s="16">
        <v>12</v>
      </c>
      <c r="B91" s="5" t="s">
        <v>26</v>
      </c>
      <c r="C91" s="16">
        <v>30</v>
      </c>
      <c r="D91" s="16" t="s">
        <v>221</v>
      </c>
      <c r="E91" s="16" t="s">
        <v>53</v>
      </c>
      <c r="F91" s="16">
        <v>11.8</v>
      </c>
      <c r="AE91" s="22"/>
      <c r="AF91" s="22"/>
      <c r="AG91" s="22"/>
    </row>
    <row r="92" spans="1:33" ht="15" customHeight="1" x14ac:dyDescent="0.25">
      <c r="A92" s="16">
        <v>12</v>
      </c>
      <c r="B92" s="5" t="s">
        <v>147</v>
      </c>
      <c r="C92" s="16">
        <v>33</v>
      </c>
      <c r="D92" s="16" t="s">
        <v>71</v>
      </c>
      <c r="E92" s="16" t="s">
        <v>237</v>
      </c>
      <c r="F92" s="16">
        <v>116.42</v>
      </c>
      <c r="AE92" s="22"/>
      <c r="AF92" s="22"/>
      <c r="AG92" s="22"/>
    </row>
    <row r="93" spans="1:33" ht="15" customHeight="1" x14ac:dyDescent="0.25">
      <c r="A93" s="16">
        <v>12</v>
      </c>
      <c r="B93" s="5" t="s">
        <v>124</v>
      </c>
      <c r="C93" s="16">
        <v>60</v>
      </c>
      <c r="D93" s="16" t="s">
        <v>52</v>
      </c>
      <c r="E93" s="16" t="s">
        <v>53</v>
      </c>
      <c r="F93" s="16">
        <v>9</v>
      </c>
      <c r="AE93" s="22"/>
      <c r="AF93" s="22"/>
      <c r="AG93" s="22"/>
    </row>
    <row r="94" spans="1:33" s="16" customFormat="1" ht="15" customHeight="1" x14ac:dyDescent="0.25">
      <c r="A94" s="16">
        <v>12</v>
      </c>
      <c r="B94" s="5" t="s">
        <v>31</v>
      </c>
      <c r="C94" s="16">
        <v>60</v>
      </c>
      <c r="D94" s="16" t="s">
        <v>221</v>
      </c>
      <c r="E94" s="16" t="s">
        <v>53</v>
      </c>
      <c r="F94" s="16">
        <v>14</v>
      </c>
    </row>
    <row r="95" spans="1:33" ht="15" customHeight="1" x14ac:dyDescent="0.25">
      <c r="A95" s="16">
        <v>12</v>
      </c>
      <c r="B95" s="5" t="s">
        <v>32</v>
      </c>
      <c r="C95" s="16">
        <v>60</v>
      </c>
      <c r="D95" s="16" t="s">
        <v>154</v>
      </c>
      <c r="E95" s="16" t="s">
        <v>53</v>
      </c>
      <c r="F95" s="16">
        <v>13.33</v>
      </c>
      <c r="AE95" s="22"/>
      <c r="AF95" s="22"/>
      <c r="AG95" s="22"/>
    </row>
    <row r="96" spans="1:33" s="32" customFormat="1" ht="15" customHeight="1" x14ac:dyDescent="0.25">
      <c r="A96" s="32">
        <v>12</v>
      </c>
      <c r="B96" s="33" t="s">
        <v>27</v>
      </c>
      <c r="C96" s="32">
        <v>0</v>
      </c>
      <c r="D96" s="32" t="s">
        <v>249</v>
      </c>
      <c r="E96" s="32" t="s">
        <v>53</v>
      </c>
      <c r="F96" s="32">
        <v>9.1199999999999992</v>
      </c>
    </row>
    <row r="97" spans="1:33" s="32" customFormat="1" ht="15" customHeight="1" x14ac:dyDescent="0.25">
      <c r="A97" s="32">
        <v>12</v>
      </c>
      <c r="B97" s="33" t="s">
        <v>27</v>
      </c>
      <c r="C97" s="32">
        <v>0</v>
      </c>
      <c r="D97" s="32" t="s">
        <v>221</v>
      </c>
      <c r="E97" s="32" t="s">
        <v>53</v>
      </c>
      <c r="F97" s="32">
        <v>10.81</v>
      </c>
    </row>
    <row r="98" spans="1:33" ht="15" customHeight="1" x14ac:dyDescent="0.25">
      <c r="A98" s="16">
        <v>12</v>
      </c>
      <c r="B98" s="5" t="s">
        <v>125</v>
      </c>
      <c r="C98" s="16">
        <v>30</v>
      </c>
      <c r="D98" s="16" t="s">
        <v>249</v>
      </c>
      <c r="E98" s="16" t="s">
        <v>53</v>
      </c>
      <c r="F98" s="16">
        <v>7.25</v>
      </c>
      <c r="AE98" s="22"/>
      <c r="AF98" s="22"/>
      <c r="AG98" s="22"/>
    </row>
    <row r="99" spans="1:33" ht="15" customHeight="1" x14ac:dyDescent="0.25">
      <c r="A99" s="16">
        <v>12</v>
      </c>
      <c r="B99" s="5" t="s">
        <v>24</v>
      </c>
      <c r="C99" s="16">
        <v>31</v>
      </c>
      <c r="D99" s="16" t="s">
        <v>273</v>
      </c>
      <c r="E99" s="16" t="s">
        <v>53</v>
      </c>
      <c r="F99" s="16">
        <v>8.4</v>
      </c>
      <c r="AE99" s="22"/>
      <c r="AF99" s="22"/>
      <c r="AG99" s="22"/>
    </row>
    <row r="100" spans="1:33" s="40" customFormat="1" ht="15" customHeight="1" thickBot="1" x14ac:dyDescent="0.3">
      <c r="A100" s="38">
        <v>12</v>
      </c>
      <c r="B100" s="39" t="s">
        <v>29</v>
      </c>
      <c r="C100" s="38">
        <v>30</v>
      </c>
      <c r="D100" s="38" t="s">
        <v>221</v>
      </c>
      <c r="E100" s="38" t="s">
        <v>53</v>
      </c>
      <c r="F100" s="38">
        <v>10.26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</row>
    <row r="101" spans="1:33" s="43" customFormat="1" ht="15" customHeight="1" x14ac:dyDescent="0.25">
      <c r="A101" s="41">
        <v>13</v>
      </c>
      <c r="B101" s="42" t="s">
        <v>14</v>
      </c>
      <c r="C101" s="41">
        <v>30</v>
      </c>
      <c r="D101" s="41" t="s">
        <v>171</v>
      </c>
      <c r="E101" s="41" t="s">
        <v>172</v>
      </c>
      <c r="F101" s="41">
        <v>134.94999999999999</v>
      </c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</row>
    <row r="102" spans="1:33" ht="15" customHeight="1" x14ac:dyDescent="0.25">
      <c r="A102" s="16">
        <v>13</v>
      </c>
      <c r="B102" s="5" t="s">
        <v>119</v>
      </c>
      <c r="C102" s="16">
        <v>30</v>
      </c>
      <c r="D102" s="16" t="s">
        <v>180</v>
      </c>
      <c r="E102" s="16" t="s">
        <v>162</v>
      </c>
      <c r="F102" s="16">
        <v>0.15</v>
      </c>
      <c r="AD102" s="22"/>
      <c r="AE102" s="22"/>
      <c r="AF102" s="22"/>
      <c r="AG102" s="22"/>
    </row>
    <row r="103" spans="1:33" ht="15" customHeight="1" x14ac:dyDescent="0.25">
      <c r="A103" s="16">
        <v>13</v>
      </c>
      <c r="B103" s="5" t="s">
        <v>26</v>
      </c>
      <c r="C103" s="16">
        <v>30</v>
      </c>
      <c r="D103" s="16" t="s">
        <v>180</v>
      </c>
      <c r="E103" s="16" t="s">
        <v>172</v>
      </c>
      <c r="F103" s="16">
        <v>175</v>
      </c>
      <c r="AD103" s="22"/>
      <c r="AE103" s="22"/>
      <c r="AF103" s="22"/>
      <c r="AG103" s="22"/>
    </row>
    <row r="104" spans="1:33" ht="15" customHeight="1" x14ac:dyDescent="0.25">
      <c r="A104" s="16">
        <v>13</v>
      </c>
      <c r="B104" s="5" t="s">
        <v>32</v>
      </c>
      <c r="C104" s="16">
        <v>60</v>
      </c>
      <c r="D104" s="16" t="s">
        <v>180</v>
      </c>
      <c r="E104" s="16" t="s">
        <v>162</v>
      </c>
      <c r="F104" s="16">
        <v>0.21</v>
      </c>
      <c r="AD104" s="22"/>
      <c r="AE104" s="22"/>
      <c r="AF104" s="22"/>
      <c r="AG104" s="22"/>
    </row>
    <row r="105" spans="1:33" s="32" customFormat="1" ht="15" customHeight="1" x14ac:dyDescent="0.25">
      <c r="A105" s="32">
        <v>13</v>
      </c>
      <c r="B105" s="33" t="s">
        <v>27</v>
      </c>
      <c r="C105" s="32">
        <v>0</v>
      </c>
      <c r="D105" s="32" t="s">
        <v>180</v>
      </c>
      <c r="E105" s="32" t="s">
        <v>162</v>
      </c>
      <c r="F105" s="32">
        <v>0.19</v>
      </c>
    </row>
    <row r="106" spans="1:33" ht="15" customHeight="1" x14ac:dyDescent="0.25">
      <c r="A106" s="16">
        <v>13</v>
      </c>
      <c r="B106" s="5" t="s">
        <v>25</v>
      </c>
      <c r="C106" s="16">
        <v>60</v>
      </c>
      <c r="D106" s="16" t="s">
        <v>258</v>
      </c>
      <c r="E106" s="16" t="s">
        <v>172</v>
      </c>
      <c r="F106" s="16">
        <v>128.75</v>
      </c>
      <c r="AD106" s="22"/>
      <c r="AE106" s="22"/>
      <c r="AF106" s="22"/>
      <c r="AG106" s="22"/>
    </row>
    <row r="107" spans="1:33" s="40" customFormat="1" ht="15" customHeight="1" thickBot="1" x14ac:dyDescent="0.3">
      <c r="A107" s="38">
        <v>13</v>
      </c>
      <c r="B107" s="39" t="s">
        <v>29</v>
      </c>
      <c r="C107" s="38">
        <v>30</v>
      </c>
      <c r="D107" s="38" t="s">
        <v>180</v>
      </c>
      <c r="E107" s="38" t="s">
        <v>172</v>
      </c>
      <c r="F107" s="38">
        <v>133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r="108" spans="1:33" s="43" customFormat="1" ht="15" customHeight="1" x14ac:dyDescent="0.25">
      <c r="A108" s="41">
        <v>14</v>
      </c>
      <c r="B108" s="42" t="s">
        <v>28</v>
      </c>
      <c r="C108" s="41">
        <v>30</v>
      </c>
      <c r="D108" s="41" t="s">
        <v>89</v>
      </c>
      <c r="E108" s="41" t="s">
        <v>61</v>
      </c>
      <c r="F108" s="41">
        <v>15</v>
      </c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</row>
    <row r="109" spans="1:33" ht="15" customHeight="1" x14ac:dyDescent="0.25">
      <c r="A109" s="16">
        <v>14</v>
      </c>
      <c r="B109" s="5" t="s">
        <v>14</v>
      </c>
      <c r="C109" s="16">
        <v>30</v>
      </c>
      <c r="D109" s="16" t="s">
        <v>60</v>
      </c>
      <c r="E109" s="16" t="s">
        <v>61</v>
      </c>
      <c r="F109" s="16">
        <v>13.74</v>
      </c>
      <c r="AC109" s="22"/>
      <c r="AD109" s="22"/>
      <c r="AE109" s="22"/>
      <c r="AF109" s="22"/>
      <c r="AG109" s="22"/>
    </row>
    <row r="110" spans="1:33" ht="15" customHeight="1" x14ac:dyDescent="0.25">
      <c r="A110" s="16">
        <v>14</v>
      </c>
      <c r="B110" s="5" t="s">
        <v>119</v>
      </c>
      <c r="C110" s="16">
        <v>30</v>
      </c>
      <c r="D110" s="16" t="s">
        <v>60</v>
      </c>
      <c r="E110" s="16" t="s">
        <v>61</v>
      </c>
      <c r="F110" s="16">
        <v>9.5</v>
      </c>
      <c r="AC110" s="22"/>
      <c r="AD110" s="22"/>
      <c r="AE110" s="22"/>
      <c r="AF110" s="22"/>
      <c r="AG110" s="22"/>
    </row>
    <row r="111" spans="1:33" ht="15" customHeight="1" x14ac:dyDescent="0.25">
      <c r="A111" s="16">
        <v>14</v>
      </c>
      <c r="B111" s="5" t="s">
        <v>26</v>
      </c>
      <c r="C111" s="16">
        <v>30</v>
      </c>
      <c r="D111" s="16" t="s">
        <v>60</v>
      </c>
      <c r="E111" s="16" t="s">
        <v>61</v>
      </c>
      <c r="F111" s="16">
        <v>10.35</v>
      </c>
      <c r="AC111" s="22"/>
      <c r="AD111" s="22"/>
      <c r="AE111" s="22"/>
      <c r="AF111" s="22"/>
      <c r="AG111" s="22"/>
    </row>
    <row r="112" spans="1:33" ht="15" customHeight="1" x14ac:dyDescent="0.25">
      <c r="A112" s="16">
        <v>14</v>
      </c>
      <c r="B112" s="5" t="s">
        <v>124</v>
      </c>
      <c r="C112" s="16">
        <v>60</v>
      </c>
      <c r="D112" s="16" t="s">
        <v>60</v>
      </c>
      <c r="E112" s="16" t="s">
        <v>61</v>
      </c>
      <c r="F112" s="16">
        <v>9.6</v>
      </c>
      <c r="AC112" s="22"/>
      <c r="AD112" s="22"/>
      <c r="AE112" s="22"/>
      <c r="AF112" s="22"/>
      <c r="AG112" s="22"/>
    </row>
    <row r="113" spans="1:33" s="16" customFormat="1" ht="15" customHeight="1" x14ac:dyDescent="0.25">
      <c r="A113" s="16">
        <v>14</v>
      </c>
      <c r="B113" s="5" t="s">
        <v>31</v>
      </c>
      <c r="C113" s="16">
        <v>60</v>
      </c>
      <c r="D113" s="16" t="s">
        <v>60</v>
      </c>
      <c r="E113" s="16" t="s">
        <v>61</v>
      </c>
      <c r="F113" s="16">
        <v>13</v>
      </c>
    </row>
    <row r="114" spans="1:33" ht="15" customHeight="1" x14ac:dyDescent="0.25">
      <c r="A114" s="16">
        <v>14</v>
      </c>
      <c r="B114" s="5" t="s">
        <v>32</v>
      </c>
      <c r="C114" s="16">
        <v>60</v>
      </c>
      <c r="D114" s="16" t="s">
        <v>280</v>
      </c>
      <c r="E114" s="16" t="s">
        <v>66</v>
      </c>
      <c r="F114" s="16">
        <v>17.899999999999999</v>
      </c>
      <c r="AC114" s="22"/>
      <c r="AD114" s="22"/>
      <c r="AE114" s="22"/>
      <c r="AF114" s="22"/>
      <c r="AG114" s="22"/>
    </row>
    <row r="115" spans="1:33" s="32" customFormat="1" ht="15" customHeight="1" x14ac:dyDescent="0.25">
      <c r="A115" s="32">
        <v>14</v>
      </c>
      <c r="B115" s="33" t="s">
        <v>27</v>
      </c>
      <c r="C115" s="32">
        <v>0</v>
      </c>
      <c r="D115" s="32" t="s">
        <v>60</v>
      </c>
      <c r="E115" s="32" t="s">
        <v>206</v>
      </c>
      <c r="F115" s="32">
        <v>9.98</v>
      </c>
    </row>
    <row r="116" spans="1:33" ht="15" customHeight="1" x14ac:dyDescent="0.25">
      <c r="A116" s="16">
        <v>14</v>
      </c>
      <c r="B116" s="5" t="s">
        <v>125</v>
      </c>
      <c r="C116" s="16">
        <v>30</v>
      </c>
      <c r="D116" s="16" t="s">
        <v>60</v>
      </c>
      <c r="E116" s="16" t="s">
        <v>61</v>
      </c>
      <c r="F116" s="16">
        <v>8.35</v>
      </c>
      <c r="AC116" s="22"/>
      <c r="AD116" s="22"/>
      <c r="AE116" s="22"/>
      <c r="AF116" s="22"/>
      <c r="AG116" s="22"/>
    </row>
    <row r="117" spans="1:33" s="40" customFormat="1" ht="15" customHeight="1" thickBot="1" x14ac:dyDescent="0.3">
      <c r="A117" s="38">
        <v>14</v>
      </c>
      <c r="B117" s="39" t="s">
        <v>29</v>
      </c>
      <c r="C117" s="38">
        <v>30</v>
      </c>
      <c r="D117" s="38" t="s">
        <v>60</v>
      </c>
      <c r="E117" s="38" t="s">
        <v>61</v>
      </c>
      <c r="F117" s="38">
        <v>9.7200000000000006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</row>
    <row r="118" spans="1:33" s="43" customFormat="1" ht="15" customHeight="1" x14ac:dyDescent="0.25">
      <c r="A118" s="41">
        <v>15</v>
      </c>
      <c r="B118" s="42" t="s">
        <v>28</v>
      </c>
      <c r="C118" s="41">
        <v>30</v>
      </c>
      <c r="D118" s="41" t="s">
        <v>155</v>
      </c>
      <c r="E118" s="41" t="s">
        <v>156</v>
      </c>
      <c r="F118" s="41">
        <v>14</v>
      </c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 spans="1:33" ht="15" customHeight="1" x14ac:dyDescent="0.25">
      <c r="A119" s="16">
        <v>15</v>
      </c>
      <c r="B119" s="5" t="s">
        <v>120</v>
      </c>
      <c r="C119" s="16">
        <v>35</v>
      </c>
      <c r="D119" s="16" t="s">
        <v>192</v>
      </c>
      <c r="E119" s="16" t="s">
        <v>193</v>
      </c>
      <c r="F119" s="16">
        <v>13.2</v>
      </c>
      <c r="AB119" s="22"/>
      <c r="AC119" s="22"/>
      <c r="AD119" s="22"/>
      <c r="AE119" s="22"/>
      <c r="AF119" s="22"/>
      <c r="AG119" s="22"/>
    </row>
    <row r="120" spans="1:33" ht="15" customHeight="1" x14ac:dyDescent="0.25">
      <c r="A120" s="16">
        <v>15</v>
      </c>
      <c r="B120" s="5" t="s">
        <v>121</v>
      </c>
      <c r="C120" s="16">
        <v>30</v>
      </c>
      <c r="D120" s="16" t="s">
        <v>212</v>
      </c>
      <c r="E120" s="16" t="s">
        <v>213</v>
      </c>
      <c r="F120" s="16">
        <v>8.7100000000000009</v>
      </c>
      <c r="AB120" s="22"/>
      <c r="AC120" s="22"/>
      <c r="AD120" s="22"/>
      <c r="AE120" s="22"/>
      <c r="AF120" s="22"/>
      <c r="AG120" s="22"/>
    </row>
    <row r="121" spans="1:33" s="32" customFormat="1" ht="15" customHeight="1" x14ac:dyDescent="0.25">
      <c r="A121" s="32">
        <v>15</v>
      </c>
      <c r="B121" s="33" t="s">
        <v>27</v>
      </c>
      <c r="C121" s="32">
        <v>0</v>
      </c>
      <c r="D121" s="32" t="s">
        <v>155</v>
      </c>
      <c r="E121" s="32" t="s">
        <v>250</v>
      </c>
      <c r="F121" s="32">
        <v>14.5</v>
      </c>
    </row>
    <row r="122" spans="1:33" ht="15" customHeight="1" x14ac:dyDescent="0.25">
      <c r="A122" s="16">
        <v>15</v>
      </c>
      <c r="B122" s="5" t="s">
        <v>24</v>
      </c>
      <c r="C122" s="16">
        <v>31</v>
      </c>
      <c r="D122" s="16" t="s">
        <v>274</v>
      </c>
      <c r="E122" s="16" t="s">
        <v>275</v>
      </c>
      <c r="F122" s="16">
        <v>12.5</v>
      </c>
      <c r="AB122" s="22"/>
      <c r="AC122" s="22"/>
      <c r="AD122" s="22"/>
      <c r="AE122" s="22"/>
      <c r="AF122" s="22"/>
      <c r="AG122" s="22"/>
    </row>
    <row r="123" spans="1:33" s="40" customFormat="1" ht="15" customHeight="1" thickBot="1" x14ac:dyDescent="0.3">
      <c r="A123" s="38">
        <v>15</v>
      </c>
      <c r="B123" s="39" t="s">
        <v>29</v>
      </c>
      <c r="C123" s="38">
        <v>30</v>
      </c>
      <c r="D123" s="38" t="s">
        <v>304</v>
      </c>
      <c r="E123" s="38" t="s">
        <v>305</v>
      </c>
      <c r="F123" s="38">
        <v>2.48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1:33" s="43" customFormat="1" ht="15" customHeight="1" x14ac:dyDescent="0.25">
      <c r="A124" s="41">
        <v>16</v>
      </c>
      <c r="B124" s="42" t="s">
        <v>28</v>
      </c>
      <c r="C124" s="41">
        <v>30</v>
      </c>
      <c r="D124" s="41" t="s">
        <v>63</v>
      </c>
      <c r="E124" s="41" t="s">
        <v>35</v>
      </c>
      <c r="F124" s="41">
        <v>36</v>
      </c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33" ht="15" customHeight="1" x14ac:dyDescent="0.25">
      <c r="A125" s="16">
        <v>16</v>
      </c>
      <c r="B125" s="5" t="s">
        <v>119</v>
      </c>
      <c r="C125" s="16">
        <v>30</v>
      </c>
      <c r="D125" s="16" t="s">
        <v>112</v>
      </c>
      <c r="E125" s="16" t="s">
        <v>35</v>
      </c>
      <c r="F125" s="16">
        <v>25</v>
      </c>
      <c r="AA125" s="22"/>
      <c r="AB125" s="22"/>
      <c r="AC125" s="22"/>
      <c r="AD125" s="22"/>
      <c r="AE125" s="22"/>
      <c r="AF125" s="22"/>
      <c r="AG125" s="22"/>
    </row>
    <row r="126" spans="1:33" ht="15" customHeight="1" x14ac:dyDescent="0.25">
      <c r="A126" s="16">
        <v>16</v>
      </c>
      <c r="B126" s="5" t="s">
        <v>120</v>
      </c>
      <c r="C126" s="16">
        <v>35</v>
      </c>
      <c r="D126" s="16" t="s">
        <v>194</v>
      </c>
      <c r="E126" s="16" t="s">
        <v>35</v>
      </c>
      <c r="F126" s="16">
        <v>24</v>
      </c>
      <c r="AA126" s="22"/>
      <c r="AB126" s="22"/>
      <c r="AC126" s="22"/>
      <c r="AD126" s="22"/>
      <c r="AE126" s="22"/>
      <c r="AF126" s="22"/>
      <c r="AG126" s="22"/>
    </row>
    <row r="127" spans="1:33" ht="15" customHeight="1" x14ac:dyDescent="0.25">
      <c r="A127" s="16">
        <v>16</v>
      </c>
      <c r="B127" s="5" t="s">
        <v>121</v>
      </c>
      <c r="C127" s="16">
        <v>30</v>
      </c>
      <c r="D127" s="16" t="s">
        <v>112</v>
      </c>
      <c r="E127" s="16" t="s">
        <v>35</v>
      </c>
      <c r="F127" s="16">
        <v>29.03</v>
      </c>
      <c r="AA127" s="22"/>
      <c r="AB127" s="22"/>
      <c r="AC127" s="22"/>
      <c r="AD127" s="22"/>
      <c r="AE127" s="22"/>
      <c r="AF127" s="22"/>
      <c r="AG127" s="22"/>
    </row>
    <row r="128" spans="1:33" ht="15" customHeight="1" x14ac:dyDescent="0.25">
      <c r="A128" s="16">
        <v>16</v>
      </c>
      <c r="B128" s="5" t="s">
        <v>26</v>
      </c>
      <c r="C128" s="16">
        <v>30</v>
      </c>
      <c r="D128" s="16" t="s">
        <v>84</v>
      </c>
      <c r="E128" s="16" t="s">
        <v>35</v>
      </c>
      <c r="F128" s="16">
        <v>35.5</v>
      </c>
      <c r="AA128" s="22"/>
      <c r="AB128" s="22"/>
      <c r="AC128" s="22"/>
      <c r="AD128" s="22"/>
      <c r="AE128" s="22"/>
      <c r="AF128" s="22"/>
      <c r="AG128" s="22"/>
    </row>
    <row r="129" spans="1:33" ht="15" customHeight="1" x14ac:dyDescent="0.25">
      <c r="A129" s="16">
        <v>16</v>
      </c>
      <c r="B129" s="5" t="s">
        <v>26</v>
      </c>
      <c r="C129" s="16">
        <v>30</v>
      </c>
      <c r="D129" s="16" t="s">
        <v>222</v>
      </c>
      <c r="E129" s="16" t="s">
        <v>35</v>
      </c>
      <c r="F129" s="16">
        <v>48.7</v>
      </c>
      <c r="AA129" s="22"/>
      <c r="AB129" s="22"/>
      <c r="AC129" s="22"/>
      <c r="AD129" s="22"/>
      <c r="AE129" s="22"/>
      <c r="AF129" s="22"/>
      <c r="AG129" s="22"/>
    </row>
    <row r="130" spans="1:33" ht="15" customHeight="1" x14ac:dyDescent="0.25">
      <c r="A130" s="16">
        <v>16</v>
      </c>
      <c r="B130" s="5" t="s">
        <v>147</v>
      </c>
      <c r="C130" s="16">
        <v>33</v>
      </c>
      <c r="D130" s="16" t="s">
        <v>67</v>
      </c>
      <c r="E130" s="16" t="s">
        <v>35</v>
      </c>
      <c r="F130" s="16">
        <v>23.52</v>
      </c>
      <c r="AA130" s="22"/>
      <c r="AB130" s="22"/>
      <c r="AC130" s="22"/>
      <c r="AD130" s="22"/>
      <c r="AE130" s="22"/>
      <c r="AF130" s="22"/>
      <c r="AG130" s="22"/>
    </row>
    <row r="131" spans="1:33" s="16" customFormat="1" ht="15" customHeight="1" x14ac:dyDescent="0.25">
      <c r="A131" s="16">
        <v>16</v>
      </c>
      <c r="B131" s="5" t="s">
        <v>123</v>
      </c>
      <c r="C131" s="16">
        <v>30</v>
      </c>
      <c r="D131" s="16" t="s">
        <v>101</v>
      </c>
      <c r="E131" s="16" t="s">
        <v>35</v>
      </c>
      <c r="F131" s="16">
        <v>19</v>
      </c>
    </row>
    <row r="132" spans="1:33" s="16" customFormat="1" ht="15" customHeight="1" x14ac:dyDescent="0.25">
      <c r="A132" s="16">
        <v>16</v>
      </c>
      <c r="B132" s="5" t="s">
        <v>124</v>
      </c>
      <c r="C132" s="16">
        <v>60</v>
      </c>
      <c r="D132" s="16" t="s">
        <v>45</v>
      </c>
      <c r="E132" s="16" t="s">
        <v>35</v>
      </c>
      <c r="F132" s="16">
        <v>16</v>
      </c>
    </row>
    <row r="133" spans="1:33" s="16" customFormat="1" ht="15" customHeight="1" x14ac:dyDescent="0.25">
      <c r="A133" s="16">
        <v>16</v>
      </c>
      <c r="B133" s="5" t="s">
        <v>31</v>
      </c>
      <c r="C133" s="16">
        <v>60</v>
      </c>
      <c r="D133" s="16" t="s">
        <v>101</v>
      </c>
      <c r="E133" s="16" t="s">
        <v>35</v>
      </c>
      <c r="F133" s="16">
        <v>25</v>
      </c>
    </row>
    <row r="134" spans="1:33" s="16" customFormat="1" ht="15" customHeight="1" x14ac:dyDescent="0.25">
      <c r="A134" s="16">
        <v>16</v>
      </c>
      <c r="B134" s="5" t="s">
        <v>32</v>
      </c>
      <c r="C134" s="16">
        <v>60</v>
      </c>
      <c r="D134" s="16" t="s">
        <v>281</v>
      </c>
      <c r="E134" s="16" t="s">
        <v>255</v>
      </c>
      <c r="F134" s="16">
        <v>47.5</v>
      </c>
    </row>
    <row r="135" spans="1:33" ht="15" customHeight="1" x14ac:dyDescent="0.25">
      <c r="A135" s="16">
        <v>16</v>
      </c>
      <c r="B135" s="5" t="s">
        <v>125</v>
      </c>
      <c r="C135" s="16">
        <v>30</v>
      </c>
      <c r="D135" s="16" t="s">
        <v>101</v>
      </c>
      <c r="E135" s="16" t="s">
        <v>35</v>
      </c>
      <c r="F135" s="16">
        <v>14.2</v>
      </c>
      <c r="AA135" s="22"/>
      <c r="AB135" s="22"/>
      <c r="AC135" s="22"/>
      <c r="AD135" s="22"/>
      <c r="AE135" s="22"/>
      <c r="AF135" s="22"/>
      <c r="AG135" s="22"/>
    </row>
    <row r="136" spans="1:33" ht="15" customHeight="1" x14ac:dyDescent="0.25">
      <c r="A136" s="16">
        <v>16</v>
      </c>
      <c r="B136" s="5" t="s">
        <v>25</v>
      </c>
      <c r="C136" s="16">
        <v>60</v>
      </c>
      <c r="D136" s="16" t="s">
        <v>76</v>
      </c>
      <c r="E136" s="16" t="s">
        <v>255</v>
      </c>
      <c r="F136" s="16">
        <v>25.75</v>
      </c>
      <c r="AA136" s="22"/>
      <c r="AB136" s="22"/>
      <c r="AC136" s="22"/>
      <c r="AD136" s="22"/>
      <c r="AE136" s="22"/>
      <c r="AF136" s="22"/>
      <c r="AG136" s="22"/>
    </row>
    <row r="137" spans="1:33" s="40" customFormat="1" ht="15" customHeight="1" thickBot="1" x14ac:dyDescent="0.3">
      <c r="A137" s="38">
        <v>16</v>
      </c>
      <c r="B137" s="39" t="s">
        <v>29</v>
      </c>
      <c r="C137" s="38">
        <v>30</v>
      </c>
      <c r="D137" s="38" t="s">
        <v>94</v>
      </c>
      <c r="E137" s="38" t="s">
        <v>35</v>
      </c>
      <c r="F137" s="38">
        <v>19.899999999999999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33" s="43" customFormat="1" ht="15" customHeight="1" x14ac:dyDescent="0.25">
      <c r="A138" s="41">
        <v>17</v>
      </c>
      <c r="B138" s="42" t="s">
        <v>119</v>
      </c>
      <c r="C138" s="41">
        <v>30</v>
      </c>
      <c r="D138" s="41" t="s">
        <v>112</v>
      </c>
      <c r="E138" s="41" t="s">
        <v>35</v>
      </c>
      <c r="F138" s="41">
        <v>25</v>
      </c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 spans="1:33" ht="15" customHeight="1" x14ac:dyDescent="0.25">
      <c r="A139" s="16">
        <v>17</v>
      </c>
      <c r="B139" s="5" t="s">
        <v>120</v>
      </c>
      <c r="C139" s="16">
        <v>35</v>
      </c>
      <c r="D139" s="16" t="s">
        <v>194</v>
      </c>
      <c r="E139" s="16" t="s">
        <v>35</v>
      </c>
      <c r="F139" s="16">
        <v>24</v>
      </c>
      <c r="Z139" s="22"/>
      <c r="AA139" s="22"/>
      <c r="AB139" s="22"/>
      <c r="AC139" s="22"/>
      <c r="AD139" s="22"/>
      <c r="AE139" s="22"/>
      <c r="AF139" s="22"/>
      <c r="AG139" s="22"/>
    </row>
    <row r="140" spans="1:33" ht="15" customHeight="1" x14ac:dyDescent="0.25">
      <c r="A140" s="16">
        <v>17</v>
      </c>
      <c r="B140" s="5" t="s">
        <v>121</v>
      </c>
      <c r="C140" s="16">
        <v>30</v>
      </c>
      <c r="D140" s="16" t="s">
        <v>112</v>
      </c>
      <c r="E140" s="16" t="s">
        <v>35</v>
      </c>
      <c r="F140" s="16">
        <v>29.03</v>
      </c>
      <c r="Z140" s="22"/>
      <c r="AA140" s="22"/>
      <c r="AB140" s="22"/>
      <c r="AC140" s="22"/>
      <c r="AD140" s="22"/>
      <c r="AE140" s="22"/>
      <c r="AF140" s="22"/>
      <c r="AG140" s="22"/>
    </row>
    <row r="141" spans="1:33" ht="15" customHeight="1" x14ac:dyDescent="0.25">
      <c r="A141" s="16">
        <v>17</v>
      </c>
      <c r="B141" s="5" t="s">
        <v>26</v>
      </c>
      <c r="C141" s="16">
        <v>30</v>
      </c>
      <c r="D141" s="16" t="s">
        <v>83</v>
      </c>
      <c r="E141" s="16" t="s">
        <v>35</v>
      </c>
      <c r="F141" s="16">
        <v>61.8</v>
      </c>
      <c r="Z141" s="22"/>
      <c r="AA141" s="22"/>
      <c r="AB141" s="22"/>
      <c r="AC141" s="22"/>
      <c r="AD141" s="22"/>
      <c r="AE141" s="22"/>
      <c r="AF141" s="22"/>
      <c r="AG141" s="22"/>
    </row>
    <row r="142" spans="1:33" ht="15" customHeight="1" x14ac:dyDescent="0.25">
      <c r="A142" s="16">
        <v>17</v>
      </c>
      <c r="B142" s="5" t="s">
        <v>26</v>
      </c>
      <c r="C142" s="16">
        <v>30</v>
      </c>
      <c r="D142" s="16" t="s">
        <v>84</v>
      </c>
      <c r="E142" s="16" t="s">
        <v>35</v>
      </c>
      <c r="F142" s="16">
        <v>35.5</v>
      </c>
      <c r="Z142" s="22"/>
      <c r="AA142" s="22"/>
      <c r="AB142" s="22"/>
      <c r="AC142" s="22"/>
      <c r="AD142" s="22"/>
      <c r="AE142" s="22"/>
      <c r="AF142" s="22"/>
      <c r="AG142" s="22"/>
    </row>
    <row r="143" spans="1:33" ht="15" customHeight="1" x14ac:dyDescent="0.25">
      <c r="A143" s="16">
        <v>17</v>
      </c>
      <c r="B143" s="5" t="s">
        <v>26</v>
      </c>
      <c r="C143" s="16">
        <v>30</v>
      </c>
      <c r="D143" s="16" t="s">
        <v>222</v>
      </c>
      <c r="E143" s="16" t="s">
        <v>35</v>
      </c>
      <c r="F143" s="16">
        <v>48.7</v>
      </c>
      <c r="Z143" s="22"/>
      <c r="AA143" s="22"/>
      <c r="AB143" s="22"/>
      <c r="AC143" s="22"/>
      <c r="AD143" s="22"/>
      <c r="AE143" s="22"/>
      <c r="AF143" s="22"/>
      <c r="AG143" s="22"/>
    </row>
    <row r="144" spans="1:33" ht="15" customHeight="1" x14ac:dyDescent="0.25">
      <c r="A144" s="16">
        <v>17</v>
      </c>
      <c r="B144" s="5" t="s">
        <v>147</v>
      </c>
      <c r="C144" s="16">
        <v>33</v>
      </c>
      <c r="D144" s="16" t="s">
        <v>67</v>
      </c>
      <c r="E144" s="16" t="s">
        <v>35</v>
      </c>
      <c r="F144" s="16">
        <v>23.52</v>
      </c>
      <c r="Z144" s="22"/>
      <c r="AA144" s="22"/>
      <c r="AB144" s="22"/>
      <c r="AC144" s="22"/>
      <c r="AD144" s="22"/>
      <c r="AE144" s="22"/>
      <c r="AF144" s="22"/>
      <c r="AG144" s="22"/>
    </row>
    <row r="145" spans="1:33" ht="15" customHeight="1" x14ac:dyDescent="0.25">
      <c r="A145" s="16">
        <v>17</v>
      </c>
      <c r="B145" s="5" t="s">
        <v>123</v>
      </c>
      <c r="C145" s="16">
        <v>30</v>
      </c>
      <c r="D145" s="16" t="s">
        <v>101</v>
      </c>
      <c r="E145" s="16" t="s">
        <v>35</v>
      </c>
      <c r="F145" s="16">
        <v>19</v>
      </c>
      <c r="Z145" s="22"/>
      <c r="AA145" s="22"/>
      <c r="AB145" s="22"/>
      <c r="AC145" s="22"/>
      <c r="AD145" s="22"/>
      <c r="AE145" s="22"/>
      <c r="AF145" s="22"/>
      <c r="AG145" s="22"/>
    </row>
    <row r="146" spans="1:33" ht="15" customHeight="1" x14ac:dyDescent="0.25">
      <c r="A146" s="16">
        <v>17</v>
      </c>
      <c r="B146" s="5" t="s">
        <v>124</v>
      </c>
      <c r="C146" s="16">
        <v>60</v>
      </c>
      <c r="D146" s="16" t="s">
        <v>45</v>
      </c>
      <c r="E146" s="16" t="s">
        <v>35</v>
      </c>
      <c r="F146" s="16">
        <v>16</v>
      </c>
      <c r="Z146" s="22"/>
      <c r="AA146" s="22"/>
      <c r="AB146" s="22"/>
      <c r="AC146" s="22"/>
      <c r="AD146" s="22"/>
      <c r="AE146" s="22"/>
      <c r="AF146" s="22"/>
      <c r="AG146" s="22"/>
    </row>
    <row r="147" spans="1:33" ht="15" customHeight="1" x14ac:dyDescent="0.25">
      <c r="A147" s="16">
        <v>17</v>
      </c>
      <c r="B147" s="5" t="s">
        <v>32</v>
      </c>
      <c r="C147" s="16">
        <v>60</v>
      </c>
      <c r="D147" s="16" t="s">
        <v>105</v>
      </c>
      <c r="E147" s="16" t="s">
        <v>35</v>
      </c>
      <c r="F147" s="16">
        <v>18.5</v>
      </c>
      <c r="Z147" s="22"/>
      <c r="AA147" s="22"/>
      <c r="AB147" s="22"/>
      <c r="AC147" s="22"/>
      <c r="AD147" s="22"/>
      <c r="AE147" s="22"/>
      <c r="AF147" s="22"/>
      <c r="AG147" s="22"/>
    </row>
    <row r="148" spans="1:33" ht="15" customHeight="1" x14ac:dyDescent="0.25">
      <c r="A148" s="16">
        <v>17</v>
      </c>
      <c r="B148" s="5" t="s">
        <v>25</v>
      </c>
      <c r="C148" s="16">
        <v>60</v>
      </c>
      <c r="D148" s="16" t="s">
        <v>76</v>
      </c>
      <c r="E148" s="16" t="s">
        <v>255</v>
      </c>
      <c r="F148" s="16">
        <v>25.75</v>
      </c>
      <c r="Z148" s="22"/>
      <c r="AA148" s="22"/>
      <c r="AB148" s="22"/>
      <c r="AC148" s="22"/>
      <c r="AD148" s="22"/>
      <c r="AE148" s="22"/>
      <c r="AF148" s="22"/>
      <c r="AG148" s="22"/>
    </row>
    <row r="149" spans="1:33" ht="15" customHeight="1" x14ac:dyDescent="0.25">
      <c r="A149" s="16">
        <v>17</v>
      </c>
      <c r="B149" s="5" t="s">
        <v>24</v>
      </c>
      <c r="C149" s="16">
        <v>31</v>
      </c>
      <c r="D149" s="16" t="s">
        <v>57</v>
      </c>
      <c r="E149" s="16" t="s">
        <v>35</v>
      </c>
      <c r="F149" s="16">
        <v>24.9</v>
      </c>
      <c r="Z149" s="22"/>
      <c r="AA149" s="22"/>
      <c r="AB149" s="22"/>
      <c r="AC149" s="22"/>
      <c r="AD149" s="22"/>
      <c r="AE149" s="22"/>
      <c r="AF149" s="22"/>
      <c r="AG149" s="22"/>
    </row>
    <row r="150" spans="1:33" s="40" customFormat="1" ht="15" customHeight="1" thickBot="1" x14ac:dyDescent="0.3">
      <c r="A150" s="38">
        <v>17</v>
      </c>
      <c r="B150" s="39" t="s">
        <v>29</v>
      </c>
      <c r="C150" s="38">
        <v>30</v>
      </c>
      <c r="D150" s="38" t="s">
        <v>94</v>
      </c>
      <c r="E150" s="38" t="s">
        <v>35</v>
      </c>
      <c r="F150" s="38">
        <v>19.899999999999999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33" s="43" customFormat="1" ht="15" customHeight="1" x14ac:dyDescent="0.25">
      <c r="A151" s="41">
        <v>18</v>
      </c>
      <c r="B151" s="42" t="s">
        <v>28</v>
      </c>
      <c r="C151" s="41">
        <v>30</v>
      </c>
      <c r="D151" s="41" t="s">
        <v>90</v>
      </c>
      <c r="E151" s="41" t="s">
        <v>35</v>
      </c>
      <c r="F151" s="41">
        <v>8</v>
      </c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33" ht="15" customHeight="1" x14ac:dyDescent="0.25">
      <c r="A152" s="16">
        <v>18</v>
      </c>
      <c r="B152" s="5" t="s">
        <v>120</v>
      </c>
      <c r="C152" s="16">
        <v>35</v>
      </c>
      <c r="D152" s="16" t="s">
        <v>195</v>
      </c>
      <c r="E152" s="16" t="s">
        <v>35</v>
      </c>
      <c r="F152" s="16">
        <v>6.32</v>
      </c>
      <c r="AA152" s="22"/>
      <c r="AB152" s="22"/>
      <c r="AC152" s="22"/>
      <c r="AD152" s="22"/>
      <c r="AE152" s="22"/>
      <c r="AF152" s="22"/>
      <c r="AG152" s="22"/>
    </row>
    <row r="153" spans="1:33" ht="15" customHeight="1" x14ac:dyDescent="0.25">
      <c r="A153" s="16">
        <v>18</v>
      </c>
      <c r="B153" s="5" t="s">
        <v>124</v>
      </c>
      <c r="C153" s="16">
        <v>60</v>
      </c>
      <c r="D153" s="16" t="s">
        <v>44</v>
      </c>
      <c r="E153" s="16" t="s">
        <v>35</v>
      </c>
      <c r="F153" s="16">
        <v>9</v>
      </c>
      <c r="AA153" s="22"/>
      <c r="AB153" s="22"/>
      <c r="AC153" s="22"/>
      <c r="AD153" s="22"/>
      <c r="AE153" s="22"/>
      <c r="AF153" s="22"/>
      <c r="AG153" s="22"/>
    </row>
    <row r="154" spans="1:33" ht="15" customHeight="1" x14ac:dyDescent="0.25">
      <c r="A154" s="16">
        <v>18</v>
      </c>
      <c r="B154" s="5" t="s">
        <v>25</v>
      </c>
      <c r="C154" s="16">
        <v>60</v>
      </c>
      <c r="D154" s="16" t="s">
        <v>75</v>
      </c>
      <c r="E154" s="16" t="s">
        <v>35</v>
      </c>
      <c r="F154" s="16">
        <v>5.15</v>
      </c>
      <c r="AA154" s="22"/>
      <c r="AB154" s="22"/>
      <c r="AC154" s="22"/>
      <c r="AD154" s="22"/>
      <c r="AE154" s="22"/>
      <c r="AF154" s="22"/>
      <c r="AG154" s="22"/>
    </row>
    <row r="155" spans="1:33" ht="15" customHeight="1" x14ac:dyDescent="0.25">
      <c r="A155" s="16">
        <v>18</v>
      </c>
      <c r="B155" s="5" t="s">
        <v>24</v>
      </c>
      <c r="C155" s="16">
        <v>31</v>
      </c>
      <c r="D155" s="16" t="s">
        <v>276</v>
      </c>
      <c r="E155" s="16" t="s">
        <v>35</v>
      </c>
      <c r="F155" s="16">
        <v>39.799999999999997</v>
      </c>
      <c r="AA155" s="22"/>
      <c r="AB155" s="22"/>
      <c r="AC155" s="22"/>
      <c r="AD155" s="22"/>
      <c r="AE155" s="22"/>
      <c r="AF155" s="22"/>
      <c r="AG155" s="22"/>
    </row>
    <row r="156" spans="1:33" s="40" customFormat="1" ht="15" customHeight="1" thickBot="1" x14ac:dyDescent="0.3">
      <c r="A156" s="38">
        <v>18</v>
      </c>
      <c r="B156" s="39" t="s">
        <v>29</v>
      </c>
      <c r="C156" s="38">
        <v>30</v>
      </c>
      <c r="D156" s="38" t="s">
        <v>306</v>
      </c>
      <c r="E156" s="38" t="s">
        <v>35</v>
      </c>
      <c r="F156" s="38">
        <v>3.65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33" s="43" customFormat="1" ht="15" customHeight="1" x14ac:dyDescent="0.25">
      <c r="A157" s="41">
        <v>19</v>
      </c>
      <c r="B157" s="42" t="s">
        <v>119</v>
      </c>
      <c r="C157" s="41">
        <v>30</v>
      </c>
      <c r="D157" s="41" t="s">
        <v>181</v>
      </c>
      <c r="E157" s="41" t="s">
        <v>35</v>
      </c>
      <c r="F157" s="41">
        <v>16.899999999999999</v>
      </c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</row>
    <row r="158" spans="1:33" ht="15" customHeight="1" x14ac:dyDescent="0.25">
      <c r="A158" s="16">
        <v>19</v>
      </c>
      <c r="B158" s="5" t="s">
        <v>120</v>
      </c>
      <c r="C158" s="16">
        <v>35</v>
      </c>
      <c r="D158" s="16" t="s">
        <v>185</v>
      </c>
      <c r="E158" s="16" t="s">
        <v>35</v>
      </c>
      <c r="F158" s="16">
        <v>19.86</v>
      </c>
      <c r="AF158" s="22"/>
      <c r="AG158" s="22"/>
    </row>
    <row r="159" spans="1:33" s="16" customFormat="1" ht="15" customHeight="1" x14ac:dyDescent="0.25">
      <c r="A159" s="16">
        <v>19</v>
      </c>
      <c r="B159" s="5" t="s">
        <v>26</v>
      </c>
      <c r="C159" s="16">
        <v>30</v>
      </c>
      <c r="D159" s="16" t="s">
        <v>181</v>
      </c>
      <c r="E159" s="16" t="s">
        <v>35</v>
      </c>
      <c r="F159" s="16">
        <v>18.5</v>
      </c>
    </row>
    <row r="160" spans="1:33" s="16" customFormat="1" ht="15" customHeight="1" x14ac:dyDescent="0.25">
      <c r="A160" s="16">
        <v>19</v>
      </c>
      <c r="B160" s="5" t="s">
        <v>124</v>
      </c>
      <c r="C160" s="16">
        <v>60</v>
      </c>
      <c r="D160" s="16" t="s">
        <v>181</v>
      </c>
      <c r="E160" s="16" t="s">
        <v>35</v>
      </c>
      <c r="F160" s="16">
        <v>19.5</v>
      </c>
    </row>
    <row r="161" spans="1:33" s="16" customFormat="1" ht="15" customHeight="1" x14ac:dyDescent="0.25">
      <c r="A161" s="16">
        <v>19</v>
      </c>
      <c r="B161" s="5" t="s">
        <v>31</v>
      </c>
      <c r="C161" s="16">
        <v>60</v>
      </c>
      <c r="D161" s="16" t="s">
        <v>181</v>
      </c>
      <c r="E161" s="16" t="s">
        <v>35</v>
      </c>
      <c r="F161" s="16">
        <v>22</v>
      </c>
    </row>
    <row r="162" spans="1:33" s="16" customFormat="1" ht="15" customHeight="1" x14ac:dyDescent="0.25">
      <c r="A162" s="16">
        <v>19</v>
      </c>
      <c r="B162" s="5" t="s">
        <v>32</v>
      </c>
      <c r="C162" s="16">
        <v>60</v>
      </c>
      <c r="D162" s="16" t="s">
        <v>282</v>
      </c>
      <c r="E162" s="16" t="s">
        <v>35</v>
      </c>
      <c r="F162" s="16">
        <v>18.5</v>
      </c>
    </row>
    <row r="163" spans="1:33" s="32" customFormat="1" ht="15" customHeight="1" x14ac:dyDescent="0.25">
      <c r="A163" s="32">
        <v>19</v>
      </c>
      <c r="B163" s="33" t="s">
        <v>27</v>
      </c>
      <c r="C163" s="32">
        <v>0</v>
      </c>
      <c r="D163" s="32" t="s">
        <v>181</v>
      </c>
      <c r="E163" s="32" t="s">
        <v>35</v>
      </c>
      <c r="F163" s="32">
        <v>18.149999999999999</v>
      </c>
    </row>
    <row r="164" spans="1:33" s="40" customFormat="1" ht="15" customHeight="1" thickBot="1" x14ac:dyDescent="0.3">
      <c r="A164" s="38">
        <v>19</v>
      </c>
      <c r="B164" s="39" t="s">
        <v>29</v>
      </c>
      <c r="C164" s="38">
        <v>30</v>
      </c>
      <c r="D164" s="38" t="s">
        <v>181</v>
      </c>
      <c r="E164" s="38" t="s">
        <v>35</v>
      </c>
      <c r="F164" s="38">
        <v>17.82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</row>
    <row r="165" spans="1:33" s="43" customFormat="1" ht="15" customHeight="1" x14ac:dyDescent="0.25">
      <c r="A165" s="41">
        <v>20</v>
      </c>
      <c r="B165" s="42" t="s">
        <v>28</v>
      </c>
      <c r="C165" s="41">
        <v>30</v>
      </c>
      <c r="D165" s="41" t="s">
        <v>157</v>
      </c>
      <c r="E165" s="41" t="s">
        <v>37</v>
      </c>
      <c r="F165" s="41">
        <v>24</v>
      </c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</row>
    <row r="166" spans="1:33" ht="15" customHeight="1" x14ac:dyDescent="0.25">
      <c r="A166" s="16">
        <v>20</v>
      </c>
      <c r="B166" s="5" t="s">
        <v>26</v>
      </c>
      <c r="C166" s="16">
        <v>30</v>
      </c>
      <c r="D166" s="16" t="s">
        <v>223</v>
      </c>
      <c r="E166" s="16" t="s">
        <v>37</v>
      </c>
      <c r="F166" s="16">
        <v>37.6</v>
      </c>
      <c r="AE166" s="22"/>
      <c r="AF166" s="22"/>
      <c r="AG166" s="22"/>
    </row>
    <row r="167" spans="1:33" s="16" customFormat="1" ht="15" customHeight="1" x14ac:dyDescent="0.25">
      <c r="A167" s="16">
        <v>20</v>
      </c>
      <c r="B167" s="5" t="s">
        <v>31</v>
      </c>
      <c r="C167" s="16">
        <v>60</v>
      </c>
      <c r="D167" s="16" t="s">
        <v>283</v>
      </c>
      <c r="E167" s="16" t="s">
        <v>37</v>
      </c>
      <c r="F167" s="16">
        <v>46</v>
      </c>
    </row>
    <row r="168" spans="1:33" ht="15" customHeight="1" x14ac:dyDescent="0.25">
      <c r="A168" s="16">
        <v>20</v>
      </c>
      <c r="B168" s="5" t="s">
        <v>32</v>
      </c>
      <c r="C168" s="16">
        <v>60</v>
      </c>
      <c r="D168" s="16" t="s">
        <v>283</v>
      </c>
      <c r="E168" s="16" t="s">
        <v>37</v>
      </c>
      <c r="F168" s="16">
        <v>41.8</v>
      </c>
      <c r="AE168" s="22"/>
      <c r="AF168" s="22"/>
      <c r="AG168" s="22"/>
    </row>
    <row r="169" spans="1:33" s="32" customFormat="1" ht="15" customHeight="1" x14ac:dyDescent="0.25">
      <c r="A169" s="32">
        <v>20</v>
      </c>
      <c r="B169" s="33" t="s">
        <v>27</v>
      </c>
      <c r="C169" s="32">
        <v>0</v>
      </c>
      <c r="D169" s="32" t="s">
        <v>223</v>
      </c>
      <c r="E169" s="32" t="s">
        <v>37</v>
      </c>
      <c r="F169" s="32">
        <v>35.549999999999997</v>
      </c>
    </row>
    <row r="170" spans="1:33" s="40" customFormat="1" ht="15" customHeight="1" thickBot="1" x14ac:dyDescent="0.3">
      <c r="A170" s="38">
        <v>20</v>
      </c>
      <c r="B170" s="39" t="s">
        <v>29</v>
      </c>
      <c r="C170" s="38">
        <v>30</v>
      </c>
      <c r="D170" s="38" t="s">
        <v>283</v>
      </c>
      <c r="E170" s="38" t="s">
        <v>37</v>
      </c>
      <c r="F170" s="38">
        <v>33.770000000000003</v>
      </c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</row>
    <row r="171" spans="1:33" s="43" customFormat="1" ht="15" customHeight="1" x14ac:dyDescent="0.25">
      <c r="A171" s="41">
        <v>21</v>
      </c>
      <c r="B171" s="42" t="s">
        <v>14</v>
      </c>
      <c r="C171" s="41">
        <v>30</v>
      </c>
      <c r="D171" s="41" t="s">
        <v>173</v>
      </c>
      <c r="E171" s="41" t="s">
        <v>42</v>
      </c>
      <c r="F171" s="41">
        <v>10.06</v>
      </c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</row>
    <row r="172" spans="1:33" ht="15" customHeight="1" x14ac:dyDescent="0.25">
      <c r="A172" s="16">
        <v>21</v>
      </c>
      <c r="B172" s="5" t="s">
        <v>119</v>
      </c>
      <c r="C172" s="16">
        <v>30</v>
      </c>
      <c r="D172" s="16" t="s">
        <v>173</v>
      </c>
      <c r="E172" s="16" t="s">
        <v>77</v>
      </c>
      <c r="F172" s="16">
        <v>7</v>
      </c>
      <c r="AD172" s="22"/>
      <c r="AE172" s="22"/>
      <c r="AF172" s="22"/>
      <c r="AG172" s="22"/>
    </row>
    <row r="173" spans="1:33" ht="15" customHeight="1" x14ac:dyDescent="0.25">
      <c r="A173" s="16">
        <v>21</v>
      </c>
      <c r="B173" s="5" t="s">
        <v>120</v>
      </c>
      <c r="C173" s="16">
        <v>35</v>
      </c>
      <c r="D173" s="16" t="s">
        <v>173</v>
      </c>
      <c r="E173" s="16" t="s">
        <v>77</v>
      </c>
      <c r="F173" s="16">
        <v>12.72</v>
      </c>
      <c r="AD173" s="22"/>
      <c r="AE173" s="22"/>
      <c r="AF173" s="22"/>
      <c r="AG173" s="22"/>
    </row>
    <row r="174" spans="1:33" ht="15" customHeight="1" x14ac:dyDescent="0.25">
      <c r="A174" s="16">
        <v>21</v>
      </c>
      <c r="B174" s="5" t="s">
        <v>26</v>
      </c>
      <c r="C174" s="16">
        <v>30</v>
      </c>
      <c r="D174" s="16" t="s">
        <v>173</v>
      </c>
      <c r="E174" s="16" t="s">
        <v>70</v>
      </c>
      <c r="F174" s="16">
        <v>9.3000000000000007</v>
      </c>
      <c r="AD174" s="22"/>
      <c r="AE174" s="22"/>
      <c r="AF174" s="22"/>
      <c r="AG174" s="22"/>
    </row>
    <row r="175" spans="1:33" ht="15" customHeight="1" x14ac:dyDescent="0.25">
      <c r="A175" s="16">
        <v>21</v>
      </c>
      <c r="B175" s="5" t="s">
        <v>123</v>
      </c>
      <c r="C175" s="16">
        <v>30</v>
      </c>
      <c r="D175" s="16" t="s">
        <v>234</v>
      </c>
      <c r="E175" s="16" t="s">
        <v>77</v>
      </c>
      <c r="F175" s="16">
        <v>8</v>
      </c>
      <c r="AD175" s="22"/>
      <c r="AE175" s="22"/>
      <c r="AF175" s="22"/>
      <c r="AG175" s="22"/>
    </row>
    <row r="176" spans="1:33" ht="15" customHeight="1" x14ac:dyDescent="0.25">
      <c r="A176" s="16">
        <v>21</v>
      </c>
      <c r="B176" s="5" t="s">
        <v>124</v>
      </c>
      <c r="C176" s="16">
        <v>60</v>
      </c>
      <c r="D176" s="16" t="s">
        <v>173</v>
      </c>
      <c r="E176" s="16" t="s">
        <v>42</v>
      </c>
      <c r="F176" s="16">
        <v>9</v>
      </c>
      <c r="AD176" s="22"/>
      <c r="AE176" s="22"/>
      <c r="AF176" s="22"/>
      <c r="AG176" s="22"/>
    </row>
    <row r="177" spans="1:33" ht="15" customHeight="1" x14ac:dyDescent="0.25">
      <c r="A177" s="16">
        <v>21</v>
      </c>
      <c r="B177" s="5" t="s">
        <v>32</v>
      </c>
      <c r="C177" s="16">
        <v>60</v>
      </c>
      <c r="D177" s="16" t="s">
        <v>173</v>
      </c>
      <c r="E177" s="16" t="s">
        <v>42</v>
      </c>
      <c r="F177" s="16">
        <v>12.35</v>
      </c>
      <c r="AD177" s="22"/>
      <c r="AE177" s="22"/>
      <c r="AF177" s="22"/>
      <c r="AG177" s="22"/>
    </row>
    <row r="178" spans="1:33" s="32" customFormat="1" ht="15" customHeight="1" x14ac:dyDescent="0.25">
      <c r="A178" s="32">
        <v>21</v>
      </c>
      <c r="B178" s="33" t="s">
        <v>27</v>
      </c>
      <c r="C178" s="32">
        <v>0</v>
      </c>
      <c r="D178" s="32" t="s">
        <v>173</v>
      </c>
      <c r="E178" s="32" t="s">
        <v>77</v>
      </c>
      <c r="F178" s="32">
        <v>7.24</v>
      </c>
    </row>
    <row r="179" spans="1:33" ht="15" customHeight="1" x14ac:dyDescent="0.25">
      <c r="A179" s="16">
        <v>21</v>
      </c>
      <c r="B179" s="5" t="s">
        <v>30</v>
      </c>
      <c r="C179" s="16">
        <v>30</v>
      </c>
      <c r="D179" s="16" t="s">
        <v>234</v>
      </c>
      <c r="E179" s="16" t="s">
        <v>77</v>
      </c>
      <c r="F179" s="16">
        <v>7.45</v>
      </c>
      <c r="AD179" s="22"/>
      <c r="AE179" s="22"/>
      <c r="AF179" s="22"/>
      <c r="AG179" s="22"/>
    </row>
    <row r="180" spans="1:33" ht="15" customHeight="1" x14ac:dyDescent="0.25">
      <c r="A180" s="16">
        <v>21</v>
      </c>
      <c r="B180" s="5" t="s">
        <v>125</v>
      </c>
      <c r="C180" s="16">
        <v>30</v>
      </c>
      <c r="D180" s="16" t="s">
        <v>173</v>
      </c>
      <c r="E180" s="16" t="s">
        <v>77</v>
      </c>
      <c r="F180" s="16">
        <v>5.93</v>
      </c>
      <c r="AD180" s="22"/>
      <c r="AE180" s="22"/>
      <c r="AF180" s="22"/>
      <c r="AG180" s="22"/>
    </row>
    <row r="181" spans="1:33" ht="15" customHeight="1" x14ac:dyDescent="0.25">
      <c r="A181" s="16">
        <v>21</v>
      </c>
      <c r="B181" s="5" t="s">
        <v>25</v>
      </c>
      <c r="C181" s="16">
        <v>60</v>
      </c>
      <c r="D181" s="16" t="s">
        <v>234</v>
      </c>
      <c r="E181" s="16" t="s">
        <v>42</v>
      </c>
      <c r="F181" s="16">
        <v>12.88</v>
      </c>
      <c r="AD181" s="22"/>
      <c r="AE181" s="22"/>
      <c r="AF181" s="22"/>
      <c r="AG181" s="22"/>
    </row>
    <row r="182" spans="1:33" ht="15" customHeight="1" x14ac:dyDescent="0.25">
      <c r="A182" s="16">
        <v>21</v>
      </c>
      <c r="B182" s="5" t="s">
        <v>29</v>
      </c>
      <c r="C182" s="16">
        <v>30</v>
      </c>
      <c r="D182" s="16" t="s">
        <v>307</v>
      </c>
      <c r="E182" s="16" t="s">
        <v>77</v>
      </c>
      <c r="F182" s="16">
        <v>9.75</v>
      </c>
      <c r="AD182" s="22"/>
      <c r="AE182" s="22"/>
      <c r="AF182" s="22"/>
      <c r="AG182" s="22"/>
    </row>
    <row r="183" spans="1:33" s="40" customFormat="1" ht="15" customHeight="1" thickBot="1" x14ac:dyDescent="0.3">
      <c r="A183" s="38">
        <v>21</v>
      </c>
      <c r="B183" s="39" t="s">
        <v>29</v>
      </c>
      <c r="C183" s="38">
        <v>30</v>
      </c>
      <c r="D183" s="38" t="s">
        <v>308</v>
      </c>
      <c r="E183" s="38" t="s">
        <v>38</v>
      </c>
      <c r="F183" s="38">
        <v>7.5</v>
      </c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r="184" spans="1:33" s="43" customFormat="1" ht="15" customHeight="1" x14ac:dyDescent="0.25">
      <c r="A184" s="41">
        <v>22</v>
      </c>
      <c r="B184" s="42" t="s">
        <v>25</v>
      </c>
      <c r="C184" s="41">
        <v>60</v>
      </c>
      <c r="D184" s="41" t="s">
        <v>259</v>
      </c>
      <c r="E184" s="41" t="s">
        <v>39</v>
      </c>
      <c r="F184" s="41">
        <v>6.44</v>
      </c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</row>
    <row r="185" spans="1:33" s="40" customFormat="1" ht="15" customHeight="1" thickBot="1" x14ac:dyDescent="0.3">
      <c r="A185" s="38">
        <v>22</v>
      </c>
      <c r="B185" s="39" t="s">
        <v>29</v>
      </c>
      <c r="C185" s="38">
        <v>30</v>
      </c>
      <c r="D185" s="38" t="s">
        <v>259</v>
      </c>
      <c r="E185" s="38" t="s">
        <v>206</v>
      </c>
      <c r="F185" s="38">
        <v>2.5299999999999998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</row>
    <row r="186" spans="1:33" s="43" customFormat="1" ht="15" customHeight="1" x14ac:dyDescent="0.25">
      <c r="A186" s="41">
        <v>23</v>
      </c>
      <c r="B186" s="42" t="s">
        <v>28</v>
      </c>
      <c r="C186" s="41">
        <v>30</v>
      </c>
      <c r="D186" s="41" t="s">
        <v>158</v>
      </c>
      <c r="E186" s="41" t="s">
        <v>35</v>
      </c>
      <c r="F186" s="41">
        <v>19</v>
      </c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</row>
    <row r="187" spans="1:33" ht="15" customHeight="1" x14ac:dyDescent="0.25">
      <c r="A187" s="16">
        <v>23</v>
      </c>
      <c r="B187" s="5" t="s">
        <v>119</v>
      </c>
      <c r="C187" s="16">
        <v>30</v>
      </c>
      <c r="D187" s="16" t="s">
        <v>97</v>
      </c>
      <c r="E187" s="16" t="s">
        <v>35</v>
      </c>
      <c r="F187" s="16">
        <v>23.4</v>
      </c>
      <c r="AF187" s="22"/>
      <c r="AG187" s="22"/>
    </row>
    <row r="188" spans="1:33" ht="15" customHeight="1" x14ac:dyDescent="0.25">
      <c r="A188" s="16">
        <v>23</v>
      </c>
      <c r="B188" s="5" t="s">
        <v>120</v>
      </c>
      <c r="C188" s="16">
        <v>35</v>
      </c>
      <c r="D188" s="16" t="s">
        <v>196</v>
      </c>
      <c r="E188" s="16" t="s">
        <v>35</v>
      </c>
      <c r="F188" s="16">
        <v>17.36</v>
      </c>
      <c r="AF188" s="22"/>
      <c r="AG188" s="22"/>
    </row>
    <row r="189" spans="1:33" ht="15" customHeight="1" x14ac:dyDescent="0.25">
      <c r="A189" s="16">
        <v>23</v>
      </c>
      <c r="B189" s="5" t="s">
        <v>26</v>
      </c>
      <c r="C189" s="16">
        <v>30</v>
      </c>
      <c r="D189" s="16" t="s">
        <v>85</v>
      </c>
      <c r="E189" s="16" t="s">
        <v>35</v>
      </c>
      <c r="F189" s="16">
        <v>32.799999999999997</v>
      </c>
      <c r="AF189" s="22"/>
      <c r="AG189" s="22"/>
    </row>
    <row r="190" spans="1:33" ht="15" customHeight="1" x14ac:dyDescent="0.25">
      <c r="A190" s="16">
        <v>23</v>
      </c>
      <c r="B190" s="5" t="s">
        <v>147</v>
      </c>
      <c r="C190" s="16">
        <v>33</v>
      </c>
      <c r="D190" s="16" t="s">
        <v>238</v>
      </c>
      <c r="E190" s="16" t="s">
        <v>35</v>
      </c>
      <c r="F190" s="16">
        <v>24.48</v>
      </c>
      <c r="AF190" s="22"/>
      <c r="AG190" s="22"/>
    </row>
    <row r="191" spans="1:33" ht="15" customHeight="1" x14ac:dyDescent="0.25">
      <c r="A191" s="16">
        <v>23</v>
      </c>
      <c r="B191" s="5" t="s">
        <v>147</v>
      </c>
      <c r="C191" s="16">
        <v>33</v>
      </c>
      <c r="D191" s="16" t="s">
        <v>68</v>
      </c>
      <c r="E191" s="16" t="s">
        <v>35</v>
      </c>
      <c r="F191" s="16">
        <v>25.44</v>
      </c>
      <c r="AF191" s="22"/>
      <c r="AG191" s="22"/>
    </row>
    <row r="192" spans="1:33" ht="15" customHeight="1" x14ac:dyDescent="0.25">
      <c r="A192" s="16">
        <v>23</v>
      </c>
      <c r="B192" s="5" t="s">
        <v>124</v>
      </c>
      <c r="C192" s="16">
        <v>60</v>
      </c>
      <c r="D192" s="16" t="s">
        <v>46</v>
      </c>
      <c r="E192" s="16" t="s">
        <v>38</v>
      </c>
      <c r="F192" s="16">
        <v>17</v>
      </c>
      <c r="AF192" s="22"/>
      <c r="AG192" s="22"/>
    </row>
    <row r="193" spans="1:33" s="16" customFormat="1" ht="15" customHeight="1" x14ac:dyDescent="0.25">
      <c r="A193" s="16">
        <v>23</v>
      </c>
      <c r="B193" s="5" t="s">
        <v>31</v>
      </c>
      <c r="C193" s="16">
        <v>60</v>
      </c>
      <c r="D193" s="16" t="s">
        <v>85</v>
      </c>
      <c r="E193" s="16" t="s">
        <v>35</v>
      </c>
      <c r="F193" s="16">
        <v>39</v>
      </c>
    </row>
    <row r="194" spans="1:33" ht="15" customHeight="1" x14ac:dyDescent="0.25">
      <c r="A194" s="16">
        <v>23</v>
      </c>
      <c r="B194" s="5" t="s">
        <v>32</v>
      </c>
      <c r="C194" s="16">
        <v>60</v>
      </c>
      <c r="D194" s="16" t="s">
        <v>106</v>
      </c>
      <c r="E194" s="16" t="s">
        <v>35</v>
      </c>
      <c r="F194" s="16">
        <v>25</v>
      </c>
      <c r="AF194" s="22"/>
      <c r="AG194" s="22"/>
    </row>
    <row r="195" spans="1:33" s="32" customFormat="1" ht="15" customHeight="1" x14ac:dyDescent="0.25">
      <c r="A195" s="32">
        <v>23</v>
      </c>
      <c r="B195" s="33" t="s">
        <v>27</v>
      </c>
      <c r="C195" s="32">
        <v>0</v>
      </c>
      <c r="D195" s="32" t="s">
        <v>87</v>
      </c>
      <c r="E195" s="32" t="s">
        <v>35</v>
      </c>
      <c r="F195" s="32">
        <v>21.91</v>
      </c>
    </row>
    <row r="196" spans="1:33" ht="15" customHeight="1" x14ac:dyDescent="0.25">
      <c r="A196" s="16">
        <v>23</v>
      </c>
      <c r="B196" s="5" t="s">
        <v>24</v>
      </c>
      <c r="C196" s="16">
        <v>31</v>
      </c>
      <c r="D196" s="16" t="s">
        <v>58</v>
      </c>
      <c r="E196" s="16" t="s">
        <v>35</v>
      </c>
      <c r="F196" s="16">
        <v>14</v>
      </c>
      <c r="AF196" s="22"/>
      <c r="AG196" s="22"/>
    </row>
    <row r="197" spans="1:33" s="40" customFormat="1" ht="15" customHeight="1" thickBot="1" x14ac:dyDescent="0.3">
      <c r="A197" s="38">
        <v>23</v>
      </c>
      <c r="B197" s="39" t="s">
        <v>29</v>
      </c>
      <c r="C197" s="38">
        <v>30</v>
      </c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</row>
    <row r="198" spans="1:33" s="43" customFormat="1" ht="15" customHeight="1" x14ac:dyDescent="0.25">
      <c r="A198" s="41">
        <v>24</v>
      </c>
      <c r="B198" s="42" t="s">
        <v>28</v>
      </c>
      <c r="C198" s="41">
        <v>30</v>
      </c>
      <c r="D198" s="41" t="s">
        <v>159</v>
      </c>
      <c r="E198" s="41" t="s">
        <v>66</v>
      </c>
      <c r="F198" s="41">
        <v>141</v>
      </c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</row>
    <row r="199" spans="1:33" ht="15" customHeight="1" x14ac:dyDescent="0.25">
      <c r="A199" s="16">
        <v>24</v>
      </c>
      <c r="B199" s="5" t="s">
        <v>120</v>
      </c>
      <c r="C199" s="16">
        <v>35</v>
      </c>
      <c r="D199" s="16" t="s">
        <v>197</v>
      </c>
      <c r="E199" s="16" t="s">
        <v>37</v>
      </c>
      <c r="F199" s="16">
        <v>13.36</v>
      </c>
      <c r="AE199" s="22"/>
      <c r="AF199" s="22"/>
      <c r="AG199" s="22"/>
    </row>
    <row r="200" spans="1:33" s="40" customFormat="1" ht="15" customHeight="1" thickBot="1" x14ac:dyDescent="0.3">
      <c r="A200" s="38">
        <v>24</v>
      </c>
      <c r="B200" s="39" t="s">
        <v>124</v>
      </c>
      <c r="C200" s="38">
        <v>60</v>
      </c>
      <c r="D200" s="38" t="s">
        <v>229</v>
      </c>
      <c r="E200" s="38" t="s">
        <v>38</v>
      </c>
      <c r="F200" s="38">
        <v>9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</row>
    <row r="201" spans="1:33" s="46" customFormat="1" ht="15" customHeight="1" thickBot="1" x14ac:dyDescent="0.3">
      <c r="A201" s="44">
        <v>25</v>
      </c>
      <c r="B201" s="45" t="s">
        <v>124</v>
      </c>
      <c r="C201" s="44">
        <v>60</v>
      </c>
      <c r="D201" s="44" t="s">
        <v>229</v>
      </c>
      <c r="E201" s="44" t="s">
        <v>38</v>
      </c>
      <c r="F201" s="44">
        <v>9</v>
      </c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</row>
    <row r="202" spans="1:33" s="43" customFormat="1" ht="15" customHeight="1" x14ac:dyDescent="0.25">
      <c r="A202" s="41">
        <v>26</v>
      </c>
      <c r="B202" s="42" t="s">
        <v>120</v>
      </c>
      <c r="C202" s="41">
        <v>35</v>
      </c>
      <c r="D202" s="41" t="s">
        <v>198</v>
      </c>
      <c r="E202" s="41" t="s">
        <v>199</v>
      </c>
      <c r="F202" s="41">
        <v>8.24</v>
      </c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</row>
    <row r="203" spans="1:33" s="40" customFormat="1" ht="15" customHeight="1" thickBot="1" x14ac:dyDescent="0.3">
      <c r="A203" s="38">
        <v>26</v>
      </c>
      <c r="B203" s="39" t="s">
        <v>124</v>
      </c>
      <c r="C203" s="38">
        <v>60</v>
      </c>
      <c r="D203" s="38" t="s">
        <v>229</v>
      </c>
      <c r="E203" s="38" t="s">
        <v>38</v>
      </c>
      <c r="F203" s="38">
        <v>9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</row>
    <row r="204" spans="1:33" s="43" customFormat="1" ht="15" customHeight="1" x14ac:dyDescent="0.25">
      <c r="A204" s="41">
        <v>27</v>
      </c>
      <c r="B204" s="42" t="s">
        <v>120</v>
      </c>
      <c r="C204" s="41">
        <v>35</v>
      </c>
      <c r="D204" s="41" t="s">
        <v>200</v>
      </c>
      <c r="E204" s="41" t="s">
        <v>199</v>
      </c>
      <c r="F204" s="41">
        <v>11.76</v>
      </c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</row>
    <row r="205" spans="1:33" ht="15" customHeight="1" x14ac:dyDescent="0.25">
      <c r="A205" s="16">
        <v>27</v>
      </c>
      <c r="B205" s="5" t="s">
        <v>32</v>
      </c>
      <c r="C205" s="16">
        <v>60</v>
      </c>
      <c r="D205" s="16" t="s">
        <v>284</v>
      </c>
      <c r="E205" s="16" t="s">
        <v>35</v>
      </c>
      <c r="F205" s="16">
        <v>1.95</v>
      </c>
      <c r="AF205" s="22"/>
      <c r="AG205" s="22"/>
    </row>
    <row r="206" spans="1:33" ht="15" customHeight="1" x14ac:dyDescent="0.25">
      <c r="A206" s="16">
        <v>27</v>
      </c>
      <c r="B206" s="5" t="s">
        <v>30</v>
      </c>
      <c r="C206" s="16">
        <v>30</v>
      </c>
      <c r="D206" s="16" t="s">
        <v>295</v>
      </c>
      <c r="E206" s="16" t="s">
        <v>296</v>
      </c>
      <c r="F206" s="16">
        <v>5.4</v>
      </c>
      <c r="AF206" s="22"/>
      <c r="AG206" s="22"/>
    </row>
    <row r="207" spans="1:33" s="40" customFormat="1" ht="15" customHeight="1" thickBot="1" x14ac:dyDescent="0.3">
      <c r="A207" s="38">
        <v>27</v>
      </c>
      <c r="B207" s="39" t="s">
        <v>29</v>
      </c>
      <c r="C207" s="38">
        <v>30</v>
      </c>
      <c r="D207" s="38" t="s">
        <v>309</v>
      </c>
      <c r="E207" s="38" t="s">
        <v>310</v>
      </c>
      <c r="F207" s="38">
        <v>2.6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</row>
    <row r="208" spans="1:33" s="43" customFormat="1" ht="15" customHeight="1" x14ac:dyDescent="0.25">
      <c r="A208" s="41">
        <v>28</v>
      </c>
      <c r="B208" s="42" t="s">
        <v>120</v>
      </c>
      <c r="C208" s="41">
        <v>35</v>
      </c>
      <c r="D208" s="41" t="s">
        <v>201</v>
      </c>
      <c r="E208" s="41" t="s">
        <v>35</v>
      </c>
      <c r="F208" s="41">
        <v>20.36</v>
      </c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</row>
    <row r="209" spans="1:33" ht="15" customHeight="1" x14ac:dyDescent="0.25">
      <c r="A209" s="16">
        <v>28</v>
      </c>
      <c r="B209" s="5" t="s">
        <v>26</v>
      </c>
      <c r="C209" s="16">
        <v>30</v>
      </c>
      <c r="D209" s="16" t="s">
        <v>82</v>
      </c>
      <c r="E209" s="16" t="s">
        <v>35</v>
      </c>
      <c r="F209" s="16">
        <v>15.9</v>
      </c>
      <c r="AE209" s="22"/>
      <c r="AF209" s="22"/>
      <c r="AG209" s="22"/>
    </row>
    <row r="210" spans="1:33" ht="15" customHeight="1" x14ac:dyDescent="0.25">
      <c r="A210" s="16">
        <v>28</v>
      </c>
      <c r="B210" s="5" t="s">
        <v>147</v>
      </c>
      <c r="C210" s="16">
        <v>33</v>
      </c>
      <c r="D210" s="16" t="s">
        <v>65</v>
      </c>
      <c r="E210" s="16" t="s">
        <v>35</v>
      </c>
      <c r="F210" s="16">
        <v>14.54</v>
      </c>
      <c r="AE210" s="22"/>
      <c r="AF210" s="22"/>
      <c r="AG210" s="22"/>
    </row>
    <row r="211" spans="1:33" ht="15" customHeight="1" x14ac:dyDescent="0.25">
      <c r="A211" s="16">
        <v>28</v>
      </c>
      <c r="B211" s="5" t="s">
        <v>124</v>
      </c>
      <c r="C211" s="16">
        <v>60</v>
      </c>
      <c r="D211" s="16" t="s">
        <v>73</v>
      </c>
      <c r="E211" s="16" t="s">
        <v>35</v>
      </c>
      <c r="F211" s="16">
        <v>9</v>
      </c>
      <c r="AE211" s="22"/>
      <c r="AF211" s="22"/>
      <c r="AG211" s="22"/>
    </row>
    <row r="212" spans="1:33" ht="15" customHeight="1" x14ac:dyDescent="0.25">
      <c r="A212" s="16">
        <v>28</v>
      </c>
      <c r="B212" s="5" t="s">
        <v>32</v>
      </c>
      <c r="C212" s="16">
        <v>60</v>
      </c>
      <c r="D212" s="16" t="s">
        <v>104</v>
      </c>
      <c r="E212" s="16" t="s">
        <v>35</v>
      </c>
      <c r="F212" s="16">
        <v>18.5</v>
      </c>
      <c r="AE212" s="22"/>
      <c r="AF212" s="22"/>
      <c r="AG212" s="22"/>
    </row>
    <row r="213" spans="1:33" s="32" customFormat="1" ht="15" customHeight="1" x14ac:dyDescent="0.25">
      <c r="A213" s="32">
        <v>28</v>
      </c>
      <c r="B213" s="33" t="s">
        <v>27</v>
      </c>
      <c r="C213" s="32">
        <v>0</v>
      </c>
      <c r="D213" s="32" t="s">
        <v>82</v>
      </c>
      <c r="E213" s="32" t="s">
        <v>35</v>
      </c>
      <c r="F213" s="32">
        <v>14.94</v>
      </c>
    </row>
    <row r="214" spans="1:33" ht="15" customHeight="1" x14ac:dyDescent="0.25">
      <c r="A214" s="16">
        <v>28</v>
      </c>
      <c r="B214" s="5" t="s">
        <v>24</v>
      </c>
      <c r="C214" s="16">
        <v>31</v>
      </c>
      <c r="D214" s="16" t="s">
        <v>55</v>
      </c>
      <c r="E214" s="16" t="s">
        <v>35</v>
      </c>
      <c r="F214" s="16">
        <v>14.9</v>
      </c>
      <c r="AE214" s="22"/>
      <c r="AF214" s="22"/>
      <c r="AG214" s="22"/>
    </row>
    <row r="215" spans="1:33" s="40" customFormat="1" ht="15" customHeight="1" thickBot="1" x14ac:dyDescent="0.3">
      <c r="A215" s="38">
        <v>28</v>
      </c>
      <c r="B215" s="39" t="s">
        <v>29</v>
      </c>
      <c r="C215" s="38">
        <v>30</v>
      </c>
      <c r="D215" s="38" t="s">
        <v>92</v>
      </c>
      <c r="E215" s="38" t="s">
        <v>35</v>
      </c>
      <c r="F215" s="38">
        <v>15.37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</row>
    <row r="216" spans="1:33" s="43" customFormat="1" ht="15" customHeight="1" x14ac:dyDescent="0.25">
      <c r="A216" s="41">
        <v>29</v>
      </c>
      <c r="B216" s="42" t="s">
        <v>28</v>
      </c>
      <c r="C216" s="41">
        <v>30</v>
      </c>
      <c r="D216" s="41" t="s">
        <v>160</v>
      </c>
      <c r="E216" s="41" t="s">
        <v>35</v>
      </c>
      <c r="F216" s="41">
        <v>9</v>
      </c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</row>
    <row r="217" spans="1:33" ht="15" customHeight="1" x14ac:dyDescent="0.25">
      <c r="A217" s="16">
        <v>29</v>
      </c>
      <c r="B217" s="5" t="s">
        <v>118</v>
      </c>
      <c r="C217" s="16">
        <v>30</v>
      </c>
      <c r="D217" s="16" t="s">
        <v>168</v>
      </c>
      <c r="E217" s="16" t="s">
        <v>93</v>
      </c>
      <c r="F217" s="16">
        <v>10</v>
      </c>
      <c r="AD217" s="22"/>
      <c r="AE217" s="22"/>
      <c r="AF217" s="22"/>
      <c r="AG217" s="22"/>
    </row>
    <row r="218" spans="1:33" ht="15" customHeight="1" x14ac:dyDescent="0.25">
      <c r="A218" s="16">
        <v>29</v>
      </c>
      <c r="B218" s="5" t="s">
        <v>14</v>
      </c>
      <c r="C218" s="16">
        <v>30</v>
      </c>
      <c r="D218" s="16" t="s">
        <v>174</v>
      </c>
      <c r="E218" s="16" t="s">
        <v>35</v>
      </c>
      <c r="F218" s="16">
        <v>6.4</v>
      </c>
      <c r="AD218" s="22"/>
      <c r="AE218" s="22"/>
      <c r="AF218" s="22"/>
      <c r="AG218" s="22"/>
    </row>
    <row r="219" spans="1:33" ht="15" customHeight="1" x14ac:dyDescent="0.25">
      <c r="A219" s="16">
        <v>29</v>
      </c>
      <c r="B219" s="5" t="s">
        <v>119</v>
      </c>
      <c r="C219" s="16">
        <v>30</v>
      </c>
      <c r="D219" s="16" t="s">
        <v>182</v>
      </c>
      <c r="E219" s="16" t="s">
        <v>35</v>
      </c>
      <c r="F219" s="16">
        <v>12.6</v>
      </c>
      <c r="AD219" s="22"/>
      <c r="AE219" s="22"/>
      <c r="AF219" s="22"/>
      <c r="AG219" s="22"/>
    </row>
    <row r="220" spans="1:33" ht="15" customHeight="1" x14ac:dyDescent="0.25">
      <c r="A220" s="16">
        <v>29</v>
      </c>
      <c r="B220" s="5" t="s">
        <v>120</v>
      </c>
      <c r="C220" s="16">
        <v>35</v>
      </c>
      <c r="D220" s="16" t="s">
        <v>202</v>
      </c>
      <c r="E220" s="16" t="s">
        <v>35</v>
      </c>
      <c r="F220" s="16">
        <v>19.8</v>
      </c>
      <c r="AD220" s="22"/>
      <c r="AE220" s="22"/>
      <c r="AF220" s="22"/>
      <c r="AG220" s="22"/>
    </row>
    <row r="221" spans="1:33" ht="15" customHeight="1" x14ac:dyDescent="0.25">
      <c r="A221" s="16">
        <v>29</v>
      </c>
      <c r="B221" s="5" t="s">
        <v>26</v>
      </c>
      <c r="C221" s="16">
        <v>30</v>
      </c>
      <c r="D221" s="16" t="s">
        <v>160</v>
      </c>
      <c r="E221" s="16" t="s">
        <v>35</v>
      </c>
      <c r="F221" s="16">
        <v>7.25</v>
      </c>
      <c r="AD221" s="22"/>
      <c r="AE221" s="22"/>
      <c r="AF221" s="22"/>
      <c r="AG221" s="22"/>
    </row>
    <row r="222" spans="1:33" ht="15" customHeight="1" x14ac:dyDescent="0.25">
      <c r="A222" s="16">
        <v>29</v>
      </c>
      <c r="B222" s="5" t="s">
        <v>26</v>
      </c>
      <c r="C222" s="16">
        <v>30</v>
      </c>
      <c r="D222" s="16" t="s">
        <v>224</v>
      </c>
      <c r="E222" s="16" t="s">
        <v>35</v>
      </c>
      <c r="F222" s="16">
        <v>10.85</v>
      </c>
      <c r="AD222" s="22"/>
      <c r="AE222" s="22"/>
      <c r="AF222" s="22"/>
      <c r="AG222" s="22"/>
    </row>
    <row r="223" spans="1:33" ht="15" customHeight="1" x14ac:dyDescent="0.25">
      <c r="A223" s="16">
        <v>29</v>
      </c>
      <c r="B223" s="5" t="s">
        <v>26</v>
      </c>
      <c r="C223" s="16">
        <v>30</v>
      </c>
      <c r="D223" s="16" t="s">
        <v>182</v>
      </c>
      <c r="E223" s="16" t="s">
        <v>35</v>
      </c>
      <c r="F223" s="16">
        <v>12.4</v>
      </c>
      <c r="AD223" s="22"/>
      <c r="AE223" s="22"/>
      <c r="AF223" s="22"/>
      <c r="AG223" s="22"/>
    </row>
    <row r="224" spans="1:33" ht="15" customHeight="1" x14ac:dyDescent="0.25">
      <c r="A224" s="16">
        <v>29</v>
      </c>
      <c r="B224" s="5" t="s">
        <v>124</v>
      </c>
      <c r="C224" s="16">
        <v>60</v>
      </c>
      <c r="D224" s="16" t="s">
        <v>182</v>
      </c>
      <c r="E224" s="16" t="s">
        <v>35</v>
      </c>
      <c r="F224" s="16">
        <v>14.19</v>
      </c>
      <c r="AD224" s="22"/>
      <c r="AE224" s="22"/>
      <c r="AF224" s="22"/>
      <c r="AG224" s="22"/>
    </row>
    <row r="225" spans="1:33" s="16" customFormat="1" ht="15" customHeight="1" x14ac:dyDescent="0.25">
      <c r="A225" s="16">
        <v>29</v>
      </c>
      <c r="B225" s="5" t="s">
        <v>31</v>
      </c>
      <c r="C225" s="16">
        <v>60</v>
      </c>
      <c r="D225" s="16" t="s">
        <v>168</v>
      </c>
      <c r="E225" s="16" t="s">
        <v>93</v>
      </c>
      <c r="F225" s="16">
        <v>30</v>
      </c>
    </row>
    <row r="226" spans="1:33" ht="15" customHeight="1" x14ac:dyDescent="0.25">
      <c r="A226" s="16">
        <v>29</v>
      </c>
      <c r="B226" s="5" t="s">
        <v>32</v>
      </c>
      <c r="C226" s="16">
        <v>60</v>
      </c>
      <c r="D226" s="16" t="s">
        <v>285</v>
      </c>
      <c r="E226" s="16" t="s">
        <v>35</v>
      </c>
      <c r="F226" s="16">
        <v>16.5</v>
      </c>
      <c r="AD226" s="22"/>
      <c r="AE226" s="22"/>
      <c r="AF226" s="22"/>
      <c r="AG226" s="22"/>
    </row>
    <row r="227" spans="1:33" ht="15" customHeight="1" x14ac:dyDescent="0.25">
      <c r="A227" s="16">
        <v>29</v>
      </c>
      <c r="B227" s="5" t="s">
        <v>125</v>
      </c>
      <c r="C227" s="16">
        <v>30</v>
      </c>
      <c r="D227" s="16" t="s">
        <v>174</v>
      </c>
      <c r="E227" s="16" t="s">
        <v>35</v>
      </c>
      <c r="F227" s="16">
        <v>9.8800000000000008</v>
      </c>
      <c r="AD227" s="22"/>
      <c r="AE227" s="22"/>
      <c r="AF227" s="22"/>
      <c r="AG227" s="22"/>
    </row>
    <row r="228" spans="1:33" ht="15" customHeight="1" x14ac:dyDescent="0.25">
      <c r="A228" s="16">
        <v>29</v>
      </c>
      <c r="B228" s="5" t="s">
        <v>25</v>
      </c>
      <c r="C228" s="16">
        <v>60</v>
      </c>
      <c r="D228" s="16" t="s">
        <v>260</v>
      </c>
      <c r="E228" s="16" t="s">
        <v>35</v>
      </c>
      <c r="F228" s="16">
        <v>5.15</v>
      </c>
      <c r="AD228" s="22"/>
      <c r="AE228" s="22"/>
      <c r="AF228" s="22"/>
      <c r="AG228" s="22"/>
    </row>
    <row r="229" spans="1:33" s="40" customFormat="1" ht="15" customHeight="1" thickBot="1" x14ac:dyDescent="0.3">
      <c r="A229" s="38">
        <v>29</v>
      </c>
      <c r="B229" s="39" t="s">
        <v>29</v>
      </c>
      <c r="C229" s="38">
        <v>30</v>
      </c>
      <c r="D229" s="38" t="s">
        <v>311</v>
      </c>
      <c r="E229" s="38" t="s">
        <v>35</v>
      </c>
      <c r="F229" s="38">
        <v>8.06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r="230" spans="1:33" s="43" customFormat="1" ht="15" customHeight="1" x14ac:dyDescent="0.25">
      <c r="A230" s="41">
        <v>30</v>
      </c>
      <c r="B230" s="42" t="s">
        <v>28</v>
      </c>
      <c r="C230" s="41">
        <v>30</v>
      </c>
      <c r="D230" s="41" t="s">
        <v>161</v>
      </c>
      <c r="E230" s="41" t="s">
        <v>162</v>
      </c>
      <c r="F230" s="41">
        <v>7</v>
      </c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</row>
    <row r="231" spans="1:33" ht="15" customHeight="1" x14ac:dyDescent="0.25">
      <c r="A231" s="16">
        <v>30</v>
      </c>
      <c r="B231" s="5" t="s">
        <v>32</v>
      </c>
      <c r="C231" s="16">
        <v>60</v>
      </c>
      <c r="D231" s="16" t="s">
        <v>286</v>
      </c>
      <c r="E231" s="16" t="s">
        <v>162</v>
      </c>
      <c r="F231" s="16">
        <v>10.4</v>
      </c>
      <c r="AC231" s="22"/>
      <c r="AD231" s="22"/>
      <c r="AE231" s="22"/>
      <c r="AF231" s="22"/>
      <c r="AG231" s="22"/>
    </row>
    <row r="232" spans="1:33" s="40" customFormat="1" ht="15" customHeight="1" thickBot="1" x14ac:dyDescent="0.3">
      <c r="A232" s="38">
        <v>30</v>
      </c>
      <c r="B232" s="39" t="s">
        <v>29</v>
      </c>
      <c r="C232" s="38">
        <v>30</v>
      </c>
      <c r="D232" s="38" t="s">
        <v>312</v>
      </c>
      <c r="E232" s="38" t="s">
        <v>162</v>
      </c>
      <c r="F232" s="38">
        <v>5.9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r="233" spans="1:33" s="43" customFormat="1" ht="15" customHeight="1" x14ac:dyDescent="0.25">
      <c r="A233" s="41">
        <v>31</v>
      </c>
      <c r="B233" s="42" t="s">
        <v>120</v>
      </c>
      <c r="C233" s="41">
        <v>35</v>
      </c>
      <c r="D233" s="41" t="s">
        <v>203</v>
      </c>
      <c r="E233" s="41" t="s">
        <v>35</v>
      </c>
      <c r="F233" s="41">
        <v>4.96</v>
      </c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</row>
    <row r="234" spans="1:33" ht="15" customHeight="1" x14ac:dyDescent="0.25">
      <c r="A234" s="16">
        <v>31</v>
      </c>
      <c r="B234" s="5" t="s">
        <v>26</v>
      </c>
      <c r="C234" s="16">
        <v>30</v>
      </c>
      <c r="D234" s="16" t="s">
        <v>225</v>
      </c>
      <c r="E234" s="16" t="s">
        <v>35</v>
      </c>
      <c r="F234" s="16">
        <v>4.62</v>
      </c>
      <c r="AG234" s="22"/>
    </row>
    <row r="235" spans="1:33" ht="15" customHeight="1" x14ac:dyDescent="0.25">
      <c r="A235" s="16">
        <v>31</v>
      </c>
      <c r="B235" s="5" t="s">
        <v>124</v>
      </c>
      <c r="C235" s="16">
        <v>60</v>
      </c>
      <c r="D235" s="16" t="s">
        <v>225</v>
      </c>
      <c r="E235" s="16" t="s">
        <v>35</v>
      </c>
      <c r="F235" s="16">
        <v>4.5</v>
      </c>
      <c r="AG235" s="22"/>
    </row>
    <row r="236" spans="1:33" s="40" customFormat="1" ht="15" customHeight="1" thickBot="1" x14ac:dyDescent="0.3">
      <c r="A236" s="38">
        <v>31</v>
      </c>
      <c r="B236" s="39" t="s">
        <v>24</v>
      </c>
      <c r="C236" s="38">
        <v>31</v>
      </c>
      <c r="D236" s="38" t="s">
        <v>277</v>
      </c>
      <c r="E236" s="38" t="s">
        <v>35</v>
      </c>
      <c r="F236" s="38">
        <v>4.8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</row>
    <row r="237" spans="1:33" s="43" customFormat="1" ht="15" customHeight="1" x14ac:dyDescent="0.25">
      <c r="A237" s="41">
        <v>32</v>
      </c>
      <c r="B237" s="42" t="s">
        <v>14</v>
      </c>
      <c r="C237" s="41">
        <v>30</v>
      </c>
      <c r="D237" s="41" t="s">
        <v>175</v>
      </c>
      <c r="E237" s="41" t="s">
        <v>176</v>
      </c>
      <c r="F237" s="41">
        <v>19.600000000000001</v>
      </c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</row>
    <row r="238" spans="1:33" ht="15" customHeight="1" x14ac:dyDescent="0.25">
      <c r="A238" s="16">
        <v>32</v>
      </c>
      <c r="B238" s="5" t="s">
        <v>24</v>
      </c>
      <c r="C238" s="16">
        <v>31</v>
      </c>
      <c r="D238" s="16" t="s">
        <v>54</v>
      </c>
      <c r="E238" s="16" t="s">
        <v>35</v>
      </c>
      <c r="F238" s="16">
        <v>6.7</v>
      </c>
      <c r="AF238" s="22"/>
      <c r="AG238" s="22"/>
    </row>
    <row r="239" spans="1:33" s="40" customFormat="1" ht="15" customHeight="1" thickBot="1" x14ac:dyDescent="0.3">
      <c r="A239" s="38">
        <v>32</v>
      </c>
      <c r="B239" s="39" t="s">
        <v>29</v>
      </c>
      <c r="C239" s="38">
        <v>30</v>
      </c>
      <c r="D239" s="38" t="s">
        <v>313</v>
      </c>
      <c r="E239" s="38" t="s">
        <v>35</v>
      </c>
      <c r="F239" s="38">
        <v>3.71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</row>
    <row r="240" spans="1:33" s="43" customFormat="1" ht="15" customHeight="1" x14ac:dyDescent="0.25">
      <c r="A240" s="41">
        <v>33</v>
      </c>
      <c r="B240" s="42" t="s">
        <v>119</v>
      </c>
      <c r="C240" s="41">
        <v>30</v>
      </c>
      <c r="D240" s="41" t="s">
        <v>98</v>
      </c>
      <c r="E240" s="41" t="s">
        <v>35</v>
      </c>
      <c r="F240" s="41">
        <v>14.95</v>
      </c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</row>
    <row r="241" spans="1:33" ht="15" customHeight="1" x14ac:dyDescent="0.25">
      <c r="A241" s="16">
        <v>33</v>
      </c>
      <c r="B241" s="5" t="s">
        <v>120</v>
      </c>
      <c r="C241" s="16">
        <v>35</v>
      </c>
      <c r="D241" s="16" t="s">
        <v>204</v>
      </c>
      <c r="E241" s="16" t="s">
        <v>35</v>
      </c>
      <c r="F241" s="16">
        <v>10.08</v>
      </c>
      <c r="AE241" s="22"/>
      <c r="AF241" s="22"/>
      <c r="AG241" s="22"/>
    </row>
    <row r="242" spans="1:33" ht="15" customHeight="1" x14ac:dyDescent="0.25">
      <c r="A242" s="16">
        <v>33</v>
      </c>
      <c r="B242" s="5" t="s">
        <v>26</v>
      </c>
      <c r="C242" s="16">
        <v>30</v>
      </c>
      <c r="D242" s="16" t="s">
        <v>50</v>
      </c>
      <c r="E242" s="16" t="s">
        <v>35</v>
      </c>
      <c r="F242" s="16">
        <v>12.45</v>
      </c>
      <c r="AE242" s="22"/>
      <c r="AF242" s="22"/>
      <c r="AG242" s="22"/>
    </row>
    <row r="243" spans="1:33" ht="15" customHeight="1" x14ac:dyDescent="0.25">
      <c r="A243" s="16">
        <v>33</v>
      </c>
      <c r="B243" s="5" t="s">
        <v>124</v>
      </c>
      <c r="C243" s="16">
        <v>60</v>
      </c>
      <c r="D243" s="16" t="s">
        <v>50</v>
      </c>
      <c r="E243" s="16" t="s">
        <v>35</v>
      </c>
      <c r="F243" s="16">
        <v>15.4</v>
      </c>
      <c r="AE243" s="22"/>
      <c r="AF243" s="22"/>
      <c r="AG243" s="22"/>
    </row>
    <row r="244" spans="1:33" s="40" customFormat="1" ht="15" customHeight="1" thickBot="1" x14ac:dyDescent="0.3">
      <c r="A244" s="38">
        <v>33</v>
      </c>
      <c r="B244" s="39" t="s">
        <v>32</v>
      </c>
      <c r="C244" s="38">
        <v>60</v>
      </c>
      <c r="D244" s="38" t="s">
        <v>98</v>
      </c>
      <c r="E244" s="38" t="s">
        <v>35</v>
      </c>
      <c r="F244" s="38">
        <v>16.5</v>
      </c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</row>
    <row r="245" spans="1:33" s="43" customFormat="1" ht="15" customHeight="1" x14ac:dyDescent="0.25">
      <c r="A245" s="41">
        <v>34</v>
      </c>
      <c r="B245" s="42" t="s">
        <v>25</v>
      </c>
      <c r="C245" s="41">
        <v>60</v>
      </c>
      <c r="D245" s="41" t="s">
        <v>261</v>
      </c>
      <c r="E245" s="41" t="s">
        <v>77</v>
      </c>
      <c r="F245" s="41">
        <v>16.64</v>
      </c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</row>
    <row r="246" spans="1:33" s="40" customFormat="1" ht="15" customHeight="1" thickBot="1" x14ac:dyDescent="0.3">
      <c r="A246" s="38">
        <v>34</v>
      </c>
      <c r="B246" s="39" t="s">
        <v>29</v>
      </c>
      <c r="C246" s="38">
        <v>30</v>
      </c>
      <c r="D246" s="38" t="s">
        <v>314</v>
      </c>
      <c r="E246" s="38" t="s">
        <v>38</v>
      </c>
      <c r="F246" s="38">
        <v>31.61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r="247" spans="1:33" s="41" customFormat="1" ht="15" customHeight="1" x14ac:dyDescent="0.25">
      <c r="A247" s="41">
        <v>35</v>
      </c>
      <c r="B247" s="42" t="s">
        <v>28</v>
      </c>
      <c r="C247" s="41">
        <v>30</v>
      </c>
      <c r="D247" s="41" t="s">
        <v>163</v>
      </c>
      <c r="E247" s="41" t="s">
        <v>164</v>
      </c>
      <c r="F247" s="41">
        <v>280</v>
      </c>
    </row>
    <row r="248" spans="1:33" s="16" customFormat="1" ht="15" customHeight="1" x14ac:dyDescent="0.25">
      <c r="A248" s="16">
        <v>35</v>
      </c>
      <c r="B248" s="5" t="s">
        <v>119</v>
      </c>
      <c r="C248" s="16">
        <v>30</v>
      </c>
      <c r="D248" s="16" t="s">
        <v>48</v>
      </c>
      <c r="E248" s="16" t="s">
        <v>38</v>
      </c>
      <c r="F248" s="16">
        <v>46.5</v>
      </c>
    </row>
    <row r="249" spans="1:33" s="16" customFormat="1" ht="15" customHeight="1" x14ac:dyDescent="0.25">
      <c r="A249" s="16">
        <v>35</v>
      </c>
      <c r="B249" s="5" t="s">
        <v>120</v>
      </c>
      <c r="C249" s="16">
        <v>35</v>
      </c>
      <c r="D249" s="16" t="s">
        <v>205</v>
      </c>
      <c r="E249" s="16" t="s">
        <v>206</v>
      </c>
      <c r="F249" s="16">
        <v>3.84</v>
      </c>
    </row>
    <row r="250" spans="1:33" s="16" customFormat="1" ht="15" customHeight="1" x14ac:dyDescent="0.25">
      <c r="A250" s="16">
        <v>35</v>
      </c>
      <c r="B250" s="5" t="s">
        <v>26</v>
      </c>
      <c r="C250" s="16">
        <v>30</v>
      </c>
      <c r="D250" s="16" t="s">
        <v>48</v>
      </c>
      <c r="E250" s="16" t="s">
        <v>38</v>
      </c>
      <c r="F250" s="16">
        <v>44.2</v>
      </c>
    </row>
    <row r="251" spans="1:33" s="16" customFormat="1" ht="15" customHeight="1" x14ac:dyDescent="0.25">
      <c r="A251" s="16">
        <v>35</v>
      </c>
      <c r="B251" s="5" t="s">
        <v>31</v>
      </c>
      <c r="C251" s="16">
        <v>60</v>
      </c>
      <c r="D251" s="16" t="s">
        <v>48</v>
      </c>
      <c r="E251" s="16" t="s">
        <v>38</v>
      </c>
      <c r="F251" s="16">
        <v>60</v>
      </c>
    </row>
    <row r="252" spans="1:33" s="16" customFormat="1" ht="15" customHeight="1" x14ac:dyDescent="0.25">
      <c r="A252" s="16">
        <v>35</v>
      </c>
      <c r="B252" s="5" t="s">
        <v>32</v>
      </c>
      <c r="C252" s="16">
        <v>60</v>
      </c>
      <c r="D252" s="16" t="s">
        <v>107</v>
      </c>
      <c r="E252" s="16" t="s">
        <v>38</v>
      </c>
      <c r="F252" s="16">
        <v>90</v>
      </c>
    </row>
    <row r="253" spans="1:33" s="38" customFormat="1" ht="15" customHeight="1" thickBot="1" x14ac:dyDescent="0.3">
      <c r="A253" s="38">
        <v>35</v>
      </c>
      <c r="B253" s="39" t="s">
        <v>29</v>
      </c>
      <c r="C253" s="38">
        <v>30</v>
      </c>
      <c r="D253" s="38" t="s">
        <v>48</v>
      </c>
      <c r="E253" s="38" t="s">
        <v>38</v>
      </c>
      <c r="F253" s="38">
        <v>42.66</v>
      </c>
    </row>
    <row r="254" spans="1:33" s="41" customFormat="1" ht="15" customHeight="1" x14ac:dyDescent="0.25">
      <c r="A254" s="41">
        <v>36</v>
      </c>
      <c r="B254" s="42" t="s">
        <v>120</v>
      </c>
      <c r="C254" s="41">
        <v>35</v>
      </c>
      <c r="D254" s="41" t="s">
        <v>207</v>
      </c>
      <c r="E254" s="41" t="s">
        <v>77</v>
      </c>
      <c r="F254" s="41">
        <v>27.77</v>
      </c>
    </row>
    <row r="255" spans="1:33" s="16" customFormat="1" ht="15" customHeight="1" x14ac:dyDescent="0.25">
      <c r="A255" s="16">
        <v>36</v>
      </c>
      <c r="B255" s="5" t="s">
        <v>26</v>
      </c>
      <c r="C255" s="16">
        <v>30</v>
      </c>
      <c r="D255" s="16" t="s">
        <v>102</v>
      </c>
      <c r="E255" s="16" t="s">
        <v>38</v>
      </c>
      <c r="F255" s="16">
        <v>68.5</v>
      </c>
    </row>
    <row r="256" spans="1:33" s="16" customFormat="1" ht="15" customHeight="1" x14ac:dyDescent="0.25">
      <c r="A256" s="16">
        <v>36</v>
      </c>
      <c r="B256" s="5" t="s">
        <v>124</v>
      </c>
      <c r="C256" s="16">
        <v>60</v>
      </c>
      <c r="D256" s="16" t="s">
        <v>102</v>
      </c>
      <c r="E256" s="16" t="s">
        <v>38</v>
      </c>
      <c r="F256" s="16">
        <v>73</v>
      </c>
    </row>
    <row r="257" spans="1:33" s="16" customFormat="1" ht="15" customHeight="1" x14ac:dyDescent="0.25">
      <c r="A257" s="16">
        <v>36</v>
      </c>
      <c r="B257" s="5" t="s">
        <v>31</v>
      </c>
      <c r="C257" s="16">
        <v>60</v>
      </c>
      <c r="D257" s="16" t="s">
        <v>102</v>
      </c>
      <c r="E257" s="16" t="s">
        <v>38</v>
      </c>
      <c r="F257" s="16">
        <v>90</v>
      </c>
    </row>
    <row r="258" spans="1:33" s="32" customFormat="1" ht="15" customHeight="1" x14ac:dyDescent="0.25">
      <c r="A258" s="32">
        <v>36</v>
      </c>
      <c r="B258" s="33" t="s">
        <v>27</v>
      </c>
      <c r="C258" s="32">
        <v>0</v>
      </c>
      <c r="D258" s="32" t="s">
        <v>251</v>
      </c>
      <c r="E258" s="32" t="s">
        <v>252</v>
      </c>
      <c r="F258" s="32">
        <v>26.92</v>
      </c>
    </row>
    <row r="259" spans="1:33" s="40" customFormat="1" ht="15" customHeight="1" thickBot="1" x14ac:dyDescent="0.3">
      <c r="A259" s="38">
        <v>36</v>
      </c>
      <c r="B259" s="39" t="s">
        <v>29</v>
      </c>
      <c r="C259" s="38">
        <v>30</v>
      </c>
      <c r="D259" s="38" t="s">
        <v>102</v>
      </c>
      <c r="E259" s="38" t="s">
        <v>38</v>
      </c>
      <c r="F259" s="38">
        <v>66.13</v>
      </c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spans="1:33" s="46" customFormat="1" ht="15" customHeight="1" thickBot="1" x14ac:dyDescent="0.3">
      <c r="A260" s="44">
        <v>37</v>
      </c>
      <c r="B260" s="45" t="s">
        <v>32</v>
      </c>
      <c r="C260" s="44">
        <v>60</v>
      </c>
      <c r="D260" s="44" t="s">
        <v>287</v>
      </c>
      <c r="E260" s="44" t="s">
        <v>77</v>
      </c>
      <c r="F260" s="44">
        <v>22.3</v>
      </c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33" s="43" customFormat="1" ht="15" customHeight="1" x14ac:dyDescent="0.25">
      <c r="A261" s="41">
        <v>38</v>
      </c>
      <c r="B261" s="42" t="s">
        <v>28</v>
      </c>
      <c r="C261" s="41">
        <v>30</v>
      </c>
      <c r="D261" s="41" t="s">
        <v>165</v>
      </c>
      <c r="E261" s="41" t="s">
        <v>41</v>
      </c>
      <c r="F261" s="41">
        <v>3.5</v>
      </c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 spans="1:33" ht="15" customHeight="1" x14ac:dyDescent="0.25">
      <c r="A262" s="16">
        <v>38</v>
      </c>
      <c r="B262" s="5" t="s">
        <v>26</v>
      </c>
      <c r="C262" s="16">
        <v>30</v>
      </c>
      <c r="D262" s="16" t="s">
        <v>80</v>
      </c>
      <c r="E262" s="16" t="s">
        <v>41</v>
      </c>
      <c r="F262" s="16">
        <v>2.79</v>
      </c>
      <c r="Z262" s="22"/>
      <c r="AA262" s="22"/>
      <c r="AB262" s="22"/>
      <c r="AC262" s="22"/>
      <c r="AD262" s="22"/>
      <c r="AE262" s="22"/>
      <c r="AF262" s="22"/>
      <c r="AG262" s="22"/>
    </row>
    <row r="263" spans="1:33" ht="15" customHeight="1" x14ac:dyDescent="0.25">
      <c r="A263" s="16">
        <v>38</v>
      </c>
      <c r="B263" s="5" t="s">
        <v>32</v>
      </c>
      <c r="C263" s="16">
        <v>60</v>
      </c>
      <c r="D263" s="16" t="s">
        <v>80</v>
      </c>
      <c r="E263" s="16" t="s">
        <v>41</v>
      </c>
      <c r="F263" s="16">
        <v>5.5</v>
      </c>
      <c r="Z263" s="22"/>
      <c r="AA263" s="22"/>
      <c r="AB263" s="22"/>
      <c r="AC263" s="22"/>
      <c r="AD263" s="22"/>
      <c r="AE263" s="22"/>
      <c r="AF263" s="22"/>
      <c r="AG263" s="22"/>
    </row>
    <row r="264" spans="1:33" s="32" customFormat="1" ht="15" customHeight="1" x14ac:dyDescent="0.25">
      <c r="A264" s="32">
        <v>38</v>
      </c>
      <c r="B264" s="33" t="s">
        <v>27</v>
      </c>
      <c r="C264" s="32">
        <v>0</v>
      </c>
      <c r="D264" s="32" t="s">
        <v>165</v>
      </c>
      <c r="E264" s="32" t="s">
        <v>41</v>
      </c>
      <c r="F264" s="32">
        <v>2.92</v>
      </c>
    </row>
    <row r="265" spans="1:33" s="40" customFormat="1" ht="15" customHeight="1" thickBot="1" x14ac:dyDescent="0.3">
      <c r="A265" s="38">
        <v>38</v>
      </c>
      <c r="B265" s="39" t="s">
        <v>30</v>
      </c>
      <c r="C265" s="38">
        <v>30</v>
      </c>
      <c r="D265" s="38" t="s">
        <v>165</v>
      </c>
      <c r="E265" s="38" t="s">
        <v>41</v>
      </c>
      <c r="F265" s="38">
        <v>2.85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33" s="43" customFormat="1" ht="15" customHeight="1" x14ac:dyDescent="0.25">
      <c r="A266" s="41">
        <v>39</v>
      </c>
      <c r="B266" s="42" t="s">
        <v>28</v>
      </c>
      <c r="C266" s="41">
        <v>30</v>
      </c>
      <c r="D266" s="41" t="s">
        <v>91</v>
      </c>
      <c r="E266" s="41" t="s">
        <v>35</v>
      </c>
      <c r="F266" s="41">
        <v>15</v>
      </c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</row>
    <row r="267" spans="1:33" ht="15" customHeight="1" x14ac:dyDescent="0.25">
      <c r="A267" s="16">
        <v>39</v>
      </c>
      <c r="B267" s="5" t="s">
        <v>147</v>
      </c>
      <c r="C267" s="16">
        <v>33</v>
      </c>
      <c r="D267" s="16" t="s">
        <v>69</v>
      </c>
      <c r="E267" s="16" t="s">
        <v>35</v>
      </c>
      <c r="F267" s="16">
        <v>14.4</v>
      </c>
      <c r="Y267" s="22"/>
      <c r="Z267" s="22"/>
      <c r="AA267" s="22"/>
      <c r="AB267" s="22"/>
      <c r="AC267" s="22"/>
      <c r="AD267" s="22"/>
      <c r="AE267" s="22"/>
      <c r="AF267" s="22"/>
      <c r="AG267" s="22"/>
    </row>
    <row r="268" spans="1:33" ht="15" customHeight="1" x14ac:dyDescent="0.25">
      <c r="A268" s="16">
        <v>39</v>
      </c>
      <c r="B268" s="5" t="s">
        <v>124</v>
      </c>
      <c r="C268" s="16">
        <v>60</v>
      </c>
      <c r="D268" s="16" t="s">
        <v>47</v>
      </c>
      <c r="E268" s="16" t="s">
        <v>35</v>
      </c>
      <c r="F268" s="16">
        <v>13.5</v>
      </c>
      <c r="Y268" s="22"/>
      <c r="Z268" s="22"/>
      <c r="AA268" s="22"/>
      <c r="AB268" s="22"/>
      <c r="AC268" s="22"/>
      <c r="AD268" s="22"/>
      <c r="AE268" s="22"/>
      <c r="AF268" s="22"/>
      <c r="AG268" s="22"/>
    </row>
    <row r="269" spans="1:33" s="40" customFormat="1" ht="15" customHeight="1" thickBot="1" x14ac:dyDescent="0.3">
      <c r="A269" s="38">
        <v>39</v>
      </c>
      <c r="B269" s="39" t="s">
        <v>30</v>
      </c>
      <c r="C269" s="38">
        <v>30</v>
      </c>
      <c r="D269" s="38" t="s">
        <v>297</v>
      </c>
      <c r="E269" s="38" t="s">
        <v>35</v>
      </c>
      <c r="F269" s="38">
        <v>18.89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</row>
    <row r="270" spans="1:33" s="47" customFormat="1" ht="15" customHeight="1" thickBot="1" x14ac:dyDescent="0.3">
      <c r="A270" s="47">
        <v>40</v>
      </c>
      <c r="B270" s="48"/>
    </row>
    <row r="271" spans="1:33" s="43" customFormat="1" ht="31.5" customHeight="1" x14ac:dyDescent="0.25">
      <c r="A271" s="41">
        <v>41</v>
      </c>
      <c r="B271" s="42" t="s">
        <v>119</v>
      </c>
      <c r="C271" s="41">
        <v>30</v>
      </c>
      <c r="D271" s="49" t="s">
        <v>183</v>
      </c>
      <c r="E271" s="41" t="s">
        <v>35</v>
      </c>
      <c r="F271" s="41">
        <v>4.5</v>
      </c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</row>
    <row r="272" spans="1:33" s="32" customFormat="1" ht="15" customHeight="1" x14ac:dyDescent="0.25">
      <c r="A272" s="32">
        <v>41</v>
      </c>
      <c r="B272" s="33" t="s">
        <v>27</v>
      </c>
      <c r="C272" s="32">
        <v>0</v>
      </c>
      <c r="D272" s="34" t="s">
        <v>183</v>
      </c>
      <c r="E272" s="32" t="s">
        <v>253</v>
      </c>
      <c r="F272" s="32">
        <v>51.03</v>
      </c>
    </row>
    <row r="273" spans="1:33" ht="15" customHeight="1" x14ac:dyDescent="0.25">
      <c r="A273" s="16">
        <v>41</v>
      </c>
      <c r="B273" s="5" t="s">
        <v>25</v>
      </c>
      <c r="C273" s="16">
        <v>60</v>
      </c>
      <c r="D273" s="16" t="s">
        <v>262</v>
      </c>
      <c r="E273" s="16" t="s">
        <v>35</v>
      </c>
      <c r="F273" s="16">
        <v>3.15</v>
      </c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 spans="1:33" s="40" customFormat="1" ht="15" customHeight="1" thickBot="1" x14ac:dyDescent="0.3">
      <c r="A274" s="38">
        <v>41</v>
      </c>
      <c r="B274" s="39" t="s">
        <v>29</v>
      </c>
      <c r="C274" s="38">
        <v>30</v>
      </c>
      <c r="D274" s="38" t="s">
        <v>315</v>
      </c>
      <c r="E274" s="38" t="s">
        <v>35</v>
      </c>
      <c r="F274" s="38">
        <v>18.149999999999999</v>
      </c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</row>
    <row r="275" spans="1:33" s="43" customFormat="1" ht="15" customHeight="1" x14ac:dyDescent="0.25">
      <c r="A275" s="41">
        <v>42</v>
      </c>
      <c r="B275" s="42" t="s">
        <v>14</v>
      </c>
      <c r="C275" s="41">
        <v>30</v>
      </c>
      <c r="D275" s="41" t="s">
        <v>64</v>
      </c>
      <c r="E275" s="41" t="s">
        <v>38</v>
      </c>
      <c r="F275" s="41">
        <v>25.74</v>
      </c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</row>
    <row r="276" spans="1:33" ht="15" customHeight="1" x14ac:dyDescent="0.25">
      <c r="A276" s="16">
        <v>42</v>
      </c>
      <c r="B276" s="5" t="s">
        <v>120</v>
      </c>
      <c r="C276" s="16">
        <v>35</v>
      </c>
      <c r="D276" s="16" t="s">
        <v>208</v>
      </c>
      <c r="E276" s="16" t="s">
        <v>77</v>
      </c>
      <c r="F276" s="16">
        <v>12.64</v>
      </c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 spans="1:33" ht="15" customHeight="1" x14ac:dyDescent="0.25">
      <c r="A277" s="16">
        <v>42</v>
      </c>
      <c r="B277" s="5" t="s">
        <v>124</v>
      </c>
      <c r="C277" s="16">
        <v>60</v>
      </c>
      <c r="D277" s="16" t="s">
        <v>51</v>
      </c>
      <c r="E277" s="16" t="s">
        <v>38</v>
      </c>
      <c r="F277" s="16">
        <v>28</v>
      </c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 spans="1:33" s="16" customFormat="1" ht="15" customHeight="1" x14ac:dyDescent="0.25">
      <c r="A278" s="16">
        <v>42</v>
      </c>
      <c r="B278" s="5" t="s">
        <v>31</v>
      </c>
      <c r="C278" s="16">
        <v>60</v>
      </c>
      <c r="D278" s="16" t="s">
        <v>327</v>
      </c>
      <c r="E278" s="16" t="s">
        <v>77</v>
      </c>
      <c r="F278" s="16">
        <v>25</v>
      </c>
    </row>
    <row r="279" spans="1:33" s="32" customFormat="1" ht="15" customHeight="1" x14ac:dyDescent="0.25">
      <c r="A279" s="32">
        <v>42</v>
      </c>
      <c r="B279" s="33" t="s">
        <v>27</v>
      </c>
      <c r="C279" s="32">
        <v>0</v>
      </c>
      <c r="D279" s="32" t="s">
        <v>88</v>
      </c>
      <c r="E279" s="32" t="s">
        <v>38</v>
      </c>
      <c r="F279" s="32">
        <v>15.32</v>
      </c>
    </row>
    <row r="280" spans="1:33" ht="15" customHeight="1" x14ac:dyDescent="0.25">
      <c r="A280" s="16">
        <v>42</v>
      </c>
      <c r="B280" s="5" t="s">
        <v>25</v>
      </c>
      <c r="C280" s="16">
        <v>60</v>
      </c>
      <c r="D280" s="16" t="s">
        <v>263</v>
      </c>
      <c r="E280" s="16" t="s">
        <v>77</v>
      </c>
      <c r="F280" s="16">
        <v>16.739999999999998</v>
      </c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 spans="1:33" s="40" customFormat="1" ht="15" customHeight="1" thickBot="1" x14ac:dyDescent="0.3">
      <c r="A281" s="38">
        <v>42</v>
      </c>
      <c r="B281" s="39" t="s">
        <v>29</v>
      </c>
      <c r="C281" s="38">
        <v>30</v>
      </c>
      <c r="D281" s="38" t="s">
        <v>316</v>
      </c>
      <c r="E281" s="38" t="s">
        <v>38</v>
      </c>
      <c r="F281" s="38">
        <v>13.1</v>
      </c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</row>
    <row r="282" spans="1:33" s="43" customFormat="1" ht="15" customHeight="1" x14ac:dyDescent="0.25">
      <c r="A282" s="41">
        <v>43</v>
      </c>
      <c r="B282" s="42" t="s">
        <v>14</v>
      </c>
      <c r="C282" s="41">
        <v>30</v>
      </c>
      <c r="D282" s="41" t="s">
        <v>177</v>
      </c>
      <c r="E282" s="41" t="s">
        <v>35</v>
      </c>
      <c r="F282" s="41">
        <v>3.28</v>
      </c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</row>
    <row r="283" spans="1:33" ht="15" customHeight="1" x14ac:dyDescent="0.25">
      <c r="A283" s="16">
        <v>43</v>
      </c>
      <c r="B283" s="5" t="s">
        <v>119</v>
      </c>
      <c r="C283" s="16">
        <v>30</v>
      </c>
      <c r="D283" s="16" t="s">
        <v>40</v>
      </c>
      <c r="E283" s="16" t="s">
        <v>35</v>
      </c>
      <c r="F283" s="16">
        <v>1.04</v>
      </c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 spans="1:33" ht="15" customHeight="1" x14ac:dyDescent="0.25">
      <c r="A284" s="16">
        <v>43</v>
      </c>
      <c r="B284" s="5" t="s">
        <v>120</v>
      </c>
      <c r="C284" s="16">
        <v>35</v>
      </c>
      <c r="D284" s="16" t="s">
        <v>40</v>
      </c>
      <c r="E284" s="16" t="s">
        <v>74</v>
      </c>
      <c r="F284" s="16">
        <v>6.64</v>
      </c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 spans="1:33" ht="15" customHeight="1" x14ac:dyDescent="0.25">
      <c r="A285" s="16">
        <v>43</v>
      </c>
      <c r="B285" s="5" t="s">
        <v>26</v>
      </c>
      <c r="C285" s="16">
        <v>30</v>
      </c>
      <c r="D285" s="16" t="s">
        <v>40</v>
      </c>
      <c r="E285" s="16" t="s">
        <v>74</v>
      </c>
      <c r="F285" s="16">
        <v>4.45</v>
      </c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 spans="1:33" ht="15" customHeight="1" x14ac:dyDescent="0.25">
      <c r="A286" s="16">
        <v>43</v>
      </c>
      <c r="B286" s="5" t="s">
        <v>26</v>
      </c>
      <c r="C286" s="16">
        <v>30</v>
      </c>
      <c r="D286" s="16" t="s">
        <v>177</v>
      </c>
      <c r="E286" s="16" t="s">
        <v>35</v>
      </c>
      <c r="F286" s="16">
        <v>2.85</v>
      </c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 spans="1:33" ht="15" customHeight="1" x14ac:dyDescent="0.25">
      <c r="A287" s="16">
        <v>43</v>
      </c>
      <c r="B287" s="5" t="s">
        <v>32</v>
      </c>
      <c r="C287" s="16">
        <v>60</v>
      </c>
      <c r="D287" s="16" t="s">
        <v>288</v>
      </c>
      <c r="E287" s="16" t="s">
        <v>74</v>
      </c>
      <c r="F287" s="16">
        <v>5.5</v>
      </c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 spans="1:33" s="32" customFormat="1" ht="15" customHeight="1" x14ac:dyDescent="0.25">
      <c r="A288" s="32">
        <v>43</v>
      </c>
      <c r="B288" s="33" t="s">
        <v>27</v>
      </c>
      <c r="C288" s="32">
        <v>0</v>
      </c>
      <c r="D288" s="32" t="s">
        <v>40</v>
      </c>
      <c r="E288" s="32" t="s">
        <v>61</v>
      </c>
      <c r="F288" s="32">
        <v>2.15</v>
      </c>
    </row>
    <row r="289" spans="1:33" ht="15" customHeight="1" x14ac:dyDescent="0.25">
      <c r="A289" s="16">
        <v>43</v>
      </c>
      <c r="B289" s="5" t="s">
        <v>25</v>
      </c>
      <c r="C289" s="16">
        <v>60</v>
      </c>
      <c r="D289" s="16" t="s">
        <v>264</v>
      </c>
      <c r="E289" s="16" t="s">
        <v>61</v>
      </c>
      <c r="F289" s="16">
        <v>4.6399999999999997</v>
      </c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 spans="1:33" s="40" customFormat="1" ht="15" customHeight="1" thickBot="1" x14ac:dyDescent="0.3">
      <c r="A290" s="38">
        <v>43</v>
      </c>
      <c r="B290" s="39" t="s">
        <v>29</v>
      </c>
      <c r="C290" s="38">
        <v>30</v>
      </c>
      <c r="D290" s="38" t="s">
        <v>317</v>
      </c>
      <c r="E290" s="38" t="s">
        <v>74</v>
      </c>
      <c r="F290" s="38">
        <v>3.5</v>
      </c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</row>
    <row r="291" spans="1:33" s="37" customFormat="1" ht="15" customHeight="1" x14ac:dyDescent="0.25">
      <c r="A291" s="50"/>
      <c r="B291" s="51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</row>
    <row r="292" spans="1:33" ht="15" customHeight="1" x14ac:dyDescent="0.25">
      <c r="C292" s="16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 spans="1:33" ht="15" customHeight="1" x14ac:dyDescent="0.25"/>
    <row r="294" spans="1:33" ht="15" customHeight="1" x14ac:dyDescent="0.25"/>
    <row r="295" spans="1:33" ht="15" customHeight="1" x14ac:dyDescent="0.25"/>
    <row r="296" spans="1:33" ht="15" customHeight="1" x14ac:dyDescent="0.25"/>
    <row r="297" spans="1:33" ht="15" customHeight="1" x14ac:dyDescent="0.25"/>
    <row r="298" spans="1:33" ht="15" customHeight="1" x14ac:dyDescent="0.25"/>
    <row r="299" spans="1:33" ht="15" customHeight="1" x14ac:dyDescent="0.25"/>
    <row r="300" spans="1:33" ht="15" customHeight="1" x14ac:dyDescent="0.25"/>
    <row r="301" spans="1:33" ht="15" customHeight="1" x14ac:dyDescent="0.25"/>
    <row r="302" spans="1:33" ht="15" customHeight="1" x14ac:dyDescent="0.25"/>
    <row r="303" spans="1:33" ht="15" customHeight="1" x14ac:dyDescent="0.25"/>
    <row r="304" spans="1:33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</sheetData>
  <pageMargins left="0.70866141732283472" right="0.70866141732283472" top="0.74803149606299213" bottom="0.74803149606299213" header="0.31496062992125984" footer="0.31496062992125984"/>
  <pageSetup paperSize="9" scale="11" fitToHeight="1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47"/>
  <sheetViews>
    <sheetView zoomScale="85" zoomScaleNormal="85" workbookViewId="0">
      <pane ySplit="1" topLeftCell="A2" activePane="bottomLeft" state="frozen"/>
      <selection pane="bottomLeft" sqref="A1:XFD1048576"/>
    </sheetView>
  </sheetViews>
  <sheetFormatPr defaultRowHeight="18.75" x14ac:dyDescent="0.3"/>
  <cols>
    <col min="1" max="1" width="5.85546875" style="54" customWidth="1"/>
    <col min="2" max="2" width="31" style="52" customWidth="1"/>
    <col min="3" max="3" width="6.28515625" style="52" customWidth="1"/>
    <col min="4" max="4" width="30" style="52" customWidth="1"/>
    <col min="5" max="5" width="12.140625" style="52" customWidth="1"/>
    <col min="6" max="6" width="14.85546875" style="52" customWidth="1"/>
    <col min="7" max="7" width="11.140625" style="52" customWidth="1"/>
    <col min="8" max="8" width="28.140625" style="52" customWidth="1"/>
    <col min="9" max="9" width="9.85546875" style="52" bestFit="1" customWidth="1"/>
    <col min="10" max="10" width="9.140625" style="53"/>
    <col min="11" max="11" width="10.42578125" style="53" bestFit="1" customWidth="1"/>
    <col min="12" max="12" width="9.140625" style="53"/>
    <col min="13" max="14" width="10.42578125" style="53" bestFit="1" customWidth="1"/>
    <col min="15" max="16384" width="9.140625" style="52"/>
  </cols>
  <sheetData>
    <row r="1" spans="1:33" s="22" customFormat="1" ht="15" customHeight="1" x14ac:dyDescent="0.25">
      <c r="A1" s="16">
        <v>1</v>
      </c>
      <c r="B1" s="5" t="s">
        <v>120</v>
      </c>
      <c r="C1" s="16">
        <v>35</v>
      </c>
      <c r="D1" s="16" t="s">
        <v>184</v>
      </c>
      <c r="E1" s="16" t="s">
        <v>156</v>
      </c>
      <c r="F1" s="16">
        <v>2.2400000000000002</v>
      </c>
      <c r="G1" s="16"/>
      <c r="H1" s="16">
        <f>IF(G1=0,F1,G1)</f>
        <v>2.2400000000000002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s="22" customFormat="1" ht="15" customHeight="1" x14ac:dyDescent="0.25">
      <c r="A2" s="16">
        <v>1</v>
      </c>
      <c r="B2" s="5" t="s">
        <v>121</v>
      </c>
      <c r="C2" s="16">
        <v>30</v>
      </c>
      <c r="D2" s="16" t="s">
        <v>209</v>
      </c>
      <c r="E2" s="16" t="s">
        <v>156</v>
      </c>
      <c r="F2" s="16">
        <v>1.36</v>
      </c>
      <c r="G2" s="16"/>
      <c r="H2" s="16">
        <f t="shared" ref="H2:H65" si="0">IF(G2=0,F2,G2)</f>
        <v>1.36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s="22" customFormat="1" ht="15" customHeight="1" x14ac:dyDescent="0.25">
      <c r="A3" s="16">
        <v>1</v>
      </c>
      <c r="B3" s="5" t="s">
        <v>26</v>
      </c>
      <c r="C3" s="16">
        <v>30</v>
      </c>
      <c r="D3" s="16" t="s">
        <v>214</v>
      </c>
      <c r="E3" s="16" t="s">
        <v>156</v>
      </c>
      <c r="F3" s="16">
        <v>2.48</v>
      </c>
      <c r="G3" s="16"/>
      <c r="H3" s="16">
        <f t="shared" si="0"/>
        <v>2.48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s="40" customFormat="1" ht="15" customHeight="1" thickBot="1" x14ac:dyDescent="0.3">
      <c r="A4" s="38">
        <v>1</v>
      </c>
      <c r="B4" s="39" t="s">
        <v>29</v>
      </c>
      <c r="C4" s="38">
        <v>30</v>
      </c>
      <c r="D4" s="38" t="s">
        <v>298</v>
      </c>
      <c r="E4" s="38" t="s">
        <v>156</v>
      </c>
      <c r="F4" s="38">
        <v>2.81</v>
      </c>
      <c r="G4" s="38"/>
      <c r="H4" s="16">
        <f t="shared" si="0"/>
        <v>2.81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</row>
    <row r="5" spans="1:33" s="43" customFormat="1" ht="15" customHeight="1" x14ac:dyDescent="0.25">
      <c r="A5" s="41">
        <v>2</v>
      </c>
      <c r="B5" s="42" t="s">
        <v>14</v>
      </c>
      <c r="C5" s="41">
        <v>30</v>
      </c>
      <c r="D5" s="41" t="s">
        <v>62</v>
      </c>
      <c r="E5" s="41" t="s">
        <v>35</v>
      </c>
      <c r="F5" s="41">
        <v>24.7</v>
      </c>
      <c r="G5" s="41"/>
      <c r="H5" s="16">
        <f t="shared" si="0"/>
        <v>24.7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 spans="1:33" s="22" customFormat="1" ht="15" customHeight="1" x14ac:dyDescent="0.25">
      <c r="A6" s="16">
        <v>2</v>
      </c>
      <c r="B6" s="5" t="s">
        <v>120</v>
      </c>
      <c r="C6" s="16">
        <v>35</v>
      </c>
      <c r="D6" s="16" t="s">
        <v>185</v>
      </c>
      <c r="E6" s="16" t="s">
        <v>35</v>
      </c>
      <c r="F6" s="16">
        <v>19.86</v>
      </c>
      <c r="G6" s="16"/>
      <c r="H6" s="16">
        <f t="shared" si="0"/>
        <v>19.86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3" s="22" customFormat="1" ht="15" customHeight="1" x14ac:dyDescent="0.25">
      <c r="A7" s="16">
        <v>2</v>
      </c>
      <c r="B7" s="5" t="s">
        <v>26</v>
      </c>
      <c r="C7" s="16">
        <v>30</v>
      </c>
      <c r="D7" s="16" t="s">
        <v>181</v>
      </c>
      <c r="E7" s="16" t="s">
        <v>35</v>
      </c>
      <c r="F7" s="16">
        <v>18.5</v>
      </c>
      <c r="G7" s="16"/>
      <c r="H7" s="16">
        <f t="shared" si="0"/>
        <v>18.5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3" s="22" customFormat="1" ht="15" customHeight="1" x14ac:dyDescent="0.25">
      <c r="A8" s="16">
        <v>2</v>
      </c>
      <c r="B8" s="5" t="s">
        <v>26</v>
      </c>
      <c r="C8" s="16">
        <v>30</v>
      </c>
      <c r="D8" s="16" t="s">
        <v>99</v>
      </c>
      <c r="E8" s="16" t="s">
        <v>35</v>
      </c>
      <c r="F8" s="16">
        <v>18.3</v>
      </c>
      <c r="G8" s="16"/>
      <c r="H8" s="16">
        <f t="shared" si="0"/>
        <v>18.3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3" s="22" customFormat="1" ht="15" customHeight="1" x14ac:dyDescent="0.25">
      <c r="A9" s="16">
        <v>2</v>
      </c>
      <c r="B9" s="5" t="s">
        <v>124</v>
      </c>
      <c r="C9" s="16">
        <v>60</v>
      </c>
      <c r="D9" s="16" t="s">
        <v>43</v>
      </c>
      <c r="E9" s="16" t="s">
        <v>35</v>
      </c>
      <c r="F9" s="16">
        <v>14.5</v>
      </c>
      <c r="G9" s="16"/>
      <c r="H9" s="16">
        <f t="shared" si="0"/>
        <v>14.5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3" s="22" customFormat="1" ht="15" customHeight="1" x14ac:dyDescent="0.25">
      <c r="A10" s="16">
        <v>2</v>
      </c>
      <c r="B10" s="5" t="s">
        <v>32</v>
      </c>
      <c r="C10" s="16">
        <v>60</v>
      </c>
      <c r="D10" s="16" t="s">
        <v>79</v>
      </c>
      <c r="E10" s="16" t="s">
        <v>35</v>
      </c>
      <c r="F10" s="16">
        <v>30</v>
      </c>
      <c r="G10" s="16"/>
      <c r="H10" s="16">
        <f t="shared" si="0"/>
        <v>30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3" s="22" customFormat="1" ht="15" customHeight="1" x14ac:dyDescent="0.25">
      <c r="A11" s="16">
        <v>2</v>
      </c>
      <c r="B11" s="5" t="s">
        <v>24</v>
      </c>
      <c r="C11" s="16">
        <v>31</v>
      </c>
      <c r="D11" s="16" t="s">
        <v>270</v>
      </c>
      <c r="E11" s="16" t="s">
        <v>35</v>
      </c>
      <c r="F11" s="16">
        <v>17.899999999999999</v>
      </c>
      <c r="G11" s="16"/>
      <c r="H11" s="16">
        <f t="shared" si="0"/>
        <v>17.899999999999999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3" s="22" customFormat="1" ht="15" customHeight="1" x14ac:dyDescent="0.25">
      <c r="A12" s="16">
        <v>2</v>
      </c>
      <c r="B12" s="5" t="s">
        <v>24</v>
      </c>
      <c r="C12" s="16">
        <v>31</v>
      </c>
      <c r="D12" s="16" t="s">
        <v>56</v>
      </c>
      <c r="E12" s="16" t="s">
        <v>35</v>
      </c>
      <c r="F12" s="16">
        <v>18.899999999999999</v>
      </c>
      <c r="G12" s="16"/>
      <c r="H12" s="16">
        <f t="shared" si="0"/>
        <v>18.899999999999999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3" s="40" customFormat="1" ht="15" customHeight="1" thickBot="1" x14ac:dyDescent="0.3">
      <c r="A13" s="38">
        <v>2</v>
      </c>
      <c r="B13" s="39" t="s">
        <v>29</v>
      </c>
      <c r="C13" s="38">
        <v>30</v>
      </c>
      <c r="D13" s="38" t="s">
        <v>299</v>
      </c>
      <c r="E13" s="38" t="s">
        <v>35</v>
      </c>
      <c r="F13" s="38">
        <v>12</v>
      </c>
      <c r="G13" s="38"/>
      <c r="H13" s="16">
        <f t="shared" si="0"/>
        <v>12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3" s="43" customFormat="1" ht="15" customHeight="1" x14ac:dyDescent="0.25">
      <c r="A14" s="41">
        <v>3</v>
      </c>
      <c r="B14" s="42" t="s">
        <v>118</v>
      </c>
      <c r="C14" s="41">
        <v>30</v>
      </c>
      <c r="D14" s="41" t="s">
        <v>166</v>
      </c>
      <c r="E14" s="41" t="s">
        <v>167</v>
      </c>
      <c r="F14" s="41">
        <v>50.29</v>
      </c>
      <c r="G14" s="41"/>
      <c r="H14" s="16">
        <f>IF(G14=0,F14/20,G14/20)</f>
        <v>2.5145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</row>
    <row r="15" spans="1:33" s="22" customFormat="1" ht="15" customHeight="1" x14ac:dyDescent="0.25">
      <c r="A15" s="16">
        <v>3</v>
      </c>
      <c r="B15" s="5" t="s">
        <v>119</v>
      </c>
      <c r="C15" s="16">
        <v>30</v>
      </c>
      <c r="D15" s="16" t="s">
        <v>178</v>
      </c>
      <c r="E15" s="16" t="s">
        <v>156</v>
      </c>
      <c r="F15" s="16">
        <v>1.44</v>
      </c>
      <c r="G15" s="16"/>
      <c r="H15" s="16">
        <f t="shared" si="0"/>
        <v>1.44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3" s="22" customFormat="1" ht="15" customHeight="1" x14ac:dyDescent="0.25">
      <c r="A16" s="16">
        <v>3</v>
      </c>
      <c r="B16" s="5" t="s">
        <v>120</v>
      </c>
      <c r="C16" s="16">
        <v>35</v>
      </c>
      <c r="D16" s="16" t="s">
        <v>186</v>
      </c>
      <c r="E16" s="16" t="s">
        <v>156</v>
      </c>
      <c r="F16" s="16">
        <v>2.15</v>
      </c>
      <c r="G16" s="16"/>
      <c r="H16" s="16">
        <f t="shared" si="0"/>
        <v>2.15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2" s="22" customFormat="1" ht="15" customHeight="1" x14ac:dyDescent="0.25">
      <c r="A17" s="16">
        <v>3</v>
      </c>
      <c r="B17" s="5" t="s">
        <v>121</v>
      </c>
      <c r="C17" s="16">
        <v>30</v>
      </c>
      <c r="D17" s="16" t="s">
        <v>210</v>
      </c>
      <c r="E17" s="16" t="s">
        <v>156</v>
      </c>
      <c r="F17" s="16">
        <v>1.29</v>
      </c>
      <c r="G17" s="16"/>
      <c r="H17" s="16">
        <f t="shared" si="0"/>
        <v>1.29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2" s="22" customFormat="1" ht="15" customHeight="1" x14ac:dyDescent="0.25">
      <c r="A18" s="16">
        <v>3</v>
      </c>
      <c r="B18" s="5" t="s">
        <v>26</v>
      </c>
      <c r="C18" s="16">
        <v>30</v>
      </c>
      <c r="D18" s="16" t="s">
        <v>215</v>
      </c>
      <c r="E18" s="16" t="s">
        <v>156</v>
      </c>
      <c r="F18" s="16">
        <v>2.4</v>
      </c>
      <c r="G18" s="16"/>
      <c r="H18" s="16">
        <f t="shared" si="0"/>
        <v>2.4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23"/>
      <c r="X18" s="16"/>
      <c r="Y18" s="16"/>
      <c r="Z18" s="16"/>
      <c r="AA18" s="16"/>
      <c r="AB18" s="16"/>
      <c r="AC18" s="16"/>
      <c r="AD18" s="16"/>
      <c r="AE18" s="16"/>
    </row>
    <row r="19" spans="1:32" s="16" customFormat="1" ht="15" customHeight="1" x14ac:dyDescent="0.25">
      <c r="A19" s="16">
        <v>3</v>
      </c>
      <c r="B19" s="5" t="s">
        <v>31</v>
      </c>
      <c r="C19" s="16">
        <v>60</v>
      </c>
      <c r="D19" s="16" t="s">
        <v>215</v>
      </c>
      <c r="E19" s="16" t="s">
        <v>324</v>
      </c>
      <c r="F19" s="16">
        <v>2.9</v>
      </c>
      <c r="H19" s="16">
        <f t="shared" si="0"/>
        <v>2.9</v>
      </c>
    </row>
    <row r="20" spans="1:32" s="22" customFormat="1" ht="15" customHeight="1" x14ac:dyDescent="0.25">
      <c r="A20" s="16">
        <v>3</v>
      </c>
      <c r="B20" s="5" t="s">
        <v>32</v>
      </c>
      <c r="C20" s="16">
        <v>60</v>
      </c>
      <c r="D20" s="16" t="s">
        <v>215</v>
      </c>
      <c r="E20" s="16" t="s">
        <v>156</v>
      </c>
      <c r="F20" s="16">
        <v>2.35</v>
      </c>
      <c r="G20" s="16"/>
      <c r="H20" s="16">
        <f t="shared" si="0"/>
        <v>2.35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2" s="22" customFormat="1" ht="15" customHeight="1" x14ac:dyDescent="0.25">
      <c r="A21" s="16">
        <v>3</v>
      </c>
      <c r="B21" s="5" t="s">
        <v>25</v>
      </c>
      <c r="C21" s="16">
        <v>60</v>
      </c>
      <c r="D21" s="16" t="s">
        <v>254</v>
      </c>
      <c r="E21" s="16" t="s">
        <v>156</v>
      </c>
      <c r="F21" s="16">
        <v>1.42</v>
      </c>
      <c r="G21" s="16"/>
      <c r="H21" s="16">
        <f t="shared" si="0"/>
        <v>1.42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2" s="40" customFormat="1" ht="15" customHeight="1" thickBot="1" x14ac:dyDescent="0.3">
      <c r="A22" s="38">
        <v>3</v>
      </c>
      <c r="B22" s="39" t="s">
        <v>29</v>
      </c>
      <c r="C22" s="38">
        <v>30</v>
      </c>
      <c r="D22" s="38" t="s">
        <v>229</v>
      </c>
      <c r="E22" s="38" t="s">
        <v>300</v>
      </c>
      <c r="F22" s="38">
        <v>15.3</v>
      </c>
      <c r="G22" s="38"/>
      <c r="H22" s="16">
        <f t="shared" si="0"/>
        <v>15.3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</row>
    <row r="23" spans="1:32" s="43" customFormat="1" ht="15" customHeight="1" x14ac:dyDescent="0.25">
      <c r="A23" s="41">
        <v>4</v>
      </c>
      <c r="B23" s="42" t="s">
        <v>119</v>
      </c>
      <c r="C23" s="41">
        <v>30</v>
      </c>
      <c r="D23" s="41" t="s">
        <v>112</v>
      </c>
      <c r="E23" s="41" t="s">
        <v>35</v>
      </c>
      <c r="F23" s="41">
        <v>25</v>
      </c>
      <c r="G23" s="41"/>
      <c r="H23" s="16">
        <f t="shared" si="0"/>
        <v>25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</row>
    <row r="24" spans="1:32" s="22" customFormat="1" ht="15" customHeight="1" x14ac:dyDescent="0.25">
      <c r="A24" s="16">
        <v>4</v>
      </c>
      <c r="B24" s="5" t="s">
        <v>120</v>
      </c>
      <c r="C24" s="16">
        <v>35</v>
      </c>
      <c r="D24" s="16" t="s">
        <v>187</v>
      </c>
      <c r="E24" s="16" t="s">
        <v>35</v>
      </c>
      <c r="F24" s="16">
        <v>24</v>
      </c>
      <c r="G24" s="16"/>
      <c r="H24" s="16">
        <f t="shared" si="0"/>
        <v>24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1:32" s="22" customFormat="1" ht="15" customHeight="1" x14ac:dyDescent="0.25">
      <c r="A25" s="16">
        <v>4</v>
      </c>
      <c r="B25" s="5" t="s">
        <v>26</v>
      </c>
      <c r="C25" s="16">
        <v>30</v>
      </c>
      <c r="D25" s="16" t="s">
        <v>83</v>
      </c>
      <c r="E25" s="16" t="s">
        <v>35</v>
      </c>
      <c r="F25" s="16">
        <v>61.8</v>
      </c>
      <c r="G25" s="16"/>
      <c r="H25" s="16">
        <f t="shared" si="0"/>
        <v>61.8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1:32" s="22" customFormat="1" ht="15" customHeight="1" x14ac:dyDescent="0.25">
      <c r="A26" s="16">
        <v>4</v>
      </c>
      <c r="B26" s="5" t="s">
        <v>147</v>
      </c>
      <c r="C26" s="16">
        <v>33</v>
      </c>
      <c r="D26" s="16" t="s">
        <v>67</v>
      </c>
      <c r="E26" s="16" t="s">
        <v>35</v>
      </c>
      <c r="F26" s="16">
        <v>23.52</v>
      </c>
      <c r="G26" s="16"/>
      <c r="H26" s="16">
        <f t="shared" si="0"/>
        <v>23.52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1:32" s="22" customFormat="1" ht="15" customHeight="1" x14ac:dyDescent="0.25">
      <c r="A27" s="16">
        <v>4</v>
      </c>
      <c r="B27" s="5" t="s">
        <v>124</v>
      </c>
      <c r="C27" s="16">
        <v>60</v>
      </c>
      <c r="D27" s="16" t="s">
        <v>45</v>
      </c>
      <c r="E27" s="16" t="s">
        <v>35</v>
      </c>
      <c r="F27" s="16">
        <v>16</v>
      </c>
      <c r="G27" s="16"/>
      <c r="H27" s="16">
        <f t="shared" si="0"/>
        <v>16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1:32" s="22" customFormat="1" ht="15" customHeight="1" x14ac:dyDescent="0.25">
      <c r="A28" s="16">
        <v>4</v>
      </c>
      <c r="B28" s="5" t="s">
        <v>32</v>
      </c>
      <c r="C28" s="16">
        <v>60</v>
      </c>
      <c r="D28" s="16" t="s">
        <v>105</v>
      </c>
      <c r="E28" s="16" t="s">
        <v>35</v>
      </c>
      <c r="F28" s="16">
        <v>18.5</v>
      </c>
      <c r="G28" s="16"/>
      <c r="H28" s="16">
        <f t="shared" si="0"/>
        <v>18.5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1:32" s="22" customFormat="1" ht="15" customHeight="1" x14ac:dyDescent="0.25">
      <c r="A29" s="16">
        <v>4</v>
      </c>
      <c r="B29" s="5" t="s">
        <v>25</v>
      </c>
      <c r="C29" s="16">
        <v>60</v>
      </c>
      <c r="D29" s="16" t="s">
        <v>76</v>
      </c>
      <c r="E29" s="16" t="s">
        <v>255</v>
      </c>
      <c r="F29" s="16">
        <v>25.75</v>
      </c>
      <c r="G29" s="16"/>
      <c r="H29" s="16">
        <f t="shared" si="0"/>
        <v>25.75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1:32" s="40" customFormat="1" ht="15" customHeight="1" thickBot="1" x14ac:dyDescent="0.3">
      <c r="A30" s="38">
        <v>4</v>
      </c>
      <c r="B30" s="39" t="s">
        <v>29</v>
      </c>
      <c r="C30" s="38">
        <v>30</v>
      </c>
      <c r="D30" s="38" t="s">
        <v>83</v>
      </c>
      <c r="E30" s="38" t="s">
        <v>35</v>
      </c>
      <c r="F30" s="38">
        <v>58.36</v>
      </c>
      <c r="G30" s="38"/>
      <c r="H30" s="16">
        <f t="shared" si="0"/>
        <v>58.36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</row>
    <row r="31" spans="1:32" s="43" customFormat="1" ht="15" customHeight="1" x14ac:dyDescent="0.25">
      <c r="A31" s="41">
        <v>5</v>
      </c>
      <c r="B31" s="42" t="s">
        <v>14</v>
      </c>
      <c r="C31" s="41">
        <v>30</v>
      </c>
      <c r="D31" s="41" t="s">
        <v>81</v>
      </c>
      <c r="E31" s="41" t="s">
        <v>35</v>
      </c>
      <c r="F31" s="41">
        <v>3.1</v>
      </c>
      <c r="G31" s="41"/>
      <c r="H31" s="16">
        <f t="shared" si="0"/>
        <v>3.1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1:32" s="22" customFormat="1" ht="15" customHeight="1" x14ac:dyDescent="0.25">
      <c r="A32" s="16">
        <v>5</v>
      </c>
      <c r="B32" s="5" t="s">
        <v>119</v>
      </c>
      <c r="C32" s="16">
        <v>30</v>
      </c>
      <c r="D32" s="16" t="s">
        <v>169</v>
      </c>
      <c r="E32" s="16" t="s">
        <v>35</v>
      </c>
      <c r="F32" s="16">
        <v>2.25</v>
      </c>
      <c r="G32" s="16"/>
      <c r="H32" s="16">
        <f t="shared" si="0"/>
        <v>2.25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s="22" customFormat="1" ht="15" customHeight="1" x14ac:dyDescent="0.25">
      <c r="A33" s="16">
        <v>5</v>
      </c>
      <c r="B33" s="5" t="s">
        <v>120</v>
      </c>
      <c r="C33" s="16">
        <v>35</v>
      </c>
      <c r="D33" s="16" t="s">
        <v>188</v>
      </c>
      <c r="E33" s="16" t="s">
        <v>35</v>
      </c>
      <c r="F33" s="16">
        <v>3.44</v>
      </c>
      <c r="G33" s="16"/>
      <c r="H33" s="16">
        <f t="shared" si="0"/>
        <v>3.44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s="22" customFormat="1" ht="15" customHeight="1" x14ac:dyDescent="0.25">
      <c r="A34" s="16">
        <v>5</v>
      </c>
      <c r="B34" s="5" t="s">
        <v>121</v>
      </c>
      <c r="C34" s="16">
        <v>30</v>
      </c>
      <c r="D34" s="16" t="s">
        <v>211</v>
      </c>
      <c r="E34" s="16" t="s">
        <v>35</v>
      </c>
      <c r="F34" s="16">
        <v>3.27</v>
      </c>
      <c r="G34" s="16"/>
      <c r="H34" s="16">
        <f t="shared" si="0"/>
        <v>3.27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s="22" customFormat="1" ht="15" customHeight="1" x14ac:dyDescent="0.25">
      <c r="A35" s="16">
        <v>5</v>
      </c>
      <c r="B35" s="5" t="s">
        <v>26</v>
      </c>
      <c r="C35" s="16">
        <v>30</v>
      </c>
      <c r="D35" s="16" t="s">
        <v>81</v>
      </c>
      <c r="E35" s="16" t="s">
        <v>35</v>
      </c>
      <c r="F35" s="16">
        <v>2.95</v>
      </c>
      <c r="G35" s="16"/>
      <c r="H35" s="16">
        <f t="shared" si="0"/>
        <v>2.95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s="22" customFormat="1" ht="15" customHeight="1" x14ac:dyDescent="0.25">
      <c r="A36" s="16">
        <v>5</v>
      </c>
      <c r="B36" s="5" t="s">
        <v>124</v>
      </c>
      <c r="C36" s="16">
        <v>60</v>
      </c>
      <c r="D36" s="16" t="s">
        <v>226</v>
      </c>
      <c r="E36" s="16" t="s">
        <v>35</v>
      </c>
      <c r="F36" s="16">
        <v>2.5</v>
      </c>
      <c r="G36" s="16"/>
      <c r="H36" s="16">
        <f t="shared" si="0"/>
        <v>2.5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s="22" customFormat="1" ht="15" customHeight="1" x14ac:dyDescent="0.25">
      <c r="A37" s="16">
        <v>5</v>
      </c>
      <c r="B37" s="5" t="s">
        <v>124</v>
      </c>
      <c r="C37" s="16">
        <v>60</v>
      </c>
      <c r="D37" s="16" t="s">
        <v>211</v>
      </c>
      <c r="E37" s="16" t="s">
        <v>35</v>
      </c>
      <c r="F37" s="16">
        <v>4.5</v>
      </c>
      <c r="G37" s="16"/>
      <c r="H37" s="16">
        <f t="shared" si="0"/>
        <v>4.5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s="22" customFormat="1" ht="15" customHeight="1" x14ac:dyDescent="0.25">
      <c r="A38" s="16">
        <v>5</v>
      </c>
      <c r="B38" s="5" t="s">
        <v>32</v>
      </c>
      <c r="C38" s="16">
        <v>60</v>
      </c>
      <c r="D38" s="16" t="s">
        <v>103</v>
      </c>
      <c r="E38" s="16" t="s">
        <v>35</v>
      </c>
      <c r="F38" s="16">
        <v>3.8</v>
      </c>
      <c r="G38" s="16"/>
      <c r="H38" s="16">
        <f t="shared" si="0"/>
        <v>3.8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s="22" customFormat="1" ht="15" customHeight="1" x14ac:dyDescent="0.25">
      <c r="A39" s="16">
        <v>5</v>
      </c>
      <c r="B39" s="5" t="s">
        <v>25</v>
      </c>
      <c r="C39" s="16">
        <v>60</v>
      </c>
      <c r="D39" s="16" t="s">
        <v>256</v>
      </c>
      <c r="E39" s="16" t="s">
        <v>35</v>
      </c>
      <c r="F39" s="16">
        <v>3.86</v>
      </c>
      <c r="G39" s="16"/>
      <c r="H39" s="16">
        <f t="shared" si="0"/>
        <v>3.86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s="22" customFormat="1" ht="15" customHeight="1" x14ac:dyDescent="0.25">
      <c r="A40" s="16">
        <v>5</v>
      </c>
      <c r="B40" s="5" t="s">
        <v>25</v>
      </c>
      <c r="C40" s="16">
        <v>60</v>
      </c>
      <c r="D40" s="16" t="s">
        <v>257</v>
      </c>
      <c r="E40" s="16" t="s">
        <v>35</v>
      </c>
      <c r="F40" s="16">
        <v>2.58</v>
      </c>
      <c r="G40" s="16"/>
      <c r="H40" s="16">
        <f t="shared" si="0"/>
        <v>2.58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s="22" customFormat="1" ht="15" customHeight="1" x14ac:dyDescent="0.25">
      <c r="A41" s="16">
        <v>5</v>
      </c>
      <c r="B41" s="5" t="s">
        <v>24</v>
      </c>
      <c r="C41" s="16">
        <v>31</v>
      </c>
      <c r="D41" s="16" t="s">
        <v>271</v>
      </c>
      <c r="E41" s="16" t="s">
        <v>35</v>
      </c>
      <c r="F41" s="16">
        <v>3.3</v>
      </c>
      <c r="G41" s="16"/>
      <c r="H41" s="16">
        <f t="shared" si="0"/>
        <v>3.3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s="40" customFormat="1" ht="15" customHeight="1" thickBot="1" x14ac:dyDescent="0.3">
      <c r="A42" s="38">
        <v>5</v>
      </c>
      <c r="B42" s="39" t="s">
        <v>29</v>
      </c>
      <c r="C42" s="38">
        <v>30</v>
      </c>
      <c r="D42" s="38" t="s">
        <v>103</v>
      </c>
      <c r="E42" s="38" t="s">
        <v>35</v>
      </c>
      <c r="F42" s="38">
        <v>2.2999999999999998</v>
      </c>
      <c r="G42" s="38"/>
      <c r="H42" s="16">
        <f t="shared" si="0"/>
        <v>2.2999999999999998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 s="43" customFormat="1" ht="15" customHeight="1" x14ac:dyDescent="0.25">
      <c r="A43" s="41">
        <v>6</v>
      </c>
      <c r="B43" s="42" t="s">
        <v>28</v>
      </c>
      <c r="C43" s="41">
        <v>30</v>
      </c>
      <c r="D43" s="41" t="s">
        <v>148</v>
      </c>
      <c r="E43" s="41" t="s">
        <v>35</v>
      </c>
      <c r="F43" s="41">
        <v>8</v>
      </c>
      <c r="G43" s="41"/>
      <c r="H43" s="16">
        <f t="shared" si="0"/>
        <v>8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</row>
    <row r="44" spans="1:32" s="22" customFormat="1" ht="15" customHeight="1" x14ac:dyDescent="0.25">
      <c r="A44" s="16">
        <v>6</v>
      </c>
      <c r="B44" s="5" t="s">
        <v>119</v>
      </c>
      <c r="C44" s="16">
        <v>30</v>
      </c>
      <c r="D44" s="16" t="s">
        <v>179</v>
      </c>
      <c r="E44" s="16" t="s">
        <v>35</v>
      </c>
      <c r="F44" s="16">
        <v>3.7</v>
      </c>
      <c r="G44" s="16"/>
      <c r="H44" s="16">
        <f t="shared" si="0"/>
        <v>3.7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2" s="22" customFormat="1" ht="15" customHeight="1" x14ac:dyDescent="0.25">
      <c r="A45" s="16">
        <v>6</v>
      </c>
      <c r="B45" s="5" t="s">
        <v>26</v>
      </c>
      <c r="C45" s="16">
        <v>30</v>
      </c>
      <c r="D45" s="16" t="s">
        <v>216</v>
      </c>
      <c r="E45" s="16" t="s">
        <v>35</v>
      </c>
      <c r="F45" s="16">
        <v>4.3499999999999996</v>
      </c>
      <c r="G45" s="16"/>
      <c r="H45" s="16">
        <f t="shared" si="0"/>
        <v>4.3499999999999996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2" s="22" customFormat="1" ht="15" customHeight="1" x14ac:dyDescent="0.25">
      <c r="A46" s="16">
        <v>6</v>
      </c>
      <c r="B46" s="5" t="s">
        <v>26</v>
      </c>
      <c r="C46" s="16">
        <v>30</v>
      </c>
      <c r="D46" s="16" t="s">
        <v>179</v>
      </c>
      <c r="E46" s="16" t="s">
        <v>35</v>
      </c>
      <c r="F46" s="16">
        <v>6.1</v>
      </c>
      <c r="G46" s="16"/>
      <c r="H46" s="16">
        <f t="shared" si="0"/>
        <v>6.1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2" s="16" customFormat="1" ht="15" customHeight="1" x14ac:dyDescent="0.25">
      <c r="A47" s="16">
        <v>6</v>
      </c>
      <c r="B47" s="5" t="s">
        <v>31</v>
      </c>
      <c r="C47" s="16">
        <v>60</v>
      </c>
      <c r="D47" s="16" t="s">
        <v>179</v>
      </c>
      <c r="E47" s="16" t="s">
        <v>35</v>
      </c>
      <c r="F47" s="16">
        <v>4.5</v>
      </c>
      <c r="H47" s="16">
        <f t="shared" si="0"/>
        <v>4.5</v>
      </c>
    </row>
    <row r="48" spans="1:32" s="22" customFormat="1" ht="15" customHeight="1" x14ac:dyDescent="0.25">
      <c r="A48" s="16">
        <v>6</v>
      </c>
      <c r="B48" s="5" t="s">
        <v>32</v>
      </c>
      <c r="C48" s="16">
        <v>60</v>
      </c>
      <c r="D48" s="16" t="s">
        <v>179</v>
      </c>
      <c r="E48" s="16" t="s">
        <v>35</v>
      </c>
      <c r="F48" s="16">
        <v>4.4000000000000004</v>
      </c>
      <c r="G48" s="16"/>
      <c r="H48" s="16">
        <f t="shared" si="0"/>
        <v>4.4000000000000004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s="22" customFormat="1" ht="15" customHeight="1" x14ac:dyDescent="0.25">
      <c r="A49" s="16">
        <v>6</v>
      </c>
      <c r="B49" s="5" t="s">
        <v>125</v>
      </c>
      <c r="C49" s="16">
        <v>30</v>
      </c>
      <c r="D49" s="16" t="s">
        <v>216</v>
      </c>
      <c r="E49" s="16" t="s">
        <v>35</v>
      </c>
      <c r="F49" s="16">
        <v>2.98</v>
      </c>
      <c r="G49" s="16"/>
      <c r="H49" s="16">
        <f t="shared" si="0"/>
        <v>2.98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s="40" customFormat="1" ht="15" customHeight="1" thickBot="1" x14ac:dyDescent="0.3">
      <c r="A50" s="38">
        <v>6</v>
      </c>
      <c r="B50" s="39" t="s">
        <v>29</v>
      </c>
      <c r="C50" s="38">
        <v>30</v>
      </c>
      <c r="D50" s="38" t="s">
        <v>179</v>
      </c>
      <c r="E50" s="38" t="s">
        <v>35</v>
      </c>
      <c r="F50" s="38">
        <v>3.96</v>
      </c>
      <c r="G50" s="38"/>
      <c r="H50" s="16">
        <f t="shared" si="0"/>
        <v>3.96</v>
      </c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</row>
    <row r="51" spans="1:31" s="43" customFormat="1" ht="15" customHeight="1" x14ac:dyDescent="0.25">
      <c r="A51" s="41">
        <v>7</v>
      </c>
      <c r="B51" s="42" t="s">
        <v>28</v>
      </c>
      <c r="C51" s="41">
        <v>30</v>
      </c>
      <c r="D51" s="41" t="s">
        <v>149</v>
      </c>
      <c r="E51" s="41" t="s">
        <v>150</v>
      </c>
      <c r="F51" s="41">
        <v>360</v>
      </c>
      <c r="G51" s="41"/>
      <c r="H51" s="16">
        <f>IF(G51=0,F51/20,G51/20)</f>
        <v>18</v>
      </c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</row>
    <row r="52" spans="1:31" s="22" customFormat="1" ht="15" customHeight="1" x14ac:dyDescent="0.25">
      <c r="A52" s="16">
        <v>7</v>
      </c>
      <c r="B52" s="5" t="s">
        <v>28</v>
      </c>
      <c r="C52" s="16">
        <v>30</v>
      </c>
      <c r="D52" s="16" t="s">
        <v>151</v>
      </c>
      <c r="E52" s="16" t="s">
        <v>152</v>
      </c>
      <c r="F52" s="16">
        <v>212.5</v>
      </c>
      <c r="G52" s="16"/>
      <c r="H52" s="16">
        <f>IF(G52=0,F52/25,G52/25)</f>
        <v>8.5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1:31" s="22" customFormat="1" ht="15" customHeight="1" x14ac:dyDescent="0.25">
      <c r="A53" s="16">
        <v>7</v>
      </c>
      <c r="B53" s="5" t="s">
        <v>26</v>
      </c>
      <c r="C53" s="16">
        <v>30</v>
      </c>
      <c r="D53" s="16" t="s">
        <v>217</v>
      </c>
      <c r="E53" s="16" t="s">
        <v>218</v>
      </c>
      <c r="F53" s="16">
        <v>318</v>
      </c>
      <c r="G53" s="16"/>
      <c r="H53" s="16">
        <f>IF(G53=0,F53/30,G53/30)</f>
        <v>10.6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 spans="1:31" s="16" customFormat="1" ht="15" customHeight="1" x14ac:dyDescent="0.25">
      <c r="A54" s="16">
        <v>7</v>
      </c>
      <c r="B54" s="5" t="s">
        <v>31</v>
      </c>
      <c r="C54" s="16">
        <v>60</v>
      </c>
      <c r="D54" s="16" t="s">
        <v>217</v>
      </c>
      <c r="E54" s="16" t="s">
        <v>218</v>
      </c>
      <c r="F54" s="16">
        <v>400</v>
      </c>
      <c r="H54" s="16">
        <f>IF(G54=0,F54/30,G54/30)</f>
        <v>13.333333333333334</v>
      </c>
    </row>
    <row r="55" spans="1:31" s="22" customFormat="1" ht="15" customHeight="1" x14ac:dyDescent="0.25">
      <c r="A55" s="16">
        <v>7</v>
      </c>
      <c r="B55" s="5" t="s">
        <v>32</v>
      </c>
      <c r="C55" s="16">
        <v>60</v>
      </c>
      <c r="D55" s="16" t="s">
        <v>278</v>
      </c>
      <c r="E55" s="16" t="s">
        <v>162</v>
      </c>
      <c r="F55" s="16">
        <v>9.5</v>
      </c>
      <c r="G55" s="16"/>
      <c r="H55" s="16">
        <f t="shared" si="0"/>
        <v>9.5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1:31" s="40" customFormat="1" ht="15" customHeight="1" thickBot="1" x14ac:dyDescent="0.3">
      <c r="A56" s="38">
        <v>7</v>
      </c>
      <c r="B56" s="39" t="s">
        <v>29</v>
      </c>
      <c r="C56" s="38">
        <v>30</v>
      </c>
      <c r="D56" s="38" t="s">
        <v>301</v>
      </c>
      <c r="E56" s="38" t="s">
        <v>162</v>
      </c>
      <c r="F56" s="38">
        <v>9.5</v>
      </c>
      <c r="G56" s="38"/>
      <c r="H56" s="16">
        <f t="shared" si="0"/>
        <v>9.5</v>
      </c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</row>
    <row r="57" spans="1:31" s="43" customFormat="1" ht="15" customHeight="1" x14ac:dyDescent="0.25">
      <c r="A57" s="41">
        <v>8</v>
      </c>
      <c r="B57" s="42" t="s">
        <v>26</v>
      </c>
      <c r="C57" s="41">
        <v>30</v>
      </c>
      <c r="D57" s="41" t="s">
        <v>219</v>
      </c>
      <c r="E57" s="41" t="s">
        <v>72</v>
      </c>
      <c r="F57" s="41">
        <v>19.5</v>
      </c>
      <c r="G57" s="41"/>
      <c r="H57" s="16">
        <f t="shared" si="0"/>
        <v>19.5</v>
      </c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</row>
    <row r="58" spans="1:31" s="22" customFormat="1" ht="15" customHeight="1" x14ac:dyDescent="0.25">
      <c r="A58" s="16">
        <v>8</v>
      </c>
      <c r="B58" s="5" t="s">
        <v>32</v>
      </c>
      <c r="C58" s="16">
        <v>60</v>
      </c>
      <c r="D58" s="16" t="s">
        <v>279</v>
      </c>
      <c r="E58" s="16" t="s">
        <v>72</v>
      </c>
      <c r="F58" s="16">
        <v>22.22</v>
      </c>
      <c r="G58" s="16"/>
      <c r="H58" s="16">
        <f t="shared" si="0"/>
        <v>22.22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31" s="40" customFormat="1" ht="15" customHeight="1" thickBot="1" x14ac:dyDescent="0.3">
      <c r="A59" s="38">
        <v>8</v>
      </c>
      <c r="B59" s="39" t="s">
        <v>29</v>
      </c>
      <c r="C59" s="38">
        <v>30</v>
      </c>
      <c r="D59" s="38" t="s">
        <v>302</v>
      </c>
      <c r="E59" s="38" t="s">
        <v>35</v>
      </c>
      <c r="F59" s="38">
        <v>10.199999999999999</v>
      </c>
      <c r="G59" s="38"/>
      <c r="H59" s="16">
        <f>IF(G59=0,F59/2,G59/2)</f>
        <v>5.0999999999999996</v>
      </c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 spans="1:31" s="43" customFormat="1" ht="15" customHeight="1" x14ac:dyDescent="0.25">
      <c r="A60" s="41">
        <v>9</v>
      </c>
      <c r="B60" s="42" t="s">
        <v>28</v>
      </c>
      <c r="C60" s="41">
        <v>30</v>
      </c>
      <c r="D60" s="41" t="s">
        <v>153</v>
      </c>
      <c r="E60" s="41" t="s">
        <v>35</v>
      </c>
      <c r="F60" s="41">
        <v>18</v>
      </c>
      <c r="G60" s="41"/>
      <c r="H60" s="16">
        <f t="shared" si="0"/>
        <v>18</v>
      </c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 spans="1:31" s="22" customFormat="1" ht="15" customHeight="1" x14ac:dyDescent="0.25">
      <c r="A61" s="16">
        <v>9</v>
      </c>
      <c r="B61" s="5" t="s">
        <v>14</v>
      </c>
      <c r="C61" s="16">
        <v>30</v>
      </c>
      <c r="D61" s="16" t="s">
        <v>170</v>
      </c>
      <c r="E61" s="16" t="s">
        <v>35</v>
      </c>
      <c r="F61" s="16">
        <v>39</v>
      </c>
      <c r="G61" s="16"/>
      <c r="H61" s="16">
        <f t="shared" si="0"/>
        <v>39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31" s="22" customFormat="1" ht="15" customHeight="1" x14ac:dyDescent="0.25">
      <c r="A62" s="16">
        <v>9</v>
      </c>
      <c r="B62" s="5" t="s">
        <v>120</v>
      </c>
      <c r="C62" s="16">
        <v>35</v>
      </c>
      <c r="D62" s="16" t="s">
        <v>189</v>
      </c>
      <c r="E62" s="16" t="s">
        <v>35</v>
      </c>
      <c r="F62" s="16">
        <v>25.1</v>
      </c>
      <c r="G62" s="16"/>
      <c r="H62" s="16">
        <f t="shared" si="0"/>
        <v>25.1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31" s="22" customFormat="1" ht="15" customHeight="1" x14ac:dyDescent="0.25">
      <c r="A63" s="16">
        <v>9</v>
      </c>
      <c r="B63" s="5" t="s">
        <v>26</v>
      </c>
      <c r="C63" s="16">
        <v>30</v>
      </c>
      <c r="D63" s="16" t="s">
        <v>220</v>
      </c>
      <c r="E63" s="16" t="s">
        <v>35</v>
      </c>
      <c r="F63" s="16">
        <v>26.95</v>
      </c>
      <c r="G63" s="16"/>
      <c r="H63" s="16">
        <f t="shared" si="0"/>
        <v>26.95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31" s="22" customFormat="1" ht="15" customHeight="1" x14ac:dyDescent="0.25">
      <c r="A64" s="16">
        <v>9</v>
      </c>
      <c r="B64" s="5" t="s">
        <v>147</v>
      </c>
      <c r="C64" s="16">
        <v>33</v>
      </c>
      <c r="D64" s="16" t="s">
        <v>235</v>
      </c>
      <c r="E64" s="16" t="s">
        <v>35</v>
      </c>
      <c r="F64" s="16">
        <v>21.84</v>
      </c>
      <c r="G64" s="16"/>
      <c r="H64" s="16">
        <f t="shared" si="0"/>
        <v>21.84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31" s="22" customFormat="1" ht="15" customHeight="1" x14ac:dyDescent="0.25">
      <c r="A65" s="16">
        <v>9</v>
      </c>
      <c r="B65" s="5" t="s">
        <v>124</v>
      </c>
      <c r="C65" s="16">
        <v>60</v>
      </c>
      <c r="D65" s="16" t="s">
        <v>227</v>
      </c>
      <c r="E65" s="16" t="s">
        <v>35</v>
      </c>
      <c r="F65" s="16">
        <v>18</v>
      </c>
      <c r="G65" s="16"/>
      <c r="H65" s="16">
        <f t="shared" si="0"/>
        <v>18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31" s="16" customFormat="1" ht="15" customHeight="1" x14ac:dyDescent="0.25">
      <c r="A66" s="16">
        <v>9</v>
      </c>
      <c r="B66" s="5" t="s">
        <v>31</v>
      </c>
      <c r="C66" s="16">
        <v>60</v>
      </c>
      <c r="D66" s="16" t="s">
        <v>325</v>
      </c>
      <c r="E66" s="16" t="s">
        <v>35</v>
      </c>
      <c r="F66" s="16">
        <v>38</v>
      </c>
      <c r="H66" s="16">
        <f t="shared" ref="H66:H129" si="1">IF(G66=0,F66,G66)</f>
        <v>38</v>
      </c>
    </row>
    <row r="67" spans="1:31" s="16" customFormat="1" ht="15" customHeight="1" x14ac:dyDescent="0.25">
      <c r="A67" s="16">
        <v>9</v>
      </c>
      <c r="B67" s="5" t="s">
        <v>24</v>
      </c>
      <c r="C67" s="16">
        <v>31</v>
      </c>
      <c r="D67" s="16" t="s">
        <v>272</v>
      </c>
      <c r="E67" s="16" t="s">
        <v>35</v>
      </c>
      <c r="F67" s="16">
        <v>27.7</v>
      </c>
      <c r="H67" s="16">
        <f t="shared" si="1"/>
        <v>27.7</v>
      </c>
    </row>
    <row r="68" spans="1:31" s="38" customFormat="1" ht="15" customHeight="1" thickBot="1" x14ac:dyDescent="0.3">
      <c r="A68" s="38">
        <v>9</v>
      </c>
      <c r="B68" s="39" t="s">
        <v>29</v>
      </c>
      <c r="C68" s="38">
        <v>30</v>
      </c>
      <c r="D68" s="38" t="s">
        <v>303</v>
      </c>
      <c r="E68" s="38" t="s">
        <v>35</v>
      </c>
      <c r="F68" s="38">
        <v>17.8</v>
      </c>
      <c r="H68" s="16">
        <f t="shared" si="1"/>
        <v>17.8</v>
      </c>
    </row>
    <row r="69" spans="1:31" s="41" customFormat="1" ht="15" customHeight="1" x14ac:dyDescent="0.25">
      <c r="A69" s="41">
        <v>10</v>
      </c>
      <c r="B69" s="42" t="s">
        <v>26</v>
      </c>
      <c r="C69" s="41">
        <v>30</v>
      </c>
      <c r="D69" s="41" t="s">
        <v>86</v>
      </c>
      <c r="E69" s="41" t="s">
        <v>35</v>
      </c>
      <c r="F69" s="41">
        <v>68.5</v>
      </c>
      <c r="H69" s="16">
        <f t="shared" si="1"/>
        <v>68.5</v>
      </c>
    </row>
    <row r="70" spans="1:31" s="16" customFormat="1" ht="15" customHeight="1" x14ac:dyDescent="0.25">
      <c r="A70" s="16">
        <v>10</v>
      </c>
      <c r="B70" s="5" t="s">
        <v>147</v>
      </c>
      <c r="C70" s="16">
        <v>33</v>
      </c>
      <c r="D70" s="16" t="s">
        <v>236</v>
      </c>
      <c r="E70" s="16" t="s">
        <v>35</v>
      </c>
      <c r="F70" s="16">
        <v>32.76</v>
      </c>
      <c r="H70" s="16">
        <f t="shared" si="1"/>
        <v>32.76</v>
      </c>
    </row>
    <row r="71" spans="1:31" s="16" customFormat="1" ht="15" customHeight="1" x14ac:dyDescent="0.25">
      <c r="A71" s="16">
        <v>10</v>
      </c>
      <c r="B71" s="5" t="s">
        <v>124</v>
      </c>
      <c r="C71" s="16">
        <v>60</v>
      </c>
      <c r="D71" s="16" t="s">
        <v>228</v>
      </c>
      <c r="E71" s="16" t="s">
        <v>35</v>
      </c>
      <c r="F71" s="16">
        <v>25</v>
      </c>
      <c r="H71" s="16">
        <f t="shared" si="1"/>
        <v>25</v>
      </c>
    </row>
    <row r="72" spans="1:31" s="16" customFormat="1" ht="15" customHeight="1" x14ac:dyDescent="0.25">
      <c r="A72" s="16">
        <v>10</v>
      </c>
      <c r="B72" s="5" t="s">
        <v>31</v>
      </c>
      <c r="C72" s="16">
        <v>60</v>
      </c>
      <c r="D72" s="16" t="s">
        <v>326</v>
      </c>
      <c r="E72" s="16" t="s">
        <v>35</v>
      </c>
      <c r="F72" s="16">
        <v>35</v>
      </c>
      <c r="H72" s="16">
        <f t="shared" si="1"/>
        <v>35</v>
      </c>
    </row>
    <row r="73" spans="1:31" s="40" customFormat="1" ht="15" customHeight="1" thickBot="1" x14ac:dyDescent="0.3">
      <c r="A73" s="38">
        <v>10</v>
      </c>
      <c r="B73" s="39" t="s">
        <v>29</v>
      </c>
      <c r="C73" s="38">
        <v>30</v>
      </c>
      <c r="D73" s="38" t="s">
        <v>96</v>
      </c>
      <c r="E73" s="38" t="s">
        <v>35</v>
      </c>
      <c r="F73" s="38">
        <v>35.5</v>
      </c>
      <c r="G73" s="38"/>
      <c r="H73" s="16">
        <f t="shared" si="1"/>
        <v>35.5</v>
      </c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</row>
    <row r="74" spans="1:31" s="43" customFormat="1" ht="15" customHeight="1" x14ac:dyDescent="0.25">
      <c r="A74" s="41">
        <v>11</v>
      </c>
      <c r="B74" s="42" t="s">
        <v>14</v>
      </c>
      <c r="C74" s="41">
        <v>30</v>
      </c>
      <c r="D74" s="41" t="s">
        <v>78</v>
      </c>
      <c r="E74" s="41" t="s">
        <v>35</v>
      </c>
      <c r="F74" s="41">
        <v>4.68</v>
      </c>
      <c r="G74" s="41"/>
      <c r="H74" s="16">
        <f t="shared" si="1"/>
        <v>4.68</v>
      </c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</row>
    <row r="75" spans="1:31" s="22" customFormat="1" ht="15" customHeight="1" x14ac:dyDescent="0.25">
      <c r="A75" s="16">
        <v>11</v>
      </c>
      <c r="B75" s="5" t="s">
        <v>120</v>
      </c>
      <c r="C75" s="16">
        <v>35</v>
      </c>
      <c r="D75" s="16" t="s">
        <v>190</v>
      </c>
      <c r="E75" s="16" t="s">
        <v>35</v>
      </c>
      <c r="F75" s="16">
        <v>8.7799999999999994</v>
      </c>
      <c r="G75" s="16"/>
      <c r="H75" s="16">
        <f t="shared" si="1"/>
        <v>8.7799999999999994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 s="22" customFormat="1" ht="15" customHeight="1" x14ac:dyDescent="0.25">
      <c r="A76" s="16">
        <v>11</v>
      </c>
      <c r="B76" s="5" t="s">
        <v>124</v>
      </c>
      <c r="C76" s="16">
        <v>60</v>
      </c>
      <c r="D76" s="16" t="s">
        <v>49</v>
      </c>
      <c r="E76" s="16" t="s">
        <v>53</v>
      </c>
      <c r="F76" s="16">
        <v>5.5</v>
      </c>
      <c r="G76" s="16"/>
      <c r="H76" s="16">
        <f t="shared" si="1"/>
        <v>5.5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 s="22" customFormat="1" ht="15" customHeight="1" x14ac:dyDescent="0.25">
      <c r="A77" s="16">
        <v>11</v>
      </c>
      <c r="B77" s="5" t="s">
        <v>125</v>
      </c>
      <c r="C77" s="16">
        <v>30</v>
      </c>
      <c r="D77" s="16" t="s">
        <v>323</v>
      </c>
      <c r="E77" s="16" t="s">
        <v>35</v>
      </c>
      <c r="F77" s="16">
        <v>4.82</v>
      </c>
      <c r="G77" s="16"/>
      <c r="H77" s="16">
        <f t="shared" si="1"/>
        <v>4.82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 s="22" customFormat="1" ht="15" customHeight="1" x14ac:dyDescent="0.25">
      <c r="A78" s="16">
        <v>11</v>
      </c>
      <c r="B78" s="5" t="s">
        <v>25</v>
      </c>
      <c r="C78" s="16">
        <v>60</v>
      </c>
      <c r="D78" s="16" t="s">
        <v>78</v>
      </c>
      <c r="E78" s="16" t="s">
        <v>35</v>
      </c>
      <c r="F78" s="16">
        <v>9.2100000000000009</v>
      </c>
      <c r="G78" s="16"/>
      <c r="H78" s="16">
        <f t="shared" si="1"/>
        <v>9.2100000000000009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 s="22" customFormat="1" ht="15" customHeight="1" x14ac:dyDescent="0.25">
      <c r="A79" s="16">
        <v>11</v>
      </c>
      <c r="B79" s="5" t="s">
        <v>24</v>
      </c>
      <c r="C79" s="16">
        <v>31</v>
      </c>
      <c r="D79" s="16" t="s">
        <v>59</v>
      </c>
      <c r="E79" s="16" t="s">
        <v>35</v>
      </c>
      <c r="F79" s="16">
        <v>5.8</v>
      </c>
      <c r="G79" s="16"/>
      <c r="H79" s="16">
        <f t="shared" si="1"/>
        <v>5.8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 s="40" customFormat="1" ht="15" customHeight="1" thickBot="1" x14ac:dyDescent="0.3">
      <c r="A80" s="38">
        <v>11</v>
      </c>
      <c r="B80" s="39" t="s">
        <v>29</v>
      </c>
      <c r="C80" s="38">
        <v>30</v>
      </c>
      <c r="D80" s="38" t="s">
        <v>95</v>
      </c>
      <c r="E80" s="38" t="s">
        <v>35</v>
      </c>
      <c r="F80" s="38">
        <v>4.8</v>
      </c>
      <c r="G80" s="38"/>
      <c r="H80" s="16">
        <f t="shared" si="1"/>
        <v>4.8</v>
      </c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</row>
    <row r="81" spans="1:30" s="43" customFormat="1" ht="15" customHeight="1" x14ac:dyDescent="0.25">
      <c r="A81" s="41">
        <v>12</v>
      </c>
      <c r="B81" s="42" t="s">
        <v>28</v>
      </c>
      <c r="C81" s="41">
        <v>30</v>
      </c>
      <c r="D81" s="41" t="s">
        <v>154</v>
      </c>
      <c r="E81" s="41" t="s">
        <v>53</v>
      </c>
      <c r="F81" s="41">
        <v>12</v>
      </c>
      <c r="G81" s="41"/>
      <c r="H81" s="16">
        <f t="shared" si="1"/>
        <v>12</v>
      </c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</row>
    <row r="82" spans="1:30" s="22" customFormat="1" ht="15" customHeight="1" x14ac:dyDescent="0.25">
      <c r="A82" s="16">
        <v>12</v>
      </c>
      <c r="B82" s="5" t="s">
        <v>120</v>
      </c>
      <c r="C82" s="16">
        <v>35</v>
      </c>
      <c r="D82" s="16" t="s">
        <v>191</v>
      </c>
      <c r="E82" s="16" t="s">
        <v>53</v>
      </c>
      <c r="F82" s="16">
        <v>8.16</v>
      </c>
      <c r="G82" s="16"/>
      <c r="H82" s="16">
        <f t="shared" si="1"/>
        <v>8.16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1:30" s="22" customFormat="1" ht="15" customHeight="1" x14ac:dyDescent="0.25">
      <c r="A83" s="16">
        <v>12</v>
      </c>
      <c r="B83" s="5" t="s">
        <v>26</v>
      </c>
      <c r="C83" s="16">
        <v>30</v>
      </c>
      <c r="D83" s="16" t="s">
        <v>221</v>
      </c>
      <c r="E83" s="16" t="s">
        <v>53</v>
      </c>
      <c r="F83" s="16">
        <v>11.8</v>
      </c>
      <c r="G83" s="16"/>
      <c r="H83" s="16">
        <f t="shared" si="1"/>
        <v>11.8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1:30" s="22" customFormat="1" ht="15" customHeight="1" x14ac:dyDescent="0.25">
      <c r="A84" s="16">
        <v>12</v>
      </c>
      <c r="B84" s="5" t="s">
        <v>147</v>
      </c>
      <c r="C84" s="16">
        <v>33</v>
      </c>
      <c r="D84" s="16" t="s">
        <v>71</v>
      </c>
      <c r="E84" s="16" t="s">
        <v>237</v>
      </c>
      <c r="F84" s="16">
        <v>116.42</v>
      </c>
      <c r="G84" s="16"/>
      <c r="H84" s="16">
        <f>IF(G84=0,F84/5,G84/5)</f>
        <v>23.283999999999999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1:30" s="22" customFormat="1" ht="15" customHeight="1" x14ac:dyDescent="0.25">
      <c r="A85" s="16">
        <v>12</v>
      </c>
      <c r="B85" s="5" t="s">
        <v>124</v>
      </c>
      <c r="C85" s="16">
        <v>60</v>
      </c>
      <c r="D85" s="16" t="s">
        <v>52</v>
      </c>
      <c r="E85" s="16" t="s">
        <v>53</v>
      </c>
      <c r="F85" s="16">
        <v>9</v>
      </c>
      <c r="G85" s="16"/>
      <c r="H85" s="16">
        <f t="shared" si="1"/>
        <v>9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 spans="1:30" s="16" customFormat="1" ht="15" customHeight="1" x14ac:dyDescent="0.25">
      <c r="A86" s="16">
        <v>12</v>
      </c>
      <c r="B86" s="5" t="s">
        <v>31</v>
      </c>
      <c r="C86" s="16">
        <v>60</v>
      </c>
      <c r="D86" s="16" t="s">
        <v>221</v>
      </c>
      <c r="E86" s="16" t="s">
        <v>53</v>
      </c>
      <c r="F86" s="16">
        <v>14</v>
      </c>
      <c r="H86" s="16">
        <f t="shared" si="1"/>
        <v>14</v>
      </c>
    </row>
    <row r="87" spans="1:30" s="22" customFormat="1" ht="15" customHeight="1" x14ac:dyDescent="0.25">
      <c r="A87" s="16">
        <v>12</v>
      </c>
      <c r="B87" s="5" t="s">
        <v>32</v>
      </c>
      <c r="C87" s="16">
        <v>60</v>
      </c>
      <c r="D87" s="16" t="s">
        <v>154</v>
      </c>
      <c r="E87" s="16" t="s">
        <v>53</v>
      </c>
      <c r="F87" s="16">
        <v>13.33</v>
      </c>
      <c r="G87" s="16"/>
      <c r="H87" s="16">
        <f t="shared" si="1"/>
        <v>13.33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 spans="1:30" s="22" customFormat="1" ht="15" customHeight="1" x14ac:dyDescent="0.25">
      <c r="A88" s="16">
        <v>12</v>
      </c>
      <c r="B88" s="5" t="s">
        <v>125</v>
      </c>
      <c r="C88" s="16">
        <v>30</v>
      </c>
      <c r="D88" s="16" t="s">
        <v>249</v>
      </c>
      <c r="E88" s="16" t="s">
        <v>53</v>
      </c>
      <c r="F88" s="16">
        <v>7.25</v>
      </c>
      <c r="G88" s="16"/>
      <c r="H88" s="16">
        <f t="shared" si="1"/>
        <v>7.25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1:30" s="22" customFormat="1" ht="15" customHeight="1" x14ac:dyDescent="0.25">
      <c r="A89" s="16">
        <v>12</v>
      </c>
      <c r="B89" s="5" t="s">
        <v>24</v>
      </c>
      <c r="C89" s="16">
        <v>31</v>
      </c>
      <c r="D89" s="16" t="s">
        <v>273</v>
      </c>
      <c r="E89" s="16" t="s">
        <v>53</v>
      </c>
      <c r="F89" s="16">
        <v>8.4</v>
      </c>
      <c r="G89" s="16"/>
      <c r="H89" s="16">
        <f t="shared" si="1"/>
        <v>8.4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 spans="1:30" s="40" customFormat="1" ht="15" customHeight="1" thickBot="1" x14ac:dyDescent="0.3">
      <c r="A90" s="38">
        <v>12</v>
      </c>
      <c r="B90" s="39" t="s">
        <v>29</v>
      </c>
      <c r="C90" s="38">
        <v>30</v>
      </c>
      <c r="D90" s="38" t="s">
        <v>221</v>
      </c>
      <c r="E90" s="38" t="s">
        <v>53</v>
      </c>
      <c r="F90" s="38">
        <v>10.26</v>
      </c>
      <c r="G90" s="38"/>
      <c r="H90" s="16">
        <f t="shared" si="1"/>
        <v>10.26</v>
      </c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</row>
    <row r="91" spans="1:30" s="43" customFormat="1" ht="15" customHeight="1" x14ac:dyDescent="0.25">
      <c r="A91" s="41">
        <v>13</v>
      </c>
      <c r="B91" s="42" t="s">
        <v>14</v>
      </c>
      <c r="C91" s="41">
        <v>30</v>
      </c>
      <c r="D91" s="41" t="s">
        <v>171</v>
      </c>
      <c r="E91" s="41" t="s">
        <v>172</v>
      </c>
      <c r="F91" s="41">
        <v>134.94999999999999</v>
      </c>
      <c r="G91" s="41"/>
      <c r="H91" s="16">
        <f t="shared" si="1"/>
        <v>134.94999999999999</v>
      </c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r="92" spans="1:30" s="22" customFormat="1" ht="15" customHeight="1" x14ac:dyDescent="0.25">
      <c r="A92" s="16">
        <v>13</v>
      </c>
      <c r="B92" s="5" t="s">
        <v>119</v>
      </c>
      <c r="C92" s="16">
        <v>30</v>
      </c>
      <c r="D92" s="16" t="s">
        <v>180</v>
      </c>
      <c r="E92" s="16" t="s">
        <v>162</v>
      </c>
      <c r="F92" s="16">
        <v>0.15</v>
      </c>
      <c r="G92" s="16"/>
      <c r="H92" s="16">
        <f>IF(G92=0,F92*1000,G92*1000)</f>
        <v>150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1:30" s="22" customFormat="1" ht="15" customHeight="1" x14ac:dyDescent="0.25">
      <c r="A93" s="16">
        <v>13</v>
      </c>
      <c r="B93" s="5" t="s">
        <v>26</v>
      </c>
      <c r="C93" s="16">
        <v>30</v>
      </c>
      <c r="D93" s="16" t="s">
        <v>180</v>
      </c>
      <c r="E93" s="16" t="s">
        <v>172</v>
      </c>
      <c r="F93" s="16">
        <v>175</v>
      </c>
      <c r="G93" s="16"/>
      <c r="H93" s="16">
        <f t="shared" si="1"/>
        <v>175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1:30" s="22" customFormat="1" ht="15" customHeight="1" x14ac:dyDescent="0.25">
      <c r="A94" s="16">
        <v>13</v>
      </c>
      <c r="B94" s="5" t="s">
        <v>32</v>
      </c>
      <c r="C94" s="16">
        <v>60</v>
      </c>
      <c r="D94" s="16" t="s">
        <v>180</v>
      </c>
      <c r="E94" s="16" t="s">
        <v>162</v>
      </c>
      <c r="F94" s="16">
        <v>0.21</v>
      </c>
      <c r="G94" s="16"/>
      <c r="H94" s="16">
        <f>IF(G94=0,F94*1000,G94*1000)</f>
        <v>210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1:30" s="22" customFormat="1" ht="15" customHeight="1" x14ac:dyDescent="0.25">
      <c r="A95" s="16">
        <v>13</v>
      </c>
      <c r="B95" s="5" t="s">
        <v>25</v>
      </c>
      <c r="C95" s="16">
        <v>60</v>
      </c>
      <c r="D95" s="16" t="s">
        <v>258</v>
      </c>
      <c r="E95" s="16" t="s">
        <v>172</v>
      </c>
      <c r="F95" s="16">
        <v>128.75</v>
      </c>
      <c r="G95" s="16"/>
      <c r="H95" s="16">
        <f t="shared" si="1"/>
        <v>128.75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1:30" s="40" customFormat="1" ht="15" customHeight="1" thickBot="1" x14ac:dyDescent="0.3">
      <c r="A96" s="38">
        <v>13</v>
      </c>
      <c r="B96" s="39" t="s">
        <v>29</v>
      </c>
      <c r="C96" s="38">
        <v>30</v>
      </c>
      <c r="D96" s="38" t="s">
        <v>180</v>
      </c>
      <c r="E96" s="38" t="s">
        <v>172</v>
      </c>
      <c r="F96" s="38">
        <v>133</v>
      </c>
      <c r="G96" s="38"/>
      <c r="H96" s="16">
        <f t="shared" si="1"/>
        <v>133</v>
      </c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</row>
    <row r="97" spans="1:28" s="43" customFormat="1" ht="15" customHeight="1" x14ac:dyDescent="0.25">
      <c r="A97" s="41">
        <v>14</v>
      </c>
      <c r="B97" s="42" t="s">
        <v>28</v>
      </c>
      <c r="C97" s="41">
        <v>30</v>
      </c>
      <c r="D97" s="41" t="s">
        <v>89</v>
      </c>
      <c r="E97" s="41" t="s">
        <v>61</v>
      </c>
      <c r="F97" s="41">
        <v>15</v>
      </c>
      <c r="G97" s="41"/>
      <c r="H97" s="16">
        <f t="shared" si="1"/>
        <v>15</v>
      </c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</row>
    <row r="98" spans="1:28" s="22" customFormat="1" ht="15" customHeight="1" x14ac:dyDescent="0.25">
      <c r="A98" s="16">
        <v>14</v>
      </c>
      <c r="B98" s="5" t="s">
        <v>14</v>
      </c>
      <c r="C98" s="16">
        <v>30</v>
      </c>
      <c r="D98" s="16" t="s">
        <v>60</v>
      </c>
      <c r="E98" s="16" t="s">
        <v>61</v>
      </c>
      <c r="F98" s="16">
        <v>13.74</v>
      </c>
      <c r="G98" s="16"/>
      <c r="H98" s="16">
        <f t="shared" si="1"/>
        <v>13.74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s="22" customFormat="1" ht="15" customHeight="1" x14ac:dyDescent="0.25">
      <c r="A99" s="16">
        <v>14</v>
      </c>
      <c r="B99" s="5" t="s">
        <v>119</v>
      </c>
      <c r="C99" s="16">
        <v>30</v>
      </c>
      <c r="D99" s="16" t="s">
        <v>60</v>
      </c>
      <c r="E99" s="16" t="s">
        <v>61</v>
      </c>
      <c r="F99" s="16">
        <v>9.5</v>
      </c>
      <c r="G99" s="16"/>
      <c r="H99" s="16">
        <f t="shared" si="1"/>
        <v>9.5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s="22" customFormat="1" ht="15" customHeight="1" x14ac:dyDescent="0.25">
      <c r="A100" s="16">
        <v>14</v>
      </c>
      <c r="B100" s="5" t="s">
        <v>26</v>
      </c>
      <c r="C100" s="16">
        <v>30</v>
      </c>
      <c r="D100" s="16" t="s">
        <v>60</v>
      </c>
      <c r="E100" s="16" t="s">
        <v>61</v>
      </c>
      <c r="F100" s="16">
        <v>10.35</v>
      </c>
      <c r="G100" s="16"/>
      <c r="H100" s="16">
        <f t="shared" si="1"/>
        <v>10.35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s="22" customFormat="1" ht="15" customHeight="1" x14ac:dyDescent="0.25">
      <c r="A101" s="16">
        <v>14</v>
      </c>
      <c r="B101" s="5" t="s">
        <v>124</v>
      </c>
      <c r="C101" s="16">
        <v>60</v>
      </c>
      <c r="D101" s="16" t="s">
        <v>60</v>
      </c>
      <c r="E101" s="16" t="s">
        <v>61</v>
      </c>
      <c r="F101" s="16">
        <v>9.6</v>
      </c>
      <c r="G101" s="16"/>
      <c r="H101" s="16">
        <f t="shared" si="1"/>
        <v>9.6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s="16" customFormat="1" ht="15" customHeight="1" x14ac:dyDescent="0.25">
      <c r="A102" s="16">
        <v>14</v>
      </c>
      <c r="B102" s="5" t="s">
        <v>31</v>
      </c>
      <c r="C102" s="16">
        <v>60</v>
      </c>
      <c r="D102" s="16" t="s">
        <v>60</v>
      </c>
      <c r="E102" s="16" t="s">
        <v>61</v>
      </c>
      <c r="F102" s="16">
        <v>13</v>
      </c>
      <c r="H102" s="16">
        <f t="shared" si="1"/>
        <v>13</v>
      </c>
    </row>
    <row r="103" spans="1:28" s="22" customFormat="1" ht="15" customHeight="1" x14ac:dyDescent="0.25">
      <c r="A103" s="16">
        <v>14</v>
      </c>
      <c r="B103" s="5" t="s">
        <v>32</v>
      </c>
      <c r="C103" s="16">
        <v>60</v>
      </c>
      <c r="D103" s="16" t="s">
        <v>280</v>
      </c>
      <c r="E103" s="16" t="s">
        <v>66</v>
      </c>
      <c r="F103" s="16">
        <v>17.899999999999999</v>
      </c>
      <c r="G103" s="16"/>
      <c r="H103" s="16">
        <f>IF(G103=0,F103/1.5*2,G103/1.5*2)</f>
        <v>23.866666666666664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s="22" customFormat="1" ht="15" customHeight="1" x14ac:dyDescent="0.25">
      <c r="A104" s="16">
        <v>14</v>
      </c>
      <c r="B104" s="5" t="s">
        <v>125</v>
      </c>
      <c r="C104" s="16">
        <v>30</v>
      </c>
      <c r="D104" s="16" t="s">
        <v>60</v>
      </c>
      <c r="E104" s="16" t="s">
        <v>61</v>
      </c>
      <c r="F104" s="16">
        <v>8.35</v>
      </c>
      <c r="G104" s="16"/>
      <c r="H104" s="16">
        <f t="shared" si="1"/>
        <v>8.35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s="40" customFormat="1" ht="15" customHeight="1" thickBot="1" x14ac:dyDescent="0.3">
      <c r="A105" s="38">
        <v>14</v>
      </c>
      <c r="B105" s="39" t="s">
        <v>29</v>
      </c>
      <c r="C105" s="38">
        <v>30</v>
      </c>
      <c r="D105" s="38" t="s">
        <v>60</v>
      </c>
      <c r="E105" s="38" t="s">
        <v>61</v>
      </c>
      <c r="F105" s="38">
        <v>9.7200000000000006</v>
      </c>
      <c r="G105" s="38"/>
      <c r="H105" s="16">
        <f t="shared" si="1"/>
        <v>9.7200000000000006</v>
      </c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</row>
    <row r="106" spans="1:28" s="43" customFormat="1" ht="15" customHeight="1" x14ac:dyDescent="0.25">
      <c r="A106" s="41">
        <v>15</v>
      </c>
      <c r="B106" s="42" t="s">
        <v>28</v>
      </c>
      <c r="C106" s="41">
        <v>30</v>
      </c>
      <c r="D106" s="41" t="s">
        <v>155</v>
      </c>
      <c r="E106" s="41" t="s">
        <v>156</v>
      </c>
      <c r="F106" s="41">
        <v>14</v>
      </c>
      <c r="G106" s="41"/>
      <c r="H106" s="16">
        <f t="shared" si="1"/>
        <v>14</v>
      </c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 spans="1:28" s="22" customFormat="1" ht="15" customHeight="1" x14ac:dyDescent="0.25">
      <c r="A107" s="16">
        <v>15</v>
      </c>
      <c r="B107" s="5" t="s">
        <v>120</v>
      </c>
      <c r="C107" s="16">
        <v>35</v>
      </c>
      <c r="D107" s="16" t="s">
        <v>192</v>
      </c>
      <c r="E107" s="16" t="s">
        <v>193</v>
      </c>
      <c r="F107" s="16">
        <v>13.2</v>
      </c>
      <c r="G107" s="16"/>
      <c r="H107" s="16">
        <f t="shared" si="1"/>
        <v>13.2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8" s="22" customFormat="1" ht="15" customHeight="1" x14ac:dyDescent="0.25">
      <c r="A108" s="16">
        <v>15</v>
      </c>
      <c r="B108" s="5" t="s">
        <v>121</v>
      </c>
      <c r="C108" s="16">
        <v>30</v>
      </c>
      <c r="D108" s="16" t="s">
        <v>212</v>
      </c>
      <c r="E108" s="16" t="s">
        <v>213</v>
      </c>
      <c r="F108" s="16">
        <v>8.7100000000000009</v>
      </c>
      <c r="G108" s="16"/>
      <c r="H108" s="16">
        <f t="shared" si="1"/>
        <v>8.7100000000000009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8" s="22" customFormat="1" ht="15" customHeight="1" x14ac:dyDescent="0.25">
      <c r="A109" s="16">
        <v>15</v>
      </c>
      <c r="B109" s="5" t="s">
        <v>24</v>
      </c>
      <c r="C109" s="16">
        <v>31</v>
      </c>
      <c r="D109" s="16" t="s">
        <v>274</v>
      </c>
      <c r="E109" s="16" t="s">
        <v>275</v>
      </c>
      <c r="F109" s="16">
        <v>12.5</v>
      </c>
      <c r="G109" s="16"/>
      <c r="H109" s="16">
        <f t="shared" si="1"/>
        <v>12.5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8" s="40" customFormat="1" ht="15" customHeight="1" thickBot="1" x14ac:dyDescent="0.3">
      <c r="A110" s="38">
        <v>15</v>
      </c>
      <c r="B110" s="39" t="s">
        <v>29</v>
      </c>
      <c r="C110" s="38">
        <v>30</v>
      </c>
      <c r="D110" s="38" t="s">
        <v>304</v>
      </c>
      <c r="E110" s="38" t="s">
        <v>305</v>
      </c>
      <c r="F110" s="38">
        <v>2.48</v>
      </c>
      <c r="G110" s="38"/>
      <c r="H110" s="16">
        <f t="shared" si="1"/>
        <v>2.48</v>
      </c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1:28" s="43" customFormat="1" ht="15" customHeight="1" x14ac:dyDescent="0.25">
      <c r="A111" s="41">
        <v>16</v>
      </c>
      <c r="B111" s="42" t="s">
        <v>28</v>
      </c>
      <c r="C111" s="41">
        <v>30</v>
      </c>
      <c r="D111" s="41" t="s">
        <v>63</v>
      </c>
      <c r="E111" s="41" t="s">
        <v>35</v>
      </c>
      <c r="F111" s="41">
        <v>36</v>
      </c>
      <c r="G111" s="41"/>
      <c r="H111" s="16">
        <f t="shared" si="1"/>
        <v>36</v>
      </c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8" s="22" customFormat="1" ht="15" customHeight="1" x14ac:dyDescent="0.25">
      <c r="A112" s="16">
        <v>16</v>
      </c>
      <c r="B112" s="5" t="s">
        <v>119</v>
      </c>
      <c r="C112" s="16">
        <v>30</v>
      </c>
      <c r="D112" s="16" t="s">
        <v>112</v>
      </c>
      <c r="E112" s="16" t="s">
        <v>35</v>
      </c>
      <c r="F112" s="16">
        <v>25</v>
      </c>
      <c r="G112" s="16"/>
      <c r="H112" s="16">
        <f t="shared" si="1"/>
        <v>25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s="22" customFormat="1" ht="15" customHeight="1" x14ac:dyDescent="0.25">
      <c r="A113" s="16">
        <v>16</v>
      </c>
      <c r="B113" s="5" t="s">
        <v>120</v>
      </c>
      <c r="C113" s="16">
        <v>35</v>
      </c>
      <c r="D113" s="16" t="s">
        <v>194</v>
      </c>
      <c r="E113" s="16" t="s">
        <v>35</v>
      </c>
      <c r="F113" s="16">
        <v>24</v>
      </c>
      <c r="G113" s="16"/>
      <c r="H113" s="16">
        <f t="shared" si="1"/>
        <v>24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s="22" customFormat="1" ht="15" customHeight="1" x14ac:dyDescent="0.25">
      <c r="A114" s="16">
        <v>16</v>
      </c>
      <c r="B114" s="5" t="s">
        <v>121</v>
      </c>
      <c r="C114" s="16">
        <v>30</v>
      </c>
      <c r="D114" s="16" t="s">
        <v>112</v>
      </c>
      <c r="E114" s="16" t="s">
        <v>35</v>
      </c>
      <c r="F114" s="16">
        <v>29.03</v>
      </c>
      <c r="G114" s="16"/>
      <c r="H114" s="16">
        <f t="shared" si="1"/>
        <v>29.03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s="22" customFormat="1" ht="15" customHeight="1" x14ac:dyDescent="0.25">
      <c r="A115" s="16">
        <v>16</v>
      </c>
      <c r="B115" s="5" t="s">
        <v>26</v>
      </c>
      <c r="C115" s="16">
        <v>30</v>
      </c>
      <c r="D115" s="16" t="s">
        <v>84</v>
      </c>
      <c r="E115" s="16" t="s">
        <v>35</v>
      </c>
      <c r="F115" s="16">
        <v>35.5</v>
      </c>
      <c r="G115" s="16"/>
      <c r="H115" s="16">
        <f t="shared" si="1"/>
        <v>35.5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s="22" customFormat="1" ht="15" customHeight="1" x14ac:dyDescent="0.25">
      <c r="A116" s="16">
        <v>16</v>
      </c>
      <c r="B116" s="5" t="s">
        <v>26</v>
      </c>
      <c r="C116" s="16">
        <v>30</v>
      </c>
      <c r="D116" s="16" t="s">
        <v>222</v>
      </c>
      <c r="E116" s="16" t="s">
        <v>35</v>
      </c>
      <c r="F116" s="16">
        <v>48.7</v>
      </c>
      <c r="G116" s="16"/>
      <c r="H116" s="16">
        <f t="shared" si="1"/>
        <v>48.7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s="22" customFormat="1" ht="15" customHeight="1" x14ac:dyDescent="0.25">
      <c r="A117" s="16">
        <v>16</v>
      </c>
      <c r="B117" s="5" t="s">
        <v>147</v>
      </c>
      <c r="C117" s="16">
        <v>33</v>
      </c>
      <c r="D117" s="16" t="s">
        <v>67</v>
      </c>
      <c r="E117" s="16" t="s">
        <v>35</v>
      </c>
      <c r="F117" s="16">
        <v>23.52</v>
      </c>
      <c r="G117" s="16"/>
      <c r="H117" s="16">
        <f t="shared" si="1"/>
        <v>23.52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s="16" customFormat="1" ht="15" customHeight="1" x14ac:dyDescent="0.25">
      <c r="A118" s="16">
        <v>16</v>
      </c>
      <c r="B118" s="5" t="s">
        <v>123</v>
      </c>
      <c r="C118" s="16">
        <v>30</v>
      </c>
      <c r="D118" s="16" t="s">
        <v>101</v>
      </c>
      <c r="E118" s="16" t="s">
        <v>35</v>
      </c>
      <c r="F118" s="16">
        <v>19</v>
      </c>
      <c r="H118" s="16">
        <f t="shared" si="1"/>
        <v>19</v>
      </c>
    </row>
    <row r="119" spans="1:26" s="16" customFormat="1" ht="15" customHeight="1" x14ac:dyDescent="0.25">
      <c r="A119" s="16">
        <v>16</v>
      </c>
      <c r="B119" s="5" t="s">
        <v>124</v>
      </c>
      <c r="C119" s="16">
        <v>60</v>
      </c>
      <c r="D119" s="16" t="s">
        <v>45</v>
      </c>
      <c r="E119" s="16" t="s">
        <v>35</v>
      </c>
      <c r="F119" s="16">
        <v>16</v>
      </c>
      <c r="H119" s="16">
        <f t="shared" si="1"/>
        <v>16</v>
      </c>
    </row>
    <row r="120" spans="1:26" s="16" customFormat="1" ht="15" customHeight="1" x14ac:dyDescent="0.25">
      <c r="A120" s="16">
        <v>16</v>
      </c>
      <c r="B120" s="5" t="s">
        <v>31</v>
      </c>
      <c r="C120" s="16">
        <v>60</v>
      </c>
      <c r="D120" s="16" t="s">
        <v>101</v>
      </c>
      <c r="E120" s="16" t="s">
        <v>35</v>
      </c>
      <c r="F120" s="16">
        <v>25</v>
      </c>
      <c r="H120" s="16">
        <f t="shared" si="1"/>
        <v>25</v>
      </c>
    </row>
    <row r="121" spans="1:26" s="16" customFormat="1" ht="15" customHeight="1" x14ac:dyDescent="0.25">
      <c r="A121" s="16">
        <v>16</v>
      </c>
      <c r="B121" s="5" t="s">
        <v>32</v>
      </c>
      <c r="C121" s="16">
        <v>60</v>
      </c>
      <c r="D121" s="16" t="s">
        <v>281</v>
      </c>
      <c r="E121" s="16" t="s">
        <v>255</v>
      </c>
      <c r="F121" s="16">
        <v>47.5</v>
      </c>
      <c r="H121" s="16">
        <f t="shared" si="1"/>
        <v>47.5</v>
      </c>
    </row>
    <row r="122" spans="1:26" s="22" customFormat="1" ht="15" customHeight="1" x14ac:dyDescent="0.25">
      <c r="A122" s="16">
        <v>16</v>
      </c>
      <c r="B122" s="5" t="s">
        <v>125</v>
      </c>
      <c r="C122" s="16">
        <v>30</v>
      </c>
      <c r="D122" s="16" t="s">
        <v>101</v>
      </c>
      <c r="E122" s="16" t="s">
        <v>35</v>
      </c>
      <c r="F122" s="16">
        <v>14.2</v>
      </c>
      <c r="G122" s="16"/>
      <c r="H122" s="16">
        <f t="shared" si="1"/>
        <v>14.2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s="22" customFormat="1" ht="15" customHeight="1" x14ac:dyDescent="0.25">
      <c r="A123" s="16">
        <v>16</v>
      </c>
      <c r="B123" s="5" t="s">
        <v>25</v>
      </c>
      <c r="C123" s="16">
        <v>60</v>
      </c>
      <c r="D123" s="16" t="s">
        <v>76</v>
      </c>
      <c r="E123" s="16" t="s">
        <v>255</v>
      </c>
      <c r="F123" s="16">
        <v>25.75</v>
      </c>
      <c r="G123" s="16"/>
      <c r="H123" s="16">
        <f t="shared" si="1"/>
        <v>25.75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s="40" customFormat="1" ht="15" customHeight="1" thickBot="1" x14ac:dyDescent="0.3">
      <c r="A124" s="38">
        <v>16</v>
      </c>
      <c r="B124" s="39" t="s">
        <v>29</v>
      </c>
      <c r="C124" s="38">
        <v>30</v>
      </c>
      <c r="D124" s="38" t="s">
        <v>94</v>
      </c>
      <c r="E124" s="38" t="s">
        <v>35</v>
      </c>
      <c r="F124" s="38">
        <v>19.899999999999999</v>
      </c>
      <c r="G124" s="38"/>
      <c r="H124" s="16">
        <f t="shared" si="1"/>
        <v>19.899999999999999</v>
      </c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s="43" customFormat="1" ht="15" customHeight="1" x14ac:dyDescent="0.25">
      <c r="A125" s="41">
        <v>17</v>
      </c>
      <c r="B125" s="42" t="s">
        <v>119</v>
      </c>
      <c r="C125" s="41">
        <v>30</v>
      </c>
      <c r="D125" s="41" t="s">
        <v>112</v>
      </c>
      <c r="E125" s="41" t="s">
        <v>35</v>
      </c>
      <c r="F125" s="41">
        <v>25</v>
      </c>
      <c r="G125" s="41"/>
      <c r="H125" s="16">
        <f t="shared" si="1"/>
        <v>25</v>
      </c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 spans="1:26" s="22" customFormat="1" ht="15" customHeight="1" x14ac:dyDescent="0.25">
      <c r="A126" s="16">
        <v>17</v>
      </c>
      <c r="B126" s="5" t="s">
        <v>120</v>
      </c>
      <c r="C126" s="16">
        <v>35</v>
      </c>
      <c r="D126" s="16" t="s">
        <v>194</v>
      </c>
      <c r="E126" s="16" t="s">
        <v>35</v>
      </c>
      <c r="F126" s="16">
        <v>24</v>
      </c>
      <c r="G126" s="16"/>
      <c r="H126" s="16">
        <f t="shared" si="1"/>
        <v>24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6" s="22" customFormat="1" ht="15" customHeight="1" x14ac:dyDescent="0.25">
      <c r="A127" s="16">
        <v>17</v>
      </c>
      <c r="B127" s="5" t="s">
        <v>121</v>
      </c>
      <c r="C127" s="16">
        <v>30</v>
      </c>
      <c r="D127" s="16" t="s">
        <v>112</v>
      </c>
      <c r="E127" s="16" t="s">
        <v>35</v>
      </c>
      <c r="F127" s="16">
        <v>29.03</v>
      </c>
      <c r="G127" s="16"/>
      <c r="H127" s="16">
        <f t="shared" si="1"/>
        <v>29.03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6" s="22" customFormat="1" ht="15" customHeight="1" x14ac:dyDescent="0.25">
      <c r="A128" s="16">
        <v>17</v>
      </c>
      <c r="B128" s="5" t="s">
        <v>26</v>
      </c>
      <c r="C128" s="16">
        <v>30</v>
      </c>
      <c r="D128" s="16" t="s">
        <v>83</v>
      </c>
      <c r="E128" s="16" t="s">
        <v>35</v>
      </c>
      <c r="F128" s="16">
        <v>61.8</v>
      </c>
      <c r="G128" s="16"/>
      <c r="H128" s="16">
        <f t="shared" si="1"/>
        <v>61.8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31" s="22" customFormat="1" ht="15" customHeight="1" x14ac:dyDescent="0.25">
      <c r="A129" s="16">
        <v>17</v>
      </c>
      <c r="B129" s="5" t="s">
        <v>26</v>
      </c>
      <c r="C129" s="16">
        <v>30</v>
      </c>
      <c r="D129" s="16" t="s">
        <v>84</v>
      </c>
      <c r="E129" s="16" t="s">
        <v>35</v>
      </c>
      <c r="F129" s="16">
        <v>35.5</v>
      </c>
      <c r="G129" s="16"/>
      <c r="H129" s="16">
        <f t="shared" si="1"/>
        <v>35.5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31" s="22" customFormat="1" ht="15" customHeight="1" x14ac:dyDescent="0.25">
      <c r="A130" s="16">
        <v>17</v>
      </c>
      <c r="B130" s="5" t="s">
        <v>26</v>
      </c>
      <c r="C130" s="16">
        <v>30</v>
      </c>
      <c r="D130" s="16" t="s">
        <v>222</v>
      </c>
      <c r="E130" s="16" t="s">
        <v>35</v>
      </c>
      <c r="F130" s="16">
        <v>48.7</v>
      </c>
      <c r="G130" s="16"/>
      <c r="H130" s="16">
        <f t="shared" ref="H130:H192" si="2">IF(G130=0,F130,G130)</f>
        <v>48.7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31" s="22" customFormat="1" ht="15" customHeight="1" x14ac:dyDescent="0.25">
      <c r="A131" s="16">
        <v>17</v>
      </c>
      <c r="B131" s="5" t="s">
        <v>147</v>
      </c>
      <c r="C131" s="16">
        <v>33</v>
      </c>
      <c r="D131" s="16" t="s">
        <v>67</v>
      </c>
      <c r="E131" s="16" t="s">
        <v>35</v>
      </c>
      <c r="F131" s="16">
        <v>23.52</v>
      </c>
      <c r="G131" s="16"/>
      <c r="H131" s="16">
        <f t="shared" si="2"/>
        <v>23.52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31" s="22" customFormat="1" ht="15" customHeight="1" x14ac:dyDescent="0.25">
      <c r="A132" s="16">
        <v>17</v>
      </c>
      <c r="B132" s="5" t="s">
        <v>123</v>
      </c>
      <c r="C132" s="16">
        <v>30</v>
      </c>
      <c r="D132" s="16" t="s">
        <v>101</v>
      </c>
      <c r="E132" s="16" t="s">
        <v>35</v>
      </c>
      <c r="F132" s="16">
        <v>19</v>
      </c>
      <c r="G132" s="16"/>
      <c r="H132" s="16">
        <f t="shared" si="2"/>
        <v>19</v>
      </c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31" s="22" customFormat="1" ht="15" customHeight="1" x14ac:dyDescent="0.25">
      <c r="A133" s="16">
        <v>17</v>
      </c>
      <c r="B133" s="5" t="s">
        <v>124</v>
      </c>
      <c r="C133" s="16">
        <v>60</v>
      </c>
      <c r="D133" s="16" t="s">
        <v>45</v>
      </c>
      <c r="E133" s="16" t="s">
        <v>35</v>
      </c>
      <c r="F133" s="16">
        <v>16</v>
      </c>
      <c r="G133" s="16"/>
      <c r="H133" s="16">
        <f t="shared" si="2"/>
        <v>16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31" s="22" customFormat="1" ht="15" customHeight="1" x14ac:dyDescent="0.25">
      <c r="A134" s="16">
        <v>17</v>
      </c>
      <c r="B134" s="5" t="s">
        <v>32</v>
      </c>
      <c r="C134" s="16">
        <v>60</v>
      </c>
      <c r="D134" s="16" t="s">
        <v>105</v>
      </c>
      <c r="E134" s="16" t="s">
        <v>35</v>
      </c>
      <c r="F134" s="16">
        <v>18.5</v>
      </c>
      <c r="G134" s="16"/>
      <c r="H134" s="16">
        <f t="shared" si="2"/>
        <v>18.5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31" s="22" customFormat="1" ht="15" customHeight="1" x14ac:dyDescent="0.25">
      <c r="A135" s="16">
        <v>17</v>
      </c>
      <c r="B135" s="5" t="s">
        <v>25</v>
      </c>
      <c r="C135" s="16">
        <v>60</v>
      </c>
      <c r="D135" s="16" t="s">
        <v>76</v>
      </c>
      <c r="E135" s="16" t="s">
        <v>255</v>
      </c>
      <c r="F135" s="16">
        <v>25.75</v>
      </c>
      <c r="G135" s="16"/>
      <c r="H135" s="16">
        <f t="shared" si="2"/>
        <v>25.75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31" s="22" customFormat="1" ht="15" customHeight="1" x14ac:dyDescent="0.25">
      <c r="A136" s="16">
        <v>17</v>
      </c>
      <c r="B136" s="5" t="s">
        <v>24</v>
      </c>
      <c r="C136" s="16">
        <v>31</v>
      </c>
      <c r="D136" s="16" t="s">
        <v>57</v>
      </c>
      <c r="E136" s="16" t="s">
        <v>35</v>
      </c>
      <c r="F136" s="16">
        <v>24.9</v>
      </c>
      <c r="G136" s="16"/>
      <c r="H136" s="16">
        <f t="shared" si="2"/>
        <v>24.9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31" s="40" customFormat="1" ht="15" customHeight="1" thickBot="1" x14ac:dyDescent="0.3">
      <c r="A137" s="38">
        <v>17</v>
      </c>
      <c r="B137" s="39" t="s">
        <v>29</v>
      </c>
      <c r="C137" s="38">
        <v>30</v>
      </c>
      <c r="D137" s="38" t="s">
        <v>94</v>
      </c>
      <c r="E137" s="38" t="s">
        <v>35</v>
      </c>
      <c r="F137" s="38">
        <v>19.899999999999999</v>
      </c>
      <c r="G137" s="38"/>
      <c r="H137" s="16">
        <f t="shared" si="2"/>
        <v>19.899999999999999</v>
      </c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31" s="43" customFormat="1" ht="15" customHeight="1" x14ac:dyDescent="0.25">
      <c r="A138" s="41">
        <v>18</v>
      </c>
      <c r="B138" s="42" t="s">
        <v>28</v>
      </c>
      <c r="C138" s="41">
        <v>30</v>
      </c>
      <c r="D138" s="41" t="s">
        <v>90</v>
      </c>
      <c r="E138" s="41" t="s">
        <v>35</v>
      </c>
      <c r="F138" s="41">
        <v>8</v>
      </c>
      <c r="G138" s="41"/>
      <c r="H138" s="16">
        <f t="shared" si="2"/>
        <v>8</v>
      </c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31" s="22" customFormat="1" ht="15" customHeight="1" x14ac:dyDescent="0.25">
      <c r="A139" s="16">
        <v>18</v>
      </c>
      <c r="B139" s="5" t="s">
        <v>120</v>
      </c>
      <c r="C139" s="16">
        <v>35</v>
      </c>
      <c r="D139" s="16" t="s">
        <v>195</v>
      </c>
      <c r="E139" s="16" t="s">
        <v>35</v>
      </c>
      <c r="F139" s="16">
        <v>6.32</v>
      </c>
      <c r="G139" s="16"/>
      <c r="H139" s="16">
        <f t="shared" si="2"/>
        <v>6.32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31" s="22" customFormat="1" ht="15" customHeight="1" x14ac:dyDescent="0.25">
      <c r="A140" s="16">
        <v>18</v>
      </c>
      <c r="B140" s="5" t="s">
        <v>124</v>
      </c>
      <c r="C140" s="16">
        <v>60</v>
      </c>
      <c r="D140" s="16" t="s">
        <v>44</v>
      </c>
      <c r="E140" s="16" t="s">
        <v>35</v>
      </c>
      <c r="F140" s="16">
        <v>9</v>
      </c>
      <c r="G140" s="16"/>
      <c r="H140" s="16">
        <f t="shared" si="2"/>
        <v>9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31" s="22" customFormat="1" ht="15" customHeight="1" x14ac:dyDescent="0.25">
      <c r="A141" s="16">
        <v>18</v>
      </c>
      <c r="B141" s="5" t="s">
        <v>25</v>
      </c>
      <c r="C141" s="16">
        <v>60</v>
      </c>
      <c r="D141" s="16" t="s">
        <v>75</v>
      </c>
      <c r="E141" s="16" t="s">
        <v>35</v>
      </c>
      <c r="F141" s="16">
        <v>5.15</v>
      </c>
      <c r="G141" s="16"/>
      <c r="H141" s="16">
        <f t="shared" si="2"/>
        <v>5.15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31" s="22" customFormat="1" ht="15" customHeight="1" x14ac:dyDescent="0.25">
      <c r="A142" s="16">
        <v>18</v>
      </c>
      <c r="B142" s="5" t="s">
        <v>24</v>
      </c>
      <c r="C142" s="16">
        <v>31</v>
      </c>
      <c r="D142" s="16" t="s">
        <v>276</v>
      </c>
      <c r="E142" s="16" t="s">
        <v>35</v>
      </c>
      <c r="F142" s="16">
        <v>39.799999999999997</v>
      </c>
      <c r="G142" s="16"/>
      <c r="H142" s="16">
        <f t="shared" si="2"/>
        <v>39.799999999999997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31" s="40" customFormat="1" ht="15" customHeight="1" thickBot="1" x14ac:dyDescent="0.3">
      <c r="A143" s="38">
        <v>18</v>
      </c>
      <c r="B143" s="39" t="s">
        <v>29</v>
      </c>
      <c r="C143" s="38">
        <v>30</v>
      </c>
      <c r="D143" s="38" t="s">
        <v>306</v>
      </c>
      <c r="E143" s="38" t="s">
        <v>35</v>
      </c>
      <c r="F143" s="38">
        <v>3.65</v>
      </c>
      <c r="G143" s="38"/>
      <c r="H143" s="16">
        <f t="shared" si="2"/>
        <v>3.65</v>
      </c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31" s="43" customFormat="1" ht="15" customHeight="1" x14ac:dyDescent="0.25">
      <c r="A144" s="41">
        <v>19</v>
      </c>
      <c r="B144" s="42" t="s">
        <v>119</v>
      </c>
      <c r="C144" s="41">
        <v>30</v>
      </c>
      <c r="D144" s="41" t="s">
        <v>181</v>
      </c>
      <c r="E144" s="41" t="s">
        <v>35</v>
      </c>
      <c r="F144" s="41">
        <v>16.899999999999999</v>
      </c>
      <c r="G144" s="41"/>
      <c r="H144" s="16">
        <f t="shared" si="2"/>
        <v>16.899999999999999</v>
      </c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</row>
    <row r="145" spans="1:31" s="22" customFormat="1" ht="15" customHeight="1" x14ac:dyDescent="0.25">
      <c r="A145" s="16">
        <v>19</v>
      </c>
      <c r="B145" s="5" t="s">
        <v>120</v>
      </c>
      <c r="C145" s="16">
        <v>35</v>
      </c>
      <c r="D145" s="16" t="s">
        <v>185</v>
      </c>
      <c r="E145" s="16" t="s">
        <v>35</v>
      </c>
      <c r="F145" s="16">
        <v>19.86</v>
      </c>
      <c r="G145" s="16"/>
      <c r="H145" s="16">
        <f t="shared" si="2"/>
        <v>19.86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s="16" customFormat="1" ht="15" customHeight="1" x14ac:dyDescent="0.25">
      <c r="A146" s="16">
        <v>19</v>
      </c>
      <c r="B146" s="5" t="s">
        <v>26</v>
      </c>
      <c r="C146" s="16">
        <v>30</v>
      </c>
      <c r="D146" s="16" t="s">
        <v>181</v>
      </c>
      <c r="E146" s="16" t="s">
        <v>35</v>
      </c>
      <c r="F146" s="16">
        <v>18.5</v>
      </c>
      <c r="H146" s="16">
        <f t="shared" si="2"/>
        <v>18.5</v>
      </c>
    </row>
    <row r="147" spans="1:31" s="16" customFormat="1" ht="15" customHeight="1" x14ac:dyDescent="0.25">
      <c r="A147" s="16">
        <v>19</v>
      </c>
      <c r="B147" s="5" t="s">
        <v>124</v>
      </c>
      <c r="C147" s="16">
        <v>60</v>
      </c>
      <c r="D147" s="16" t="s">
        <v>181</v>
      </c>
      <c r="E147" s="16" t="s">
        <v>35</v>
      </c>
      <c r="F147" s="16">
        <v>19.5</v>
      </c>
      <c r="H147" s="16">
        <f t="shared" si="2"/>
        <v>19.5</v>
      </c>
    </row>
    <row r="148" spans="1:31" s="16" customFormat="1" ht="15" customHeight="1" x14ac:dyDescent="0.25">
      <c r="A148" s="16">
        <v>19</v>
      </c>
      <c r="B148" s="5" t="s">
        <v>31</v>
      </c>
      <c r="C148" s="16">
        <v>60</v>
      </c>
      <c r="D148" s="16" t="s">
        <v>181</v>
      </c>
      <c r="E148" s="16" t="s">
        <v>35</v>
      </c>
      <c r="F148" s="16">
        <v>22</v>
      </c>
      <c r="H148" s="16">
        <f t="shared" si="2"/>
        <v>22</v>
      </c>
    </row>
    <row r="149" spans="1:31" s="16" customFormat="1" ht="15" customHeight="1" x14ac:dyDescent="0.25">
      <c r="A149" s="16">
        <v>19</v>
      </c>
      <c r="B149" s="5" t="s">
        <v>32</v>
      </c>
      <c r="C149" s="16">
        <v>60</v>
      </c>
      <c r="D149" s="16" t="s">
        <v>282</v>
      </c>
      <c r="E149" s="16" t="s">
        <v>35</v>
      </c>
      <c r="F149" s="16">
        <v>18.5</v>
      </c>
      <c r="H149" s="16">
        <f t="shared" si="2"/>
        <v>18.5</v>
      </c>
    </row>
    <row r="150" spans="1:31" s="40" customFormat="1" ht="15" customHeight="1" thickBot="1" x14ac:dyDescent="0.3">
      <c r="A150" s="38">
        <v>19</v>
      </c>
      <c r="B150" s="39" t="s">
        <v>29</v>
      </c>
      <c r="C150" s="38">
        <v>30</v>
      </c>
      <c r="D150" s="38" t="s">
        <v>181</v>
      </c>
      <c r="E150" s="38" t="s">
        <v>35</v>
      </c>
      <c r="F150" s="38">
        <v>17.82</v>
      </c>
      <c r="G150" s="38"/>
      <c r="H150" s="16">
        <f t="shared" si="2"/>
        <v>17.82</v>
      </c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</row>
    <row r="151" spans="1:31" s="43" customFormat="1" ht="15" customHeight="1" x14ac:dyDescent="0.25">
      <c r="A151" s="41">
        <v>20</v>
      </c>
      <c r="B151" s="42" t="s">
        <v>28</v>
      </c>
      <c r="C151" s="41">
        <v>30</v>
      </c>
      <c r="D151" s="41" t="s">
        <v>157</v>
      </c>
      <c r="E151" s="41" t="s">
        <v>37</v>
      </c>
      <c r="F151" s="41">
        <v>24</v>
      </c>
      <c r="G151" s="41"/>
      <c r="H151" s="16">
        <f t="shared" si="2"/>
        <v>24</v>
      </c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</row>
    <row r="152" spans="1:31" s="22" customFormat="1" ht="15" customHeight="1" x14ac:dyDescent="0.25">
      <c r="A152" s="16">
        <v>20</v>
      </c>
      <c r="B152" s="5" t="s">
        <v>26</v>
      </c>
      <c r="C152" s="16">
        <v>30</v>
      </c>
      <c r="D152" s="16" t="s">
        <v>223</v>
      </c>
      <c r="E152" s="16" t="s">
        <v>37</v>
      </c>
      <c r="F152" s="16">
        <v>37.6</v>
      </c>
      <c r="G152" s="16"/>
      <c r="H152" s="16">
        <f t="shared" si="2"/>
        <v>37.6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 spans="1:31" s="16" customFormat="1" ht="15" customHeight="1" x14ac:dyDescent="0.25">
      <c r="A153" s="16">
        <v>20</v>
      </c>
      <c r="B153" s="5" t="s">
        <v>31</v>
      </c>
      <c r="C153" s="16">
        <v>60</v>
      </c>
      <c r="D153" s="16" t="s">
        <v>283</v>
      </c>
      <c r="E153" s="16" t="s">
        <v>37</v>
      </c>
      <c r="F153" s="16">
        <v>46</v>
      </c>
      <c r="H153" s="16">
        <f t="shared" si="2"/>
        <v>46</v>
      </c>
    </row>
    <row r="154" spans="1:31" s="22" customFormat="1" ht="15" customHeight="1" x14ac:dyDescent="0.25">
      <c r="A154" s="16">
        <v>20</v>
      </c>
      <c r="B154" s="5" t="s">
        <v>32</v>
      </c>
      <c r="C154" s="16">
        <v>60</v>
      </c>
      <c r="D154" s="16" t="s">
        <v>283</v>
      </c>
      <c r="E154" s="16" t="s">
        <v>37</v>
      </c>
      <c r="F154" s="16">
        <v>41.8</v>
      </c>
      <c r="G154" s="16"/>
      <c r="H154" s="16">
        <f t="shared" si="2"/>
        <v>41.8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 spans="1:31" s="40" customFormat="1" ht="15" customHeight="1" thickBot="1" x14ac:dyDescent="0.3">
      <c r="A155" s="38">
        <v>20</v>
      </c>
      <c r="B155" s="39" t="s">
        <v>29</v>
      </c>
      <c r="C155" s="38">
        <v>30</v>
      </c>
      <c r="D155" s="38" t="s">
        <v>283</v>
      </c>
      <c r="E155" s="38" t="s">
        <v>37</v>
      </c>
      <c r="F155" s="38">
        <v>33.770000000000003</v>
      </c>
      <c r="G155" s="38"/>
      <c r="H155" s="16">
        <f t="shared" si="2"/>
        <v>33.770000000000003</v>
      </c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</row>
    <row r="156" spans="1:31" s="43" customFormat="1" ht="15" customHeight="1" x14ac:dyDescent="0.25">
      <c r="A156" s="41">
        <v>21</v>
      </c>
      <c r="B156" s="42" t="s">
        <v>14</v>
      </c>
      <c r="C156" s="41">
        <v>30</v>
      </c>
      <c r="D156" s="41" t="s">
        <v>173</v>
      </c>
      <c r="E156" s="41" t="s">
        <v>42</v>
      </c>
      <c r="F156" s="41">
        <v>10.06</v>
      </c>
      <c r="G156" s="41"/>
      <c r="H156" s="16">
        <f>IF(G156=0,F156/8*10,G156/8*10)</f>
        <v>12.575000000000001</v>
      </c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</row>
    <row r="157" spans="1:31" s="22" customFormat="1" ht="15" customHeight="1" x14ac:dyDescent="0.25">
      <c r="A157" s="16">
        <v>21</v>
      </c>
      <c r="B157" s="5" t="s">
        <v>119</v>
      </c>
      <c r="C157" s="16">
        <v>30</v>
      </c>
      <c r="D157" s="16" t="s">
        <v>173</v>
      </c>
      <c r="E157" s="16" t="s">
        <v>77</v>
      </c>
      <c r="F157" s="16">
        <v>7</v>
      </c>
      <c r="G157" s="16"/>
      <c r="H157" s="16">
        <f>IF(G157=0,F157/5*10,G157/5*10)</f>
        <v>14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1:31" s="22" customFormat="1" ht="15" customHeight="1" x14ac:dyDescent="0.25">
      <c r="A158" s="16">
        <v>21</v>
      </c>
      <c r="B158" s="5" t="s">
        <v>120</v>
      </c>
      <c r="C158" s="16">
        <v>35</v>
      </c>
      <c r="D158" s="16" t="s">
        <v>173</v>
      </c>
      <c r="E158" s="16" t="s">
        <v>77</v>
      </c>
      <c r="F158" s="16">
        <v>12.72</v>
      </c>
      <c r="G158" s="16"/>
      <c r="H158" s="16">
        <f t="shared" ref="H158:H160" si="3">IF(G158=0,F158/5*10,G158/5*10)</f>
        <v>25.44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1:31" s="22" customFormat="1" ht="15" customHeight="1" x14ac:dyDescent="0.25">
      <c r="A159" s="16">
        <v>21</v>
      </c>
      <c r="B159" s="5" t="s">
        <v>26</v>
      </c>
      <c r="C159" s="16">
        <v>30</v>
      </c>
      <c r="D159" s="16" t="s">
        <v>173</v>
      </c>
      <c r="E159" s="16" t="s">
        <v>70</v>
      </c>
      <c r="F159" s="16">
        <v>9.3000000000000007</v>
      </c>
      <c r="G159" s="16"/>
      <c r="H159" s="16">
        <f t="shared" si="3"/>
        <v>18.600000000000001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1:31" s="22" customFormat="1" ht="15" customHeight="1" x14ac:dyDescent="0.25">
      <c r="A160" s="16">
        <v>21</v>
      </c>
      <c r="B160" s="5" t="s">
        <v>123</v>
      </c>
      <c r="C160" s="16">
        <v>30</v>
      </c>
      <c r="D160" s="16" t="s">
        <v>234</v>
      </c>
      <c r="E160" s="16" t="s">
        <v>77</v>
      </c>
      <c r="F160" s="16">
        <v>8</v>
      </c>
      <c r="G160" s="16"/>
      <c r="H160" s="16">
        <f t="shared" si="3"/>
        <v>16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1:31" s="22" customFormat="1" ht="15" customHeight="1" x14ac:dyDescent="0.25">
      <c r="A161" s="16">
        <v>21</v>
      </c>
      <c r="B161" s="5" t="s">
        <v>124</v>
      </c>
      <c r="C161" s="16">
        <v>60</v>
      </c>
      <c r="D161" s="16" t="s">
        <v>173</v>
      </c>
      <c r="E161" s="16" t="s">
        <v>42</v>
      </c>
      <c r="F161" s="16">
        <v>9</v>
      </c>
      <c r="G161" s="16"/>
      <c r="H161" s="16">
        <f>IF(G161=0,F161/8*10,G161/8*10)</f>
        <v>11.25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1:31" s="22" customFormat="1" ht="15" customHeight="1" x14ac:dyDescent="0.25">
      <c r="A162" s="16">
        <v>21</v>
      </c>
      <c r="B162" s="5" t="s">
        <v>32</v>
      </c>
      <c r="C162" s="16">
        <v>60</v>
      </c>
      <c r="D162" s="16" t="s">
        <v>173</v>
      </c>
      <c r="E162" s="16" t="s">
        <v>42</v>
      </c>
      <c r="F162" s="16">
        <v>12.35</v>
      </c>
      <c r="G162" s="16"/>
      <c r="H162" s="16">
        <f>IF(G162=0,F162/8*10,G162/8*10)</f>
        <v>15.4375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1:31" s="22" customFormat="1" ht="15" customHeight="1" x14ac:dyDescent="0.25">
      <c r="A163" s="16">
        <v>21</v>
      </c>
      <c r="B163" s="5" t="s">
        <v>30</v>
      </c>
      <c r="C163" s="16">
        <v>30</v>
      </c>
      <c r="D163" s="16" t="s">
        <v>234</v>
      </c>
      <c r="E163" s="16" t="s">
        <v>77</v>
      </c>
      <c r="F163" s="16">
        <v>7.45</v>
      </c>
      <c r="G163" s="16"/>
      <c r="H163" s="16">
        <f>IF(G163=0,F163/5*10,G163/5*10)</f>
        <v>14.9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1:31" s="22" customFormat="1" ht="15" customHeight="1" x14ac:dyDescent="0.25">
      <c r="A164" s="16">
        <v>21</v>
      </c>
      <c r="B164" s="5" t="s">
        <v>125</v>
      </c>
      <c r="C164" s="16">
        <v>30</v>
      </c>
      <c r="D164" s="16" t="s">
        <v>173</v>
      </c>
      <c r="E164" s="16" t="s">
        <v>77</v>
      </c>
      <c r="F164" s="16">
        <v>5.93</v>
      </c>
      <c r="G164" s="16"/>
      <c r="H164" s="16">
        <f>IF(G164=0,F164/5*10,G164/5*10)</f>
        <v>11.86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1:31" s="22" customFormat="1" ht="15" customHeight="1" x14ac:dyDescent="0.25">
      <c r="A165" s="16">
        <v>21</v>
      </c>
      <c r="B165" s="5" t="s">
        <v>25</v>
      </c>
      <c r="C165" s="16">
        <v>60</v>
      </c>
      <c r="D165" s="16" t="s">
        <v>234</v>
      </c>
      <c r="E165" s="16" t="s">
        <v>42</v>
      </c>
      <c r="F165" s="16">
        <v>12.88</v>
      </c>
      <c r="G165" s="16"/>
      <c r="H165" s="16">
        <f>IF(G165=0,F165/8*10,G165/8*10)</f>
        <v>16.100000000000001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1:31" s="22" customFormat="1" ht="15" customHeight="1" x14ac:dyDescent="0.25">
      <c r="A166" s="16">
        <v>21</v>
      </c>
      <c r="B166" s="5" t="s">
        <v>29</v>
      </c>
      <c r="C166" s="16">
        <v>30</v>
      </c>
      <c r="D166" s="16" t="s">
        <v>307</v>
      </c>
      <c r="E166" s="16" t="s">
        <v>77</v>
      </c>
      <c r="F166" s="16">
        <v>9.75</v>
      </c>
      <c r="G166" s="16"/>
      <c r="H166" s="16">
        <f>IF(G166=0,F166/5*10,G166/5*10)</f>
        <v>19.5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1:31" s="40" customFormat="1" ht="15" customHeight="1" thickBot="1" x14ac:dyDescent="0.3">
      <c r="A167" s="38">
        <v>21</v>
      </c>
      <c r="B167" s="39" t="s">
        <v>29</v>
      </c>
      <c r="C167" s="38">
        <v>30</v>
      </c>
      <c r="D167" s="38" t="s">
        <v>308</v>
      </c>
      <c r="E167" s="38" t="s">
        <v>38</v>
      </c>
      <c r="F167" s="38">
        <v>7.5</v>
      </c>
      <c r="G167" s="38"/>
      <c r="H167" s="16">
        <f t="shared" si="2"/>
        <v>7.5</v>
      </c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r="168" spans="1:31" s="43" customFormat="1" ht="15" customHeight="1" x14ac:dyDescent="0.25">
      <c r="A168" s="41">
        <v>22</v>
      </c>
      <c r="B168" s="42" t="s">
        <v>25</v>
      </c>
      <c r="C168" s="41">
        <v>60</v>
      </c>
      <c r="D168" s="41" t="s">
        <v>259</v>
      </c>
      <c r="E168" s="41" t="s">
        <v>39</v>
      </c>
      <c r="F168" s="41">
        <v>6.44</v>
      </c>
      <c r="G168" s="41"/>
      <c r="H168" s="16">
        <f>IF(G168=0,F168/2,G168/2)</f>
        <v>3.22</v>
      </c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</row>
    <row r="169" spans="1:31" s="40" customFormat="1" ht="15" customHeight="1" thickBot="1" x14ac:dyDescent="0.3">
      <c r="A169" s="38">
        <v>22</v>
      </c>
      <c r="B169" s="39" t="s">
        <v>29</v>
      </c>
      <c r="C169" s="38">
        <v>30</v>
      </c>
      <c r="D169" s="38" t="s">
        <v>259</v>
      </c>
      <c r="E169" s="38" t="s">
        <v>206</v>
      </c>
      <c r="F169" s="38">
        <v>2.5299999999999998</v>
      </c>
      <c r="G169" s="38"/>
      <c r="H169" s="16">
        <f t="shared" si="2"/>
        <v>2.5299999999999998</v>
      </c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</row>
    <row r="170" spans="1:31" s="43" customFormat="1" ht="15" customHeight="1" x14ac:dyDescent="0.25">
      <c r="A170" s="41">
        <v>23</v>
      </c>
      <c r="B170" s="42" t="s">
        <v>28</v>
      </c>
      <c r="C170" s="41">
        <v>30</v>
      </c>
      <c r="D170" s="41" t="s">
        <v>158</v>
      </c>
      <c r="E170" s="41" t="s">
        <v>35</v>
      </c>
      <c r="F170" s="41">
        <v>19</v>
      </c>
      <c r="G170" s="41"/>
      <c r="H170" s="16">
        <f t="shared" si="2"/>
        <v>19</v>
      </c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</row>
    <row r="171" spans="1:31" s="22" customFormat="1" ht="15" customHeight="1" x14ac:dyDescent="0.25">
      <c r="A171" s="16">
        <v>23</v>
      </c>
      <c r="B171" s="5" t="s">
        <v>119</v>
      </c>
      <c r="C171" s="16">
        <v>30</v>
      </c>
      <c r="D171" s="16" t="s">
        <v>97</v>
      </c>
      <c r="E171" s="16" t="s">
        <v>35</v>
      </c>
      <c r="F171" s="16">
        <v>23.4</v>
      </c>
      <c r="G171" s="16"/>
      <c r="H171" s="16">
        <f t="shared" si="2"/>
        <v>23.4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s="22" customFormat="1" ht="15" customHeight="1" x14ac:dyDescent="0.25">
      <c r="A172" s="16">
        <v>23</v>
      </c>
      <c r="B172" s="5" t="s">
        <v>120</v>
      </c>
      <c r="C172" s="16">
        <v>35</v>
      </c>
      <c r="D172" s="16" t="s">
        <v>196</v>
      </c>
      <c r="E172" s="16" t="s">
        <v>35</v>
      </c>
      <c r="F172" s="16">
        <v>17.36</v>
      </c>
      <c r="G172" s="16"/>
      <c r="H172" s="16">
        <f t="shared" si="2"/>
        <v>17.36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s="22" customFormat="1" ht="15" customHeight="1" x14ac:dyDescent="0.25">
      <c r="A173" s="16">
        <v>23</v>
      </c>
      <c r="B173" s="5" t="s">
        <v>26</v>
      </c>
      <c r="C173" s="16">
        <v>30</v>
      </c>
      <c r="D173" s="16" t="s">
        <v>85</v>
      </c>
      <c r="E173" s="16" t="s">
        <v>35</v>
      </c>
      <c r="F173" s="16">
        <v>32.799999999999997</v>
      </c>
      <c r="G173" s="16"/>
      <c r="H173" s="16">
        <f t="shared" si="2"/>
        <v>32.799999999999997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s="22" customFormat="1" ht="15" customHeight="1" x14ac:dyDescent="0.25">
      <c r="A174" s="16">
        <v>23</v>
      </c>
      <c r="B174" s="5" t="s">
        <v>147</v>
      </c>
      <c r="C174" s="16">
        <v>33</v>
      </c>
      <c r="D174" s="16" t="s">
        <v>238</v>
      </c>
      <c r="E174" s="16" t="s">
        <v>35</v>
      </c>
      <c r="F174" s="16">
        <v>24.48</v>
      </c>
      <c r="G174" s="16"/>
      <c r="H174" s="16">
        <f t="shared" si="2"/>
        <v>24.48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s="22" customFormat="1" ht="15" customHeight="1" x14ac:dyDescent="0.25">
      <c r="A175" s="16">
        <v>23</v>
      </c>
      <c r="B175" s="5" t="s">
        <v>147</v>
      </c>
      <c r="C175" s="16">
        <v>33</v>
      </c>
      <c r="D175" s="16" t="s">
        <v>68</v>
      </c>
      <c r="E175" s="16" t="s">
        <v>35</v>
      </c>
      <c r="F175" s="16">
        <v>25.44</v>
      </c>
      <c r="G175" s="16"/>
      <c r="H175" s="16">
        <f t="shared" si="2"/>
        <v>25.44</v>
      </c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s="22" customFormat="1" ht="15" customHeight="1" x14ac:dyDescent="0.25">
      <c r="A176" s="16">
        <v>23</v>
      </c>
      <c r="B176" s="5" t="s">
        <v>124</v>
      </c>
      <c r="C176" s="16">
        <v>60</v>
      </c>
      <c r="D176" s="16" t="s">
        <v>46</v>
      </c>
      <c r="E176" s="16" t="s">
        <v>38</v>
      </c>
      <c r="F176" s="16">
        <v>17</v>
      </c>
      <c r="G176" s="16"/>
      <c r="H176" s="16">
        <f>IF(G176=0,F176/10,G176/10)</f>
        <v>1.7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s="16" customFormat="1" ht="15" customHeight="1" x14ac:dyDescent="0.25">
      <c r="A177" s="16">
        <v>23</v>
      </c>
      <c r="B177" s="5" t="s">
        <v>31</v>
      </c>
      <c r="C177" s="16">
        <v>60</v>
      </c>
      <c r="D177" s="16" t="s">
        <v>85</v>
      </c>
      <c r="E177" s="16" t="s">
        <v>35</v>
      </c>
      <c r="F177" s="16">
        <v>39</v>
      </c>
      <c r="H177" s="16">
        <f t="shared" si="2"/>
        <v>39</v>
      </c>
    </row>
    <row r="178" spans="1:31" s="22" customFormat="1" ht="15" customHeight="1" x14ac:dyDescent="0.25">
      <c r="A178" s="16">
        <v>23</v>
      </c>
      <c r="B178" s="5" t="s">
        <v>32</v>
      </c>
      <c r="C178" s="16">
        <v>60</v>
      </c>
      <c r="D178" s="16" t="s">
        <v>106</v>
      </c>
      <c r="E178" s="16" t="s">
        <v>35</v>
      </c>
      <c r="F178" s="16">
        <v>25</v>
      </c>
      <c r="G178" s="16"/>
      <c r="H178" s="16">
        <f t="shared" si="2"/>
        <v>25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s="22" customFormat="1" ht="15" customHeight="1" thickBot="1" x14ac:dyDescent="0.3">
      <c r="A179" s="16">
        <v>23</v>
      </c>
      <c r="B179" s="5" t="s">
        <v>24</v>
      </c>
      <c r="C179" s="16">
        <v>31</v>
      </c>
      <c r="D179" s="16" t="s">
        <v>58</v>
      </c>
      <c r="E179" s="16" t="s">
        <v>35</v>
      </c>
      <c r="F179" s="16">
        <v>14</v>
      </c>
      <c r="G179" s="16"/>
      <c r="H179" s="16">
        <f t="shared" si="2"/>
        <v>14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s="43" customFormat="1" ht="15" customHeight="1" x14ac:dyDescent="0.25">
      <c r="A180" s="41">
        <v>24</v>
      </c>
      <c r="B180" s="42" t="s">
        <v>28</v>
      </c>
      <c r="C180" s="41">
        <v>30</v>
      </c>
      <c r="D180" s="41" t="s">
        <v>159</v>
      </c>
      <c r="E180" s="41" t="s">
        <v>66</v>
      </c>
      <c r="F180" s="41">
        <v>141</v>
      </c>
      <c r="G180" s="41"/>
      <c r="H180" s="16">
        <f>IF(G180=0,F180/1.5*10,G180/1.5*10)</f>
        <v>940</v>
      </c>
      <c r="I180" s="41"/>
      <c r="J180" s="41"/>
      <c r="K180" s="41">
        <f>150/1.5*10</f>
        <v>1000</v>
      </c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</row>
    <row r="181" spans="1:31" s="22" customFormat="1" ht="15" customHeight="1" x14ac:dyDescent="0.25">
      <c r="A181" s="16">
        <v>24</v>
      </c>
      <c r="B181" s="5" t="s">
        <v>120</v>
      </c>
      <c r="C181" s="16">
        <v>35</v>
      </c>
      <c r="D181" s="16" t="s">
        <v>197</v>
      </c>
      <c r="E181" s="16" t="s">
        <v>37</v>
      </c>
      <c r="F181" s="16">
        <v>13.36</v>
      </c>
      <c r="G181" s="16"/>
      <c r="H181" s="16">
        <f t="shared" si="2"/>
        <v>13.36</v>
      </c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 spans="1:31" s="40" customFormat="1" ht="15" customHeight="1" thickBot="1" x14ac:dyDescent="0.3">
      <c r="A182" s="38">
        <v>24</v>
      </c>
      <c r="B182" s="39" t="s">
        <v>124</v>
      </c>
      <c r="C182" s="38">
        <v>60</v>
      </c>
      <c r="D182" s="38" t="s">
        <v>229</v>
      </c>
      <c r="E182" s="38" t="s">
        <v>38</v>
      </c>
      <c r="F182" s="38">
        <v>9</v>
      </c>
      <c r="G182" s="38"/>
      <c r="H182" s="16">
        <f t="shared" si="2"/>
        <v>9</v>
      </c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</row>
    <row r="183" spans="1:31" s="46" customFormat="1" ht="15" customHeight="1" thickBot="1" x14ac:dyDescent="0.3">
      <c r="A183" s="44">
        <v>25</v>
      </c>
      <c r="B183" s="45" t="s">
        <v>124</v>
      </c>
      <c r="C183" s="44">
        <v>60</v>
      </c>
      <c r="D183" s="44" t="s">
        <v>229</v>
      </c>
      <c r="E183" s="44" t="s">
        <v>38</v>
      </c>
      <c r="F183" s="44">
        <v>9</v>
      </c>
      <c r="G183" s="44"/>
      <c r="H183" s="16">
        <f t="shared" si="2"/>
        <v>9</v>
      </c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</row>
    <row r="184" spans="1:31" s="43" customFormat="1" ht="15" customHeight="1" x14ac:dyDescent="0.25">
      <c r="A184" s="41">
        <v>26</v>
      </c>
      <c r="B184" s="42" t="s">
        <v>120</v>
      </c>
      <c r="C184" s="41">
        <v>35</v>
      </c>
      <c r="D184" s="41" t="s">
        <v>198</v>
      </c>
      <c r="E184" s="41" t="s">
        <v>199</v>
      </c>
      <c r="F184" s="41">
        <v>8.24</v>
      </c>
      <c r="G184" s="41"/>
      <c r="H184" s="16">
        <f t="shared" si="2"/>
        <v>8.24</v>
      </c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</row>
    <row r="185" spans="1:31" s="40" customFormat="1" ht="15" customHeight="1" thickBot="1" x14ac:dyDescent="0.3">
      <c r="A185" s="38">
        <v>26</v>
      </c>
      <c r="B185" s="39" t="s">
        <v>124</v>
      </c>
      <c r="C185" s="38">
        <v>60</v>
      </c>
      <c r="D185" s="38" t="s">
        <v>229</v>
      </c>
      <c r="E185" s="38" t="s">
        <v>38</v>
      </c>
      <c r="F185" s="38">
        <v>9</v>
      </c>
      <c r="G185" s="38"/>
      <c r="H185" s="16">
        <f t="shared" si="2"/>
        <v>9</v>
      </c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</row>
    <row r="186" spans="1:31" s="43" customFormat="1" ht="15" customHeight="1" x14ac:dyDescent="0.25">
      <c r="A186" s="41">
        <v>27</v>
      </c>
      <c r="B186" s="42" t="s">
        <v>120</v>
      </c>
      <c r="C186" s="41">
        <v>35</v>
      </c>
      <c r="D186" s="41" t="s">
        <v>200</v>
      </c>
      <c r="E186" s="41" t="s">
        <v>199</v>
      </c>
      <c r="F186" s="41">
        <v>11.76</v>
      </c>
      <c r="G186" s="41"/>
      <c r="H186" s="16">
        <f t="shared" si="2"/>
        <v>11.76</v>
      </c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</row>
    <row r="187" spans="1:31" s="22" customFormat="1" ht="15" customHeight="1" x14ac:dyDescent="0.25">
      <c r="A187" s="16">
        <v>27</v>
      </c>
      <c r="B187" s="5" t="s">
        <v>32</v>
      </c>
      <c r="C187" s="16">
        <v>60</v>
      </c>
      <c r="D187" s="16" t="s">
        <v>284</v>
      </c>
      <c r="E187" s="16" t="s">
        <v>35</v>
      </c>
      <c r="F187" s="16">
        <v>1.95</v>
      </c>
      <c r="G187" s="16"/>
      <c r="H187" s="16">
        <f t="shared" si="2"/>
        <v>1.95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s="22" customFormat="1" ht="15" customHeight="1" x14ac:dyDescent="0.25">
      <c r="A188" s="16">
        <v>27</v>
      </c>
      <c r="B188" s="5" t="s">
        <v>30</v>
      </c>
      <c r="C188" s="16">
        <v>30</v>
      </c>
      <c r="D188" s="16" t="s">
        <v>295</v>
      </c>
      <c r="E188" s="16" t="s">
        <v>296</v>
      </c>
      <c r="F188" s="16">
        <v>5.4</v>
      </c>
      <c r="G188" s="16"/>
      <c r="H188" s="16">
        <f t="shared" si="2"/>
        <v>5.4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s="40" customFormat="1" ht="15" customHeight="1" thickBot="1" x14ac:dyDescent="0.3">
      <c r="A189" s="38">
        <v>27</v>
      </c>
      <c r="B189" s="39" t="s">
        <v>29</v>
      </c>
      <c r="C189" s="38">
        <v>30</v>
      </c>
      <c r="D189" s="38" t="s">
        <v>309</v>
      </c>
      <c r="E189" s="38" t="s">
        <v>310</v>
      </c>
      <c r="F189" s="38">
        <v>2.6</v>
      </c>
      <c r="G189" s="38"/>
      <c r="H189" s="16">
        <f t="shared" si="2"/>
        <v>2.6</v>
      </c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</row>
    <row r="190" spans="1:31" s="43" customFormat="1" ht="15" customHeight="1" x14ac:dyDescent="0.25">
      <c r="A190" s="41">
        <v>28</v>
      </c>
      <c r="B190" s="42" t="s">
        <v>120</v>
      </c>
      <c r="C190" s="41">
        <v>35</v>
      </c>
      <c r="D190" s="41" t="s">
        <v>201</v>
      </c>
      <c r="E190" s="41" t="s">
        <v>35</v>
      </c>
      <c r="F190" s="41">
        <v>20.36</v>
      </c>
      <c r="G190" s="41"/>
      <c r="H190" s="16">
        <f t="shared" si="2"/>
        <v>20.36</v>
      </c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</row>
    <row r="191" spans="1:31" s="22" customFormat="1" ht="15" customHeight="1" x14ac:dyDescent="0.25">
      <c r="A191" s="16">
        <v>28</v>
      </c>
      <c r="B191" s="5" t="s">
        <v>26</v>
      </c>
      <c r="C191" s="16">
        <v>30</v>
      </c>
      <c r="D191" s="16" t="s">
        <v>82</v>
      </c>
      <c r="E191" s="16" t="s">
        <v>35</v>
      </c>
      <c r="F191" s="16">
        <v>15.9</v>
      </c>
      <c r="G191" s="16"/>
      <c r="H191" s="16">
        <f t="shared" si="2"/>
        <v>15.9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 spans="1:31" s="22" customFormat="1" ht="15" customHeight="1" x14ac:dyDescent="0.25">
      <c r="A192" s="16">
        <v>28</v>
      </c>
      <c r="B192" s="5" t="s">
        <v>147</v>
      </c>
      <c r="C192" s="16">
        <v>33</v>
      </c>
      <c r="D192" s="16" t="s">
        <v>65</v>
      </c>
      <c r="E192" s="16" t="s">
        <v>35</v>
      </c>
      <c r="F192" s="16">
        <v>14.54</v>
      </c>
      <c r="G192" s="16"/>
      <c r="H192" s="16">
        <f t="shared" si="2"/>
        <v>14.54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 spans="1:30" s="22" customFormat="1" ht="15" customHeight="1" x14ac:dyDescent="0.25">
      <c r="A193" s="16">
        <v>28</v>
      </c>
      <c r="B193" s="5" t="s">
        <v>124</v>
      </c>
      <c r="C193" s="16">
        <v>60</v>
      </c>
      <c r="D193" s="16" t="s">
        <v>73</v>
      </c>
      <c r="E193" s="16" t="s">
        <v>35</v>
      </c>
      <c r="F193" s="16">
        <v>9</v>
      </c>
      <c r="G193" s="16"/>
      <c r="H193" s="16">
        <f t="shared" ref="H193:H254" si="4">IF(G193=0,F193,G193)</f>
        <v>9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 spans="1:30" s="22" customFormat="1" ht="15" customHeight="1" x14ac:dyDescent="0.25">
      <c r="A194" s="16">
        <v>28</v>
      </c>
      <c r="B194" s="5" t="s">
        <v>32</v>
      </c>
      <c r="C194" s="16">
        <v>60</v>
      </c>
      <c r="D194" s="16" t="s">
        <v>104</v>
      </c>
      <c r="E194" s="16" t="s">
        <v>35</v>
      </c>
      <c r="F194" s="16">
        <v>18.5</v>
      </c>
      <c r="G194" s="16"/>
      <c r="H194" s="16">
        <f t="shared" si="4"/>
        <v>18.5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 spans="1:30" s="22" customFormat="1" ht="15" customHeight="1" x14ac:dyDescent="0.25">
      <c r="A195" s="16">
        <v>28</v>
      </c>
      <c r="B195" s="5" t="s">
        <v>24</v>
      </c>
      <c r="C195" s="16">
        <v>31</v>
      </c>
      <c r="D195" s="16" t="s">
        <v>55</v>
      </c>
      <c r="E195" s="16" t="s">
        <v>35</v>
      </c>
      <c r="F195" s="16">
        <v>14.9</v>
      </c>
      <c r="G195" s="16"/>
      <c r="H195" s="16">
        <f t="shared" si="4"/>
        <v>14.9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 spans="1:30" s="40" customFormat="1" ht="15" customHeight="1" thickBot="1" x14ac:dyDescent="0.3">
      <c r="A196" s="38">
        <v>28</v>
      </c>
      <c r="B196" s="39" t="s">
        <v>29</v>
      </c>
      <c r="C196" s="38">
        <v>30</v>
      </c>
      <c r="D196" s="38" t="s">
        <v>92</v>
      </c>
      <c r="E196" s="38" t="s">
        <v>35</v>
      </c>
      <c r="F196" s="38">
        <v>15.37</v>
      </c>
      <c r="G196" s="38"/>
      <c r="H196" s="16">
        <f t="shared" si="4"/>
        <v>15.37</v>
      </c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</row>
    <row r="197" spans="1:30" s="43" customFormat="1" ht="15" customHeight="1" x14ac:dyDescent="0.25">
      <c r="A197" s="41">
        <v>29</v>
      </c>
      <c r="B197" s="42" t="s">
        <v>28</v>
      </c>
      <c r="C197" s="41">
        <v>30</v>
      </c>
      <c r="D197" s="41" t="s">
        <v>160</v>
      </c>
      <c r="E197" s="41" t="s">
        <v>35</v>
      </c>
      <c r="F197" s="41">
        <v>9</v>
      </c>
      <c r="G197" s="41"/>
      <c r="H197" s="16">
        <f t="shared" si="4"/>
        <v>9</v>
      </c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</row>
    <row r="198" spans="1:30" s="22" customFormat="1" ht="15" customHeight="1" x14ac:dyDescent="0.25">
      <c r="A198" s="16">
        <v>29</v>
      </c>
      <c r="B198" s="5" t="s">
        <v>118</v>
      </c>
      <c r="C198" s="16">
        <v>30</v>
      </c>
      <c r="D198" s="16" t="s">
        <v>168</v>
      </c>
      <c r="E198" s="16" t="s">
        <v>93</v>
      </c>
      <c r="F198" s="16">
        <v>10</v>
      </c>
      <c r="G198" s="16"/>
      <c r="H198" s="16">
        <f>IF(G198=0,F198/2.5,G198/2.5)</f>
        <v>4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1:30" s="22" customFormat="1" ht="15" customHeight="1" x14ac:dyDescent="0.25">
      <c r="A199" s="16">
        <v>29</v>
      </c>
      <c r="B199" s="5" t="s">
        <v>14</v>
      </c>
      <c r="C199" s="16">
        <v>30</v>
      </c>
      <c r="D199" s="16" t="s">
        <v>174</v>
      </c>
      <c r="E199" s="16" t="s">
        <v>35</v>
      </c>
      <c r="F199" s="16">
        <v>6.4</v>
      </c>
      <c r="G199" s="16"/>
      <c r="H199" s="16">
        <f t="shared" si="4"/>
        <v>6.4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1:30" s="22" customFormat="1" ht="15" customHeight="1" x14ac:dyDescent="0.25">
      <c r="A200" s="16">
        <v>29</v>
      </c>
      <c r="B200" s="5" t="s">
        <v>119</v>
      </c>
      <c r="C200" s="16">
        <v>30</v>
      </c>
      <c r="D200" s="16" t="s">
        <v>182</v>
      </c>
      <c r="E200" s="16" t="s">
        <v>35</v>
      </c>
      <c r="F200" s="16">
        <v>12.6</v>
      </c>
      <c r="G200" s="16"/>
      <c r="H200" s="16">
        <f t="shared" si="4"/>
        <v>12.6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30" s="22" customFormat="1" ht="15" customHeight="1" x14ac:dyDescent="0.25">
      <c r="A201" s="16">
        <v>29</v>
      </c>
      <c r="B201" s="5" t="s">
        <v>120</v>
      </c>
      <c r="C201" s="16">
        <v>35</v>
      </c>
      <c r="D201" s="16" t="s">
        <v>202</v>
      </c>
      <c r="E201" s="16" t="s">
        <v>35</v>
      </c>
      <c r="F201" s="16">
        <v>19.8</v>
      </c>
      <c r="G201" s="16"/>
      <c r="H201" s="16">
        <f t="shared" si="4"/>
        <v>19.8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1:30" s="22" customFormat="1" ht="15" customHeight="1" x14ac:dyDescent="0.25">
      <c r="A202" s="16">
        <v>29</v>
      </c>
      <c r="B202" s="5" t="s">
        <v>26</v>
      </c>
      <c r="C202" s="16">
        <v>30</v>
      </c>
      <c r="D202" s="16" t="s">
        <v>160</v>
      </c>
      <c r="E202" s="16" t="s">
        <v>35</v>
      </c>
      <c r="F202" s="16">
        <v>7.25</v>
      </c>
      <c r="G202" s="16"/>
      <c r="H202" s="16">
        <f t="shared" si="4"/>
        <v>7.25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1:30" s="22" customFormat="1" ht="15" customHeight="1" x14ac:dyDescent="0.25">
      <c r="A203" s="16">
        <v>29</v>
      </c>
      <c r="B203" s="5" t="s">
        <v>26</v>
      </c>
      <c r="C203" s="16">
        <v>30</v>
      </c>
      <c r="D203" s="16" t="s">
        <v>224</v>
      </c>
      <c r="E203" s="16" t="s">
        <v>35</v>
      </c>
      <c r="F203" s="16">
        <v>10.85</v>
      </c>
      <c r="G203" s="16"/>
      <c r="H203" s="16">
        <f t="shared" si="4"/>
        <v>10.85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1:30" s="22" customFormat="1" ht="15" customHeight="1" x14ac:dyDescent="0.25">
      <c r="A204" s="16">
        <v>29</v>
      </c>
      <c r="B204" s="5" t="s">
        <v>26</v>
      </c>
      <c r="C204" s="16">
        <v>30</v>
      </c>
      <c r="D204" s="16" t="s">
        <v>182</v>
      </c>
      <c r="E204" s="16" t="s">
        <v>35</v>
      </c>
      <c r="F204" s="16">
        <v>12.4</v>
      </c>
      <c r="G204" s="16"/>
      <c r="H204" s="16">
        <f t="shared" si="4"/>
        <v>12.4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1:30" s="22" customFormat="1" ht="15" customHeight="1" x14ac:dyDescent="0.25">
      <c r="A205" s="16">
        <v>29</v>
      </c>
      <c r="B205" s="5" t="s">
        <v>124</v>
      </c>
      <c r="C205" s="16">
        <v>60</v>
      </c>
      <c r="D205" s="16" t="s">
        <v>182</v>
      </c>
      <c r="E205" s="16" t="s">
        <v>35</v>
      </c>
      <c r="F205" s="16">
        <v>14.19</v>
      </c>
      <c r="G205" s="16"/>
      <c r="H205" s="16">
        <f t="shared" si="4"/>
        <v>14.19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1:30" s="16" customFormat="1" ht="15" customHeight="1" x14ac:dyDescent="0.25">
      <c r="A206" s="16">
        <v>29</v>
      </c>
      <c r="B206" s="5" t="s">
        <v>31</v>
      </c>
      <c r="C206" s="16">
        <v>60</v>
      </c>
      <c r="D206" s="16" t="s">
        <v>168</v>
      </c>
      <c r="E206" s="16" t="s">
        <v>93</v>
      </c>
      <c r="F206" s="16">
        <v>30</v>
      </c>
      <c r="H206" s="16">
        <f>IF(G206=0,F206/2.5,G206/2.5)</f>
        <v>12</v>
      </c>
    </row>
    <row r="207" spans="1:30" s="22" customFormat="1" ht="15" customHeight="1" x14ac:dyDescent="0.25">
      <c r="A207" s="16">
        <v>29</v>
      </c>
      <c r="B207" s="5" t="s">
        <v>32</v>
      </c>
      <c r="C207" s="16">
        <v>60</v>
      </c>
      <c r="D207" s="16" t="s">
        <v>285</v>
      </c>
      <c r="E207" s="16" t="s">
        <v>35</v>
      </c>
      <c r="F207" s="16">
        <v>16.5</v>
      </c>
      <c r="G207" s="16"/>
      <c r="H207" s="16">
        <f t="shared" si="4"/>
        <v>16.5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1:30" s="22" customFormat="1" ht="15" customHeight="1" x14ac:dyDescent="0.25">
      <c r="A208" s="16">
        <v>29</v>
      </c>
      <c r="B208" s="5" t="s">
        <v>125</v>
      </c>
      <c r="C208" s="16">
        <v>30</v>
      </c>
      <c r="D208" s="16" t="s">
        <v>174</v>
      </c>
      <c r="E208" s="16" t="s">
        <v>35</v>
      </c>
      <c r="F208" s="16">
        <v>9.8800000000000008</v>
      </c>
      <c r="G208" s="16"/>
      <c r="H208" s="16">
        <f t="shared" si="4"/>
        <v>9.8800000000000008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1:32" s="22" customFormat="1" ht="15" customHeight="1" x14ac:dyDescent="0.25">
      <c r="A209" s="16">
        <v>29</v>
      </c>
      <c r="B209" s="5" t="s">
        <v>25</v>
      </c>
      <c r="C209" s="16">
        <v>60</v>
      </c>
      <c r="D209" s="16" t="s">
        <v>260</v>
      </c>
      <c r="E209" s="16" t="s">
        <v>35</v>
      </c>
      <c r="F209" s="16">
        <v>5.15</v>
      </c>
      <c r="G209" s="16"/>
      <c r="H209" s="16">
        <f t="shared" si="4"/>
        <v>5.15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1:32" s="40" customFormat="1" ht="15" customHeight="1" thickBot="1" x14ac:dyDescent="0.3">
      <c r="A210" s="38">
        <v>29</v>
      </c>
      <c r="B210" s="39" t="s">
        <v>29</v>
      </c>
      <c r="C210" s="38">
        <v>30</v>
      </c>
      <c r="D210" s="38" t="s">
        <v>311</v>
      </c>
      <c r="E210" s="38" t="s">
        <v>35</v>
      </c>
      <c r="F210" s="38">
        <v>8.06</v>
      </c>
      <c r="G210" s="38"/>
      <c r="H210" s="16">
        <f t="shared" si="4"/>
        <v>8.06</v>
      </c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 spans="1:32" s="43" customFormat="1" ht="15" customHeight="1" x14ac:dyDescent="0.25">
      <c r="A211" s="41">
        <v>30</v>
      </c>
      <c r="B211" s="42" t="s">
        <v>28</v>
      </c>
      <c r="C211" s="41">
        <v>30</v>
      </c>
      <c r="D211" s="41" t="s">
        <v>161</v>
      </c>
      <c r="E211" s="41" t="s">
        <v>162</v>
      </c>
      <c r="F211" s="41">
        <v>7</v>
      </c>
      <c r="G211" s="41"/>
      <c r="H211" s="16">
        <f t="shared" si="4"/>
        <v>7</v>
      </c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</row>
    <row r="212" spans="1:32" s="22" customFormat="1" ht="15" customHeight="1" x14ac:dyDescent="0.25">
      <c r="A212" s="16">
        <v>30</v>
      </c>
      <c r="B212" s="5" t="s">
        <v>32</v>
      </c>
      <c r="C212" s="16">
        <v>60</v>
      </c>
      <c r="D212" s="16" t="s">
        <v>286</v>
      </c>
      <c r="E212" s="16" t="s">
        <v>162</v>
      </c>
      <c r="F212" s="16">
        <v>10.4</v>
      </c>
      <c r="G212" s="16"/>
      <c r="H212" s="16">
        <f t="shared" si="4"/>
        <v>10.4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32" s="40" customFormat="1" ht="15" customHeight="1" thickBot="1" x14ac:dyDescent="0.3">
      <c r="A213" s="38">
        <v>30</v>
      </c>
      <c r="B213" s="39" t="s">
        <v>29</v>
      </c>
      <c r="C213" s="38">
        <v>30</v>
      </c>
      <c r="D213" s="38" t="s">
        <v>312</v>
      </c>
      <c r="E213" s="38" t="s">
        <v>162</v>
      </c>
      <c r="F213" s="38">
        <v>5.9</v>
      </c>
      <c r="G213" s="38"/>
      <c r="H213" s="16">
        <f t="shared" si="4"/>
        <v>5.9</v>
      </c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r="214" spans="1:32" s="43" customFormat="1" ht="15" customHeight="1" x14ac:dyDescent="0.25">
      <c r="A214" s="41">
        <v>31</v>
      </c>
      <c r="B214" s="42" t="s">
        <v>120</v>
      </c>
      <c r="C214" s="41">
        <v>35</v>
      </c>
      <c r="D214" s="41" t="s">
        <v>203</v>
      </c>
      <c r="E214" s="41" t="s">
        <v>35</v>
      </c>
      <c r="F214" s="41">
        <v>4.96</v>
      </c>
      <c r="G214" s="41"/>
      <c r="H214" s="16">
        <f t="shared" si="4"/>
        <v>4.96</v>
      </c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</row>
    <row r="215" spans="1:32" s="22" customFormat="1" ht="15" customHeight="1" x14ac:dyDescent="0.25">
      <c r="A215" s="16">
        <v>31</v>
      </c>
      <c r="B215" s="5" t="s">
        <v>26</v>
      </c>
      <c r="C215" s="16">
        <v>30</v>
      </c>
      <c r="D215" s="16" t="s">
        <v>225</v>
      </c>
      <c r="E215" s="16" t="s">
        <v>35</v>
      </c>
      <c r="F215" s="16">
        <v>4.62</v>
      </c>
      <c r="G215" s="16"/>
      <c r="H215" s="16">
        <f t="shared" si="4"/>
        <v>4.62</v>
      </c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 spans="1:32" s="22" customFormat="1" ht="15" customHeight="1" x14ac:dyDescent="0.25">
      <c r="A216" s="16">
        <v>31</v>
      </c>
      <c r="B216" s="5" t="s">
        <v>124</v>
      </c>
      <c r="C216" s="16">
        <v>60</v>
      </c>
      <c r="D216" s="16" t="s">
        <v>225</v>
      </c>
      <c r="E216" s="16" t="s">
        <v>35</v>
      </c>
      <c r="F216" s="16">
        <v>4.5</v>
      </c>
      <c r="G216" s="16"/>
      <c r="H216" s="16">
        <f t="shared" si="4"/>
        <v>4.5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 spans="1:32" s="40" customFormat="1" ht="15" customHeight="1" thickBot="1" x14ac:dyDescent="0.3">
      <c r="A217" s="38">
        <v>31</v>
      </c>
      <c r="B217" s="39" t="s">
        <v>24</v>
      </c>
      <c r="C217" s="38">
        <v>31</v>
      </c>
      <c r="D217" s="38" t="s">
        <v>277</v>
      </c>
      <c r="E217" s="38" t="s">
        <v>35</v>
      </c>
      <c r="F217" s="38">
        <v>4.8</v>
      </c>
      <c r="G217" s="38"/>
      <c r="H217" s="16">
        <f t="shared" si="4"/>
        <v>4.8</v>
      </c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</row>
    <row r="218" spans="1:32" s="43" customFormat="1" ht="15" customHeight="1" x14ac:dyDescent="0.25">
      <c r="A218" s="41">
        <v>32</v>
      </c>
      <c r="B218" s="42" t="s">
        <v>14</v>
      </c>
      <c r="C218" s="41">
        <v>30</v>
      </c>
      <c r="D218" s="41" t="s">
        <v>175</v>
      </c>
      <c r="E218" s="41" t="s">
        <v>176</v>
      </c>
      <c r="F218" s="41">
        <v>19.600000000000001</v>
      </c>
      <c r="G218" s="41"/>
      <c r="H218" s="16">
        <f t="shared" si="4"/>
        <v>19.600000000000001</v>
      </c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</row>
    <row r="219" spans="1:32" s="22" customFormat="1" ht="15" customHeight="1" x14ac:dyDescent="0.25">
      <c r="A219" s="16">
        <v>32</v>
      </c>
      <c r="B219" s="5" t="s">
        <v>24</v>
      </c>
      <c r="C219" s="16">
        <v>31</v>
      </c>
      <c r="D219" s="16" t="s">
        <v>54</v>
      </c>
      <c r="E219" s="16" t="s">
        <v>35</v>
      </c>
      <c r="F219" s="16">
        <v>6.7</v>
      </c>
      <c r="G219" s="16"/>
      <c r="H219" s="16">
        <f t="shared" si="4"/>
        <v>6.7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2" s="40" customFormat="1" ht="15" customHeight="1" thickBot="1" x14ac:dyDescent="0.3">
      <c r="A220" s="38">
        <v>32</v>
      </c>
      <c r="B220" s="39" t="s">
        <v>29</v>
      </c>
      <c r="C220" s="38">
        <v>30</v>
      </c>
      <c r="D220" s="38" t="s">
        <v>313</v>
      </c>
      <c r="E220" s="38" t="s">
        <v>35</v>
      </c>
      <c r="F220" s="38">
        <v>3.71</v>
      </c>
      <c r="G220" s="38"/>
      <c r="H220" s="16">
        <f t="shared" si="4"/>
        <v>3.71</v>
      </c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</row>
    <row r="221" spans="1:32" s="43" customFormat="1" ht="15" customHeight="1" x14ac:dyDescent="0.25">
      <c r="A221" s="41">
        <v>33</v>
      </c>
      <c r="B221" s="42" t="s">
        <v>119</v>
      </c>
      <c r="C221" s="41">
        <v>30</v>
      </c>
      <c r="D221" s="41" t="s">
        <v>98</v>
      </c>
      <c r="E221" s="41" t="s">
        <v>35</v>
      </c>
      <c r="F221" s="41">
        <v>14.95</v>
      </c>
      <c r="G221" s="41"/>
      <c r="H221" s="16">
        <f t="shared" si="4"/>
        <v>14.95</v>
      </c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</row>
    <row r="222" spans="1:32" s="22" customFormat="1" ht="15" customHeight="1" x14ac:dyDescent="0.25">
      <c r="A222" s="16">
        <v>33</v>
      </c>
      <c r="B222" s="5" t="s">
        <v>120</v>
      </c>
      <c r="C222" s="16">
        <v>35</v>
      </c>
      <c r="D222" s="16" t="s">
        <v>204</v>
      </c>
      <c r="E222" s="16" t="s">
        <v>35</v>
      </c>
      <c r="F222" s="16">
        <v>10.08</v>
      </c>
      <c r="G222" s="16"/>
      <c r="H222" s="16">
        <f t="shared" si="4"/>
        <v>10.08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 spans="1:32" s="22" customFormat="1" ht="15" customHeight="1" x14ac:dyDescent="0.25">
      <c r="A223" s="16">
        <v>33</v>
      </c>
      <c r="B223" s="5" t="s">
        <v>26</v>
      </c>
      <c r="C223" s="16">
        <v>30</v>
      </c>
      <c r="D223" s="16" t="s">
        <v>50</v>
      </c>
      <c r="E223" s="16" t="s">
        <v>35</v>
      </c>
      <c r="F223" s="16">
        <v>12.45</v>
      </c>
      <c r="G223" s="16"/>
      <c r="H223" s="16">
        <f t="shared" si="4"/>
        <v>12.45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 spans="1:32" s="22" customFormat="1" ht="15" customHeight="1" x14ac:dyDescent="0.25">
      <c r="A224" s="16">
        <v>33</v>
      </c>
      <c r="B224" s="5" t="s">
        <v>124</v>
      </c>
      <c r="C224" s="16">
        <v>60</v>
      </c>
      <c r="D224" s="16" t="s">
        <v>50</v>
      </c>
      <c r="E224" s="16" t="s">
        <v>35</v>
      </c>
      <c r="F224" s="16">
        <v>15.4</v>
      </c>
      <c r="G224" s="16"/>
      <c r="H224" s="16">
        <f t="shared" si="4"/>
        <v>15.4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 spans="1:30" s="40" customFormat="1" ht="15" customHeight="1" thickBot="1" x14ac:dyDescent="0.3">
      <c r="A225" s="38">
        <v>33</v>
      </c>
      <c r="B225" s="39" t="s">
        <v>32</v>
      </c>
      <c r="C225" s="38">
        <v>60</v>
      </c>
      <c r="D225" s="38" t="s">
        <v>98</v>
      </c>
      <c r="E225" s="38" t="s">
        <v>35</v>
      </c>
      <c r="F225" s="38">
        <v>16.5</v>
      </c>
      <c r="G225" s="38"/>
      <c r="H225" s="16">
        <f t="shared" si="4"/>
        <v>16.5</v>
      </c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</row>
    <row r="226" spans="1:30" s="43" customFormat="1" ht="15" customHeight="1" x14ac:dyDescent="0.25">
      <c r="A226" s="41">
        <v>34</v>
      </c>
      <c r="B226" s="42" t="s">
        <v>25</v>
      </c>
      <c r="C226" s="41">
        <v>60</v>
      </c>
      <c r="D226" s="41" t="s">
        <v>261</v>
      </c>
      <c r="E226" s="41" t="s">
        <v>77</v>
      </c>
      <c r="F226" s="41">
        <v>16.64</v>
      </c>
      <c r="G226" s="41"/>
      <c r="H226" s="16">
        <f>IF(G226=0,F226*2,G226*2)</f>
        <v>33.28</v>
      </c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</row>
    <row r="227" spans="1:30" s="40" customFormat="1" ht="15" customHeight="1" thickBot="1" x14ac:dyDescent="0.3">
      <c r="A227" s="38">
        <v>34</v>
      </c>
      <c r="B227" s="39" t="s">
        <v>29</v>
      </c>
      <c r="C227" s="38">
        <v>30</v>
      </c>
      <c r="D227" s="38" t="s">
        <v>314</v>
      </c>
      <c r="E227" s="38" t="s">
        <v>38</v>
      </c>
      <c r="F227" s="38">
        <v>31.61</v>
      </c>
      <c r="G227" s="38"/>
      <c r="H227" s="16">
        <f t="shared" si="4"/>
        <v>31.61</v>
      </c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 spans="1:30" s="41" customFormat="1" ht="15" customHeight="1" x14ac:dyDescent="0.25">
      <c r="A228" s="41">
        <v>35</v>
      </c>
      <c r="B228" s="42" t="s">
        <v>28</v>
      </c>
      <c r="C228" s="41">
        <v>30</v>
      </c>
      <c r="D228" s="41" t="s">
        <v>163</v>
      </c>
      <c r="E228" s="41" t="s">
        <v>164</v>
      </c>
      <c r="F228" s="41">
        <v>280</v>
      </c>
      <c r="H228" s="16">
        <f>IF(G228=0,F228/10,G228/10)</f>
        <v>28</v>
      </c>
    </row>
    <row r="229" spans="1:30" s="16" customFormat="1" ht="15" customHeight="1" x14ac:dyDescent="0.25">
      <c r="A229" s="16">
        <v>35</v>
      </c>
      <c r="B229" s="5" t="s">
        <v>119</v>
      </c>
      <c r="C229" s="16">
        <v>30</v>
      </c>
      <c r="D229" s="16" t="s">
        <v>48</v>
      </c>
      <c r="E229" s="16" t="s">
        <v>38</v>
      </c>
      <c r="F229" s="16">
        <v>46.5</v>
      </c>
      <c r="H229" s="16">
        <f t="shared" si="4"/>
        <v>46.5</v>
      </c>
    </row>
    <row r="230" spans="1:30" s="16" customFormat="1" ht="15" customHeight="1" x14ac:dyDescent="0.25">
      <c r="A230" s="16">
        <v>35</v>
      </c>
      <c r="B230" s="5" t="s">
        <v>120</v>
      </c>
      <c r="C230" s="16">
        <v>35</v>
      </c>
      <c r="D230" s="16" t="s">
        <v>205</v>
      </c>
      <c r="E230" s="16" t="s">
        <v>206</v>
      </c>
      <c r="F230" s="16">
        <v>3.84</v>
      </c>
      <c r="H230" s="16">
        <f>IF(G230=0,F230*5,G230*5)</f>
        <v>19.2</v>
      </c>
    </row>
    <row r="231" spans="1:30" s="16" customFormat="1" ht="15" customHeight="1" x14ac:dyDescent="0.25">
      <c r="A231" s="16">
        <v>35</v>
      </c>
      <c r="B231" s="5" t="s">
        <v>26</v>
      </c>
      <c r="C231" s="16">
        <v>30</v>
      </c>
      <c r="D231" s="16" t="s">
        <v>48</v>
      </c>
      <c r="E231" s="16" t="s">
        <v>38</v>
      </c>
      <c r="F231" s="16">
        <v>44.2</v>
      </c>
      <c r="H231" s="16">
        <f t="shared" si="4"/>
        <v>44.2</v>
      </c>
    </row>
    <row r="232" spans="1:30" s="16" customFormat="1" ht="15" customHeight="1" x14ac:dyDescent="0.25">
      <c r="A232" s="16">
        <v>35</v>
      </c>
      <c r="B232" s="5" t="s">
        <v>31</v>
      </c>
      <c r="C232" s="16">
        <v>60</v>
      </c>
      <c r="D232" s="16" t="s">
        <v>48</v>
      </c>
      <c r="E232" s="16" t="s">
        <v>38</v>
      </c>
      <c r="F232" s="16">
        <v>60</v>
      </c>
      <c r="H232" s="16">
        <f t="shared" si="4"/>
        <v>60</v>
      </c>
    </row>
    <row r="233" spans="1:30" s="16" customFormat="1" ht="15" customHeight="1" x14ac:dyDescent="0.25">
      <c r="A233" s="16">
        <v>35</v>
      </c>
      <c r="B233" s="5" t="s">
        <v>32</v>
      </c>
      <c r="C233" s="16">
        <v>60</v>
      </c>
      <c r="D233" s="16" t="s">
        <v>107</v>
      </c>
      <c r="E233" s="16" t="s">
        <v>38</v>
      </c>
      <c r="F233" s="16">
        <v>90</v>
      </c>
      <c r="H233" s="16">
        <f t="shared" si="4"/>
        <v>90</v>
      </c>
    </row>
    <row r="234" spans="1:30" s="38" customFormat="1" ht="15" customHeight="1" thickBot="1" x14ac:dyDescent="0.3">
      <c r="A234" s="38">
        <v>35</v>
      </c>
      <c r="B234" s="39" t="s">
        <v>29</v>
      </c>
      <c r="C234" s="38">
        <v>30</v>
      </c>
      <c r="D234" s="38" t="s">
        <v>48</v>
      </c>
      <c r="E234" s="38" t="s">
        <v>38</v>
      </c>
      <c r="F234" s="38">
        <v>42.66</v>
      </c>
      <c r="H234" s="16">
        <f t="shared" si="4"/>
        <v>42.66</v>
      </c>
    </row>
    <row r="235" spans="1:30" s="41" customFormat="1" ht="15" customHeight="1" x14ac:dyDescent="0.25">
      <c r="A235" s="41">
        <v>36</v>
      </c>
      <c r="B235" s="42" t="s">
        <v>120</v>
      </c>
      <c r="C235" s="41">
        <v>35</v>
      </c>
      <c r="D235" s="41" t="s">
        <v>207</v>
      </c>
      <c r="E235" s="41" t="s">
        <v>77</v>
      </c>
      <c r="F235" s="41">
        <v>27.77</v>
      </c>
      <c r="H235" s="16">
        <f>IF(G235=0,F235*2,G235*2)</f>
        <v>55.54</v>
      </c>
    </row>
    <row r="236" spans="1:30" s="16" customFormat="1" ht="15" customHeight="1" x14ac:dyDescent="0.25">
      <c r="A236" s="16">
        <v>36</v>
      </c>
      <c r="B236" s="5" t="s">
        <v>26</v>
      </c>
      <c r="C236" s="16">
        <v>30</v>
      </c>
      <c r="D236" s="16" t="s">
        <v>102</v>
      </c>
      <c r="E236" s="16" t="s">
        <v>38</v>
      </c>
      <c r="F236" s="16">
        <v>68.5</v>
      </c>
      <c r="H236" s="16">
        <f t="shared" si="4"/>
        <v>68.5</v>
      </c>
    </row>
    <row r="237" spans="1:30" s="16" customFormat="1" ht="15" customHeight="1" x14ac:dyDescent="0.25">
      <c r="A237" s="16">
        <v>36</v>
      </c>
      <c r="B237" s="5" t="s">
        <v>124</v>
      </c>
      <c r="C237" s="16">
        <v>60</v>
      </c>
      <c r="D237" s="16" t="s">
        <v>102</v>
      </c>
      <c r="E237" s="16" t="s">
        <v>38</v>
      </c>
      <c r="F237" s="16">
        <v>73</v>
      </c>
      <c r="H237" s="16">
        <f t="shared" si="4"/>
        <v>73</v>
      </c>
    </row>
    <row r="238" spans="1:30" s="16" customFormat="1" ht="15" customHeight="1" x14ac:dyDescent="0.25">
      <c r="A238" s="16">
        <v>36</v>
      </c>
      <c r="B238" s="5" t="s">
        <v>31</v>
      </c>
      <c r="C238" s="16">
        <v>60</v>
      </c>
      <c r="D238" s="16" t="s">
        <v>102</v>
      </c>
      <c r="E238" s="16" t="s">
        <v>38</v>
      </c>
      <c r="F238" s="16">
        <v>90</v>
      </c>
      <c r="H238" s="16">
        <f t="shared" si="4"/>
        <v>90</v>
      </c>
    </row>
    <row r="239" spans="1:30" s="40" customFormat="1" ht="15" customHeight="1" thickBot="1" x14ac:dyDescent="0.3">
      <c r="A239" s="38">
        <v>36</v>
      </c>
      <c r="B239" s="39" t="s">
        <v>29</v>
      </c>
      <c r="C239" s="38">
        <v>30</v>
      </c>
      <c r="D239" s="38" t="s">
        <v>102</v>
      </c>
      <c r="E239" s="38" t="s">
        <v>38</v>
      </c>
      <c r="F239" s="38">
        <v>66.13</v>
      </c>
      <c r="G239" s="38"/>
      <c r="H239" s="16">
        <f t="shared" si="4"/>
        <v>66.13</v>
      </c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spans="1:30" s="46" customFormat="1" ht="15" customHeight="1" thickBot="1" x14ac:dyDescent="0.3">
      <c r="A240" s="44">
        <v>37</v>
      </c>
      <c r="B240" s="45" t="s">
        <v>32</v>
      </c>
      <c r="C240" s="44">
        <v>60</v>
      </c>
      <c r="D240" s="44" t="s">
        <v>287</v>
      </c>
      <c r="E240" s="44" t="s">
        <v>77</v>
      </c>
      <c r="F240" s="44">
        <v>22.3</v>
      </c>
      <c r="G240" s="44"/>
      <c r="H240" s="16">
        <f t="shared" si="4"/>
        <v>22.3</v>
      </c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5" s="43" customFormat="1" ht="15" customHeight="1" x14ac:dyDescent="0.25">
      <c r="A241" s="41">
        <v>38</v>
      </c>
      <c r="B241" s="42" t="s">
        <v>28</v>
      </c>
      <c r="C241" s="41">
        <v>30</v>
      </c>
      <c r="D241" s="41" t="s">
        <v>165</v>
      </c>
      <c r="E241" s="41" t="s">
        <v>41</v>
      </c>
      <c r="F241" s="41">
        <v>3.5</v>
      </c>
      <c r="G241" s="41"/>
      <c r="H241" s="16">
        <f t="shared" si="4"/>
        <v>3.5</v>
      </c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 spans="1:25" s="22" customFormat="1" ht="15" customHeight="1" x14ac:dyDescent="0.25">
      <c r="A242" s="16">
        <v>38</v>
      </c>
      <c r="B242" s="5" t="s">
        <v>26</v>
      </c>
      <c r="C242" s="16">
        <v>30</v>
      </c>
      <c r="D242" s="16" t="s">
        <v>80</v>
      </c>
      <c r="E242" s="16" t="s">
        <v>41</v>
      </c>
      <c r="F242" s="16">
        <v>2.79</v>
      </c>
      <c r="G242" s="16"/>
      <c r="H242" s="16">
        <f t="shared" si="4"/>
        <v>2.79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spans="1:25" s="22" customFormat="1" ht="15" customHeight="1" x14ac:dyDescent="0.25">
      <c r="A243" s="16">
        <v>38</v>
      </c>
      <c r="B243" s="5" t="s">
        <v>32</v>
      </c>
      <c r="C243" s="16">
        <v>60</v>
      </c>
      <c r="D243" s="16" t="s">
        <v>80</v>
      </c>
      <c r="E243" s="16" t="s">
        <v>41</v>
      </c>
      <c r="F243" s="16">
        <v>5.5</v>
      </c>
      <c r="G243" s="16"/>
      <c r="H243" s="16">
        <f t="shared" si="4"/>
        <v>5.5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spans="1:25" s="40" customFormat="1" ht="15" customHeight="1" thickBot="1" x14ac:dyDescent="0.3">
      <c r="A244" s="38">
        <v>38</v>
      </c>
      <c r="B244" s="39" t="s">
        <v>30</v>
      </c>
      <c r="C244" s="38">
        <v>30</v>
      </c>
      <c r="D244" s="38" t="s">
        <v>165</v>
      </c>
      <c r="E244" s="38" t="s">
        <v>41</v>
      </c>
      <c r="F244" s="38">
        <v>2.85</v>
      </c>
      <c r="G244" s="38"/>
      <c r="H244" s="16">
        <f t="shared" si="4"/>
        <v>2.85</v>
      </c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s="43" customFormat="1" ht="15" customHeight="1" x14ac:dyDescent="0.25">
      <c r="A245" s="41">
        <v>39</v>
      </c>
      <c r="B245" s="42" t="s">
        <v>28</v>
      </c>
      <c r="C245" s="41">
        <v>30</v>
      </c>
      <c r="D245" s="41" t="s">
        <v>91</v>
      </c>
      <c r="E245" s="41" t="s">
        <v>35</v>
      </c>
      <c r="F245" s="41">
        <v>15</v>
      </c>
      <c r="G245" s="41"/>
      <c r="H245" s="16">
        <f t="shared" si="4"/>
        <v>15</v>
      </c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</row>
    <row r="246" spans="1:25" s="22" customFormat="1" ht="15" customHeight="1" x14ac:dyDescent="0.25">
      <c r="A246" s="16">
        <v>39</v>
      </c>
      <c r="B246" s="5" t="s">
        <v>147</v>
      </c>
      <c r="C246" s="16">
        <v>33</v>
      </c>
      <c r="D246" s="16" t="s">
        <v>69</v>
      </c>
      <c r="E246" s="16" t="s">
        <v>35</v>
      </c>
      <c r="F246" s="16">
        <v>14.4</v>
      </c>
      <c r="G246" s="16"/>
      <c r="H246" s="16">
        <f t="shared" si="4"/>
        <v>14.4</v>
      </c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</row>
    <row r="247" spans="1:25" s="22" customFormat="1" ht="15" customHeight="1" x14ac:dyDescent="0.25">
      <c r="A247" s="16">
        <v>39</v>
      </c>
      <c r="B247" s="5" t="s">
        <v>124</v>
      </c>
      <c r="C247" s="16">
        <v>60</v>
      </c>
      <c r="D247" s="16" t="s">
        <v>47</v>
      </c>
      <c r="E247" s="16" t="s">
        <v>35</v>
      </c>
      <c r="F247" s="16">
        <v>13.5</v>
      </c>
      <c r="G247" s="16"/>
      <c r="H247" s="16">
        <f t="shared" si="4"/>
        <v>13.5</v>
      </c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</row>
    <row r="248" spans="1:25" s="40" customFormat="1" ht="15" customHeight="1" thickBot="1" x14ac:dyDescent="0.3">
      <c r="A248" s="38">
        <v>39</v>
      </c>
      <c r="B248" s="39" t="s">
        <v>30</v>
      </c>
      <c r="C248" s="38">
        <v>30</v>
      </c>
      <c r="D248" s="38" t="s">
        <v>297</v>
      </c>
      <c r="E248" s="38" t="s">
        <v>35</v>
      </c>
      <c r="F248" s="38">
        <v>18.89</v>
      </c>
      <c r="G248" s="38"/>
      <c r="H248" s="16">
        <f t="shared" si="4"/>
        <v>18.89</v>
      </c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</row>
    <row r="249" spans="1:25" s="43" customFormat="1" ht="31.5" customHeight="1" x14ac:dyDescent="0.25">
      <c r="A249" s="41">
        <v>41</v>
      </c>
      <c r="B249" s="42" t="s">
        <v>119</v>
      </c>
      <c r="C249" s="41">
        <v>30</v>
      </c>
      <c r="D249" s="49" t="s">
        <v>183</v>
      </c>
      <c r="E249" s="41" t="s">
        <v>35</v>
      </c>
      <c r="F249" s="41">
        <v>4.5</v>
      </c>
      <c r="G249" s="41"/>
      <c r="H249" s="16">
        <f t="shared" si="4"/>
        <v>4.5</v>
      </c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</row>
    <row r="250" spans="1:25" s="22" customFormat="1" ht="15" customHeight="1" x14ac:dyDescent="0.25">
      <c r="A250" s="16">
        <v>41</v>
      </c>
      <c r="B250" s="5" t="s">
        <v>25</v>
      </c>
      <c r="C250" s="16">
        <v>60</v>
      </c>
      <c r="D250" s="16" t="s">
        <v>262</v>
      </c>
      <c r="E250" s="16" t="s">
        <v>35</v>
      </c>
      <c r="F250" s="16">
        <v>3.15</v>
      </c>
      <c r="G250" s="16"/>
      <c r="H250" s="16">
        <f t="shared" si="4"/>
        <v>3.15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</row>
    <row r="251" spans="1:25" s="40" customFormat="1" ht="15" customHeight="1" thickBot="1" x14ac:dyDescent="0.3">
      <c r="A251" s="38">
        <v>41</v>
      </c>
      <c r="B251" s="39" t="s">
        <v>29</v>
      </c>
      <c r="C251" s="38">
        <v>30</v>
      </c>
      <c r="D251" s="38" t="s">
        <v>315</v>
      </c>
      <c r="E251" s="38" t="s">
        <v>35</v>
      </c>
      <c r="F251" s="38">
        <v>18.149999999999999</v>
      </c>
      <c r="G251" s="38"/>
      <c r="H251" s="16">
        <f t="shared" si="4"/>
        <v>18.149999999999999</v>
      </c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</row>
    <row r="252" spans="1:25" s="43" customFormat="1" ht="15" customHeight="1" x14ac:dyDescent="0.25">
      <c r="A252" s="41">
        <v>42</v>
      </c>
      <c r="B252" s="42" t="s">
        <v>14</v>
      </c>
      <c r="C252" s="41">
        <v>30</v>
      </c>
      <c r="D252" s="41" t="s">
        <v>64</v>
      </c>
      <c r="E252" s="41" t="s">
        <v>38</v>
      </c>
      <c r="F252" s="41">
        <v>25.74</v>
      </c>
      <c r="G252" s="41"/>
      <c r="H252" s="16">
        <f t="shared" si="4"/>
        <v>25.74</v>
      </c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</row>
    <row r="253" spans="1:25" s="22" customFormat="1" ht="15" customHeight="1" x14ac:dyDescent="0.25">
      <c r="A253" s="16">
        <v>42</v>
      </c>
      <c r="B253" s="5" t="s">
        <v>120</v>
      </c>
      <c r="C253" s="16">
        <v>35</v>
      </c>
      <c r="D253" s="16" t="s">
        <v>208</v>
      </c>
      <c r="E253" s="16" t="s">
        <v>77</v>
      </c>
      <c r="F253" s="16">
        <v>12.64</v>
      </c>
      <c r="G253" s="16"/>
      <c r="H253" s="16">
        <f>IF(G253=0,F253*2,G253*2)</f>
        <v>25.28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</row>
    <row r="254" spans="1:25" s="22" customFormat="1" ht="15" customHeight="1" x14ac:dyDescent="0.25">
      <c r="A254" s="16">
        <v>42</v>
      </c>
      <c r="B254" s="5" t="s">
        <v>124</v>
      </c>
      <c r="C254" s="16">
        <v>60</v>
      </c>
      <c r="D254" s="16" t="s">
        <v>51</v>
      </c>
      <c r="E254" s="16" t="s">
        <v>38</v>
      </c>
      <c r="F254" s="16">
        <v>28</v>
      </c>
      <c r="G254" s="16"/>
      <c r="H254" s="16">
        <f t="shared" si="4"/>
        <v>28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</row>
    <row r="255" spans="1:25" s="16" customFormat="1" ht="15" customHeight="1" x14ac:dyDescent="0.25">
      <c r="A255" s="16">
        <v>42</v>
      </c>
      <c r="B255" s="5" t="s">
        <v>31</v>
      </c>
      <c r="C255" s="16">
        <v>60</v>
      </c>
      <c r="D255" s="16" t="s">
        <v>327</v>
      </c>
      <c r="E255" s="16" t="s">
        <v>77</v>
      </c>
      <c r="F255" s="16">
        <v>25</v>
      </c>
      <c r="H255" s="16">
        <f>IF(G255=0,F255*2,G255*2)</f>
        <v>50</v>
      </c>
    </row>
    <row r="256" spans="1:25" s="22" customFormat="1" ht="15" customHeight="1" x14ac:dyDescent="0.25">
      <c r="A256" s="16">
        <v>42</v>
      </c>
      <c r="B256" s="5" t="s">
        <v>25</v>
      </c>
      <c r="C256" s="16">
        <v>60</v>
      </c>
      <c r="D256" s="16" t="s">
        <v>263</v>
      </c>
      <c r="E256" s="16" t="s">
        <v>77</v>
      </c>
      <c r="F256" s="16">
        <v>16.739999999999998</v>
      </c>
      <c r="G256" s="16"/>
      <c r="H256" s="16">
        <f>IF(G256=0,F256*2,G256*2)</f>
        <v>33.479999999999997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</row>
    <row r="257" spans="1:23" s="40" customFormat="1" ht="15" customHeight="1" thickBot="1" x14ac:dyDescent="0.3">
      <c r="A257" s="38">
        <v>42</v>
      </c>
      <c r="B257" s="39" t="s">
        <v>29</v>
      </c>
      <c r="C257" s="38">
        <v>30</v>
      </c>
      <c r="D257" s="38" t="s">
        <v>316</v>
      </c>
      <c r="E257" s="38" t="s">
        <v>38</v>
      </c>
      <c r="F257" s="38">
        <v>13.1</v>
      </c>
      <c r="G257" s="38"/>
      <c r="H257" s="16">
        <f t="shared" ref="H257:H262" si="5">IF(G257=0,F257,G257)</f>
        <v>13.1</v>
      </c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</row>
    <row r="258" spans="1:23" s="43" customFormat="1" ht="15" customHeight="1" x14ac:dyDescent="0.25">
      <c r="A258" s="41">
        <v>43</v>
      </c>
      <c r="B258" s="42" t="s">
        <v>14</v>
      </c>
      <c r="C258" s="41">
        <v>30</v>
      </c>
      <c r="D258" s="41" t="s">
        <v>177</v>
      </c>
      <c r="E258" s="41" t="s">
        <v>35</v>
      </c>
      <c r="F258" s="41">
        <v>3.28</v>
      </c>
      <c r="G258" s="41"/>
      <c r="H258" s="16">
        <f t="shared" si="5"/>
        <v>3.28</v>
      </c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</row>
    <row r="259" spans="1:23" s="22" customFormat="1" ht="15" customHeight="1" x14ac:dyDescent="0.25">
      <c r="A259" s="16">
        <v>43</v>
      </c>
      <c r="B259" s="5" t="s">
        <v>119</v>
      </c>
      <c r="C259" s="16">
        <v>30</v>
      </c>
      <c r="D259" s="16" t="s">
        <v>40</v>
      </c>
      <c r="E259" s="16" t="s">
        <v>35</v>
      </c>
      <c r="F259" s="16">
        <v>1.04</v>
      </c>
      <c r="G259" s="16"/>
      <c r="H259" s="16">
        <f t="shared" si="5"/>
        <v>1.04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r="260" spans="1:23" s="22" customFormat="1" ht="15" customHeight="1" x14ac:dyDescent="0.25">
      <c r="A260" s="16">
        <v>43</v>
      </c>
      <c r="B260" s="5" t="s">
        <v>120</v>
      </c>
      <c r="C260" s="16">
        <v>35</v>
      </c>
      <c r="D260" s="16" t="s">
        <v>40</v>
      </c>
      <c r="E260" s="16" t="s">
        <v>74</v>
      </c>
      <c r="F260" s="16">
        <v>6.64</v>
      </c>
      <c r="G260" s="16"/>
      <c r="H260" s="16">
        <f>IF(G260=0,F260/4,G260/4)</f>
        <v>1.66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r="261" spans="1:23" s="22" customFormat="1" ht="15" customHeight="1" x14ac:dyDescent="0.25">
      <c r="A261" s="16">
        <v>43</v>
      </c>
      <c r="B261" s="5" t="s">
        <v>26</v>
      </c>
      <c r="C261" s="16">
        <v>30</v>
      </c>
      <c r="D261" s="16" t="s">
        <v>40</v>
      </c>
      <c r="E261" s="16" t="s">
        <v>74</v>
      </c>
      <c r="F261" s="16">
        <v>4.45</v>
      </c>
      <c r="G261" s="16"/>
      <c r="H261" s="16">
        <f>IF(G261=0,F261/4,G261/4)</f>
        <v>1.1125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 spans="1:23" s="22" customFormat="1" ht="15" customHeight="1" x14ac:dyDescent="0.25">
      <c r="A262" s="16">
        <v>43</v>
      </c>
      <c r="B262" s="5" t="s">
        <v>26</v>
      </c>
      <c r="C262" s="16">
        <v>30</v>
      </c>
      <c r="D262" s="16" t="s">
        <v>177</v>
      </c>
      <c r="E262" s="16" t="s">
        <v>35</v>
      </c>
      <c r="F262" s="16">
        <v>2.85</v>
      </c>
      <c r="G262" s="16"/>
      <c r="H262" s="16">
        <f t="shared" si="5"/>
        <v>2.85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 spans="1:23" s="22" customFormat="1" ht="15" customHeight="1" x14ac:dyDescent="0.25">
      <c r="A263" s="16">
        <v>43</v>
      </c>
      <c r="B263" s="5" t="s">
        <v>32</v>
      </c>
      <c r="C263" s="16">
        <v>60</v>
      </c>
      <c r="D263" s="16" t="s">
        <v>288</v>
      </c>
      <c r="E263" s="16" t="s">
        <v>74</v>
      </c>
      <c r="F263" s="16">
        <v>5.5</v>
      </c>
      <c r="G263" s="16"/>
      <c r="H263" s="16">
        <f>IF(G263=0,F263/4,G263/4)</f>
        <v>1.375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r="264" spans="1:23" s="22" customFormat="1" ht="15" customHeight="1" x14ac:dyDescent="0.25">
      <c r="A264" s="16">
        <v>43</v>
      </c>
      <c r="B264" s="5" t="s">
        <v>25</v>
      </c>
      <c r="C264" s="16">
        <v>60</v>
      </c>
      <c r="D264" s="16" t="s">
        <v>264</v>
      </c>
      <c r="E264" s="16" t="s">
        <v>61</v>
      </c>
      <c r="F264" s="16">
        <v>4.6399999999999997</v>
      </c>
      <c r="G264" s="16"/>
      <c r="H264" s="16">
        <f>IF(G264=0,F264/2,G264/2)</f>
        <v>2.3199999999999998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r="265" spans="1:23" s="40" customFormat="1" ht="15" customHeight="1" thickBot="1" x14ac:dyDescent="0.3">
      <c r="A265" s="38">
        <v>43</v>
      </c>
      <c r="B265" s="39" t="s">
        <v>29</v>
      </c>
      <c r="C265" s="38">
        <v>30</v>
      </c>
      <c r="D265" s="38" t="s">
        <v>317</v>
      </c>
      <c r="E265" s="38" t="s">
        <v>74</v>
      </c>
      <c r="F265" s="38">
        <v>3.5</v>
      </c>
      <c r="G265" s="38"/>
      <c r="H265" s="16">
        <f>IF(G265=0,F265/4,G265/4)</f>
        <v>0.875</v>
      </c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</row>
    <row r="266" spans="1:23" x14ac:dyDescent="0.3">
      <c r="A266" s="55"/>
      <c r="C266" s="7"/>
      <c r="D266" s="7"/>
      <c r="E266" s="7"/>
      <c r="F266" s="56"/>
      <c r="H266" s="56"/>
      <c r="I266" s="56"/>
      <c r="J266" s="57"/>
    </row>
    <row r="267" spans="1:23" x14ac:dyDescent="0.3">
      <c r="A267" s="55"/>
      <c r="C267" s="7"/>
      <c r="D267" s="7"/>
      <c r="E267" s="7"/>
      <c r="F267" s="56"/>
      <c r="H267" s="56"/>
      <c r="I267" s="56"/>
      <c r="J267" s="57"/>
    </row>
    <row r="268" spans="1:23" x14ac:dyDescent="0.3">
      <c r="A268" s="55"/>
      <c r="C268" s="7"/>
      <c r="D268" s="7"/>
      <c r="E268" s="7"/>
      <c r="F268" s="56"/>
      <c r="H268" s="56"/>
      <c r="I268" s="56"/>
      <c r="J268" s="57"/>
    </row>
    <row r="269" spans="1:23" x14ac:dyDescent="0.3">
      <c r="A269" s="55"/>
      <c r="C269" s="7"/>
      <c r="D269" s="7"/>
      <c r="E269" s="7"/>
      <c r="F269" s="56"/>
      <c r="G269" s="7"/>
      <c r="H269" s="56"/>
      <c r="I269" s="56"/>
      <c r="J269" s="57"/>
    </row>
    <row r="270" spans="1:23" x14ac:dyDescent="0.3">
      <c r="A270" s="55"/>
      <c r="C270" s="7"/>
      <c r="D270" s="7"/>
      <c r="E270" s="7"/>
      <c r="F270" s="56"/>
      <c r="G270" s="7"/>
      <c r="H270" s="56"/>
      <c r="I270" s="56"/>
      <c r="J270" s="57"/>
    </row>
    <row r="271" spans="1:23" x14ac:dyDescent="0.3">
      <c r="A271" s="55"/>
      <c r="C271" s="7"/>
      <c r="D271" s="7"/>
      <c r="E271" s="7"/>
      <c r="F271" s="56"/>
      <c r="H271" s="56"/>
      <c r="I271" s="56"/>
      <c r="J271" s="57"/>
    </row>
    <row r="272" spans="1:23" x14ac:dyDescent="0.3">
      <c r="A272" s="55"/>
      <c r="C272" s="7"/>
      <c r="D272" s="7"/>
      <c r="E272" s="7"/>
      <c r="F272" s="56"/>
      <c r="H272" s="56"/>
      <c r="I272" s="56"/>
      <c r="J272" s="57"/>
    </row>
    <row r="273" spans="1:10" s="52" customFormat="1" x14ac:dyDescent="0.3">
      <c r="A273" s="55"/>
      <c r="C273" s="7"/>
      <c r="D273" s="7"/>
      <c r="E273" s="7"/>
      <c r="F273" s="56"/>
      <c r="H273" s="56"/>
      <c r="I273" s="56"/>
      <c r="J273" s="57"/>
    </row>
    <row r="274" spans="1:10" s="52" customFormat="1" x14ac:dyDescent="0.3">
      <c r="A274" s="55"/>
      <c r="C274" s="7"/>
      <c r="D274" s="7"/>
      <c r="E274" s="7"/>
      <c r="F274" s="56"/>
      <c r="H274" s="56"/>
      <c r="I274" s="56"/>
      <c r="J274" s="57"/>
    </row>
    <row r="275" spans="1:10" s="52" customFormat="1" x14ac:dyDescent="0.3">
      <c r="A275" s="55"/>
      <c r="C275" s="7"/>
      <c r="D275" s="7"/>
      <c r="E275" s="7"/>
      <c r="F275" s="56"/>
      <c r="H275" s="56"/>
      <c r="I275" s="56"/>
      <c r="J275" s="57"/>
    </row>
    <row r="276" spans="1:10" s="52" customFormat="1" x14ac:dyDescent="0.3">
      <c r="A276" s="55"/>
      <c r="C276" s="7"/>
      <c r="D276" s="7"/>
      <c r="E276" s="7"/>
      <c r="F276" s="56"/>
      <c r="H276" s="56"/>
      <c r="I276" s="56"/>
      <c r="J276" s="57"/>
    </row>
    <row r="277" spans="1:10" s="52" customFormat="1" x14ac:dyDescent="0.3">
      <c r="A277" s="55"/>
      <c r="C277" s="7"/>
      <c r="D277" s="7"/>
      <c r="E277" s="7"/>
      <c r="F277" s="56"/>
      <c r="H277" s="56"/>
      <c r="I277" s="56"/>
      <c r="J277" s="57"/>
    </row>
    <row r="278" spans="1:10" s="52" customFormat="1" x14ac:dyDescent="0.3">
      <c r="A278" s="55"/>
      <c r="C278" s="7"/>
      <c r="D278" s="7"/>
      <c r="E278" s="7"/>
      <c r="F278" s="56"/>
      <c r="H278" s="56"/>
      <c r="I278" s="56"/>
      <c r="J278" s="57"/>
    </row>
    <row r="279" spans="1:10" s="52" customFormat="1" x14ac:dyDescent="0.3">
      <c r="A279" s="55"/>
      <c r="C279" s="7"/>
      <c r="D279" s="7"/>
      <c r="E279" s="7"/>
      <c r="F279" s="56"/>
      <c r="H279" s="56"/>
      <c r="I279" s="56"/>
      <c r="J279" s="57"/>
    </row>
    <row r="280" spans="1:10" s="52" customFormat="1" x14ac:dyDescent="0.3">
      <c r="A280" s="55"/>
      <c r="C280" s="7"/>
      <c r="D280" s="7"/>
      <c r="E280" s="7"/>
      <c r="F280" s="56"/>
      <c r="H280" s="56"/>
      <c r="I280" s="56"/>
      <c r="J280" s="57"/>
    </row>
    <row r="281" spans="1:10" s="52" customFormat="1" x14ac:dyDescent="0.3">
      <c r="A281" s="55"/>
      <c r="C281" s="7"/>
      <c r="D281" s="7"/>
      <c r="E281" s="7"/>
      <c r="F281" s="56"/>
      <c r="H281" s="56"/>
      <c r="I281" s="56"/>
      <c r="J281" s="57"/>
    </row>
    <row r="282" spans="1:10" s="52" customFormat="1" x14ac:dyDescent="0.3">
      <c r="A282" s="55"/>
      <c r="C282" s="7"/>
      <c r="D282" s="7"/>
      <c r="E282" s="7"/>
      <c r="F282" s="56"/>
      <c r="G282" s="7"/>
      <c r="H282" s="56"/>
      <c r="I282" s="56"/>
      <c r="J282" s="57"/>
    </row>
    <row r="283" spans="1:10" s="52" customFormat="1" x14ac:dyDescent="0.3">
      <c r="A283" s="55"/>
      <c r="C283" s="7"/>
      <c r="D283" s="7"/>
      <c r="E283" s="7"/>
      <c r="F283" s="56"/>
      <c r="G283" s="7"/>
      <c r="H283" s="56"/>
      <c r="I283" s="56"/>
      <c r="J283" s="57"/>
    </row>
    <row r="284" spans="1:10" s="52" customFormat="1" x14ac:dyDescent="0.3">
      <c r="A284" s="55"/>
      <c r="C284" s="7"/>
      <c r="D284" s="7"/>
      <c r="E284" s="7"/>
      <c r="F284" s="56"/>
      <c r="H284" s="56"/>
      <c r="I284" s="56"/>
      <c r="J284" s="57"/>
    </row>
    <row r="285" spans="1:10" s="52" customFormat="1" x14ac:dyDescent="0.3">
      <c r="A285" s="55"/>
      <c r="C285" s="7"/>
      <c r="D285" s="7"/>
      <c r="E285" s="7"/>
      <c r="F285" s="56"/>
      <c r="H285" s="56"/>
      <c r="I285" s="56"/>
      <c r="J285" s="57"/>
    </row>
    <row r="286" spans="1:10" s="52" customFormat="1" x14ac:dyDescent="0.3">
      <c r="A286" s="55"/>
      <c r="C286" s="7"/>
      <c r="D286" s="7"/>
      <c r="E286" s="7"/>
      <c r="F286" s="56"/>
      <c r="H286" s="56"/>
      <c r="I286" s="56"/>
      <c r="J286" s="57"/>
    </row>
    <row r="287" spans="1:10" s="52" customFormat="1" x14ac:dyDescent="0.3">
      <c r="A287" s="55"/>
      <c r="C287" s="7"/>
      <c r="D287" s="7"/>
      <c r="E287" s="7"/>
      <c r="F287" s="56"/>
      <c r="H287" s="56"/>
      <c r="I287" s="56"/>
      <c r="J287" s="57"/>
    </row>
    <row r="288" spans="1:10" s="52" customFormat="1" x14ac:dyDescent="0.3">
      <c r="A288" s="55"/>
      <c r="C288" s="7"/>
      <c r="D288" s="7"/>
      <c r="E288" s="7"/>
      <c r="F288" s="56"/>
      <c r="H288" s="56"/>
      <c r="I288" s="56"/>
      <c r="J288" s="57"/>
    </row>
    <row r="289" spans="1:10" s="52" customFormat="1" x14ac:dyDescent="0.3">
      <c r="A289" s="55"/>
      <c r="C289" s="7"/>
      <c r="D289" s="7"/>
      <c r="E289" s="7"/>
      <c r="F289" s="56"/>
      <c r="H289" s="56"/>
      <c r="I289" s="56"/>
      <c r="J289" s="57"/>
    </row>
    <row r="290" spans="1:10" s="52" customFormat="1" x14ac:dyDescent="0.3">
      <c r="A290" s="55"/>
      <c r="C290" s="7"/>
      <c r="D290" s="7"/>
      <c r="E290" s="7"/>
      <c r="F290" s="56"/>
      <c r="H290" s="56"/>
      <c r="I290" s="56"/>
      <c r="J290" s="57"/>
    </row>
    <row r="291" spans="1:10" s="52" customFormat="1" x14ac:dyDescent="0.3">
      <c r="A291" s="55"/>
      <c r="C291" s="7"/>
      <c r="D291" s="7"/>
      <c r="E291" s="7"/>
      <c r="F291" s="56"/>
      <c r="H291" s="56"/>
      <c r="I291" s="56"/>
      <c r="J291" s="57"/>
    </row>
    <row r="292" spans="1:10" s="52" customFormat="1" x14ac:dyDescent="0.3">
      <c r="A292" s="55"/>
      <c r="C292" s="7"/>
      <c r="D292" s="7"/>
      <c r="E292" s="7"/>
      <c r="F292" s="56"/>
      <c r="H292" s="56"/>
      <c r="I292" s="56"/>
      <c r="J292" s="57"/>
    </row>
    <row r="293" spans="1:10" s="52" customFormat="1" x14ac:dyDescent="0.3">
      <c r="A293" s="55"/>
      <c r="C293" s="7"/>
      <c r="D293" s="7"/>
      <c r="E293" s="7"/>
      <c r="F293" s="56"/>
      <c r="H293" s="56"/>
      <c r="I293" s="56"/>
      <c r="J293" s="57"/>
    </row>
    <row r="294" spans="1:10" s="52" customFormat="1" x14ac:dyDescent="0.3">
      <c r="A294" s="55"/>
      <c r="C294" s="7"/>
      <c r="D294" s="7"/>
      <c r="E294" s="7"/>
      <c r="F294" s="56"/>
      <c r="G294" s="53"/>
      <c r="H294" s="56"/>
      <c r="I294" s="56"/>
      <c r="J294" s="57"/>
    </row>
    <row r="295" spans="1:10" s="52" customFormat="1" x14ac:dyDescent="0.3">
      <c r="A295" s="55"/>
      <c r="C295" s="7"/>
      <c r="D295" s="7"/>
      <c r="E295" s="7"/>
      <c r="F295" s="56"/>
      <c r="G295" s="53"/>
      <c r="H295" s="56"/>
      <c r="I295" s="56"/>
      <c r="J295" s="57"/>
    </row>
    <row r="296" spans="1:10" s="52" customFormat="1" x14ac:dyDescent="0.3">
      <c r="A296" s="55"/>
      <c r="C296" s="7"/>
      <c r="D296" s="7"/>
      <c r="E296" s="7"/>
      <c r="F296" s="56"/>
      <c r="H296" s="56"/>
      <c r="I296" s="56"/>
      <c r="J296" s="57"/>
    </row>
    <row r="297" spans="1:10" s="52" customFormat="1" x14ac:dyDescent="0.3">
      <c r="A297" s="55"/>
      <c r="C297" s="7"/>
      <c r="D297" s="7"/>
      <c r="E297" s="7"/>
      <c r="F297" s="56"/>
      <c r="H297" s="56"/>
      <c r="I297" s="56"/>
      <c r="J297" s="57"/>
    </row>
    <row r="298" spans="1:10" s="52" customFormat="1" x14ac:dyDescent="0.3">
      <c r="A298" s="55"/>
      <c r="C298" s="7"/>
      <c r="D298" s="7"/>
      <c r="E298" s="7"/>
      <c r="F298" s="56"/>
      <c r="H298" s="56"/>
      <c r="I298" s="56"/>
      <c r="J298" s="57"/>
    </row>
    <row r="299" spans="1:10" s="52" customFormat="1" x14ac:dyDescent="0.3">
      <c r="A299" s="55"/>
      <c r="C299" s="7"/>
      <c r="D299" s="7"/>
      <c r="E299" s="7"/>
      <c r="F299" s="56"/>
      <c r="H299" s="56"/>
      <c r="I299" s="56"/>
      <c r="J299" s="57"/>
    </row>
    <row r="300" spans="1:10" s="52" customFormat="1" x14ac:dyDescent="0.3">
      <c r="A300" s="55"/>
      <c r="C300" s="7"/>
      <c r="D300" s="7"/>
      <c r="E300" s="7"/>
      <c r="F300" s="56"/>
      <c r="H300" s="56"/>
      <c r="I300" s="56"/>
      <c r="J300" s="57"/>
    </row>
    <row r="301" spans="1:10" s="52" customFormat="1" x14ac:dyDescent="0.3">
      <c r="A301" s="55"/>
      <c r="C301" s="7"/>
      <c r="D301" s="7"/>
      <c r="E301" s="7"/>
      <c r="F301" s="56"/>
      <c r="H301" s="56"/>
      <c r="I301" s="56"/>
      <c r="J301" s="57"/>
    </row>
    <row r="302" spans="1:10" s="52" customFormat="1" x14ac:dyDescent="0.3">
      <c r="A302" s="55"/>
      <c r="C302" s="7"/>
      <c r="D302" s="7"/>
      <c r="E302" s="7"/>
      <c r="F302" s="56"/>
      <c r="H302" s="56"/>
      <c r="I302" s="56"/>
      <c r="J302" s="57"/>
    </row>
    <row r="303" spans="1:10" s="52" customFormat="1" x14ac:dyDescent="0.3">
      <c r="A303" s="55"/>
      <c r="C303" s="7"/>
      <c r="D303" s="7"/>
      <c r="E303" s="7"/>
      <c r="F303" s="56"/>
      <c r="H303" s="56"/>
      <c r="I303" s="56"/>
      <c r="J303" s="57"/>
    </row>
    <row r="304" spans="1:10" s="52" customFormat="1" x14ac:dyDescent="0.3">
      <c r="A304" s="55"/>
      <c r="C304" s="7"/>
      <c r="D304" s="7"/>
      <c r="E304" s="7"/>
      <c r="F304" s="56"/>
      <c r="H304" s="56"/>
      <c r="I304" s="56"/>
      <c r="J304" s="57"/>
    </row>
    <row r="305" spans="1:10" s="52" customFormat="1" x14ac:dyDescent="0.3">
      <c r="A305" s="55"/>
      <c r="C305" s="7"/>
      <c r="D305" s="7"/>
      <c r="E305" s="7"/>
      <c r="F305" s="56"/>
      <c r="H305" s="56"/>
      <c r="I305" s="56"/>
      <c r="J305" s="57"/>
    </row>
    <row r="306" spans="1:10" s="52" customFormat="1" x14ac:dyDescent="0.3">
      <c r="A306" s="55"/>
      <c r="C306" s="7"/>
      <c r="D306" s="7"/>
      <c r="E306" s="7"/>
      <c r="F306" s="56"/>
      <c r="H306" s="56"/>
      <c r="I306" s="56"/>
      <c r="J306" s="57"/>
    </row>
    <row r="307" spans="1:10" s="52" customFormat="1" x14ac:dyDescent="0.3">
      <c r="A307" s="55"/>
      <c r="C307" s="7"/>
      <c r="D307" s="7"/>
      <c r="E307" s="7"/>
      <c r="F307" s="56"/>
      <c r="H307" s="56"/>
      <c r="I307" s="56"/>
      <c r="J307" s="57"/>
    </row>
    <row r="308" spans="1:10" s="52" customFormat="1" x14ac:dyDescent="0.3">
      <c r="A308" s="55"/>
      <c r="C308" s="7"/>
      <c r="D308" s="7"/>
      <c r="E308" s="7"/>
      <c r="F308" s="56"/>
      <c r="H308" s="56"/>
      <c r="I308" s="56"/>
      <c r="J308" s="57"/>
    </row>
    <row r="309" spans="1:10" s="52" customFormat="1" x14ac:dyDescent="0.3">
      <c r="A309" s="55"/>
      <c r="C309" s="7"/>
      <c r="D309" s="7"/>
      <c r="E309" s="7"/>
      <c r="F309" s="56"/>
      <c r="H309" s="56"/>
      <c r="I309" s="56"/>
      <c r="J309" s="57"/>
    </row>
    <row r="310" spans="1:10" s="52" customFormat="1" x14ac:dyDescent="0.3">
      <c r="A310" s="55"/>
      <c r="C310" s="7"/>
      <c r="D310" s="7"/>
      <c r="E310" s="7"/>
      <c r="F310" s="56"/>
      <c r="G310" s="7"/>
      <c r="H310" s="56"/>
      <c r="I310" s="56"/>
      <c r="J310" s="57"/>
    </row>
    <row r="311" spans="1:10" s="52" customFormat="1" x14ac:dyDescent="0.3">
      <c r="A311" s="55"/>
      <c r="C311" s="7"/>
      <c r="D311" s="7"/>
      <c r="E311" s="7"/>
      <c r="F311" s="56"/>
      <c r="G311" s="7"/>
      <c r="H311" s="56"/>
      <c r="I311" s="56"/>
      <c r="J311" s="57"/>
    </row>
    <row r="312" spans="1:10" s="52" customFormat="1" x14ac:dyDescent="0.3">
      <c r="A312" s="55"/>
      <c r="C312" s="7"/>
      <c r="D312" s="7"/>
      <c r="E312" s="7"/>
      <c r="F312" s="56"/>
      <c r="H312" s="56"/>
      <c r="I312" s="56"/>
      <c r="J312" s="57"/>
    </row>
    <row r="313" spans="1:10" s="52" customFormat="1" x14ac:dyDescent="0.3">
      <c r="A313" s="55"/>
      <c r="C313" s="7"/>
      <c r="D313" s="7"/>
      <c r="E313" s="7"/>
      <c r="F313" s="56"/>
      <c r="H313" s="56"/>
      <c r="I313" s="56"/>
      <c r="J313" s="57"/>
    </row>
    <row r="314" spans="1:10" s="52" customFormat="1" x14ac:dyDescent="0.3">
      <c r="A314" s="55"/>
      <c r="C314" s="7"/>
      <c r="D314" s="7"/>
      <c r="E314" s="7"/>
      <c r="F314" s="56"/>
      <c r="H314" s="56"/>
      <c r="I314" s="56"/>
      <c r="J314" s="57"/>
    </row>
    <row r="315" spans="1:10" s="52" customFormat="1" x14ac:dyDescent="0.3">
      <c r="A315" s="55"/>
      <c r="C315" s="7"/>
      <c r="D315" s="7"/>
      <c r="E315" s="7"/>
      <c r="F315" s="56"/>
      <c r="H315" s="56"/>
      <c r="I315" s="56"/>
      <c r="J315" s="57"/>
    </row>
    <row r="316" spans="1:10" s="52" customFormat="1" x14ac:dyDescent="0.3">
      <c r="A316" s="55"/>
      <c r="C316" s="7"/>
      <c r="D316" s="7"/>
      <c r="E316" s="7"/>
      <c r="F316" s="56"/>
      <c r="H316" s="56"/>
      <c r="I316" s="56"/>
      <c r="J316" s="57"/>
    </row>
    <row r="317" spans="1:10" s="52" customFormat="1" x14ac:dyDescent="0.3">
      <c r="A317" s="55"/>
      <c r="C317" s="7"/>
      <c r="D317" s="7"/>
      <c r="E317" s="7"/>
      <c r="F317" s="56"/>
      <c r="H317" s="56"/>
      <c r="I317" s="56"/>
      <c r="J317" s="57"/>
    </row>
    <row r="318" spans="1:10" s="52" customFormat="1" x14ac:dyDescent="0.3">
      <c r="A318" s="55"/>
      <c r="C318" s="7"/>
      <c r="D318" s="7"/>
      <c r="E318" s="7"/>
      <c r="F318" s="56"/>
      <c r="H318" s="56"/>
      <c r="I318" s="56"/>
      <c r="J318" s="57"/>
    </row>
    <row r="319" spans="1:10" s="52" customFormat="1" x14ac:dyDescent="0.3">
      <c r="A319" s="55"/>
      <c r="C319" s="7"/>
      <c r="D319" s="7"/>
      <c r="E319" s="7"/>
      <c r="F319" s="56"/>
      <c r="H319" s="56"/>
      <c r="I319" s="56"/>
      <c r="J319" s="57"/>
    </row>
    <row r="320" spans="1:10" s="52" customFormat="1" x14ac:dyDescent="0.3">
      <c r="A320" s="55"/>
      <c r="C320" s="7"/>
      <c r="D320" s="7"/>
      <c r="E320" s="7"/>
      <c r="F320" s="56"/>
      <c r="H320" s="56"/>
      <c r="I320" s="56"/>
      <c r="J320" s="57"/>
    </row>
    <row r="321" spans="1:10" s="52" customFormat="1" x14ac:dyDescent="0.3">
      <c r="A321" s="55"/>
      <c r="C321" s="7"/>
      <c r="D321" s="7"/>
      <c r="E321" s="7"/>
      <c r="F321" s="56"/>
      <c r="H321" s="56"/>
      <c r="I321" s="56"/>
      <c r="J321" s="57"/>
    </row>
    <row r="322" spans="1:10" s="52" customFormat="1" x14ac:dyDescent="0.3">
      <c r="A322" s="55"/>
      <c r="C322" s="7"/>
      <c r="D322" s="7"/>
      <c r="E322" s="7"/>
      <c r="F322" s="56"/>
      <c r="H322" s="56"/>
      <c r="I322" s="56"/>
      <c r="J322" s="57"/>
    </row>
    <row r="323" spans="1:10" s="52" customFormat="1" x14ac:dyDescent="0.3">
      <c r="A323" s="55"/>
      <c r="C323" s="7"/>
      <c r="D323" s="7"/>
      <c r="E323" s="7"/>
      <c r="F323" s="56"/>
      <c r="H323" s="56"/>
      <c r="I323" s="56"/>
      <c r="J323" s="57"/>
    </row>
    <row r="324" spans="1:10" s="52" customFormat="1" x14ac:dyDescent="0.3">
      <c r="A324" s="55"/>
      <c r="C324" s="7"/>
      <c r="D324" s="7"/>
      <c r="E324" s="7"/>
      <c r="F324" s="56"/>
      <c r="H324" s="56"/>
      <c r="I324" s="56"/>
      <c r="J324" s="57"/>
    </row>
    <row r="325" spans="1:10" s="52" customFormat="1" x14ac:dyDescent="0.3">
      <c r="A325" s="55"/>
      <c r="C325" s="7"/>
      <c r="D325" s="7"/>
      <c r="E325" s="7"/>
      <c r="F325" s="56"/>
      <c r="H325" s="56"/>
      <c r="I325" s="56"/>
      <c r="J325" s="57"/>
    </row>
    <row r="326" spans="1:10" s="52" customFormat="1" x14ac:dyDescent="0.3">
      <c r="A326" s="55"/>
      <c r="C326" s="7"/>
      <c r="D326" s="7"/>
      <c r="E326" s="7"/>
      <c r="F326" s="56"/>
      <c r="H326" s="56"/>
      <c r="I326" s="56"/>
      <c r="J326" s="57"/>
    </row>
    <row r="327" spans="1:10" s="52" customFormat="1" x14ac:dyDescent="0.3">
      <c r="A327" s="54"/>
      <c r="C327" s="7"/>
      <c r="D327" s="7"/>
      <c r="E327" s="7"/>
      <c r="F327" s="56"/>
      <c r="H327" s="56"/>
      <c r="I327" s="56"/>
      <c r="J327" s="57"/>
    </row>
    <row r="328" spans="1:10" s="52" customFormat="1" x14ac:dyDescent="0.3">
      <c r="A328" s="54"/>
      <c r="C328" s="7"/>
      <c r="D328" s="7"/>
      <c r="E328" s="7"/>
      <c r="F328" s="56"/>
      <c r="H328" s="56"/>
      <c r="I328" s="56"/>
      <c r="J328" s="57"/>
    </row>
    <row r="329" spans="1:10" s="52" customFormat="1" x14ac:dyDescent="0.3">
      <c r="A329" s="55"/>
      <c r="C329" s="7"/>
      <c r="D329" s="7"/>
      <c r="E329" s="7"/>
      <c r="F329" s="56"/>
      <c r="H329" s="56"/>
      <c r="I329" s="56"/>
      <c r="J329" s="57"/>
    </row>
    <row r="330" spans="1:10" s="52" customFormat="1" x14ac:dyDescent="0.3">
      <c r="A330" s="55"/>
      <c r="C330" s="7"/>
      <c r="D330" s="7"/>
      <c r="E330" s="7"/>
      <c r="F330" s="56"/>
      <c r="H330" s="56"/>
      <c r="I330" s="56"/>
      <c r="J330" s="57"/>
    </row>
    <row r="331" spans="1:10" s="52" customFormat="1" x14ac:dyDescent="0.3">
      <c r="A331" s="55"/>
      <c r="C331" s="7"/>
      <c r="D331" s="7"/>
      <c r="E331" s="7"/>
      <c r="F331" s="56"/>
      <c r="H331" s="56"/>
      <c r="I331" s="56"/>
      <c r="J331" s="57"/>
    </row>
    <row r="332" spans="1:10" s="52" customFormat="1" x14ac:dyDescent="0.3">
      <c r="A332" s="55"/>
      <c r="C332" s="7"/>
      <c r="D332" s="7"/>
      <c r="E332" s="7"/>
      <c r="F332" s="56"/>
      <c r="H332" s="56"/>
      <c r="I332" s="56"/>
      <c r="J332" s="57"/>
    </row>
    <row r="333" spans="1:10" s="52" customFormat="1" x14ac:dyDescent="0.3">
      <c r="A333" s="55"/>
      <c r="C333" s="7"/>
      <c r="D333" s="7"/>
      <c r="E333" s="7"/>
      <c r="F333" s="56"/>
      <c r="H333" s="56"/>
      <c r="I333" s="56"/>
      <c r="J333" s="57"/>
    </row>
    <row r="334" spans="1:10" s="52" customFormat="1" x14ac:dyDescent="0.3">
      <c r="A334" s="55"/>
      <c r="C334" s="7"/>
      <c r="D334" s="7"/>
      <c r="E334" s="7"/>
      <c r="F334" s="56"/>
      <c r="H334" s="56"/>
      <c r="I334" s="56"/>
      <c r="J334" s="57"/>
    </row>
    <row r="335" spans="1:10" s="52" customFormat="1" x14ac:dyDescent="0.3">
      <c r="A335" s="55"/>
      <c r="C335" s="7"/>
      <c r="D335" s="7"/>
      <c r="E335" s="7"/>
      <c r="F335" s="56"/>
      <c r="H335" s="56"/>
      <c r="I335" s="56"/>
      <c r="J335" s="57"/>
    </row>
    <row r="336" spans="1:10" s="52" customFormat="1" x14ac:dyDescent="0.3">
      <c r="A336" s="55"/>
      <c r="C336" s="7"/>
      <c r="D336" s="7"/>
      <c r="E336" s="7"/>
      <c r="F336" s="56"/>
      <c r="H336" s="56"/>
      <c r="I336" s="56"/>
      <c r="J336" s="57"/>
    </row>
    <row r="337" spans="1:10" s="52" customFormat="1" x14ac:dyDescent="0.3">
      <c r="A337" s="55"/>
      <c r="C337" s="7"/>
      <c r="D337" s="7"/>
      <c r="E337" s="7"/>
      <c r="F337" s="56"/>
      <c r="H337" s="56"/>
      <c r="I337" s="56"/>
      <c r="J337" s="57"/>
    </row>
    <row r="338" spans="1:10" s="52" customFormat="1" x14ac:dyDescent="0.3">
      <c r="A338" s="55"/>
      <c r="C338" s="7"/>
      <c r="D338" s="7"/>
      <c r="E338" s="7"/>
      <c r="F338" s="56"/>
      <c r="H338" s="56"/>
      <c r="I338" s="56"/>
      <c r="J338" s="57"/>
    </row>
    <row r="339" spans="1:10" s="52" customFormat="1" x14ac:dyDescent="0.3">
      <c r="A339" s="55"/>
      <c r="C339" s="7"/>
      <c r="D339" s="7"/>
      <c r="E339" s="7"/>
      <c r="F339" s="56"/>
      <c r="H339" s="56"/>
      <c r="I339" s="56"/>
      <c r="J339" s="57"/>
    </row>
    <row r="340" spans="1:10" s="52" customFormat="1" x14ac:dyDescent="0.3">
      <c r="A340" s="55"/>
      <c r="C340" s="7"/>
      <c r="D340" s="7"/>
      <c r="E340" s="7"/>
      <c r="F340" s="56"/>
      <c r="H340" s="56"/>
      <c r="I340" s="56"/>
      <c r="J340" s="57"/>
    </row>
    <row r="341" spans="1:10" s="52" customFormat="1" x14ac:dyDescent="0.3">
      <c r="A341" s="55"/>
      <c r="C341" s="7"/>
      <c r="D341" s="7"/>
      <c r="E341" s="7"/>
      <c r="F341" s="56"/>
      <c r="H341" s="56"/>
      <c r="I341" s="56"/>
      <c r="J341" s="57"/>
    </row>
    <row r="342" spans="1:10" s="52" customFormat="1" x14ac:dyDescent="0.3">
      <c r="A342" s="55"/>
      <c r="C342" s="7"/>
      <c r="D342" s="7"/>
      <c r="E342" s="7"/>
      <c r="F342" s="56"/>
      <c r="H342" s="56"/>
      <c r="I342" s="56"/>
      <c r="J342" s="57"/>
    </row>
    <row r="343" spans="1:10" s="52" customFormat="1" x14ac:dyDescent="0.3">
      <c r="A343" s="55"/>
      <c r="C343" s="7"/>
      <c r="D343" s="7"/>
      <c r="E343" s="7"/>
      <c r="F343" s="56"/>
      <c r="H343" s="56"/>
      <c r="I343" s="56"/>
      <c r="J343" s="57"/>
    </row>
    <row r="344" spans="1:10" s="52" customFormat="1" x14ac:dyDescent="0.3">
      <c r="A344" s="55"/>
      <c r="C344" s="7"/>
      <c r="D344" s="7"/>
      <c r="E344" s="7"/>
      <c r="F344" s="56"/>
      <c r="H344" s="56"/>
      <c r="I344" s="56"/>
      <c r="J344" s="57"/>
    </row>
    <row r="345" spans="1:10" s="52" customFormat="1" x14ac:dyDescent="0.3">
      <c r="A345" s="55"/>
      <c r="C345" s="7"/>
      <c r="D345" s="7"/>
      <c r="E345" s="7"/>
      <c r="F345" s="56"/>
      <c r="H345" s="56"/>
      <c r="I345" s="56"/>
      <c r="J345" s="57"/>
    </row>
    <row r="346" spans="1:10" s="52" customFormat="1" x14ac:dyDescent="0.3">
      <c r="A346" s="55"/>
      <c r="C346" s="7"/>
      <c r="D346" s="7"/>
      <c r="E346" s="7"/>
      <c r="F346" s="56"/>
      <c r="H346" s="56"/>
      <c r="I346" s="56"/>
      <c r="J346" s="57"/>
    </row>
    <row r="347" spans="1:10" s="52" customFormat="1" x14ac:dyDescent="0.3">
      <c r="A347" s="55"/>
      <c r="C347" s="7"/>
      <c r="D347" s="7"/>
      <c r="E347" s="7"/>
      <c r="F347" s="56"/>
      <c r="H347" s="56"/>
      <c r="I347" s="56"/>
      <c r="J347" s="57"/>
    </row>
    <row r="348" spans="1:10" s="52" customFormat="1" x14ac:dyDescent="0.3">
      <c r="A348" s="55"/>
      <c r="C348" s="7"/>
      <c r="D348" s="7"/>
      <c r="E348" s="7"/>
      <c r="F348" s="56"/>
      <c r="H348" s="56"/>
      <c r="I348" s="56"/>
      <c r="J348" s="57"/>
    </row>
    <row r="349" spans="1:10" s="52" customFormat="1" x14ac:dyDescent="0.3">
      <c r="A349" s="55"/>
      <c r="C349" s="7"/>
      <c r="D349" s="7"/>
      <c r="E349" s="7"/>
      <c r="F349" s="56"/>
      <c r="H349" s="56"/>
      <c r="I349" s="56"/>
      <c r="J349" s="57"/>
    </row>
    <row r="350" spans="1:10" s="52" customFormat="1" x14ac:dyDescent="0.3">
      <c r="A350" s="55"/>
      <c r="C350" s="7"/>
      <c r="D350" s="7"/>
      <c r="E350" s="7"/>
      <c r="F350" s="56"/>
      <c r="H350" s="56"/>
      <c r="I350" s="56"/>
      <c r="J350" s="57"/>
    </row>
    <row r="351" spans="1:10" s="52" customFormat="1" x14ac:dyDescent="0.3">
      <c r="A351" s="55"/>
      <c r="C351" s="7"/>
      <c r="D351" s="7"/>
      <c r="E351" s="7"/>
      <c r="F351" s="56"/>
      <c r="H351" s="56"/>
      <c r="I351" s="56"/>
      <c r="J351" s="57"/>
    </row>
    <row r="352" spans="1:10" s="52" customFormat="1" x14ac:dyDescent="0.3">
      <c r="A352" s="55"/>
      <c r="C352" s="7"/>
      <c r="D352" s="7"/>
      <c r="E352" s="7"/>
      <c r="F352" s="56"/>
      <c r="H352" s="56"/>
      <c r="I352" s="56"/>
      <c r="J352" s="57"/>
    </row>
    <row r="353" spans="1:10" s="52" customFormat="1" x14ac:dyDescent="0.3">
      <c r="A353" s="55"/>
      <c r="C353" s="7"/>
      <c r="D353" s="7"/>
      <c r="E353" s="7"/>
      <c r="F353" s="56"/>
      <c r="H353" s="56"/>
      <c r="I353" s="56"/>
      <c r="J353" s="57"/>
    </row>
    <row r="354" spans="1:10" s="52" customFormat="1" x14ac:dyDescent="0.3">
      <c r="A354" s="55"/>
      <c r="C354" s="7"/>
      <c r="D354" s="7"/>
      <c r="E354" s="7"/>
      <c r="F354" s="56"/>
      <c r="H354" s="56"/>
      <c r="I354" s="56"/>
      <c r="J354" s="57"/>
    </row>
    <row r="355" spans="1:10" s="52" customFormat="1" x14ac:dyDescent="0.3">
      <c r="A355" s="55"/>
      <c r="C355" s="7"/>
      <c r="D355" s="7"/>
      <c r="E355" s="7"/>
      <c r="F355" s="56"/>
      <c r="H355" s="56"/>
      <c r="I355" s="56"/>
      <c r="J355" s="57"/>
    </row>
    <row r="356" spans="1:10" s="52" customFormat="1" x14ac:dyDescent="0.3">
      <c r="A356" s="55"/>
      <c r="C356" s="7"/>
      <c r="D356" s="7"/>
      <c r="E356" s="7"/>
      <c r="F356" s="56"/>
      <c r="H356" s="56"/>
      <c r="I356" s="56"/>
      <c r="J356" s="57"/>
    </row>
    <row r="357" spans="1:10" s="52" customFormat="1" x14ac:dyDescent="0.3">
      <c r="A357" s="55"/>
      <c r="C357" s="7"/>
      <c r="D357" s="7"/>
      <c r="E357" s="7"/>
      <c r="F357" s="56"/>
      <c r="H357" s="56"/>
      <c r="I357" s="56"/>
      <c r="J357" s="57"/>
    </row>
    <row r="358" spans="1:10" s="52" customFormat="1" x14ac:dyDescent="0.3">
      <c r="A358" s="55"/>
      <c r="C358" s="7"/>
      <c r="D358" s="7"/>
      <c r="E358" s="7"/>
      <c r="F358" s="56"/>
      <c r="H358" s="56"/>
      <c r="I358" s="56"/>
      <c r="J358" s="57"/>
    </row>
    <row r="359" spans="1:10" s="52" customFormat="1" x14ac:dyDescent="0.3">
      <c r="A359" s="55"/>
      <c r="C359" s="7"/>
      <c r="D359" s="7"/>
      <c r="E359" s="7"/>
      <c r="F359" s="56"/>
      <c r="G359" s="53"/>
      <c r="H359" s="57"/>
      <c r="I359" s="57"/>
      <c r="J359" s="57"/>
    </row>
    <row r="360" spans="1:10" s="52" customFormat="1" x14ac:dyDescent="0.3">
      <c r="A360" s="55"/>
      <c r="C360" s="7"/>
      <c r="D360" s="7"/>
      <c r="E360" s="7"/>
      <c r="F360" s="56"/>
      <c r="H360" s="56"/>
      <c r="I360" s="56"/>
      <c r="J360" s="57"/>
    </row>
    <row r="361" spans="1:10" s="52" customFormat="1" x14ac:dyDescent="0.3">
      <c r="A361" s="55"/>
      <c r="C361" s="7"/>
      <c r="D361" s="7"/>
      <c r="E361" s="7"/>
      <c r="F361" s="56"/>
      <c r="H361" s="56"/>
      <c r="I361" s="56"/>
      <c r="J361" s="57"/>
    </row>
    <row r="362" spans="1:10" s="52" customFormat="1" x14ac:dyDescent="0.3">
      <c r="A362" s="55"/>
      <c r="C362" s="7"/>
      <c r="D362" s="7"/>
      <c r="E362" s="7"/>
      <c r="F362" s="56"/>
      <c r="H362" s="56"/>
      <c r="I362" s="56"/>
      <c r="J362" s="57"/>
    </row>
    <row r="363" spans="1:10" s="52" customFormat="1" x14ac:dyDescent="0.3">
      <c r="A363" s="55"/>
      <c r="C363" s="7"/>
      <c r="D363" s="7"/>
      <c r="E363" s="7"/>
      <c r="F363" s="56"/>
      <c r="H363" s="56"/>
      <c r="I363" s="56"/>
      <c r="J363" s="57"/>
    </row>
    <row r="364" spans="1:10" s="52" customFormat="1" x14ac:dyDescent="0.3">
      <c r="A364" s="54"/>
      <c r="C364" s="7"/>
      <c r="D364" s="7"/>
      <c r="E364" s="7"/>
      <c r="H364" s="56"/>
      <c r="I364" s="56"/>
      <c r="J364" s="57"/>
    </row>
    <row r="365" spans="1:10" s="52" customFormat="1" x14ac:dyDescent="0.3">
      <c r="A365" s="55"/>
      <c r="C365" s="7"/>
      <c r="D365" s="7"/>
      <c r="E365" s="7"/>
      <c r="F365" s="56"/>
      <c r="H365" s="56"/>
      <c r="I365" s="56"/>
      <c r="J365" s="57"/>
    </row>
    <row r="366" spans="1:10" s="52" customFormat="1" x14ac:dyDescent="0.3">
      <c r="A366" s="55"/>
      <c r="C366" s="7"/>
      <c r="D366" s="7"/>
      <c r="E366" s="7"/>
      <c r="F366" s="56"/>
      <c r="H366" s="56"/>
      <c r="I366" s="56"/>
      <c r="J366" s="57"/>
    </row>
    <row r="367" spans="1:10" s="52" customFormat="1" x14ac:dyDescent="0.3">
      <c r="A367" s="55"/>
      <c r="C367" s="7"/>
      <c r="D367" s="7"/>
      <c r="E367" s="7"/>
      <c r="F367" s="56"/>
      <c r="H367" s="56"/>
      <c r="I367" s="56"/>
      <c r="J367" s="57"/>
    </row>
    <row r="368" spans="1:10" s="52" customFormat="1" x14ac:dyDescent="0.3">
      <c r="A368" s="55"/>
      <c r="C368" s="7"/>
      <c r="D368" s="7"/>
      <c r="E368" s="7"/>
      <c r="F368" s="56"/>
      <c r="H368" s="56"/>
      <c r="I368" s="56"/>
      <c r="J368" s="57"/>
    </row>
    <row r="369" spans="1:10" s="52" customFormat="1" x14ac:dyDescent="0.3">
      <c r="A369" s="55"/>
      <c r="C369" s="7"/>
      <c r="D369" s="7"/>
      <c r="E369" s="7"/>
      <c r="F369" s="56"/>
      <c r="H369" s="56"/>
      <c r="I369" s="56"/>
      <c r="J369" s="57"/>
    </row>
    <row r="370" spans="1:10" s="52" customFormat="1" x14ac:dyDescent="0.3">
      <c r="A370" s="55"/>
      <c r="C370" s="7"/>
      <c r="D370" s="7"/>
      <c r="E370" s="7"/>
      <c r="F370" s="56"/>
      <c r="H370" s="56"/>
      <c r="I370" s="56"/>
      <c r="J370" s="57"/>
    </row>
    <row r="371" spans="1:10" s="52" customFormat="1" x14ac:dyDescent="0.3">
      <c r="A371" s="55"/>
      <c r="C371" s="7"/>
      <c r="D371" s="7"/>
      <c r="E371" s="7"/>
      <c r="F371" s="56"/>
      <c r="H371" s="56"/>
      <c r="I371" s="56"/>
      <c r="J371" s="57"/>
    </row>
    <row r="372" spans="1:10" s="52" customFormat="1" x14ac:dyDescent="0.3">
      <c r="A372" s="55"/>
      <c r="C372" s="7"/>
      <c r="D372" s="7"/>
      <c r="E372" s="7"/>
      <c r="F372" s="56"/>
      <c r="H372" s="56"/>
      <c r="I372" s="56"/>
      <c r="J372" s="57"/>
    </row>
    <row r="373" spans="1:10" s="52" customFormat="1" x14ac:dyDescent="0.3">
      <c r="A373" s="55"/>
      <c r="C373" s="7"/>
      <c r="D373" s="7"/>
      <c r="E373" s="7"/>
      <c r="F373" s="56"/>
      <c r="H373" s="56"/>
      <c r="I373" s="56"/>
      <c r="J373" s="57"/>
    </row>
    <row r="374" spans="1:10" s="52" customFormat="1" x14ac:dyDescent="0.3">
      <c r="A374" s="55"/>
      <c r="C374" s="7"/>
      <c r="D374" s="7"/>
      <c r="E374" s="7"/>
      <c r="F374" s="56"/>
      <c r="H374" s="56"/>
      <c r="I374" s="56"/>
      <c r="J374" s="57"/>
    </row>
    <row r="375" spans="1:10" s="52" customFormat="1" x14ac:dyDescent="0.3">
      <c r="A375" s="55"/>
      <c r="C375" s="7"/>
      <c r="D375" s="7"/>
      <c r="E375" s="7"/>
      <c r="F375" s="56"/>
      <c r="H375" s="56"/>
      <c r="I375" s="56"/>
      <c r="J375" s="57"/>
    </row>
    <row r="376" spans="1:10" s="52" customFormat="1" x14ac:dyDescent="0.3">
      <c r="A376" s="55"/>
      <c r="C376" s="7"/>
      <c r="D376" s="7"/>
      <c r="E376" s="7"/>
      <c r="F376" s="56"/>
      <c r="H376" s="56"/>
      <c r="I376" s="56"/>
      <c r="J376" s="57"/>
    </row>
    <row r="377" spans="1:10" s="52" customFormat="1" x14ac:dyDescent="0.3">
      <c r="A377" s="55"/>
      <c r="C377" s="7"/>
      <c r="D377" s="7"/>
      <c r="E377" s="7"/>
      <c r="F377" s="56"/>
      <c r="H377" s="56"/>
      <c r="I377" s="56"/>
      <c r="J377" s="57"/>
    </row>
    <row r="378" spans="1:10" s="52" customFormat="1" x14ac:dyDescent="0.3">
      <c r="A378" s="55"/>
      <c r="C378" s="7"/>
      <c r="D378" s="7"/>
      <c r="E378" s="7"/>
      <c r="F378" s="56"/>
      <c r="H378" s="56"/>
      <c r="I378" s="56"/>
      <c r="J378" s="57"/>
    </row>
    <row r="379" spans="1:10" s="52" customFormat="1" x14ac:dyDescent="0.3">
      <c r="A379" s="55"/>
      <c r="C379" s="7"/>
      <c r="D379" s="7"/>
      <c r="E379" s="7"/>
      <c r="F379" s="56"/>
      <c r="H379" s="56"/>
      <c r="I379" s="56"/>
      <c r="J379" s="57"/>
    </row>
    <row r="380" spans="1:10" s="52" customFormat="1" x14ac:dyDescent="0.3">
      <c r="A380" s="55"/>
      <c r="C380" s="7"/>
      <c r="D380" s="7"/>
      <c r="E380" s="7"/>
      <c r="F380" s="56"/>
      <c r="H380" s="56"/>
      <c r="I380" s="56"/>
      <c r="J380" s="57"/>
    </row>
    <row r="381" spans="1:10" s="52" customFormat="1" x14ac:dyDescent="0.3">
      <c r="A381" s="55"/>
      <c r="C381" s="7"/>
      <c r="D381" s="7"/>
      <c r="E381" s="7"/>
      <c r="F381" s="56"/>
      <c r="H381" s="56"/>
      <c r="I381" s="56"/>
      <c r="J381" s="57"/>
    </row>
    <row r="382" spans="1:10" s="52" customFormat="1" x14ac:dyDescent="0.3">
      <c r="A382" s="55"/>
      <c r="C382" s="7"/>
      <c r="D382" s="7"/>
      <c r="E382" s="7"/>
      <c r="F382" s="56"/>
      <c r="H382" s="56"/>
      <c r="I382" s="56"/>
      <c r="J382" s="57"/>
    </row>
    <row r="383" spans="1:10" s="52" customFormat="1" x14ac:dyDescent="0.3">
      <c r="A383" s="55"/>
      <c r="C383" s="7"/>
      <c r="D383" s="7"/>
      <c r="E383" s="7"/>
      <c r="F383" s="56"/>
      <c r="H383" s="56"/>
      <c r="I383" s="56"/>
      <c r="J383" s="57"/>
    </row>
    <row r="384" spans="1:10" s="52" customFormat="1" x14ac:dyDescent="0.3">
      <c r="A384" s="55"/>
      <c r="C384" s="7"/>
      <c r="D384" s="7"/>
      <c r="E384" s="7"/>
      <c r="F384" s="56"/>
      <c r="H384" s="56"/>
      <c r="I384" s="56"/>
      <c r="J384" s="57"/>
    </row>
    <row r="385" spans="1:10" s="52" customFormat="1" x14ac:dyDescent="0.3">
      <c r="A385" s="55"/>
      <c r="C385" s="7"/>
      <c r="D385" s="7"/>
      <c r="E385" s="7"/>
      <c r="F385" s="56"/>
      <c r="H385" s="56"/>
      <c r="I385" s="56"/>
      <c r="J385" s="57"/>
    </row>
    <row r="386" spans="1:10" s="52" customFormat="1" x14ac:dyDescent="0.3">
      <c r="A386" s="55"/>
      <c r="C386" s="7"/>
      <c r="D386" s="7"/>
      <c r="E386" s="7"/>
      <c r="F386" s="56"/>
      <c r="H386" s="56"/>
      <c r="I386" s="56"/>
      <c r="J386" s="57"/>
    </row>
    <row r="387" spans="1:10" s="52" customFormat="1" x14ac:dyDescent="0.3">
      <c r="A387" s="55"/>
      <c r="C387" s="7"/>
      <c r="D387" s="7"/>
      <c r="E387" s="7"/>
      <c r="F387" s="56"/>
      <c r="H387" s="56"/>
      <c r="I387" s="56"/>
      <c r="J387" s="57"/>
    </row>
    <row r="388" spans="1:10" s="52" customFormat="1" x14ac:dyDescent="0.3">
      <c r="A388" s="55"/>
      <c r="C388" s="7"/>
      <c r="D388" s="7"/>
      <c r="E388" s="7"/>
      <c r="F388" s="56"/>
      <c r="H388" s="56"/>
      <c r="I388" s="56"/>
      <c r="J388" s="57"/>
    </row>
    <row r="389" spans="1:10" s="52" customFormat="1" x14ac:dyDescent="0.3">
      <c r="A389" s="55"/>
      <c r="C389" s="7"/>
      <c r="D389" s="7"/>
      <c r="E389" s="7"/>
      <c r="F389" s="56"/>
      <c r="H389" s="56"/>
      <c r="I389" s="56"/>
      <c r="J389" s="57"/>
    </row>
    <row r="390" spans="1:10" s="52" customFormat="1" x14ac:dyDescent="0.3">
      <c r="A390" s="55"/>
      <c r="C390" s="7"/>
      <c r="D390" s="7"/>
      <c r="E390" s="7"/>
      <c r="F390" s="56"/>
      <c r="H390" s="56"/>
      <c r="I390" s="56"/>
      <c r="J390" s="57"/>
    </row>
    <row r="391" spans="1:10" s="52" customFormat="1" x14ac:dyDescent="0.3">
      <c r="A391" s="55"/>
      <c r="C391" s="7"/>
      <c r="D391" s="7"/>
      <c r="E391" s="7"/>
      <c r="F391" s="56"/>
      <c r="H391" s="56"/>
      <c r="I391" s="56"/>
      <c r="J391" s="57"/>
    </row>
    <row r="392" spans="1:10" s="52" customFormat="1" x14ac:dyDescent="0.3">
      <c r="A392" s="55"/>
      <c r="C392" s="7"/>
      <c r="D392" s="7"/>
      <c r="E392" s="7"/>
      <c r="F392" s="56"/>
      <c r="H392" s="56"/>
      <c r="I392" s="56"/>
      <c r="J392" s="57"/>
    </row>
    <row r="393" spans="1:10" s="52" customFormat="1" x14ac:dyDescent="0.3">
      <c r="A393" s="55"/>
      <c r="C393" s="7"/>
      <c r="D393" s="7"/>
      <c r="E393" s="7"/>
      <c r="F393" s="56"/>
      <c r="H393" s="56"/>
      <c r="I393" s="56"/>
      <c r="J393" s="57"/>
    </row>
    <row r="394" spans="1:10" s="52" customFormat="1" x14ac:dyDescent="0.3">
      <c r="A394" s="55"/>
      <c r="C394" s="7"/>
      <c r="D394" s="7"/>
      <c r="E394" s="7"/>
      <c r="F394" s="56"/>
      <c r="H394" s="56"/>
      <c r="I394" s="56"/>
      <c r="J394" s="57"/>
    </row>
    <row r="395" spans="1:10" s="52" customFormat="1" x14ac:dyDescent="0.3">
      <c r="A395" s="55"/>
      <c r="C395" s="7"/>
      <c r="D395" s="7"/>
      <c r="E395" s="7"/>
      <c r="F395" s="56"/>
      <c r="H395" s="56"/>
      <c r="I395" s="56"/>
      <c r="J395" s="57"/>
    </row>
    <row r="396" spans="1:10" s="52" customFormat="1" x14ac:dyDescent="0.3">
      <c r="A396" s="55"/>
      <c r="C396" s="7"/>
      <c r="D396" s="7"/>
      <c r="E396" s="7"/>
      <c r="F396" s="56"/>
      <c r="H396" s="56"/>
      <c r="I396" s="56"/>
      <c r="J396" s="57"/>
    </row>
    <row r="397" spans="1:10" s="52" customFormat="1" x14ac:dyDescent="0.3">
      <c r="A397" s="55"/>
      <c r="C397" s="7"/>
      <c r="D397" s="7"/>
      <c r="E397" s="7"/>
      <c r="F397" s="56"/>
      <c r="H397" s="56"/>
      <c r="I397" s="56"/>
      <c r="J397" s="57"/>
    </row>
    <row r="398" spans="1:10" s="52" customFormat="1" x14ac:dyDescent="0.3">
      <c r="A398" s="55"/>
      <c r="C398" s="7"/>
      <c r="D398" s="7"/>
      <c r="E398" s="7"/>
      <c r="F398" s="56"/>
      <c r="H398" s="56"/>
      <c r="I398" s="56"/>
      <c r="J398" s="57"/>
    </row>
    <row r="399" spans="1:10" s="52" customFormat="1" x14ac:dyDescent="0.3">
      <c r="A399" s="55"/>
      <c r="C399" s="7"/>
      <c r="D399" s="7"/>
      <c r="E399" s="7"/>
      <c r="F399" s="56"/>
      <c r="H399" s="56"/>
      <c r="I399" s="56"/>
      <c r="J399" s="57"/>
    </row>
    <row r="400" spans="1:10" s="52" customFormat="1" x14ac:dyDescent="0.3">
      <c r="A400" s="55"/>
      <c r="C400" s="7"/>
      <c r="D400" s="7"/>
      <c r="E400" s="7"/>
      <c r="F400" s="56"/>
      <c r="H400" s="56"/>
      <c r="I400" s="56"/>
      <c r="J400" s="57"/>
    </row>
    <row r="401" spans="1:10" s="52" customFormat="1" x14ac:dyDescent="0.3">
      <c r="A401" s="55"/>
      <c r="C401" s="7"/>
      <c r="D401" s="7"/>
      <c r="E401" s="7"/>
      <c r="F401" s="56"/>
      <c r="H401" s="56"/>
      <c r="I401" s="56"/>
      <c r="J401" s="57"/>
    </row>
    <row r="402" spans="1:10" s="52" customFormat="1" x14ac:dyDescent="0.3">
      <c r="A402" s="55"/>
      <c r="C402" s="7"/>
      <c r="D402" s="7"/>
      <c r="E402" s="7"/>
      <c r="F402" s="56"/>
      <c r="H402" s="56"/>
      <c r="I402" s="56"/>
      <c r="J402" s="57"/>
    </row>
    <row r="403" spans="1:10" s="52" customFormat="1" x14ac:dyDescent="0.3">
      <c r="A403" s="55"/>
      <c r="C403" s="7"/>
      <c r="D403" s="7"/>
      <c r="E403" s="7"/>
      <c r="F403" s="56"/>
      <c r="H403" s="56"/>
      <c r="I403" s="56"/>
      <c r="J403" s="57"/>
    </row>
    <row r="404" spans="1:10" s="52" customFormat="1" x14ac:dyDescent="0.3">
      <c r="A404" s="55"/>
      <c r="C404" s="7"/>
      <c r="D404" s="7"/>
      <c r="E404" s="7"/>
      <c r="F404" s="56"/>
      <c r="H404" s="56"/>
      <c r="I404" s="56"/>
      <c r="J404" s="57"/>
    </row>
    <row r="405" spans="1:10" s="52" customFormat="1" x14ac:dyDescent="0.3">
      <c r="A405" s="54"/>
      <c r="J405" s="57"/>
    </row>
    <row r="406" spans="1:10" s="52" customFormat="1" x14ac:dyDescent="0.3">
      <c r="A406" s="55"/>
      <c r="C406" s="7"/>
      <c r="D406" s="7"/>
      <c r="E406" s="7"/>
      <c r="F406" s="56"/>
      <c r="H406" s="56"/>
      <c r="I406" s="56"/>
      <c r="J406" s="57"/>
    </row>
    <row r="407" spans="1:10" s="52" customFormat="1" x14ac:dyDescent="0.3">
      <c r="A407" s="55"/>
      <c r="C407" s="7"/>
      <c r="D407" s="7"/>
      <c r="E407" s="7"/>
      <c r="F407" s="56"/>
      <c r="H407" s="56"/>
      <c r="I407" s="56"/>
      <c r="J407" s="57"/>
    </row>
    <row r="408" spans="1:10" s="52" customFormat="1" x14ac:dyDescent="0.3">
      <c r="A408" s="55"/>
      <c r="C408" s="7"/>
      <c r="D408" s="7"/>
      <c r="E408" s="7"/>
      <c r="F408" s="56"/>
      <c r="H408" s="56"/>
      <c r="I408" s="56"/>
      <c r="J408" s="57"/>
    </row>
    <row r="409" spans="1:10" s="52" customFormat="1" x14ac:dyDescent="0.3">
      <c r="A409" s="55"/>
      <c r="C409" s="7"/>
      <c r="D409" s="7"/>
      <c r="E409" s="7"/>
      <c r="F409" s="56"/>
      <c r="H409" s="56"/>
      <c r="I409" s="56"/>
      <c r="J409" s="57"/>
    </row>
    <row r="410" spans="1:10" s="52" customFormat="1" x14ac:dyDescent="0.3">
      <c r="A410" s="55"/>
      <c r="C410" s="7"/>
      <c r="D410" s="7"/>
      <c r="E410" s="7"/>
      <c r="F410" s="56"/>
      <c r="H410" s="56"/>
      <c r="I410" s="56"/>
      <c r="J410" s="57"/>
    </row>
    <row r="411" spans="1:10" s="52" customFormat="1" x14ac:dyDescent="0.3">
      <c r="A411" s="55"/>
      <c r="C411" s="7"/>
      <c r="D411" s="7"/>
      <c r="E411" s="7"/>
      <c r="F411" s="56"/>
      <c r="H411" s="56"/>
      <c r="I411" s="56"/>
      <c r="J411" s="57"/>
    </row>
    <row r="412" spans="1:10" s="52" customFormat="1" x14ac:dyDescent="0.3">
      <c r="A412" s="55"/>
      <c r="C412" s="7"/>
      <c r="D412" s="7"/>
      <c r="E412" s="7"/>
      <c r="F412" s="56"/>
      <c r="H412" s="56"/>
      <c r="I412" s="56"/>
      <c r="J412" s="57"/>
    </row>
    <row r="413" spans="1:10" s="52" customFormat="1" x14ac:dyDescent="0.3">
      <c r="A413" s="55"/>
      <c r="C413" s="7"/>
      <c r="D413" s="7"/>
      <c r="E413" s="7"/>
      <c r="F413" s="56"/>
      <c r="H413" s="56"/>
      <c r="I413" s="56"/>
      <c r="J413" s="57"/>
    </row>
    <row r="414" spans="1:10" s="52" customFormat="1" x14ac:dyDescent="0.3">
      <c r="A414" s="55"/>
      <c r="C414" s="7"/>
      <c r="D414" s="7"/>
      <c r="E414" s="7"/>
      <c r="F414" s="56"/>
      <c r="H414" s="56"/>
      <c r="I414" s="56"/>
      <c r="J414" s="57"/>
    </row>
    <row r="415" spans="1:10" s="52" customFormat="1" x14ac:dyDescent="0.3">
      <c r="A415" s="55"/>
      <c r="C415" s="7"/>
      <c r="D415" s="7"/>
      <c r="E415" s="7"/>
      <c r="F415" s="56"/>
      <c r="H415" s="56"/>
      <c r="I415" s="56"/>
      <c r="J415" s="57"/>
    </row>
    <row r="416" spans="1:10" s="52" customFormat="1" x14ac:dyDescent="0.3">
      <c r="A416" s="55"/>
      <c r="C416" s="7"/>
      <c r="D416" s="7"/>
      <c r="E416" s="7"/>
      <c r="F416" s="56"/>
      <c r="H416" s="56"/>
      <c r="I416" s="56"/>
      <c r="J416" s="57"/>
    </row>
    <row r="417" spans="1:10" s="52" customFormat="1" x14ac:dyDescent="0.3">
      <c r="A417" s="55"/>
      <c r="C417" s="7"/>
      <c r="D417" s="7"/>
      <c r="E417" s="7"/>
      <c r="F417" s="56"/>
      <c r="H417" s="56"/>
      <c r="I417" s="56"/>
      <c r="J417" s="57"/>
    </row>
    <row r="418" spans="1:10" s="52" customFormat="1" x14ac:dyDescent="0.3">
      <c r="A418" s="55"/>
      <c r="C418" s="7"/>
      <c r="D418" s="7"/>
      <c r="E418" s="7"/>
      <c r="F418" s="56"/>
      <c r="H418" s="56"/>
      <c r="I418" s="56"/>
      <c r="J418" s="57"/>
    </row>
    <row r="419" spans="1:10" s="52" customFormat="1" x14ac:dyDescent="0.3">
      <c r="A419" s="55"/>
      <c r="C419" s="7"/>
      <c r="D419" s="7"/>
      <c r="E419" s="7"/>
      <c r="F419" s="56"/>
      <c r="H419" s="56"/>
      <c r="I419" s="56"/>
      <c r="J419" s="57"/>
    </row>
    <row r="420" spans="1:10" s="52" customFormat="1" x14ac:dyDescent="0.3">
      <c r="A420" s="55"/>
      <c r="C420" s="7"/>
      <c r="D420" s="7"/>
      <c r="E420" s="7"/>
      <c r="F420" s="56"/>
      <c r="H420" s="56"/>
      <c r="I420" s="56"/>
      <c r="J420" s="57"/>
    </row>
    <row r="421" spans="1:10" s="52" customFormat="1" x14ac:dyDescent="0.3">
      <c r="A421" s="55"/>
      <c r="C421" s="7"/>
      <c r="D421" s="7"/>
      <c r="E421" s="7"/>
      <c r="F421" s="56"/>
      <c r="H421" s="56"/>
      <c r="I421" s="56"/>
      <c r="J421" s="57"/>
    </row>
    <row r="422" spans="1:10" s="52" customFormat="1" x14ac:dyDescent="0.3">
      <c r="A422" s="55"/>
      <c r="C422" s="7"/>
      <c r="D422" s="7"/>
      <c r="E422" s="7"/>
      <c r="F422" s="56"/>
      <c r="H422" s="56"/>
      <c r="I422" s="56"/>
      <c r="J422" s="57"/>
    </row>
    <row r="423" spans="1:10" s="52" customFormat="1" x14ac:dyDescent="0.3">
      <c r="A423" s="55"/>
      <c r="C423" s="7"/>
      <c r="D423" s="7"/>
      <c r="E423" s="7"/>
      <c r="F423" s="56"/>
      <c r="H423" s="56"/>
      <c r="I423" s="56"/>
      <c r="J423" s="57"/>
    </row>
    <row r="424" spans="1:10" s="52" customFormat="1" x14ac:dyDescent="0.3">
      <c r="A424" s="55"/>
      <c r="C424" s="7"/>
      <c r="D424" s="7"/>
      <c r="E424" s="7"/>
      <c r="F424" s="56"/>
      <c r="H424" s="56"/>
      <c r="I424" s="56"/>
      <c r="J424" s="57"/>
    </row>
    <row r="425" spans="1:10" s="52" customFormat="1" x14ac:dyDescent="0.3">
      <c r="A425" s="55"/>
      <c r="C425" s="7"/>
      <c r="D425" s="7"/>
      <c r="E425" s="7"/>
      <c r="F425" s="56"/>
      <c r="H425" s="56"/>
      <c r="I425" s="56"/>
      <c r="J425" s="57"/>
    </row>
    <row r="426" spans="1:10" s="52" customFormat="1" x14ac:dyDescent="0.3">
      <c r="A426" s="55"/>
      <c r="C426" s="7"/>
      <c r="D426" s="7"/>
      <c r="E426" s="7"/>
      <c r="F426" s="56"/>
      <c r="H426" s="56"/>
      <c r="I426" s="56"/>
      <c r="J426" s="57"/>
    </row>
    <row r="427" spans="1:10" s="52" customFormat="1" x14ac:dyDescent="0.3">
      <c r="A427" s="55"/>
      <c r="C427" s="7"/>
      <c r="D427" s="7"/>
      <c r="E427" s="7"/>
      <c r="F427" s="56"/>
      <c r="H427" s="56"/>
      <c r="I427" s="56"/>
      <c r="J427" s="57"/>
    </row>
    <row r="428" spans="1:10" s="52" customFormat="1" x14ac:dyDescent="0.3">
      <c r="A428" s="55"/>
      <c r="C428" s="7"/>
      <c r="D428" s="7"/>
      <c r="E428" s="7"/>
      <c r="F428" s="56"/>
      <c r="H428" s="56"/>
      <c r="I428" s="56"/>
      <c r="J428" s="57"/>
    </row>
    <row r="429" spans="1:10" s="52" customFormat="1" x14ac:dyDescent="0.3">
      <c r="A429" s="55"/>
      <c r="C429" s="7"/>
      <c r="D429" s="7"/>
      <c r="E429" s="7"/>
      <c r="F429" s="56"/>
      <c r="H429" s="56"/>
      <c r="I429" s="56"/>
      <c r="J429" s="57"/>
    </row>
    <row r="430" spans="1:10" s="52" customFormat="1" ht="63" customHeight="1" x14ac:dyDescent="0.3">
      <c r="A430" s="55"/>
      <c r="C430" s="58"/>
      <c r="D430" s="59"/>
      <c r="E430" s="59"/>
      <c r="F430" s="59"/>
      <c r="G430" s="59"/>
      <c r="H430" s="59"/>
      <c r="I430" s="59"/>
      <c r="J430" s="57"/>
    </row>
    <row r="431" spans="1:10" s="52" customFormat="1" x14ac:dyDescent="0.3">
      <c r="A431" s="55"/>
      <c r="C431" s="7"/>
      <c r="D431" s="7"/>
      <c r="E431" s="7"/>
      <c r="F431" s="56"/>
      <c r="H431" s="56"/>
      <c r="I431" s="56"/>
      <c r="J431" s="57"/>
    </row>
    <row r="432" spans="1:10" s="52" customFormat="1" x14ac:dyDescent="0.3">
      <c r="A432" s="55"/>
      <c r="C432" s="7"/>
      <c r="D432" s="7"/>
      <c r="E432" s="7"/>
      <c r="F432" s="56"/>
      <c r="H432" s="56"/>
      <c r="I432" s="56"/>
      <c r="J432" s="57"/>
    </row>
    <row r="433" spans="1:10" s="52" customFormat="1" x14ac:dyDescent="0.3">
      <c r="A433" s="55"/>
      <c r="C433" s="7"/>
      <c r="D433" s="7"/>
      <c r="E433" s="7"/>
      <c r="F433" s="56"/>
      <c r="H433" s="56"/>
      <c r="I433" s="56"/>
      <c r="J433" s="57"/>
    </row>
    <row r="434" spans="1:10" s="52" customFormat="1" x14ac:dyDescent="0.3">
      <c r="A434" s="55"/>
      <c r="C434" s="7"/>
      <c r="D434" s="7"/>
      <c r="E434" s="7"/>
      <c r="F434" s="56"/>
      <c r="H434" s="56"/>
      <c r="I434" s="56"/>
      <c r="J434" s="57"/>
    </row>
    <row r="435" spans="1:10" s="52" customFormat="1" x14ac:dyDescent="0.3">
      <c r="A435" s="55"/>
      <c r="C435" s="7"/>
      <c r="D435" s="7"/>
      <c r="E435" s="7"/>
      <c r="F435" s="56"/>
      <c r="H435" s="56"/>
      <c r="I435" s="56"/>
      <c r="J435" s="57"/>
    </row>
    <row r="436" spans="1:10" s="52" customFormat="1" x14ac:dyDescent="0.3">
      <c r="A436" s="55"/>
      <c r="C436" s="7"/>
      <c r="D436" s="7"/>
      <c r="E436" s="7"/>
      <c r="F436" s="56"/>
      <c r="H436" s="56"/>
      <c r="I436" s="56"/>
      <c r="J436" s="57"/>
    </row>
    <row r="437" spans="1:10" s="52" customFormat="1" x14ac:dyDescent="0.3">
      <c r="A437" s="55"/>
      <c r="C437" s="7"/>
      <c r="D437" s="7"/>
      <c r="E437" s="7"/>
      <c r="F437" s="56"/>
      <c r="H437" s="56"/>
      <c r="I437" s="56"/>
      <c r="J437" s="57"/>
    </row>
    <row r="438" spans="1:10" s="52" customFormat="1" x14ac:dyDescent="0.3">
      <c r="A438" s="55"/>
      <c r="C438" s="7"/>
      <c r="D438" s="7"/>
      <c r="E438" s="7"/>
      <c r="F438" s="56"/>
      <c r="H438" s="56"/>
      <c r="I438" s="56"/>
      <c r="J438" s="57"/>
    </row>
    <row r="439" spans="1:10" s="52" customFormat="1" x14ac:dyDescent="0.3">
      <c r="A439" s="55"/>
      <c r="C439" s="7"/>
      <c r="D439" s="7"/>
      <c r="E439" s="7"/>
      <c r="F439" s="56"/>
      <c r="H439" s="56"/>
      <c r="I439" s="56"/>
      <c r="J439" s="57"/>
    </row>
    <row r="440" spans="1:10" s="52" customFormat="1" x14ac:dyDescent="0.3">
      <c r="A440" s="55"/>
      <c r="C440" s="7"/>
      <c r="D440" s="7"/>
      <c r="E440" s="7"/>
      <c r="F440" s="56"/>
      <c r="H440" s="56"/>
      <c r="I440" s="56"/>
      <c r="J440" s="57"/>
    </row>
    <row r="441" spans="1:10" s="52" customFormat="1" x14ac:dyDescent="0.3">
      <c r="A441" s="55"/>
      <c r="C441" s="7"/>
      <c r="D441" s="7"/>
      <c r="E441" s="7"/>
      <c r="F441" s="56"/>
      <c r="H441" s="56"/>
      <c r="I441" s="56"/>
      <c r="J441" s="57"/>
    </row>
    <row r="442" spans="1:10" s="52" customFormat="1" x14ac:dyDescent="0.3">
      <c r="A442" s="55"/>
      <c r="C442" s="7"/>
      <c r="D442" s="7"/>
      <c r="E442" s="7"/>
      <c r="F442" s="56"/>
      <c r="H442" s="56"/>
      <c r="I442" s="56"/>
      <c r="J442" s="57"/>
    </row>
    <row r="443" spans="1:10" s="52" customFormat="1" x14ac:dyDescent="0.3">
      <c r="A443" s="55"/>
      <c r="C443" s="7"/>
      <c r="D443" s="7"/>
      <c r="E443" s="7"/>
      <c r="F443" s="56"/>
      <c r="H443" s="56"/>
      <c r="I443" s="56"/>
      <c r="J443" s="57"/>
    </row>
    <row r="444" spans="1:10" s="52" customFormat="1" x14ac:dyDescent="0.3">
      <c r="A444" s="55"/>
      <c r="C444" s="7"/>
      <c r="D444" s="7"/>
      <c r="E444" s="7"/>
      <c r="F444" s="56"/>
      <c r="H444" s="56"/>
      <c r="I444" s="56"/>
      <c r="J444" s="57"/>
    </row>
    <row r="445" spans="1:10" s="52" customFormat="1" x14ac:dyDescent="0.3">
      <c r="A445" s="55"/>
      <c r="C445" s="7"/>
      <c r="D445" s="7"/>
      <c r="E445" s="7"/>
      <c r="F445" s="56"/>
      <c r="H445" s="56"/>
      <c r="I445" s="56"/>
      <c r="J445" s="57"/>
    </row>
    <row r="446" spans="1:10" s="52" customFormat="1" x14ac:dyDescent="0.3">
      <c r="A446" s="55"/>
      <c r="C446" s="7"/>
      <c r="D446" s="7"/>
      <c r="E446" s="7"/>
      <c r="F446" s="56"/>
      <c r="H446" s="56"/>
      <c r="I446" s="56"/>
      <c r="J446" s="57"/>
    </row>
    <row r="447" spans="1:10" s="52" customFormat="1" x14ac:dyDescent="0.3">
      <c r="A447" s="55"/>
      <c r="C447" s="7"/>
      <c r="D447" s="7"/>
      <c r="E447" s="7"/>
      <c r="F447" s="56"/>
      <c r="H447" s="56"/>
      <c r="I447" s="56"/>
      <c r="J447" s="57"/>
    </row>
    <row r="448" spans="1:10" s="52" customFormat="1" x14ac:dyDescent="0.3">
      <c r="A448" s="55"/>
      <c r="C448" s="7"/>
      <c r="D448" s="7"/>
      <c r="E448" s="7"/>
      <c r="F448" s="56"/>
      <c r="H448" s="56"/>
      <c r="I448" s="56"/>
      <c r="J448" s="57"/>
    </row>
    <row r="449" spans="1:10" s="52" customFormat="1" x14ac:dyDescent="0.3">
      <c r="A449" s="55"/>
      <c r="C449" s="7"/>
      <c r="D449" s="7"/>
      <c r="E449" s="7"/>
      <c r="F449" s="56"/>
      <c r="H449" s="56"/>
      <c r="I449" s="56"/>
      <c r="J449" s="57"/>
    </row>
    <row r="450" spans="1:10" s="52" customFormat="1" x14ac:dyDescent="0.3">
      <c r="A450" s="55"/>
      <c r="C450" s="7"/>
      <c r="D450" s="7"/>
      <c r="E450" s="7"/>
      <c r="F450" s="56"/>
      <c r="H450" s="56"/>
      <c r="I450" s="56"/>
      <c r="J450" s="57"/>
    </row>
    <row r="451" spans="1:10" s="52" customFormat="1" x14ac:dyDescent="0.3">
      <c r="A451" s="55"/>
      <c r="C451" s="7"/>
      <c r="D451" s="7"/>
      <c r="E451" s="7"/>
      <c r="F451" s="56"/>
      <c r="H451" s="56"/>
      <c r="I451" s="56"/>
      <c r="J451" s="57"/>
    </row>
    <row r="452" spans="1:10" s="52" customFormat="1" x14ac:dyDescent="0.3">
      <c r="A452" s="55"/>
      <c r="C452" s="7"/>
      <c r="D452" s="7"/>
      <c r="E452" s="7"/>
      <c r="F452" s="56"/>
      <c r="H452" s="56"/>
      <c r="I452" s="56"/>
      <c r="J452" s="57"/>
    </row>
    <row r="453" spans="1:10" s="52" customFormat="1" x14ac:dyDescent="0.3">
      <c r="A453" s="55"/>
      <c r="C453" s="7"/>
      <c r="D453" s="7"/>
      <c r="E453" s="7"/>
      <c r="F453" s="56"/>
      <c r="H453" s="56"/>
      <c r="I453" s="56"/>
      <c r="J453" s="57"/>
    </row>
    <row r="454" spans="1:10" s="52" customFormat="1" x14ac:dyDescent="0.3">
      <c r="A454" s="55"/>
      <c r="C454" s="7"/>
      <c r="D454" s="7"/>
      <c r="E454" s="7"/>
      <c r="F454" s="56"/>
      <c r="H454" s="56"/>
      <c r="I454" s="56"/>
      <c r="J454" s="57"/>
    </row>
    <row r="455" spans="1:10" s="52" customFormat="1" x14ac:dyDescent="0.3">
      <c r="A455" s="55"/>
      <c r="C455" s="7"/>
      <c r="D455" s="7"/>
      <c r="E455" s="7"/>
      <c r="F455" s="56"/>
      <c r="H455" s="56"/>
      <c r="I455" s="56"/>
      <c r="J455" s="57"/>
    </row>
    <row r="456" spans="1:10" s="52" customFormat="1" x14ac:dyDescent="0.3">
      <c r="A456" s="55"/>
      <c r="C456" s="7"/>
      <c r="D456" s="7"/>
      <c r="E456" s="7"/>
      <c r="F456" s="56"/>
      <c r="H456" s="56"/>
      <c r="I456" s="56"/>
      <c r="J456" s="57"/>
    </row>
    <row r="457" spans="1:10" s="52" customFormat="1" x14ac:dyDescent="0.3">
      <c r="A457" s="55"/>
      <c r="C457" s="7"/>
      <c r="D457" s="7"/>
      <c r="E457" s="7"/>
      <c r="F457" s="56"/>
      <c r="H457" s="56"/>
      <c r="I457" s="56"/>
      <c r="J457" s="57"/>
    </row>
    <row r="458" spans="1:10" s="52" customFormat="1" x14ac:dyDescent="0.3">
      <c r="A458" s="55"/>
      <c r="C458" s="7"/>
      <c r="D458" s="7"/>
      <c r="E458" s="7"/>
      <c r="F458" s="56"/>
      <c r="H458" s="56"/>
      <c r="I458" s="56"/>
      <c r="J458" s="57"/>
    </row>
    <row r="459" spans="1:10" s="52" customFormat="1" x14ac:dyDescent="0.3">
      <c r="A459" s="55"/>
      <c r="C459" s="7"/>
      <c r="D459" s="7"/>
      <c r="E459" s="7"/>
      <c r="F459" s="56"/>
      <c r="H459" s="56"/>
      <c r="I459" s="56"/>
      <c r="J459" s="57"/>
    </row>
    <row r="460" spans="1:10" s="52" customFormat="1" x14ac:dyDescent="0.3">
      <c r="A460" s="55"/>
      <c r="C460" s="7"/>
      <c r="D460" s="7"/>
      <c r="E460" s="7"/>
      <c r="F460" s="56"/>
      <c r="H460" s="56"/>
      <c r="I460" s="56"/>
      <c r="J460" s="57"/>
    </row>
    <row r="461" spans="1:10" s="52" customFormat="1" x14ac:dyDescent="0.3">
      <c r="A461" s="55"/>
      <c r="C461" s="7"/>
      <c r="D461" s="7"/>
      <c r="E461" s="7"/>
      <c r="F461" s="56"/>
      <c r="H461" s="56"/>
      <c r="I461" s="56"/>
      <c r="J461" s="57"/>
    </row>
    <row r="462" spans="1:10" s="52" customFormat="1" x14ac:dyDescent="0.3">
      <c r="A462" s="55"/>
      <c r="C462" s="7"/>
      <c r="D462" s="7"/>
      <c r="E462" s="7"/>
      <c r="F462" s="56"/>
      <c r="H462" s="56"/>
      <c r="I462" s="56"/>
      <c r="J462" s="57"/>
    </row>
    <row r="463" spans="1:10" s="52" customFormat="1" x14ac:dyDescent="0.3">
      <c r="A463" s="55"/>
      <c r="C463" s="7"/>
      <c r="D463" s="7"/>
      <c r="E463" s="7"/>
      <c r="F463" s="56"/>
      <c r="H463" s="56"/>
      <c r="I463" s="56"/>
      <c r="J463" s="57"/>
    </row>
    <row r="464" spans="1:10" s="52" customFormat="1" x14ac:dyDescent="0.3">
      <c r="A464" s="55"/>
      <c r="C464" s="7"/>
      <c r="D464" s="7"/>
      <c r="E464" s="7"/>
      <c r="F464" s="56"/>
      <c r="H464" s="56"/>
      <c r="I464" s="56"/>
      <c r="J464" s="57"/>
    </row>
    <row r="465" spans="1:10" s="52" customFormat="1" x14ac:dyDescent="0.3">
      <c r="A465" s="55"/>
      <c r="C465" s="7"/>
      <c r="D465" s="7"/>
      <c r="E465" s="7"/>
      <c r="F465" s="56"/>
      <c r="H465" s="56"/>
      <c r="I465" s="56"/>
      <c r="J465" s="57"/>
    </row>
    <row r="466" spans="1:10" s="52" customFormat="1" x14ac:dyDescent="0.3">
      <c r="A466" s="55"/>
      <c r="C466" s="7"/>
      <c r="D466" s="7"/>
      <c r="E466" s="7"/>
      <c r="F466" s="56"/>
      <c r="H466" s="56"/>
      <c r="I466" s="56"/>
      <c r="J466" s="57"/>
    </row>
    <row r="467" spans="1:10" s="52" customFormat="1" x14ac:dyDescent="0.3">
      <c r="A467" s="55"/>
      <c r="C467" s="7"/>
      <c r="D467" s="7"/>
      <c r="E467" s="7"/>
      <c r="F467" s="56"/>
      <c r="H467" s="56"/>
      <c r="I467" s="56"/>
      <c r="J467" s="57"/>
    </row>
    <row r="468" spans="1:10" s="52" customFormat="1" x14ac:dyDescent="0.3">
      <c r="A468" s="55"/>
      <c r="C468" s="7"/>
      <c r="D468" s="7"/>
      <c r="E468" s="7"/>
      <c r="F468" s="56"/>
      <c r="H468" s="56"/>
      <c r="I468" s="56"/>
      <c r="J468" s="57"/>
    </row>
    <row r="469" spans="1:10" s="52" customFormat="1" x14ac:dyDescent="0.3">
      <c r="A469" s="55"/>
      <c r="C469" s="7"/>
      <c r="D469" s="7"/>
      <c r="E469" s="7"/>
      <c r="F469" s="56"/>
      <c r="H469" s="56"/>
      <c r="I469" s="56"/>
      <c r="J469" s="57"/>
    </row>
    <row r="470" spans="1:10" s="52" customFormat="1" x14ac:dyDescent="0.3">
      <c r="A470" s="55"/>
      <c r="C470" s="7"/>
      <c r="D470" s="7"/>
      <c r="E470" s="7"/>
      <c r="F470" s="56"/>
      <c r="H470" s="56"/>
      <c r="I470" s="56"/>
      <c r="J470" s="57"/>
    </row>
    <row r="471" spans="1:10" s="52" customFormat="1" x14ac:dyDescent="0.3">
      <c r="A471" s="54"/>
      <c r="C471" s="7"/>
      <c r="D471" s="7"/>
      <c r="E471" s="7"/>
      <c r="F471" s="56"/>
      <c r="H471" s="56"/>
      <c r="I471" s="56"/>
      <c r="J471" s="57"/>
    </row>
    <row r="472" spans="1:10" s="52" customFormat="1" x14ac:dyDescent="0.3">
      <c r="A472" s="55"/>
      <c r="C472" s="7"/>
      <c r="D472" s="7"/>
      <c r="E472" s="7"/>
      <c r="F472" s="56"/>
      <c r="H472" s="56"/>
      <c r="I472" s="56"/>
      <c r="J472" s="57"/>
    </row>
    <row r="473" spans="1:10" s="52" customFormat="1" x14ac:dyDescent="0.3">
      <c r="A473" s="55"/>
      <c r="C473" s="7"/>
      <c r="D473" s="7"/>
      <c r="E473" s="7"/>
      <c r="F473" s="56"/>
      <c r="H473" s="56"/>
      <c r="I473" s="56"/>
      <c r="J473" s="57"/>
    </row>
    <row r="474" spans="1:10" s="52" customFormat="1" x14ac:dyDescent="0.3">
      <c r="A474" s="55"/>
      <c r="C474" s="7"/>
      <c r="D474" s="7"/>
      <c r="E474" s="7"/>
      <c r="F474" s="56"/>
      <c r="G474" s="56"/>
      <c r="H474" s="56"/>
      <c r="I474" s="56"/>
      <c r="J474" s="57"/>
    </row>
    <row r="475" spans="1:10" s="52" customFormat="1" x14ac:dyDescent="0.3">
      <c r="A475" s="55"/>
      <c r="C475" s="7"/>
      <c r="D475" s="7"/>
      <c r="E475" s="7"/>
      <c r="F475" s="56"/>
      <c r="H475" s="56"/>
      <c r="I475" s="56"/>
      <c r="J475" s="57"/>
    </row>
    <row r="476" spans="1:10" s="52" customFormat="1" x14ac:dyDescent="0.3">
      <c r="A476" s="55"/>
      <c r="C476" s="7"/>
      <c r="D476" s="7"/>
      <c r="E476" s="7"/>
      <c r="F476" s="56"/>
      <c r="H476" s="56"/>
      <c r="I476" s="56"/>
      <c r="J476" s="57"/>
    </row>
    <row r="477" spans="1:10" s="52" customFormat="1" x14ac:dyDescent="0.3">
      <c r="A477" s="55"/>
      <c r="C477" s="7"/>
      <c r="D477" s="7"/>
      <c r="E477" s="7"/>
      <c r="F477" s="56"/>
      <c r="H477" s="56"/>
      <c r="I477" s="56"/>
      <c r="J477" s="57"/>
    </row>
    <row r="478" spans="1:10" s="52" customFormat="1" x14ac:dyDescent="0.3">
      <c r="A478" s="55"/>
      <c r="C478" s="7"/>
      <c r="D478" s="7"/>
      <c r="E478" s="7"/>
      <c r="F478" s="56"/>
      <c r="H478" s="56"/>
      <c r="I478" s="56"/>
      <c r="J478" s="57"/>
    </row>
    <row r="479" spans="1:10" s="52" customFormat="1" x14ac:dyDescent="0.3">
      <c r="A479" s="55"/>
      <c r="C479" s="7"/>
      <c r="D479" s="7"/>
      <c r="E479" s="7"/>
      <c r="F479" s="56"/>
      <c r="H479" s="56"/>
      <c r="I479" s="56"/>
      <c r="J479" s="57"/>
    </row>
    <row r="480" spans="1:10" s="52" customFormat="1" x14ac:dyDescent="0.3">
      <c r="A480" s="55"/>
      <c r="C480" s="7"/>
      <c r="D480" s="7"/>
      <c r="E480" s="7"/>
      <c r="H480" s="56"/>
      <c r="I480" s="56"/>
      <c r="J480" s="57"/>
    </row>
    <row r="481" spans="1:10" s="52" customFormat="1" x14ac:dyDescent="0.3">
      <c r="A481" s="55"/>
      <c r="C481" s="7"/>
      <c r="D481" s="7"/>
      <c r="E481" s="7"/>
      <c r="F481" s="56"/>
      <c r="G481" s="56"/>
      <c r="H481" s="56"/>
      <c r="I481" s="56"/>
      <c r="J481" s="57"/>
    </row>
    <row r="482" spans="1:10" s="52" customFormat="1" x14ac:dyDescent="0.3">
      <c r="A482" s="55"/>
      <c r="C482" s="7"/>
      <c r="D482" s="7"/>
      <c r="E482" s="7"/>
      <c r="F482" s="56"/>
      <c r="H482" s="56"/>
      <c r="I482" s="56"/>
      <c r="J482" s="57"/>
    </row>
    <row r="483" spans="1:10" s="52" customFormat="1" x14ac:dyDescent="0.3">
      <c r="A483" s="55"/>
      <c r="C483" s="7"/>
      <c r="D483" s="7"/>
      <c r="E483" s="7"/>
      <c r="F483" s="56"/>
      <c r="H483" s="56"/>
      <c r="I483" s="56"/>
      <c r="J483" s="57"/>
    </row>
    <row r="484" spans="1:10" s="52" customFormat="1" x14ac:dyDescent="0.3">
      <c r="A484" s="55"/>
      <c r="C484" s="7"/>
      <c r="D484" s="7"/>
      <c r="E484" s="7"/>
      <c r="F484" s="56"/>
      <c r="H484" s="56"/>
      <c r="I484" s="56"/>
      <c r="J484" s="57"/>
    </row>
    <row r="485" spans="1:10" s="52" customFormat="1" x14ac:dyDescent="0.3">
      <c r="A485" s="55"/>
      <c r="C485" s="7"/>
      <c r="D485" s="7"/>
      <c r="E485" s="7"/>
      <c r="F485" s="56"/>
      <c r="G485" s="7"/>
      <c r="H485" s="56"/>
      <c r="I485" s="56"/>
      <c r="J485" s="57"/>
    </row>
    <row r="486" spans="1:10" s="52" customFormat="1" x14ac:dyDescent="0.3">
      <c r="A486" s="55"/>
      <c r="C486" s="7"/>
      <c r="D486" s="7"/>
      <c r="E486" s="7"/>
      <c r="F486" s="56"/>
      <c r="G486" s="7"/>
      <c r="H486" s="56"/>
      <c r="I486" s="56"/>
      <c r="J486" s="57"/>
    </row>
    <row r="487" spans="1:10" s="52" customFormat="1" x14ac:dyDescent="0.3">
      <c r="A487" s="55"/>
      <c r="C487" s="7"/>
      <c r="D487" s="7"/>
      <c r="E487" s="7"/>
      <c r="F487" s="56"/>
      <c r="H487" s="56"/>
      <c r="I487" s="56"/>
      <c r="J487" s="57"/>
    </row>
    <row r="488" spans="1:10" s="52" customFormat="1" ht="57" customHeight="1" x14ac:dyDescent="0.3">
      <c r="A488" s="55"/>
      <c r="C488" s="7"/>
      <c r="D488" s="7"/>
      <c r="E488" s="7"/>
      <c r="F488" s="56"/>
      <c r="H488" s="56"/>
      <c r="I488" s="56"/>
      <c r="J488" s="57"/>
    </row>
    <row r="489" spans="1:10" s="52" customFormat="1" x14ac:dyDescent="0.3">
      <c r="A489" s="55"/>
      <c r="C489" s="7"/>
      <c r="D489" s="7"/>
      <c r="E489" s="7"/>
      <c r="F489" s="56"/>
      <c r="H489" s="56"/>
      <c r="I489" s="56"/>
      <c r="J489" s="57"/>
    </row>
    <row r="490" spans="1:10" s="52" customFormat="1" x14ac:dyDescent="0.3">
      <c r="A490" s="55"/>
      <c r="C490" s="7"/>
      <c r="D490" s="7"/>
      <c r="E490" s="7"/>
      <c r="F490" s="56"/>
      <c r="H490" s="56"/>
      <c r="I490" s="56"/>
      <c r="J490" s="57"/>
    </row>
    <row r="491" spans="1:10" s="52" customFormat="1" x14ac:dyDescent="0.3">
      <c r="A491" s="55"/>
      <c r="C491" s="7"/>
      <c r="D491" s="7"/>
      <c r="E491" s="7"/>
      <c r="F491" s="56"/>
      <c r="H491" s="56"/>
      <c r="I491" s="56"/>
      <c r="J491" s="57"/>
    </row>
    <row r="492" spans="1:10" s="52" customFormat="1" x14ac:dyDescent="0.3">
      <c r="A492" s="55"/>
      <c r="C492" s="7"/>
      <c r="D492" s="7"/>
      <c r="E492" s="7"/>
      <c r="F492" s="56"/>
      <c r="H492" s="56"/>
      <c r="I492" s="56"/>
      <c r="J492" s="57"/>
    </row>
    <row r="493" spans="1:10" s="52" customFormat="1" x14ac:dyDescent="0.3">
      <c r="A493" s="55"/>
      <c r="C493" s="7"/>
      <c r="D493" s="7"/>
      <c r="E493" s="7"/>
      <c r="F493" s="56"/>
      <c r="H493" s="56"/>
      <c r="I493" s="56"/>
      <c r="J493" s="57"/>
    </row>
    <row r="494" spans="1:10" s="52" customFormat="1" x14ac:dyDescent="0.3">
      <c r="A494" s="55"/>
      <c r="C494" s="7"/>
      <c r="D494" s="7"/>
      <c r="E494" s="7"/>
      <c r="F494" s="56"/>
      <c r="H494" s="56"/>
      <c r="I494" s="56"/>
      <c r="J494" s="57"/>
    </row>
    <row r="495" spans="1:10" s="52" customFormat="1" x14ac:dyDescent="0.3">
      <c r="A495" s="55"/>
      <c r="C495" s="7"/>
      <c r="D495" s="7"/>
      <c r="E495" s="7"/>
      <c r="F495" s="56"/>
      <c r="H495" s="56"/>
      <c r="I495" s="56"/>
      <c r="J495" s="57"/>
    </row>
    <row r="496" spans="1:10" s="52" customFormat="1" x14ac:dyDescent="0.3">
      <c r="A496" s="55"/>
      <c r="C496" s="7"/>
      <c r="D496" s="7"/>
      <c r="E496" s="7"/>
      <c r="F496" s="56"/>
      <c r="H496" s="56"/>
      <c r="I496" s="56"/>
      <c r="J496" s="57"/>
    </row>
    <row r="497" spans="1:10" s="52" customFormat="1" x14ac:dyDescent="0.3">
      <c r="A497" s="55"/>
      <c r="C497" s="7"/>
      <c r="D497" s="7"/>
      <c r="E497" s="7"/>
      <c r="F497" s="56"/>
      <c r="G497" s="7"/>
      <c r="H497" s="56"/>
      <c r="I497" s="56"/>
      <c r="J497" s="57"/>
    </row>
    <row r="498" spans="1:10" s="52" customFormat="1" x14ac:dyDescent="0.3">
      <c r="A498" s="55"/>
      <c r="C498" s="7"/>
      <c r="D498" s="7"/>
      <c r="E498" s="7"/>
      <c r="F498" s="56"/>
      <c r="G498" s="7"/>
      <c r="H498" s="56"/>
      <c r="I498" s="56"/>
      <c r="J498" s="57"/>
    </row>
    <row r="499" spans="1:10" s="52" customFormat="1" x14ac:dyDescent="0.3">
      <c r="A499" s="55"/>
      <c r="C499" s="7"/>
      <c r="D499" s="7"/>
      <c r="E499" s="7"/>
      <c r="F499" s="56"/>
      <c r="H499" s="56"/>
      <c r="I499" s="56"/>
      <c r="J499" s="57"/>
    </row>
    <row r="500" spans="1:10" s="52" customFormat="1" x14ac:dyDescent="0.3">
      <c r="A500" s="55"/>
      <c r="C500" s="7"/>
      <c r="D500" s="7"/>
      <c r="E500" s="7"/>
      <c r="F500" s="56"/>
      <c r="H500" s="56"/>
      <c r="I500" s="56"/>
      <c r="J500" s="57"/>
    </row>
    <row r="501" spans="1:10" s="52" customFormat="1" x14ac:dyDescent="0.3">
      <c r="A501" s="55"/>
      <c r="C501" s="7"/>
      <c r="D501" s="7"/>
      <c r="E501" s="7"/>
      <c r="F501" s="56"/>
      <c r="H501" s="56"/>
      <c r="I501" s="56"/>
      <c r="J501" s="57"/>
    </row>
    <row r="502" spans="1:10" s="52" customFormat="1" x14ac:dyDescent="0.3">
      <c r="A502" s="55"/>
      <c r="C502" s="7"/>
      <c r="D502" s="7"/>
      <c r="E502" s="7"/>
      <c r="F502" s="56"/>
      <c r="H502" s="56"/>
      <c r="I502" s="56"/>
      <c r="J502" s="57"/>
    </row>
    <row r="503" spans="1:10" s="52" customFormat="1" x14ac:dyDescent="0.3">
      <c r="A503" s="55"/>
      <c r="C503" s="7"/>
      <c r="D503" s="7"/>
      <c r="E503" s="7"/>
      <c r="F503" s="56"/>
      <c r="H503" s="56"/>
      <c r="I503" s="56"/>
      <c r="J503" s="57"/>
    </row>
    <row r="504" spans="1:10" s="52" customFormat="1" x14ac:dyDescent="0.3">
      <c r="A504" s="55"/>
      <c r="C504" s="7"/>
      <c r="D504" s="7"/>
      <c r="E504" s="7"/>
      <c r="F504" s="56"/>
      <c r="H504" s="56"/>
      <c r="I504" s="56"/>
      <c r="J504" s="57"/>
    </row>
    <row r="505" spans="1:10" s="52" customFormat="1" x14ac:dyDescent="0.3">
      <c r="A505" s="55"/>
      <c r="C505" s="7"/>
      <c r="D505" s="7"/>
      <c r="E505" s="7"/>
      <c r="F505" s="56"/>
      <c r="H505" s="56"/>
      <c r="I505" s="56"/>
      <c r="J505" s="57"/>
    </row>
    <row r="506" spans="1:10" s="52" customFormat="1" x14ac:dyDescent="0.3">
      <c r="A506" s="55"/>
      <c r="C506" s="7"/>
      <c r="D506" s="7"/>
      <c r="E506" s="7"/>
      <c r="F506" s="56"/>
      <c r="H506" s="56"/>
      <c r="I506" s="56"/>
      <c r="J506" s="57"/>
    </row>
    <row r="507" spans="1:10" s="52" customFormat="1" x14ac:dyDescent="0.3">
      <c r="A507" s="55"/>
      <c r="C507" s="7"/>
      <c r="D507" s="7"/>
      <c r="E507" s="7"/>
      <c r="F507" s="56"/>
      <c r="H507" s="56"/>
      <c r="I507" s="56"/>
      <c r="J507" s="57"/>
    </row>
    <row r="508" spans="1:10" s="52" customFormat="1" x14ac:dyDescent="0.3">
      <c r="A508" s="55"/>
      <c r="C508" s="7"/>
      <c r="D508" s="7"/>
      <c r="E508" s="7"/>
      <c r="F508" s="56"/>
      <c r="H508" s="56"/>
      <c r="I508" s="56"/>
      <c r="J508" s="57"/>
    </row>
    <row r="509" spans="1:10" s="52" customFormat="1" x14ac:dyDescent="0.3">
      <c r="A509" s="55"/>
      <c r="C509" s="7"/>
      <c r="D509" s="7"/>
      <c r="E509" s="7"/>
      <c r="F509" s="56"/>
      <c r="H509" s="56"/>
      <c r="I509" s="56"/>
      <c r="J509" s="57"/>
    </row>
    <row r="510" spans="1:10" s="52" customFormat="1" x14ac:dyDescent="0.3">
      <c r="A510" s="55"/>
      <c r="C510" s="7"/>
      <c r="D510" s="7"/>
      <c r="E510" s="7"/>
      <c r="F510" s="56"/>
      <c r="H510" s="56"/>
      <c r="I510" s="56"/>
      <c r="J510" s="57"/>
    </row>
    <row r="511" spans="1:10" s="52" customFormat="1" x14ac:dyDescent="0.3">
      <c r="A511" s="55"/>
      <c r="C511" s="7"/>
      <c r="D511" s="7"/>
      <c r="E511" s="7"/>
      <c r="F511" s="56"/>
      <c r="H511" s="56"/>
      <c r="I511" s="56"/>
      <c r="J511" s="57"/>
    </row>
    <row r="512" spans="1:10" s="52" customFormat="1" x14ac:dyDescent="0.3">
      <c r="A512" s="55"/>
      <c r="C512" s="7"/>
      <c r="D512" s="7"/>
      <c r="E512" s="7"/>
      <c r="F512" s="56"/>
      <c r="H512" s="56"/>
      <c r="I512" s="56"/>
      <c r="J512" s="57"/>
    </row>
    <row r="513" spans="1:10" s="52" customFormat="1" x14ac:dyDescent="0.3">
      <c r="A513" s="55"/>
      <c r="C513" s="7"/>
      <c r="D513" s="7"/>
      <c r="E513" s="7"/>
      <c r="F513" s="56"/>
      <c r="H513" s="56"/>
      <c r="I513" s="56"/>
      <c r="J513" s="57"/>
    </row>
    <row r="514" spans="1:10" s="52" customFormat="1" x14ac:dyDescent="0.3">
      <c r="A514" s="55"/>
      <c r="C514" s="7"/>
      <c r="D514" s="7"/>
      <c r="E514" s="7"/>
      <c r="F514" s="56"/>
      <c r="H514" s="56"/>
      <c r="I514" s="56"/>
      <c r="J514" s="57"/>
    </row>
    <row r="515" spans="1:10" s="52" customFormat="1" x14ac:dyDescent="0.3">
      <c r="A515" s="55"/>
      <c r="C515" s="7"/>
      <c r="D515" s="7"/>
      <c r="E515" s="7"/>
      <c r="F515" s="56"/>
      <c r="H515" s="56"/>
      <c r="I515" s="56"/>
      <c r="J515" s="57"/>
    </row>
    <row r="516" spans="1:10" s="52" customFormat="1" x14ac:dyDescent="0.3">
      <c r="A516" s="55"/>
      <c r="C516" s="7"/>
      <c r="D516" s="7"/>
      <c r="E516" s="7"/>
      <c r="F516" s="56"/>
      <c r="H516" s="56"/>
      <c r="I516" s="56"/>
      <c r="J516" s="57"/>
    </row>
    <row r="517" spans="1:10" s="52" customFormat="1" x14ac:dyDescent="0.3">
      <c r="A517" s="55"/>
      <c r="C517" s="7"/>
      <c r="D517" s="7"/>
      <c r="E517" s="7"/>
      <c r="F517" s="56"/>
      <c r="H517" s="56"/>
      <c r="I517" s="56"/>
      <c r="J517" s="57"/>
    </row>
    <row r="518" spans="1:10" s="52" customFormat="1" x14ac:dyDescent="0.3">
      <c r="A518" s="55"/>
      <c r="C518" s="7"/>
      <c r="D518" s="7"/>
      <c r="E518" s="7"/>
      <c r="F518" s="56"/>
      <c r="H518" s="56"/>
      <c r="I518" s="56"/>
      <c r="J518" s="57"/>
    </row>
    <row r="519" spans="1:10" s="52" customFormat="1" x14ac:dyDescent="0.3">
      <c r="A519" s="55"/>
      <c r="C519" s="7"/>
      <c r="D519" s="7"/>
      <c r="E519" s="7"/>
      <c r="F519" s="56"/>
      <c r="H519" s="56"/>
      <c r="I519" s="56"/>
      <c r="J519" s="57"/>
    </row>
    <row r="520" spans="1:10" s="52" customFormat="1" x14ac:dyDescent="0.3">
      <c r="A520" s="55"/>
      <c r="C520" s="7"/>
      <c r="D520" s="7"/>
      <c r="E520" s="7"/>
      <c r="F520" s="56"/>
      <c r="H520" s="56"/>
      <c r="I520" s="56"/>
      <c r="J520" s="57"/>
    </row>
    <row r="521" spans="1:10" s="52" customFormat="1" x14ac:dyDescent="0.3">
      <c r="A521" s="55"/>
      <c r="C521" s="7"/>
      <c r="D521" s="7"/>
      <c r="E521" s="7"/>
      <c r="F521" s="56"/>
      <c r="H521" s="56"/>
      <c r="I521" s="56"/>
      <c r="J521" s="57"/>
    </row>
    <row r="522" spans="1:10" s="52" customFormat="1" x14ac:dyDescent="0.3">
      <c r="A522" s="55"/>
      <c r="C522" s="7"/>
      <c r="D522" s="7"/>
      <c r="E522" s="7"/>
      <c r="F522" s="56"/>
      <c r="H522" s="56"/>
      <c r="I522" s="56"/>
      <c r="J522" s="57"/>
    </row>
    <row r="523" spans="1:10" s="52" customFormat="1" x14ac:dyDescent="0.3">
      <c r="A523" s="55"/>
      <c r="C523" s="7"/>
      <c r="D523" s="7"/>
      <c r="E523" s="7"/>
      <c r="F523" s="56"/>
      <c r="H523" s="56"/>
      <c r="I523" s="56"/>
      <c r="J523" s="57"/>
    </row>
    <row r="524" spans="1:10" s="52" customFormat="1" x14ac:dyDescent="0.3">
      <c r="A524" s="55"/>
      <c r="C524" s="7"/>
      <c r="D524" s="7"/>
      <c r="E524" s="7"/>
      <c r="F524" s="56"/>
      <c r="H524" s="56"/>
      <c r="I524" s="56"/>
      <c r="J524" s="57"/>
    </row>
    <row r="525" spans="1:10" s="52" customFormat="1" x14ac:dyDescent="0.3">
      <c r="A525" s="55"/>
      <c r="C525" s="7"/>
      <c r="D525" s="7"/>
      <c r="E525" s="7"/>
      <c r="F525" s="56"/>
      <c r="H525" s="56"/>
      <c r="I525" s="56"/>
      <c r="J525" s="57"/>
    </row>
    <row r="526" spans="1:10" s="52" customFormat="1" x14ac:dyDescent="0.3">
      <c r="A526" s="55"/>
      <c r="C526" s="7"/>
      <c r="D526" s="7"/>
      <c r="E526" s="7"/>
      <c r="F526" s="56"/>
      <c r="H526" s="56"/>
      <c r="I526" s="56"/>
      <c r="J526" s="57"/>
    </row>
    <row r="527" spans="1:10" s="52" customFormat="1" x14ac:dyDescent="0.3">
      <c r="A527" s="55"/>
      <c r="C527" s="7"/>
      <c r="D527" s="7"/>
      <c r="E527" s="7"/>
      <c r="F527" s="56"/>
      <c r="H527" s="56"/>
      <c r="I527" s="56"/>
      <c r="J527" s="57"/>
    </row>
    <row r="528" spans="1:10" s="52" customFormat="1" x14ac:dyDescent="0.3">
      <c r="A528" s="55"/>
      <c r="C528" s="7"/>
      <c r="D528" s="7"/>
      <c r="E528" s="7"/>
      <c r="F528" s="56"/>
      <c r="H528" s="56"/>
      <c r="I528" s="56"/>
      <c r="J528" s="57"/>
    </row>
    <row r="529" spans="1:10" s="52" customFormat="1" x14ac:dyDescent="0.3">
      <c r="A529" s="55"/>
      <c r="C529" s="7"/>
      <c r="D529" s="7"/>
      <c r="E529" s="7"/>
      <c r="F529" s="56"/>
      <c r="H529" s="56"/>
      <c r="I529" s="56"/>
      <c r="J529" s="57"/>
    </row>
    <row r="530" spans="1:10" s="52" customFormat="1" x14ac:dyDescent="0.3">
      <c r="A530" s="55"/>
      <c r="C530" s="7"/>
      <c r="D530" s="7"/>
      <c r="E530" s="7"/>
      <c r="F530" s="56"/>
      <c r="H530" s="56"/>
      <c r="I530" s="56"/>
      <c r="J530" s="57"/>
    </row>
    <row r="531" spans="1:10" s="52" customFormat="1" x14ac:dyDescent="0.3">
      <c r="A531" s="55"/>
      <c r="C531" s="7"/>
      <c r="D531" s="7"/>
      <c r="E531" s="7"/>
      <c r="F531" s="56"/>
      <c r="H531" s="56"/>
      <c r="I531" s="56"/>
      <c r="J531" s="57"/>
    </row>
    <row r="532" spans="1:10" s="52" customFormat="1" x14ac:dyDescent="0.3">
      <c r="A532" s="55"/>
      <c r="C532" s="7"/>
      <c r="D532" s="7"/>
      <c r="E532" s="7"/>
      <c r="F532" s="56"/>
      <c r="H532" s="56"/>
      <c r="I532" s="56"/>
      <c r="J532" s="57"/>
    </row>
    <row r="533" spans="1:10" s="52" customFormat="1" x14ac:dyDescent="0.3">
      <c r="A533" s="55"/>
      <c r="C533" s="7"/>
      <c r="D533" s="7"/>
      <c r="E533" s="7"/>
      <c r="F533" s="56"/>
      <c r="H533" s="56"/>
      <c r="I533" s="56"/>
      <c r="J533" s="57"/>
    </row>
    <row r="534" spans="1:10" s="52" customFormat="1" x14ac:dyDescent="0.3">
      <c r="A534" s="55"/>
      <c r="C534" s="7"/>
      <c r="D534" s="7"/>
      <c r="E534" s="7"/>
      <c r="F534" s="56"/>
      <c r="H534" s="56"/>
      <c r="I534" s="56"/>
      <c r="J534" s="57"/>
    </row>
    <row r="535" spans="1:10" s="52" customFormat="1" x14ac:dyDescent="0.3">
      <c r="A535" s="55"/>
      <c r="C535" s="7"/>
      <c r="D535" s="7"/>
      <c r="E535" s="7"/>
      <c r="F535" s="56"/>
      <c r="H535" s="56"/>
      <c r="I535" s="56"/>
      <c r="J535" s="57"/>
    </row>
    <row r="536" spans="1:10" s="52" customFormat="1" x14ac:dyDescent="0.3">
      <c r="A536" s="55"/>
      <c r="C536" s="7"/>
      <c r="D536" s="7"/>
      <c r="E536" s="7"/>
      <c r="F536" s="56"/>
      <c r="H536" s="56"/>
      <c r="I536" s="56"/>
      <c r="J536" s="57"/>
    </row>
    <row r="537" spans="1:10" s="52" customFormat="1" x14ac:dyDescent="0.3">
      <c r="A537" s="55"/>
      <c r="C537" s="7"/>
      <c r="D537" s="7"/>
      <c r="E537" s="7"/>
      <c r="F537" s="56"/>
      <c r="H537" s="56"/>
      <c r="I537" s="56"/>
      <c r="J537" s="57"/>
    </row>
    <row r="538" spans="1:10" s="52" customFormat="1" x14ac:dyDescent="0.3">
      <c r="A538" s="55"/>
      <c r="C538" s="7"/>
      <c r="D538" s="7"/>
      <c r="E538" s="7"/>
      <c r="F538" s="56"/>
      <c r="H538" s="56"/>
      <c r="I538" s="56"/>
      <c r="J538" s="57"/>
    </row>
    <row r="539" spans="1:10" s="52" customFormat="1" x14ac:dyDescent="0.3">
      <c r="A539" s="55"/>
      <c r="C539" s="7"/>
      <c r="D539" s="7"/>
      <c r="E539" s="7"/>
      <c r="F539" s="56"/>
      <c r="H539" s="56"/>
      <c r="I539" s="56"/>
      <c r="J539" s="57"/>
    </row>
    <row r="540" spans="1:10" s="52" customFormat="1" x14ac:dyDescent="0.3">
      <c r="A540" s="55"/>
      <c r="C540" s="7"/>
      <c r="D540" s="7"/>
      <c r="E540" s="7"/>
      <c r="F540" s="56"/>
      <c r="H540" s="56"/>
      <c r="I540" s="56"/>
      <c r="J540" s="57"/>
    </row>
    <row r="541" spans="1:10" s="52" customFormat="1" x14ac:dyDescent="0.3">
      <c r="A541" s="55"/>
      <c r="C541" s="7"/>
      <c r="D541" s="7"/>
      <c r="E541" s="7"/>
      <c r="F541" s="56"/>
      <c r="H541" s="56"/>
      <c r="I541" s="56"/>
      <c r="J541" s="57"/>
    </row>
    <row r="542" spans="1:10" s="52" customFormat="1" x14ac:dyDescent="0.3">
      <c r="A542" s="55"/>
      <c r="C542" s="7"/>
      <c r="D542" s="7"/>
      <c r="E542" s="7"/>
      <c r="F542" s="56"/>
      <c r="H542" s="56"/>
      <c r="I542" s="56"/>
      <c r="J542" s="57"/>
    </row>
    <row r="543" spans="1:10" s="52" customFormat="1" x14ac:dyDescent="0.3">
      <c r="A543" s="55"/>
      <c r="C543" s="7"/>
      <c r="D543" s="7"/>
      <c r="E543" s="7"/>
      <c r="F543" s="56"/>
      <c r="H543" s="56"/>
      <c r="I543" s="56"/>
      <c r="J543" s="57"/>
    </row>
    <row r="544" spans="1:10" s="52" customFormat="1" x14ac:dyDescent="0.3">
      <c r="A544" s="55"/>
      <c r="C544" s="7"/>
      <c r="D544" s="7"/>
      <c r="E544" s="7"/>
      <c r="F544" s="56"/>
      <c r="H544" s="56"/>
      <c r="I544" s="56"/>
      <c r="J544" s="57"/>
    </row>
    <row r="545" spans="1:10" s="52" customFormat="1" x14ac:dyDescent="0.3">
      <c r="A545" s="55"/>
      <c r="C545" s="7"/>
      <c r="D545" s="7"/>
      <c r="E545" s="7"/>
      <c r="F545" s="56"/>
      <c r="H545" s="56"/>
      <c r="I545" s="56"/>
      <c r="J545" s="57"/>
    </row>
    <row r="546" spans="1:10" s="52" customFormat="1" x14ac:dyDescent="0.3">
      <c r="A546" s="55"/>
      <c r="C546" s="7"/>
      <c r="D546" s="7"/>
      <c r="E546" s="7"/>
      <c r="F546" s="56"/>
      <c r="H546" s="56"/>
      <c r="I546" s="56"/>
      <c r="J546" s="57"/>
    </row>
    <row r="547" spans="1:10" s="52" customFormat="1" x14ac:dyDescent="0.3">
      <c r="A547" s="54"/>
      <c r="C547" s="7"/>
      <c r="D547" s="7"/>
      <c r="E547" s="7"/>
      <c r="F547" s="56"/>
      <c r="H547" s="56"/>
      <c r="I547" s="56"/>
      <c r="J547" s="57"/>
    </row>
  </sheetData>
  <pageMargins left="0.25" right="0.25" top="0.75" bottom="0.75" header="0.3" footer="0.3"/>
  <pageSetup paperSize="9" scale="10" fitToHeight="1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7"/>
  <sheetViews>
    <sheetView tabSelected="1" workbookViewId="0">
      <selection activeCell="D16" sqref="D16"/>
    </sheetView>
  </sheetViews>
  <sheetFormatPr defaultRowHeight="18.75" x14ac:dyDescent="0.3"/>
  <cols>
    <col min="1" max="1" width="5.85546875" style="54" customWidth="1"/>
    <col min="2" max="2" width="31" style="52" customWidth="1"/>
    <col min="3" max="3" width="6.28515625" style="52" customWidth="1"/>
    <col min="4" max="4" width="30" style="52" customWidth="1"/>
    <col min="5" max="5" width="12.140625" style="52" customWidth="1"/>
    <col min="6" max="6" width="14.85546875" style="52" customWidth="1"/>
    <col min="7" max="7" width="11.140625" style="52" customWidth="1"/>
    <col min="8" max="8" width="28.140625" style="52" customWidth="1"/>
    <col min="9" max="9" width="9.85546875" style="52" bestFit="1" customWidth="1"/>
    <col min="10" max="10" width="9.140625" style="53"/>
    <col min="11" max="11" width="10.42578125" style="53" bestFit="1" customWidth="1"/>
    <col min="12" max="12" width="9.140625" style="53"/>
    <col min="13" max="14" width="10.42578125" style="53" bestFit="1" customWidth="1"/>
    <col min="15" max="16384" width="9.140625" style="52"/>
  </cols>
  <sheetData>
    <row r="1" spans="1:33" s="22" customFormat="1" ht="15.75" x14ac:dyDescent="0.25">
      <c r="A1" s="16">
        <v>1</v>
      </c>
      <c r="B1" s="5" t="s">
        <v>120</v>
      </c>
      <c r="C1" s="16">
        <v>35</v>
      </c>
      <c r="D1" s="16" t="s">
        <v>184</v>
      </c>
      <c r="E1" s="16" t="s">
        <v>156</v>
      </c>
      <c r="F1" s="16">
        <v>2.2400000000000002</v>
      </c>
      <c r="G1" s="16"/>
      <c r="H1" s="16">
        <f>IF(G1=0,F1,G1)</f>
        <v>2.2400000000000002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s="22" customFormat="1" ht="15.75" x14ac:dyDescent="0.25">
      <c r="A2" s="16">
        <v>1</v>
      </c>
      <c r="B2" s="5" t="s">
        <v>121</v>
      </c>
      <c r="C2" s="16">
        <v>30</v>
      </c>
      <c r="D2" s="16" t="s">
        <v>209</v>
      </c>
      <c r="E2" s="16" t="s">
        <v>156</v>
      </c>
      <c r="F2" s="16">
        <v>1.36</v>
      </c>
      <c r="G2" s="16"/>
      <c r="H2" s="16">
        <f t="shared" ref="H2:H65" si="0">IF(G2=0,F2,G2)</f>
        <v>1.36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s="22" customFormat="1" ht="15.75" x14ac:dyDescent="0.25">
      <c r="A3" s="16">
        <v>1</v>
      </c>
      <c r="B3" s="5" t="s">
        <v>26</v>
      </c>
      <c r="C3" s="16">
        <v>30</v>
      </c>
      <c r="D3" s="16" t="s">
        <v>214</v>
      </c>
      <c r="E3" s="16" t="s">
        <v>156</v>
      </c>
      <c r="F3" s="16">
        <v>2.48</v>
      </c>
      <c r="G3" s="16"/>
      <c r="H3" s="16">
        <f t="shared" si="0"/>
        <v>2.48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s="40" customFormat="1" ht="16.5" thickBot="1" x14ac:dyDescent="0.3">
      <c r="A4" s="38">
        <v>1</v>
      </c>
      <c r="B4" s="39" t="s">
        <v>29</v>
      </c>
      <c r="C4" s="38">
        <v>30</v>
      </c>
      <c r="D4" s="38" t="s">
        <v>298</v>
      </c>
      <c r="E4" s="38" t="s">
        <v>156</v>
      </c>
      <c r="F4" s="38">
        <v>2.81</v>
      </c>
      <c r="G4" s="38"/>
      <c r="H4" s="16">
        <f t="shared" si="0"/>
        <v>2.81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</row>
    <row r="5" spans="1:33" s="43" customFormat="1" ht="15.75" x14ac:dyDescent="0.25">
      <c r="A5" s="41">
        <v>2</v>
      </c>
      <c r="B5" s="42" t="s">
        <v>14</v>
      </c>
      <c r="C5" s="41">
        <v>30</v>
      </c>
      <c r="D5" s="41" t="s">
        <v>62</v>
      </c>
      <c r="E5" s="41" t="s">
        <v>35</v>
      </c>
      <c r="F5" s="41">
        <v>24.7</v>
      </c>
      <c r="G5" s="41"/>
      <c r="H5" s="16">
        <f t="shared" si="0"/>
        <v>24.7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 spans="1:33" s="22" customFormat="1" ht="15.75" x14ac:dyDescent="0.25">
      <c r="A6" s="16">
        <v>2</v>
      </c>
      <c r="B6" s="5" t="s">
        <v>120</v>
      </c>
      <c r="C6" s="16">
        <v>35</v>
      </c>
      <c r="D6" s="16" t="s">
        <v>185</v>
      </c>
      <c r="E6" s="16" t="s">
        <v>35</v>
      </c>
      <c r="F6" s="16">
        <v>19.86</v>
      </c>
      <c r="G6" s="16"/>
      <c r="H6" s="16">
        <f t="shared" si="0"/>
        <v>19.86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3" s="22" customFormat="1" ht="15.75" x14ac:dyDescent="0.25">
      <c r="A7" s="16">
        <v>2</v>
      </c>
      <c r="B7" s="5" t="s">
        <v>26</v>
      </c>
      <c r="C7" s="16">
        <v>30</v>
      </c>
      <c r="D7" s="16" t="s">
        <v>181</v>
      </c>
      <c r="E7" s="16" t="s">
        <v>35</v>
      </c>
      <c r="F7" s="16">
        <v>18.5</v>
      </c>
      <c r="G7" s="16"/>
      <c r="H7" s="16">
        <f t="shared" si="0"/>
        <v>18.5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3" s="22" customFormat="1" ht="15.75" x14ac:dyDescent="0.25">
      <c r="A8" s="16">
        <v>2</v>
      </c>
      <c r="B8" s="5" t="s">
        <v>26</v>
      </c>
      <c r="C8" s="16">
        <v>30</v>
      </c>
      <c r="D8" s="16" t="s">
        <v>99</v>
      </c>
      <c r="E8" s="16" t="s">
        <v>35</v>
      </c>
      <c r="F8" s="16">
        <v>18.3</v>
      </c>
      <c r="G8" s="16"/>
      <c r="H8" s="16">
        <f t="shared" si="0"/>
        <v>18.3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3" s="22" customFormat="1" ht="15.75" x14ac:dyDescent="0.25">
      <c r="A9" s="16">
        <v>2</v>
      </c>
      <c r="B9" s="5" t="s">
        <v>124</v>
      </c>
      <c r="C9" s="16">
        <v>60</v>
      </c>
      <c r="D9" s="16" t="s">
        <v>43</v>
      </c>
      <c r="E9" s="16" t="s">
        <v>35</v>
      </c>
      <c r="F9" s="16">
        <v>14.5</v>
      </c>
      <c r="G9" s="16"/>
      <c r="H9" s="16">
        <f t="shared" si="0"/>
        <v>14.5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3" s="22" customFormat="1" ht="15.75" x14ac:dyDescent="0.25">
      <c r="A10" s="16">
        <v>2</v>
      </c>
      <c r="B10" s="5" t="s">
        <v>32</v>
      </c>
      <c r="C10" s="16">
        <v>60</v>
      </c>
      <c r="D10" s="16" t="s">
        <v>79</v>
      </c>
      <c r="E10" s="16" t="s">
        <v>35</v>
      </c>
      <c r="F10" s="16">
        <v>30</v>
      </c>
      <c r="G10" s="16"/>
      <c r="H10" s="16">
        <f t="shared" si="0"/>
        <v>30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3" s="22" customFormat="1" ht="15.75" x14ac:dyDescent="0.25">
      <c r="A11" s="16">
        <v>2</v>
      </c>
      <c r="B11" s="5" t="s">
        <v>24</v>
      </c>
      <c r="C11" s="16">
        <v>31</v>
      </c>
      <c r="D11" s="16" t="s">
        <v>270</v>
      </c>
      <c r="E11" s="16" t="s">
        <v>35</v>
      </c>
      <c r="F11" s="16">
        <v>17.899999999999999</v>
      </c>
      <c r="G11" s="16"/>
      <c r="H11" s="16">
        <f t="shared" si="0"/>
        <v>17.899999999999999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3" s="22" customFormat="1" ht="15.75" x14ac:dyDescent="0.25">
      <c r="A12" s="16">
        <v>2</v>
      </c>
      <c r="B12" s="5" t="s">
        <v>24</v>
      </c>
      <c r="C12" s="16">
        <v>31</v>
      </c>
      <c r="D12" s="16" t="s">
        <v>56</v>
      </c>
      <c r="E12" s="16" t="s">
        <v>35</v>
      </c>
      <c r="F12" s="16">
        <v>18.899999999999999</v>
      </c>
      <c r="G12" s="16"/>
      <c r="H12" s="16">
        <f t="shared" si="0"/>
        <v>18.899999999999999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3" s="40" customFormat="1" ht="16.5" thickBot="1" x14ac:dyDescent="0.3">
      <c r="A13" s="38">
        <v>2</v>
      </c>
      <c r="B13" s="39" t="s">
        <v>29</v>
      </c>
      <c r="C13" s="38">
        <v>30</v>
      </c>
      <c r="D13" s="38" t="s">
        <v>299</v>
      </c>
      <c r="E13" s="38" t="s">
        <v>35</v>
      </c>
      <c r="F13" s="38">
        <v>12</v>
      </c>
      <c r="G13" s="38"/>
      <c r="H13" s="16">
        <f t="shared" si="0"/>
        <v>12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3" s="43" customFormat="1" ht="15.75" x14ac:dyDescent="0.25">
      <c r="A14" s="41">
        <v>3</v>
      </c>
      <c r="B14" s="42" t="s">
        <v>118</v>
      </c>
      <c r="C14" s="41">
        <v>30</v>
      </c>
      <c r="D14" s="41" t="s">
        <v>166</v>
      </c>
      <c r="E14" s="41" t="s">
        <v>167</v>
      </c>
      <c r="F14" s="41">
        <v>50.29</v>
      </c>
      <c r="G14" s="41"/>
      <c r="H14" s="16">
        <f>IF(G14=0,F14/20,G14/20)</f>
        <v>2.5145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</row>
    <row r="15" spans="1:33" s="22" customFormat="1" ht="15.75" x14ac:dyDescent="0.25">
      <c r="A15" s="16">
        <v>3</v>
      </c>
      <c r="B15" s="5" t="s">
        <v>119</v>
      </c>
      <c r="C15" s="16">
        <v>30</v>
      </c>
      <c r="D15" s="16" t="s">
        <v>178</v>
      </c>
      <c r="E15" s="16" t="s">
        <v>156</v>
      </c>
      <c r="F15" s="16">
        <v>1.44</v>
      </c>
      <c r="G15" s="16"/>
      <c r="H15" s="16">
        <f t="shared" si="0"/>
        <v>1.44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3" s="22" customFormat="1" ht="15.75" x14ac:dyDescent="0.25">
      <c r="A16" s="16">
        <v>3</v>
      </c>
      <c r="B16" s="5" t="s">
        <v>120</v>
      </c>
      <c r="C16" s="16">
        <v>35</v>
      </c>
      <c r="D16" s="16" t="s">
        <v>186</v>
      </c>
      <c r="E16" s="16" t="s">
        <v>156</v>
      </c>
      <c r="F16" s="16">
        <v>2.15</v>
      </c>
      <c r="G16" s="16"/>
      <c r="H16" s="16">
        <f t="shared" si="0"/>
        <v>2.15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2" s="22" customFormat="1" ht="15.75" x14ac:dyDescent="0.25">
      <c r="A17" s="16">
        <v>3</v>
      </c>
      <c r="B17" s="5" t="s">
        <v>121</v>
      </c>
      <c r="C17" s="16">
        <v>30</v>
      </c>
      <c r="D17" s="16" t="s">
        <v>210</v>
      </c>
      <c r="E17" s="16" t="s">
        <v>156</v>
      </c>
      <c r="F17" s="16">
        <v>1.29</v>
      </c>
      <c r="G17" s="16"/>
      <c r="H17" s="16">
        <f t="shared" si="0"/>
        <v>1.29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2" s="22" customFormat="1" ht="15.75" x14ac:dyDescent="0.25">
      <c r="A18" s="16">
        <v>3</v>
      </c>
      <c r="B18" s="5" t="s">
        <v>26</v>
      </c>
      <c r="C18" s="16">
        <v>30</v>
      </c>
      <c r="D18" s="16" t="s">
        <v>215</v>
      </c>
      <c r="E18" s="16" t="s">
        <v>156</v>
      </c>
      <c r="F18" s="16">
        <v>2.4</v>
      </c>
      <c r="G18" s="16"/>
      <c r="H18" s="16">
        <f t="shared" si="0"/>
        <v>2.4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23"/>
      <c r="X18" s="16"/>
      <c r="Y18" s="16"/>
      <c r="Z18" s="16"/>
      <c r="AA18" s="16"/>
      <c r="AB18" s="16"/>
      <c r="AC18" s="16"/>
      <c r="AD18" s="16"/>
      <c r="AE18" s="16"/>
    </row>
    <row r="19" spans="1:32" s="16" customFormat="1" ht="15.75" x14ac:dyDescent="0.25">
      <c r="A19" s="16">
        <v>3</v>
      </c>
      <c r="B19" s="5" t="s">
        <v>31</v>
      </c>
      <c r="C19" s="16">
        <v>60</v>
      </c>
      <c r="D19" s="16" t="s">
        <v>215</v>
      </c>
      <c r="E19" s="16" t="s">
        <v>324</v>
      </c>
      <c r="F19" s="16">
        <v>2.9</v>
      </c>
      <c r="H19" s="16">
        <f t="shared" si="0"/>
        <v>2.9</v>
      </c>
    </row>
    <row r="20" spans="1:32" s="22" customFormat="1" ht="15.75" x14ac:dyDescent="0.25">
      <c r="A20" s="16">
        <v>3</v>
      </c>
      <c r="B20" s="5" t="s">
        <v>32</v>
      </c>
      <c r="C20" s="16">
        <v>60</v>
      </c>
      <c r="D20" s="16" t="s">
        <v>215</v>
      </c>
      <c r="E20" s="16" t="s">
        <v>156</v>
      </c>
      <c r="F20" s="16">
        <v>2.35</v>
      </c>
      <c r="G20" s="16"/>
      <c r="H20" s="16">
        <f t="shared" si="0"/>
        <v>2.35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2" s="22" customFormat="1" ht="15.75" x14ac:dyDescent="0.25">
      <c r="A21" s="16">
        <v>3</v>
      </c>
      <c r="B21" s="5" t="s">
        <v>25</v>
      </c>
      <c r="C21" s="16">
        <v>60</v>
      </c>
      <c r="D21" s="16" t="s">
        <v>254</v>
      </c>
      <c r="E21" s="16" t="s">
        <v>156</v>
      </c>
      <c r="F21" s="16">
        <v>1.42</v>
      </c>
      <c r="G21" s="16"/>
      <c r="H21" s="16">
        <f t="shared" si="0"/>
        <v>1.42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2" s="40" customFormat="1" ht="16.5" thickBot="1" x14ac:dyDescent="0.3">
      <c r="A22" s="38">
        <v>3</v>
      </c>
      <c r="B22" s="39" t="s">
        <v>29</v>
      </c>
      <c r="C22" s="38">
        <v>30</v>
      </c>
      <c r="D22" s="38" t="s">
        <v>229</v>
      </c>
      <c r="E22" s="38" t="s">
        <v>300</v>
      </c>
      <c r="F22" s="38">
        <v>15.3</v>
      </c>
      <c r="G22" s="38"/>
      <c r="H22" s="16">
        <f t="shared" si="0"/>
        <v>15.3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</row>
    <row r="23" spans="1:32" s="43" customFormat="1" ht="15.75" x14ac:dyDescent="0.25">
      <c r="A23" s="41">
        <v>4</v>
      </c>
      <c r="B23" s="42" t="s">
        <v>119</v>
      </c>
      <c r="C23" s="41">
        <v>30</v>
      </c>
      <c r="D23" s="41" t="s">
        <v>112</v>
      </c>
      <c r="E23" s="41" t="s">
        <v>35</v>
      </c>
      <c r="F23" s="41">
        <v>25</v>
      </c>
      <c r="G23" s="41"/>
      <c r="H23" s="16">
        <f t="shared" si="0"/>
        <v>25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</row>
    <row r="24" spans="1:32" s="22" customFormat="1" ht="15.75" x14ac:dyDescent="0.25">
      <c r="A24" s="16">
        <v>4</v>
      </c>
      <c r="B24" s="5" t="s">
        <v>120</v>
      </c>
      <c r="C24" s="16">
        <v>35</v>
      </c>
      <c r="D24" s="16" t="s">
        <v>187</v>
      </c>
      <c r="E24" s="16" t="s">
        <v>35</v>
      </c>
      <c r="F24" s="16">
        <v>24</v>
      </c>
      <c r="G24" s="16"/>
      <c r="H24" s="16">
        <f t="shared" si="0"/>
        <v>24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1:32" s="22" customFormat="1" ht="15.75" x14ac:dyDescent="0.25">
      <c r="A25" s="16">
        <v>4</v>
      </c>
      <c r="B25" s="5" t="s">
        <v>26</v>
      </c>
      <c r="C25" s="16">
        <v>30</v>
      </c>
      <c r="D25" s="16" t="s">
        <v>83</v>
      </c>
      <c r="E25" s="16" t="s">
        <v>35</v>
      </c>
      <c r="F25" s="16">
        <v>61.8</v>
      </c>
      <c r="G25" s="16"/>
      <c r="H25" s="16">
        <f t="shared" si="0"/>
        <v>61.8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1:32" s="22" customFormat="1" ht="15.75" x14ac:dyDescent="0.25">
      <c r="A26" s="16">
        <v>4</v>
      </c>
      <c r="B26" s="5" t="s">
        <v>147</v>
      </c>
      <c r="C26" s="16">
        <v>33</v>
      </c>
      <c r="D26" s="16" t="s">
        <v>67</v>
      </c>
      <c r="E26" s="16" t="s">
        <v>35</v>
      </c>
      <c r="F26" s="16">
        <v>23.52</v>
      </c>
      <c r="G26" s="16"/>
      <c r="H26" s="16">
        <f t="shared" si="0"/>
        <v>23.52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1:32" s="22" customFormat="1" ht="15.75" x14ac:dyDescent="0.25">
      <c r="A27" s="16">
        <v>4</v>
      </c>
      <c r="B27" s="5" t="s">
        <v>124</v>
      </c>
      <c r="C27" s="16">
        <v>60</v>
      </c>
      <c r="D27" s="16" t="s">
        <v>45</v>
      </c>
      <c r="E27" s="16" t="s">
        <v>35</v>
      </c>
      <c r="F27" s="16">
        <v>16</v>
      </c>
      <c r="G27" s="16"/>
      <c r="H27" s="16">
        <f t="shared" si="0"/>
        <v>16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1:32" s="22" customFormat="1" ht="15.75" x14ac:dyDescent="0.25">
      <c r="A28" s="16">
        <v>4</v>
      </c>
      <c r="B28" s="5" t="s">
        <v>32</v>
      </c>
      <c r="C28" s="16">
        <v>60</v>
      </c>
      <c r="D28" s="16" t="s">
        <v>105</v>
      </c>
      <c r="E28" s="16" t="s">
        <v>35</v>
      </c>
      <c r="F28" s="16">
        <v>18.5</v>
      </c>
      <c r="G28" s="16"/>
      <c r="H28" s="16">
        <f t="shared" si="0"/>
        <v>18.5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1:32" s="22" customFormat="1" ht="15.75" x14ac:dyDescent="0.25">
      <c r="A29" s="16">
        <v>4</v>
      </c>
      <c r="B29" s="5" t="s">
        <v>25</v>
      </c>
      <c r="C29" s="16">
        <v>60</v>
      </c>
      <c r="D29" s="16" t="s">
        <v>76</v>
      </c>
      <c r="E29" s="16" t="s">
        <v>255</v>
      </c>
      <c r="F29" s="16">
        <v>25.75</v>
      </c>
      <c r="G29" s="16"/>
      <c r="H29" s="16">
        <f t="shared" si="0"/>
        <v>25.75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1:32" s="40" customFormat="1" ht="16.5" thickBot="1" x14ac:dyDescent="0.3">
      <c r="A30" s="38">
        <v>4</v>
      </c>
      <c r="B30" s="39" t="s">
        <v>29</v>
      </c>
      <c r="C30" s="38">
        <v>30</v>
      </c>
      <c r="D30" s="38" t="s">
        <v>83</v>
      </c>
      <c r="E30" s="38" t="s">
        <v>35</v>
      </c>
      <c r="F30" s="38">
        <v>58.36</v>
      </c>
      <c r="G30" s="38"/>
      <c r="H30" s="16">
        <f t="shared" si="0"/>
        <v>58.36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</row>
    <row r="31" spans="1:32" s="43" customFormat="1" ht="15.75" x14ac:dyDescent="0.25">
      <c r="A31" s="41">
        <v>5</v>
      </c>
      <c r="B31" s="42" t="s">
        <v>14</v>
      </c>
      <c r="C31" s="41">
        <v>30</v>
      </c>
      <c r="D31" s="41" t="s">
        <v>81</v>
      </c>
      <c r="E31" s="41" t="s">
        <v>35</v>
      </c>
      <c r="F31" s="41">
        <v>3.1</v>
      </c>
      <c r="G31" s="41"/>
      <c r="H31" s="16">
        <f t="shared" si="0"/>
        <v>3.1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1:32" s="22" customFormat="1" ht="15.75" x14ac:dyDescent="0.25">
      <c r="A32" s="16">
        <v>5</v>
      </c>
      <c r="B32" s="5" t="s">
        <v>119</v>
      </c>
      <c r="C32" s="16">
        <v>30</v>
      </c>
      <c r="D32" s="16" t="s">
        <v>169</v>
      </c>
      <c r="E32" s="16" t="s">
        <v>35</v>
      </c>
      <c r="F32" s="16">
        <v>2.25</v>
      </c>
      <c r="G32" s="16"/>
      <c r="H32" s="16">
        <f t="shared" si="0"/>
        <v>2.25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s="22" customFormat="1" ht="15.75" x14ac:dyDescent="0.25">
      <c r="A33" s="16">
        <v>5</v>
      </c>
      <c r="B33" s="5" t="s">
        <v>120</v>
      </c>
      <c r="C33" s="16">
        <v>35</v>
      </c>
      <c r="D33" s="16" t="s">
        <v>188</v>
      </c>
      <c r="E33" s="16" t="s">
        <v>35</v>
      </c>
      <c r="F33" s="16">
        <v>3.44</v>
      </c>
      <c r="G33" s="16"/>
      <c r="H33" s="16">
        <f t="shared" si="0"/>
        <v>3.44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s="22" customFormat="1" ht="15.75" x14ac:dyDescent="0.25">
      <c r="A34" s="16">
        <v>5</v>
      </c>
      <c r="B34" s="5" t="s">
        <v>121</v>
      </c>
      <c r="C34" s="16">
        <v>30</v>
      </c>
      <c r="D34" s="16" t="s">
        <v>211</v>
      </c>
      <c r="E34" s="16" t="s">
        <v>35</v>
      </c>
      <c r="F34" s="16">
        <v>3.27</v>
      </c>
      <c r="G34" s="16"/>
      <c r="H34" s="16">
        <f t="shared" si="0"/>
        <v>3.27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s="22" customFormat="1" ht="15.75" x14ac:dyDescent="0.25">
      <c r="A35" s="16">
        <v>5</v>
      </c>
      <c r="B35" s="5" t="s">
        <v>26</v>
      </c>
      <c r="C35" s="16">
        <v>30</v>
      </c>
      <c r="D35" s="16" t="s">
        <v>81</v>
      </c>
      <c r="E35" s="16" t="s">
        <v>35</v>
      </c>
      <c r="F35" s="16">
        <v>2.95</v>
      </c>
      <c r="G35" s="16"/>
      <c r="H35" s="16">
        <f t="shared" si="0"/>
        <v>2.95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s="22" customFormat="1" ht="15.75" x14ac:dyDescent="0.25">
      <c r="A36" s="16">
        <v>5</v>
      </c>
      <c r="B36" s="5" t="s">
        <v>124</v>
      </c>
      <c r="C36" s="16">
        <v>60</v>
      </c>
      <c r="D36" s="16" t="s">
        <v>226</v>
      </c>
      <c r="E36" s="16" t="s">
        <v>35</v>
      </c>
      <c r="F36" s="16">
        <v>2.5</v>
      </c>
      <c r="G36" s="16"/>
      <c r="H36" s="16">
        <f t="shared" si="0"/>
        <v>2.5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s="22" customFormat="1" ht="15.75" x14ac:dyDescent="0.25">
      <c r="A37" s="16">
        <v>5</v>
      </c>
      <c r="B37" s="5" t="s">
        <v>124</v>
      </c>
      <c r="C37" s="16">
        <v>60</v>
      </c>
      <c r="D37" s="16" t="s">
        <v>211</v>
      </c>
      <c r="E37" s="16" t="s">
        <v>35</v>
      </c>
      <c r="F37" s="16">
        <v>4.5</v>
      </c>
      <c r="G37" s="16"/>
      <c r="H37" s="16">
        <f t="shared" si="0"/>
        <v>4.5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s="22" customFormat="1" ht="15.75" x14ac:dyDescent="0.25">
      <c r="A38" s="16">
        <v>5</v>
      </c>
      <c r="B38" s="5" t="s">
        <v>32</v>
      </c>
      <c r="C38" s="16">
        <v>60</v>
      </c>
      <c r="D38" s="16" t="s">
        <v>103</v>
      </c>
      <c r="E38" s="16" t="s">
        <v>35</v>
      </c>
      <c r="F38" s="16">
        <v>3.8</v>
      </c>
      <c r="G38" s="16"/>
      <c r="H38" s="16">
        <f t="shared" si="0"/>
        <v>3.8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s="22" customFormat="1" ht="15.75" x14ac:dyDescent="0.25">
      <c r="A39" s="16">
        <v>5</v>
      </c>
      <c r="B39" s="5" t="s">
        <v>25</v>
      </c>
      <c r="C39" s="16">
        <v>60</v>
      </c>
      <c r="D39" s="16" t="s">
        <v>256</v>
      </c>
      <c r="E39" s="16" t="s">
        <v>35</v>
      </c>
      <c r="F39" s="16">
        <v>3.86</v>
      </c>
      <c r="G39" s="16"/>
      <c r="H39" s="16">
        <f t="shared" si="0"/>
        <v>3.86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s="22" customFormat="1" ht="15.75" x14ac:dyDescent="0.25">
      <c r="A40" s="16">
        <v>5</v>
      </c>
      <c r="B40" s="5" t="s">
        <v>25</v>
      </c>
      <c r="C40" s="16">
        <v>60</v>
      </c>
      <c r="D40" s="16" t="s">
        <v>257</v>
      </c>
      <c r="E40" s="16" t="s">
        <v>35</v>
      </c>
      <c r="F40" s="16">
        <v>2.58</v>
      </c>
      <c r="G40" s="16"/>
      <c r="H40" s="16">
        <f t="shared" si="0"/>
        <v>2.58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s="22" customFormat="1" ht="15.75" x14ac:dyDescent="0.25">
      <c r="A41" s="16">
        <v>5</v>
      </c>
      <c r="B41" s="5" t="s">
        <v>24</v>
      </c>
      <c r="C41" s="16">
        <v>31</v>
      </c>
      <c r="D41" s="16" t="s">
        <v>271</v>
      </c>
      <c r="E41" s="16" t="s">
        <v>35</v>
      </c>
      <c r="F41" s="16">
        <v>3.3</v>
      </c>
      <c r="G41" s="16"/>
      <c r="H41" s="16">
        <f t="shared" si="0"/>
        <v>3.3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s="40" customFormat="1" ht="16.5" thickBot="1" x14ac:dyDescent="0.3">
      <c r="A42" s="38">
        <v>5</v>
      </c>
      <c r="B42" s="39" t="s">
        <v>29</v>
      </c>
      <c r="C42" s="38">
        <v>30</v>
      </c>
      <c r="D42" s="38" t="s">
        <v>103</v>
      </c>
      <c r="E42" s="38" t="s">
        <v>35</v>
      </c>
      <c r="F42" s="38">
        <v>2.2999999999999998</v>
      </c>
      <c r="G42" s="38"/>
      <c r="H42" s="16">
        <f t="shared" si="0"/>
        <v>2.2999999999999998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 s="43" customFormat="1" ht="15.75" x14ac:dyDescent="0.25">
      <c r="A43" s="41">
        <v>6</v>
      </c>
      <c r="B43" s="42" t="s">
        <v>28</v>
      </c>
      <c r="C43" s="41">
        <v>30</v>
      </c>
      <c r="D43" s="41" t="s">
        <v>148</v>
      </c>
      <c r="E43" s="41" t="s">
        <v>35</v>
      </c>
      <c r="F43" s="41">
        <v>8</v>
      </c>
      <c r="G43" s="41"/>
      <c r="H43" s="16">
        <f t="shared" si="0"/>
        <v>8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</row>
    <row r="44" spans="1:32" s="22" customFormat="1" ht="15.75" x14ac:dyDescent="0.25">
      <c r="A44" s="16">
        <v>6</v>
      </c>
      <c r="B44" s="5" t="s">
        <v>119</v>
      </c>
      <c r="C44" s="16">
        <v>30</v>
      </c>
      <c r="D44" s="16" t="s">
        <v>179</v>
      </c>
      <c r="E44" s="16" t="s">
        <v>35</v>
      </c>
      <c r="F44" s="16">
        <v>3.7</v>
      </c>
      <c r="G44" s="16"/>
      <c r="H44" s="16">
        <f t="shared" si="0"/>
        <v>3.7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2" s="22" customFormat="1" ht="15.75" x14ac:dyDescent="0.25">
      <c r="A45" s="16">
        <v>6</v>
      </c>
      <c r="B45" s="5" t="s">
        <v>26</v>
      </c>
      <c r="C45" s="16">
        <v>30</v>
      </c>
      <c r="D45" s="16" t="s">
        <v>216</v>
      </c>
      <c r="E45" s="16" t="s">
        <v>35</v>
      </c>
      <c r="F45" s="16">
        <v>4.3499999999999996</v>
      </c>
      <c r="G45" s="16"/>
      <c r="H45" s="16">
        <f t="shared" si="0"/>
        <v>4.3499999999999996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2" s="22" customFormat="1" ht="15.75" x14ac:dyDescent="0.25">
      <c r="A46" s="16">
        <v>6</v>
      </c>
      <c r="B46" s="5" t="s">
        <v>26</v>
      </c>
      <c r="C46" s="16">
        <v>30</v>
      </c>
      <c r="D46" s="16" t="s">
        <v>179</v>
      </c>
      <c r="E46" s="16" t="s">
        <v>35</v>
      </c>
      <c r="F46" s="16">
        <v>6.1</v>
      </c>
      <c r="G46" s="16"/>
      <c r="H46" s="16">
        <f t="shared" si="0"/>
        <v>6.1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2" s="16" customFormat="1" ht="15.75" x14ac:dyDescent="0.25">
      <c r="A47" s="16">
        <v>6</v>
      </c>
      <c r="B47" s="5" t="s">
        <v>31</v>
      </c>
      <c r="C47" s="16">
        <v>60</v>
      </c>
      <c r="D47" s="16" t="s">
        <v>179</v>
      </c>
      <c r="E47" s="16" t="s">
        <v>35</v>
      </c>
      <c r="F47" s="16">
        <v>4.5</v>
      </c>
      <c r="H47" s="16">
        <f t="shared" si="0"/>
        <v>4.5</v>
      </c>
    </row>
    <row r="48" spans="1:32" s="22" customFormat="1" ht="15.75" x14ac:dyDescent="0.25">
      <c r="A48" s="16">
        <v>6</v>
      </c>
      <c r="B48" s="5" t="s">
        <v>32</v>
      </c>
      <c r="C48" s="16">
        <v>60</v>
      </c>
      <c r="D48" s="16" t="s">
        <v>179</v>
      </c>
      <c r="E48" s="16" t="s">
        <v>35</v>
      </c>
      <c r="F48" s="16">
        <v>4.4000000000000004</v>
      </c>
      <c r="G48" s="16"/>
      <c r="H48" s="16">
        <f t="shared" si="0"/>
        <v>4.4000000000000004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s="22" customFormat="1" ht="15.75" x14ac:dyDescent="0.25">
      <c r="A49" s="16">
        <v>6</v>
      </c>
      <c r="B49" s="5" t="s">
        <v>125</v>
      </c>
      <c r="C49" s="16">
        <v>30</v>
      </c>
      <c r="D49" s="16" t="s">
        <v>216</v>
      </c>
      <c r="E49" s="16" t="s">
        <v>35</v>
      </c>
      <c r="F49" s="16">
        <v>2.98</v>
      </c>
      <c r="G49" s="16"/>
      <c r="H49" s="16">
        <f t="shared" si="0"/>
        <v>2.98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s="40" customFormat="1" ht="16.5" thickBot="1" x14ac:dyDescent="0.3">
      <c r="A50" s="38">
        <v>6</v>
      </c>
      <c r="B50" s="39" t="s">
        <v>29</v>
      </c>
      <c r="C50" s="38">
        <v>30</v>
      </c>
      <c r="D50" s="38" t="s">
        <v>179</v>
      </c>
      <c r="E50" s="38" t="s">
        <v>35</v>
      </c>
      <c r="F50" s="38">
        <v>3.96</v>
      </c>
      <c r="G50" s="38"/>
      <c r="H50" s="16">
        <f t="shared" si="0"/>
        <v>3.96</v>
      </c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</row>
    <row r="51" spans="1:31" s="43" customFormat="1" ht="15.75" x14ac:dyDescent="0.25">
      <c r="A51" s="41">
        <v>7</v>
      </c>
      <c r="B51" s="42" t="s">
        <v>28</v>
      </c>
      <c r="C51" s="41">
        <v>30</v>
      </c>
      <c r="D51" s="41" t="s">
        <v>149</v>
      </c>
      <c r="E51" s="41" t="s">
        <v>150</v>
      </c>
      <c r="F51" s="41">
        <v>360</v>
      </c>
      <c r="G51" s="41"/>
      <c r="H51" s="16">
        <f>IF(G51=0,F51/20,G51/20)</f>
        <v>18</v>
      </c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</row>
    <row r="52" spans="1:31" s="22" customFormat="1" ht="15.75" x14ac:dyDescent="0.25">
      <c r="A52" s="16">
        <v>7</v>
      </c>
      <c r="B52" s="5" t="s">
        <v>28</v>
      </c>
      <c r="C52" s="16">
        <v>30</v>
      </c>
      <c r="D52" s="16" t="s">
        <v>151</v>
      </c>
      <c r="E52" s="16" t="s">
        <v>152</v>
      </c>
      <c r="F52" s="16">
        <v>212.5</v>
      </c>
      <c r="G52" s="16"/>
      <c r="H52" s="16">
        <f>IF(G52=0,F52/25,G52/25)</f>
        <v>8.5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1:31" s="22" customFormat="1" ht="15.75" x14ac:dyDescent="0.25">
      <c r="A53" s="16">
        <v>7</v>
      </c>
      <c r="B53" s="5" t="s">
        <v>26</v>
      </c>
      <c r="C53" s="16">
        <v>30</v>
      </c>
      <c r="D53" s="16" t="s">
        <v>217</v>
      </c>
      <c r="E53" s="16" t="s">
        <v>218</v>
      </c>
      <c r="F53" s="16">
        <v>318</v>
      </c>
      <c r="G53" s="16"/>
      <c r="H53" s="16">
        <f>IF(G53=0,F53/30,G53/30)</f>
        <v>10.6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 spans="1:31" s="16" customFormat="1" ht="15.75" x14ac:dyDescent="0.25">
      <c r="A54" s="16">
        <v>7</v>
      </c>
      <c r="B54" s="5" t="s">
        <v>31</v>
      </c>
      <c r="C54" s="16">
        <v>60</v>
      </c>
      <c r="D54" s="16" t="s">
        <v>217</v>
      </c>
      <c r="E54" s="16" t="s">
        <v>218</v>
      </c>
      <c r="F54" s="16">
        <v>400</v>
      </c>
      <c r="H54" s="16">
        <f>IF(G54=0,F54/30,G54/30)</f>
        <v>13.333333333333334</v>
      </c>
    </row>
    <row r="55" spans="1:31" s="22" customFormat="1" ht="15.75" x14ac:dyDescent="0.25">
      <c r="A55" s="16">
        <v>7</v>
      </c>
      <c r="B55" s="5" t="s">
        <v>32</v>
      </c>
      <c r="C55" s="16">
        <v>60</v>
      </c>
      <c r="D55" s="16" t="s">
        <v>278</v>
      </c>
      <c r="E55" s="16" t="s">
        <v>162</v>
      </c>
      <c r="F55" s="16">
        <v>9.5</v>
      </c>
      <c r="G55" s="16"/>
      <c r="H55" s="16">
        <f t="shared" si="0"/>
        <v>9.5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1:31" s="40" customFormat="1" ht="16.5" thickBot="1" x14ac:dyDescent="0.3">
      <c r="A56" s="38">
        <v>7</v>
      </c>
      <c r="B56" s="39" t="s">
        <v>29</v>
      </c>
      <c r="C56" s="38">
        <v>30</v>
      </c>
      <c r="D56" s="38" t="s">
        <v>301</v>
      </c>
      <c r="E56" s="38" t="s">
        <v>162</v>
      </c>
      <c r="F56" s="38">
        <v>9.5</v>
      </c>
      <c r="G56" s="38"/>
      <c r="H56" s="16">
        <f t="shared" si="0"/>
        <v>9.5</v>
      </c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</row>
    <row r="57" spans="1:31" s="43" customFormat="1" ht="15.75" x14ac:dyDescent="0.25">
      <c r="A57" s="41">
        <v>8</v>
      </c>
      <c r="B57" s="42" t="s">
        <v>26</v>
      </c>
      <c r="C57" s="41">
        <v>30</v>
      </c>
      <c r="D57" s="41" t="s">
        <v>219</v>
      </c>
      <c r="E57" s="41" t="s">
        <v>72</v>
      </c>
      <c r="F57" s="41">
        <v>19.5</v>
      </c>
      <c r="G57" s="41"/>
      <c r="H57" s="16">
        <f t="shared" si="0"/>
        <v>19.5</v>
      </c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</row>
    <row r="58" spans="1:31" s="22" customFormat="1" ht="15.75" x14ac:dyDescent="0.25">
      <c r="A58" s="16">
        <v>8</v>
      </c>
      <c r="B58" s="5" t="s">
        <v>32</v>
      </c>
      <c r="C58" s="16">
        <v>60</v>
      </c>
      <c r="D58" s="16" t="s">
        <v>279</v>
      </c>
      <c r="E58" s="16" t="s">
        <v>72</v>
      </c>
      <c r="F58" s="16">
        <v>22.22</v>
      </c>
      <c r="G58" s="16"/>
      <c r="H58" s="16">
        <f t="shared" si="0"/>
        <v>22.22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31" s="40" customFormat="1" ht="16.5" thickBot="1" x14ac:dyDescent="0.3">
      <c r="A59" s="38">
        <v>8</v>
      </c>
      <c r="B59" s="39" t="s">
        <v>29</v>
      </c>
      <c r="C59" s="38">
        <v>30</v>
      </c>
      <c r="D59" s="38" t="s">
        <v>302</v>
      </c>
      <c r="E59" s="38" t="s">
        <v>35</v>
      </c>
      <c r="F59" s="38">
        <v>10.199999999999999</v>
      </c>
      <c r="G59" s="38"/>
      <c r="H59" s="16">
        <f>IF(G59=0,F59/2,G59/2)</f>
        <v>5.0999999999999996</v>
      </c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 spans="1:31" s="43" customFormat="1" ht="15.75" x14ac:dyDescent="0.25">
      <c r="A60" s="41">
        <v>9</v>
      </c>
      <c r="B60" s="42" t="s">
        <v>28</v>
      </c>
      <c r="C60" s="41">
        <v>30</v>
      </c>
      <c r="D60" s="41" t="s">
        <v>153</v>
      </c>
      <c r="E60" s="41" t="s">
        <v>35</v>
      </c>
      <c r="F60" s="41">
        <v>18</v>
      </c>
      <c r="G60" s="41"/>
      <c r="H60" s="16">
        <f t="shared" si="0"/>
        <v>18</v>
      </c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 spans="1:31" s="22" customFormat="1" ht="15.75" x14ac:dyDescent="0.25">
      <c r="A61" s="16">
        <v>9</v>
      </c>
      <c r="B61" s="5" t="s">
        <v>14</v>
      </c>
      <c r="C61" s="16">
        <v>30</v>
      </c>
      <c r="D61" s="16" t="s">
        <v>170</v>
      </c>
      <c r="E61" s="16" t="s">
        <v>35</v>
      </c>
      <c r="F61" s="16">
        <v>39</v>
      </c>
      <c r="G61" s="16"/>
      <c r="H61" s="16">
        <f t="shared" si="0"/>
        <v>39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31" s="22" customFormat="1" ht="15.75" x14ac:dyDescent="0.25">
      <c r="A62" s="16">
        <v>9</v>
      </c>
      <c r="B62" s="5" t="s">
        <v>120</v>
      </c>
      <c r="C62" s="16">
        <v>35</v>
      </c>
      <c r="D62" s="16" t="s">
        <v>189</v>
      </c>
      <c r="E62" s="16" t="s">
        <v>35</v>
      </c>
      <c r="F62" s="16">
        <v>25.1</v>
      </c>
      <c r="G62" s="16"/>
      <c r="H62" s="16">
        <f t="shared" si="0"/>
        <v>25.1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31" s="22" customFormat="1" ht="15.75" x14ac:dyDescent="0.25">
      <c r="A63" s="16">
        <v>9</v>
      </c>
      <c r="B63" s="5" t="s">
        <v>26</v>
      </c>
      <c r="C63" s="16">
        <v>30</v>
      </c>
      <c r="D63" s="16" t="s">
        <v>220</v>
      </c>
      <c r="E63" s="16" t="s">
        <v>35</v>
      </c>
      <c r="F63" s="16">
        <v>26.95</v>
      </c>
      <c r="G63" s="16"/>
      <c r="H63" s="16">
        <f t="shared" si="0"/>
        <v>26.95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31" s="22" customFormat="1" ht="15.75" x14ac:dyDescent="0.25">
      <c r="A64" s="16">
        <v>9</v>
      </c>
      <c r="B64" s="5" t="s">
        <v>147</v>
      </c>
      <c r="C64" s="16">
        <v>33</v>
      </c>
      <c r="D64" s="16" t="s">
        <v>235</v>
      </c>
      <c r="E64" s="16" t="s">
        <v>35</v>
      </c>
      <c r="F64" s="16">
        <v>21.84</v>
      </c>
      <c r="G64" s="16"/>
      <c r="H64" s="16">
        <f t="shared" si="0"/>
        <v>21.84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31" s="22" customFormat="1" ht="15.75" x14ac:dyDescent="0.25">
      <c r="A65" s="16">
        <v>9</v>
      </c>
      <c r="B65" s="5" t="s">
        <v>124</v>
      </c>
      <c r="C65" s="16">
        <v>60</v>
      </c>
      <c r="D65" s="16" t="s">
        <v>227</v>
      </c>
      <c r="E65" s="16" t="s">
        <v>35</v>
      </c>
      <c r="F65" s="16">
        <v>18</v>
      </c>
      <c r="G65" s="16"/>
      <c r="H65" s="16">
        <f t="shared" si="0"/>
        <v>18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31" s="16" customFormat="1" ht="15.75" x14ac:dyDescent="0.25">
      <c r="A66" s="16">
        <v>9</v>
      </c>
      <c r="B66" s="5" t="s">
        <v>31</v>
      </c>
      <c r="C66" s="16">
        <v>60</v>
      </c>
      <c r="D66" s="16" t="s">
        <v>325</v>
      </c>
      <c r="E66" s="16" t="s">
        <v>35</v>
      </c>
      <c r="F66" s="16">
        <v>38</v>
      </c>
      <c r="H66" s="16">
        <f t="shared" ref="H66:H129" si="1">IF(G66=0,F66,G66)</f>
        <v>38</v>
      </c>
    </row>
    <row r="67" spans="1:31" s="16" customFormat="1" ht="15.75" x14ac:dyDescent="0.25">
      <c r="A67" s="16">
        <v>9</v>
      </c>
      <c r="B67" s="5" t="s">
        <v>24</v>
      </c>
      <c r="C67" s="16">
        <v>31</v>
      </c>
      <c r="D67" s="16" t="s">
        <v>272</v>
      </c>
      <c r="E67" s="16" t="s">
        <v>35</v>
      </c>
      <c r="F67" s="16">
        <v>27.7</v>
      </c>
      <c r="H67" s="16">
        <f t="shared" si="1"/>
        <v>27.7</v>
      </c>
    </row>
    <row r="68" spans="1:31" s="38" customFormat="1" ht="16.5" thickBot="1" x14ac:dyDescent="0.3">
      <c r="A68" s="38">
        <v>9</v>
      </c>
      <c r="B68" s="39" t="s">
        <v>29</v>
      </c>
      <c r="C68" s="38">
        <v>30</v>
      </c>
      <c r="D68" s="38" t="s">
        <v>303</v>
      </c>
      <c r="E68" s="38" t="s">
        <v>35</v>
      </c>
      <c r="F68" s="38">
        <v>17.8</v>
      </c>
      <c r="H68" s="16">
        <f t="shared" si="1"/>
        <v>17.8</v>
      </c>
    </row>
    <row r="69" spans="1:31" s="41" customFormat="1" ht="15.75" x14ac:dyDescent="0.25">
      <c r="A69" s="41">
        <v>10</v>
      </c>
      <c r="B69" s="42" t="s">
        <v>26</v>
      </c>
      <c r="C69" s="41">
        <v>30</v>
      </c>
      <c r="D69" s="41" t="s">
        <v>86</v>
      </c>
      <c r="E69" s="41" t="s">
        <v>35</v>
      </c>
      <c r="F69" s="41">
        <v>68.5</v>
      </c>
      <c r="H69" s="16">
        <f t="shared" si="1"/>
        <v>68.5</v>
      </c>
    </row>
    <row r="70" spans="1:31" s="16" customFormat="1" ht="15.75" x14ac:dyDescent="0.25">
      <c r="A70" s="16">
        <v>10</v>
      </c>
      <c r="B70" s="5" t="s">
        <v>147</v>
      </c>
      <c r="C70" s="16">
        <v>33</v>
      </c>
      <c r="D70" s="16" t="s">
        <v>236</v>
      </c>
      <c r="E70" s="16" t="s">
        <v>35</v>
      </c>
      <c r="F70" s="16">
        <v>32.76</v>
      </c>
      <c r="H70" s="16">
        <f t="shared" si="1"/>
        <v>32.76</v>
      </c>
    </row>
    <row r="71" spans="1:31" s="16" customFormat="1" ht="15.75" x14ac:dyDescent="0.25">
      <c r="A71" s="16">
        <v>10</v>
      </c>
      <c r="B71" s="5" t="s">
        <v>124</v>
      </c>
      <c r="C71" s="16">
        <v>60</v>
      </c>
      <c r="D71" s="16" t="s">
        <v>228</v>
      </c>
      <c r="E71" s="16" t="s">
        <v>35</v>
      </c>
      <c r="F71" s="16">
        <v>25</v>
      </c>
      <c r="H71" s="16">
        <f t="shared" si="1"/>
        <v>25</v>
      </c>
    </row>
    <row r="72" spans="1:31" s="16" customFormat="1" ht="15.75" x14ac:dyDescent="0.25">
      <c r="A72" s="16">
        <v>10</v>
      </c>
      <c r="B72" s="5" t="s">
        <v>31</v>
      </c>
      <c r="C72" s="16">
        <v>60</v>
      </c>
      <c r="D72" s="16" t="s">
        <v>326</v>
      </c>
      <c r="E72" s="16" t="s">
        <v>35</v>
      </c>
      <c r="F72" s="16">
        <v>35</v>
      </c>
      <c r="H72" s="16">
        <f t="shared" si="1"/>
        <v>35</v>
      </c>
    </row>
    <row r="73" spans="1:31" s="40" customFormat="1" ht="16.5" thickBot="1" x14ac:dyDescent="0.3">
      <c r="A73" s="38">
        <v>10</v>
      </c>
      <c r="B73" s="39" t="s">
        <v>29</v>
      </c>
      <c r="C73" s="38">
        <v>30</v>
      </c>
      <c r="D73" s="38" t="s">
        <v>96</v>
      </c>
      <c r="E73" s="38" t="s">
        <v>35</v>
      </c>
      <c r="F73" s="38">
        <v>35.5</v>
      </c>
      <c r="G73" s="38"/>
      <c r="H73" s="16">
        <f t="shared" si="1"/>
        <v>35.5</v>
      </c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</row>
    <row r="74" spans="1:31" s="43" customFormat="1" ht="15.75" x14ac:dyDescent="0.25">
      <c r="A74" s="41">
        <v>11</v>
      </c>
      <c r="B74" s="42" t="s">
        <v>14</v>
      </c>
      <c r="C74" s="41">
        <v>30</v>
      </c>
      <c r="D74" s="41" t="s">
        <v>78</v>
      </c>
      <c r="E74" s="41" t="s">
        <v>35</v>
      </c>
      <c r="F74" s="41">
        <v>4.68</v>
      </c>
      <c r="G74" s="41"/>
      <c r="H74" s="16">
        <f t="shared" si="1"/>
        <v>4.68</v>
      </c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</row>
    <row r="75" spans="1:31" s="22" customFormat="1" ht="15.75" x14ac:dyDescent="0.25">
      <c r="A75" s="16">
        <v>11</v>
      </c>
      <c r="B75" s="5" t="s">
        <v>120</v>
      </c>
      <c r="C75" s="16">
        <v>35</v>
      </c>
      <c r="D75" s="16" t="s">
        <v>190</v>
      </c>
      <c r="E75" s="16" t="s">
        <v>35</v>
      </c>
      <c r="F75" s="16">
        <v>8.7799999999999994</v>
      </c>
      <c r="G75" s="16"/>
      <c r="H75" s="16">
        <f t="shared" si="1"/>
        <v>8.7799999999999994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 s="22" customFormat="1" ht="15.75" x14ac:dyDescent="0.25">
      <c r="A76" s="16">
        <v>11</v>
      </c>
      <c r="B76" s="5" t="s">
        <v>124</v>
      </c>
      <c r="C76" s="16">
        <v>60</v>
      </c>
      <c r="D76" s="16" t="s">
        <v>49</v>
      </c>
      <c r="E76" s="16" t="s">
        <v>53</v>
      </c>
      <c r="F76" s="16">
        <v>5.5</v>
      </c>
      <c r="G76" s="16"/>
      <c r="H76" s="16">
        <f t="shared" si="1"/>
        <v>5.5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 s="22" customFormat="1" ht="15.75" x14ac:dyDescent="0.25">
      <c r="A77" s="16">
        <v>11</v>
      </c>
      <c r="B77" s="5" t="s">
        <v>125</v>
      </c>
      <c r="C77" s="16">
        <v>30</v>
      </c>
      <c r="D77" s="16" t="s">
        <v>323</v>
      </c>
      <c r="E77" s="16" t="s">
        <v>35</v>
      </c>
      <c r="F77" s="16">
        <v>4.82</v>
      </c>
      <c r="G77" s="16"/>
      <c r="H77" s="16">
        <f t="shared" si="1"/>
        <v>4.82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 s="22" customFormat="1" ht="15.75" x14ac:dyDescent="0.25">
      <c r="A78" s="16">
        <v>11</v>
      </c>
      <c r="B78" s="5" t="s">
        <v>25</v>
      </c>
      <c r="C78" s="16">
        <v>60</v>
      </c>
      <c r="D78" s="16" t="s">
        <v>78</v>
      </c>
      <c r="E78" s="16" t="s">
        <v>35</v>
      </c>
      <c r="F78" s="16">
        <v>9.2100000000000009</v>
      </c>
      <c r="G78" s="16"/>
      <c r="H78" s="16">
        <f t="shared" si="1"/>
        <v>9.2100000000000009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 s="22" customFormat="1" ht="15.75" x14ac:dyDescent="0.25">
      <c r="A79" s="16">
        <v>11</v>
      </c>
      <c r="B79" s="5" t="s">
        <v>24</v>
      </c>
      <c r="C79" s="16">
        <v>31</v>
      </c>
      <c r="D79" s="16" t="s">
        <v>59</v>
      </c>
      <c r="E79" s="16" t="s">
        <v>35</v>
      </c>
      <c r="F79" s="16">
        <v>5.8</v>
      </c>
      <c r="G79" s="16"/>
      <c r="H79" s="16">
        <f t="shared" si="1"/>
        <v>5.8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 s="40" customFormat="1" ht="16.5" thickBot="1" x14ac:dyDescent="0.3">
      <c r="A80" s="38">
        <v>11</v>
      </c>
      <c r="B80" s="39" t="s">
        <v>29</v>
      </c>
      <c r="C80" s="38">
        <v>30</v>
      </c>
      <c r="D80" s="38" t="s">
        <v>95</v>
      </c>
      <c r="E80" s="38" t="s">
        <v>35</v>
      </c>
      <c r="F80" s="38">
        <v>4.8</v>
      </c>
      <c r="G80" s="38"/>
      <c r="H80" s="16">
        <f t="shared" si="1"/>
        <v>4.8</v>
      </c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</row>
    <row r="81" spans="1:30" s="43" customFormat="1" ht="15.75" x14ac:dyDescent="0.25">
      <c r="A81" s="41">
        <v>12</v>
      </c>
      <c r="B81" s="42" t="s">
        <v>28</v>
      </c>
      <c r="C81" s="41">
        <v>30</v>
      </c>
      <c r="D81" s="41" t="s">
        <v>154</v>
      </c>
      <c r="E81" s="41" t="s">
        <v>53</v>
      </c>
      <c r="F81" s="41">
        <v>12</v>
      </c>
      <c r="G81" s="41"/>
      <c r="H81" s="16">
        <f t="shared" si="1"/>
        <v>12</v>
      </c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</row>
    <row r="82" spans="1:30" s="22" customFormat="1" ht="15.75" x14ac:dyDescent="0.25">
      <c r="A82" s="16">
        <v>12</v>
      </c>
      <c r="B82" s="5" t="s">
        <v>120</v>
      </c>
      <c r="C82" s="16">
        <v>35</v>
      </c>
      <c r="D82" s="16" t="s">
        <v>191</v>
      </c>
      <c r="E82" s="16" t="s">
        <v>53</v>
      </c>
      <c r="F82" s="16">
        <v>8.16</v>
      </c>
      <c r="G82" s="16"/>
      <c r="H82" s="16">
        <f t="shared" si="1"/>
        <v>8.16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1:30" s="22" customFormat="1" ht="15.75" x14ac:dyDescent="0.25">
      <c r="A83" s="16">
        <v>12</v>
      </c>
      <c r="B83" s="5" t="s">
        <v>26</v>
      </c>
      <c r="C83" s="16">
        <v>30</v>
      </c>
      <c r="D83" s="16" t="s">
        <v>221</v>
      </c>
      <c r="E83" s="16" t="s">
        <v>53</v>
      </c>
      <c r="F83" s="16">
        <v>11.8</v>
      </c>
      <c r="G83" s="16"/>
      <c r="H83" s="16">
        <f t="shared" si="1"/>
        <v>11.8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1:30" s="22" customFormat="1" ht="15.75" x14ac:dyDescent="0.25">
      <c r="A84" s="16">
        <v>12</v>
      </c>
      <c r="B84" s="5" t="s">
        <v>147</v>
      </c>
      <c r="C84" s="16">
        <v>33</v>
      </c>
      <c r="D84" s="16" t="s">
        <v>71</v>
      </c>
      <c r="E84" s="16" t="s">
        <v>237</v>
      </c>
      <c r="F84" s="16">
        <v>116.42</v>
      </c>
      <c r="G84" s="16"/>
      <c r="H84" s="16">
        <f>IF(G84=0,F84/5,G84/5)</f>
        <v>23.283999999999999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1:30" s="22" customFormat="1" ht="15.75" x14ac:dyDescent="0.25">
      <c r="A85" s="16">
        <v>12</v>
      </c>
      <c r="B85" s="5" t="s">
        <v>124</v>
      </c>
      <c r="C85" s="16">
        <v>60</v>
      </c>
      <c r="D85" s="16" t="s">
        <v>52</v>
      </c>
      <c r="E85" s="16" t="s">
        <v>53</v>
      </c>
      <c r="F85" s="16">
        <v>9</v>
      </c>
      <c r="G85" s="16"/>
      <c r="H85" s="16">
        <f t="shared" si="1"/>
        <v>9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 spans="1:30" s="16" customFormat="1" ht="15.75" x14ac:dyDescent="0.25">
      <c r="A86" s="16">
        <v>12</v>
      </c>
      <c r="B86" s="5" t="s">
        <v>31</v>
      </c>
      <c r="C86" s="16">
        <v>60</v>
      </c>
      <c r="D86" s="16" t="s">
        <v>221</v>
      </c>
      <c r="E86" s="16" t="s">
        <v>53</v>
      </c>
      <c r="F86" s="16">
        <v>14</v>
      </c>
      <c r="H86" s="16">
        <f t="shared" si="1"/>
        <v>14</v>
      </c>
    </row>
    <row r="87" spans="1:30" s="22" customFormat="1" ht="15.75" x14ac:dyDescent="0.25">
      <c r="A87" s="16">
        <v>12</v>
      </c>
      <c r="B87" s="5" t="s">
        <v>32</v>
      </c>
      <c r="C87" s="16">
        <v>60</v>
      </c>
      <c r="D87" s="16" t="s">
        <v>154</v>
      </c>
      <c r="E87" s="16" t="s">
        <v>53</v>
      </c>
      <c r="F87" s="16">
        <v>13.33</v>
      </c>
      <c r="G87" s="16"/>
      <c r="H87" s="16">
        <f t="shared" si="1"/>
        <v>13.33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 spans="1:30" s="22" customFormat="1" ht="15.75" x14ac:dyDescent="0.25">
      <c r="A88" s="16">
        <v>12</v>
      </c>
      <c r="B88" s="5" t="s">
        <v>125</v>
      </c>
      <c r="C88" s="16">
        <v>30</v>
      </c>
      <c r="D88" s="16" t="s">
        <v>249</v>
      </c>
      <c r="E88" s="16" t="s">
        <v>53</v>
      </c>
      <c r="F88" s="16">
        <v>7.25</v>
      </c>
      <c r="G88" s="16"/>
      <c r="H88" s="16">
        <f t="shared" si="1"/>
        <v>7.25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1:30" s="22" customFormat="1" ht="15.75" x14ac:dyDescent="0.25">
      <c r="A89" s="16">
        <v>12</v>
      </c>
      <c r="B89" s="5" t="s">
        <v>24</v>
      </c>
      <c r="C89" s="16">
        <v>31</v>
      </c>
      <c r="D89" s="16" t="s">
        <v>273</v>
      </c>
      <c r="E89" s="16" t="s">
        <v>53</v>
      </c>
      <c r="F89" s="16">
        <v>8.4</v>
      </c>
      <c r="G89" s="16"/>
      <c r="H89" s="16">
        <f t="shared" si="1"/>
        <v>8.4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 spans="1:30" s="40" customFormat="1" ht="16.5" thickBot="1" x14ac:dyDescent="0.3">
      <c r="A90" s="38">
        <v>12</v>
      </c>
      <c r="B90" s="39" t="s">
        <v>29</v>
      </c>
      <c r="C90" s="38">
        <v>30</v>
      </c>
      <c r="D90" s="38" t="s">
        <v>221</v>
      </c>
      <c r="E90" s="38" t="s">
        <v>53</v>
      </c>
      <c r="F90" s="38">
        <v>10.26</v>
      </c>
      <c r="G90" s="38"/>
      <c r="H90" s="16">
        <f t="shared" si="1"/>
        <v>10.26</v>
      </c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</row>
    <row r="91" spans="1:30" s="43" customFormat="1" ht="15.75" x14ac:dyDescent="0.25">
      <c r="A91" s="41">
        <v>13</v>
      </c>
      <c r="B91" s="42" t="s">
        <v>14</v>
      </c>
      <c r="C91" s="41">
        <v>30</v>
      </c>
      <c r="D91" s="41" t="s">
        <v>171</v>
      </c>
      <c r="E91" s="41" t="s">
        <v>172</v>
      </c>
      <c r="F91" s="41">
        <v>134.94999999999999</v>
      </c>
      <c r="G91" s="41"/>
      <c r="H91" s="16">
        <f t="shared" si="1"/>
        <v>134.94999999999999</v>
      </c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r="92" spans="1:30" s="22" customFormat="1" ht="15.75" x14ac:dyDescent="0.25">
      <c r="A92" s="16">
        <v>13</v>
      </c>
      <c r="B92" s="5" t="s">
        <v>119</v>
      </c>
      <c r="C92" s="16">
        <v>30</v>
      </c>
      <c r="D92" s="16" t="s">
        <v>180</v>
      </c>
      <c r="E92" s="16" t="s">
        <v>162</v>
      </c>
      <c r="F92" s="16">
        <v>0.15</v>
      </c>
      <c r="G92" s="16"/>
      <c r="H92" s="16">
        <f>IF(G92=0,F92*1000,G92*1000)</f>
        <v>150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1:30" s="22" customFormat="1" ht="15.75" x14ac:dyDescent="0.25">
      <c r="A93" s="16">
        <v>13</v>
      </c>
      <c r="B93" s="5" t="s">
        <v>26</v>
      </c>
      <c r="C93" s="16">
        <v>30</v>
      </c>
      <c r="D93" s="16" t="s">
        <v>180</v>
      </c>
      <c r="E93" s="16" t="s">
        <v>172</v>
      </c>
      <c r="F93" s="16">
        <v>175</v>
      </c>
      <c r="G93" s="16"/>
      <c r="H93" s="16">
        <f t="shared" si="1"/>
        <v>175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1:30" s="22" customFormat="1" ht="15.75" x14ac:dyDescent="0.25">
      <c r="A94" s="16">
        <v>13</v>
      </c>
      <c r="B94" s="5" t="s">
        <v>32</v>
      </c>
      <c r="C94" s="16">
        <v>60</v>
      </c>
      <c r="D94" s="16" t="s">
        <v>180</v>
      </c>
      <c r="E94" s="16" t="s">
        <v>162</v>
      </c>
      <c r="F94" s="16">
        <v>0.21</v>
      </c>
      <c r="G94" s="16"/>
      <c r="H94" s="16">
        <f>IF(G94=0,F94*1000,G94*1000)</f>
        <v>210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1:30" s="22" customFormat="1" ht="15.75" x14ac:dyDescent="0.25">
      <c r="A95" s="16">
        <v>13</v>
      </c>
      <c r="B95" s="5" t="s">
        <v>25</v>
      </c>
      <c r="C95" s="16">
        <v>60</v>
      </c>
      <c r="D95" s="16" t="s">
        <v>258</v>
      </c>
      <c r="E95" s="16" t="s">
        <v>172</v>
      </c>
      <c r="F95" s="16">
        <v>128.75</v>
      </c>
      <c r="G95" s="16"/>
      <c r="H95" s="16">
        <f t="shared" si="1"/>
        <v>128.75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1:30" s="40" customFormat="1" ht="16.5" thickBot="1" x14ac:dyDescent="0.3">
      <c r="A96" s="38">
        <v>13</v>
      </c>
      <c r="B96" s="39" t="s">
        <v>29</v>
      </c>
      <c r="C96" s="38">
        <v>30</v>
      </c>
      <c r="D96" s="38" t="s">
        <v>180</v>
      </c>
      <c r="E96" s="38" t="s">
        <v>172</v>
      </c>
      <c r="F96" s="38">
        <v>133</v>
      </c>
      <c r="G96" s="38"/>
      <c r="H96" s="16">
        <f t="shared" si="1"/>
        <v>133</v>
      </c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</row>
    <row r="97" spans="1:28" s="43" customFormat="1" ht="15.75" x14ac:dyDescent="0.25">
      <c r="A97" s="41">
        <v>14</v>
      </c>
      <c r="B97" s="42" t="s">
        <v>28</v>
      </c>
      <c r="C97" s="41">
        <v>30</v>
      </c>
      <c r="D97" s="41" t="s">
        <v>89</v>
      </c>
      <c r="E97" s="41" t="s">
        <v>61</v>
      </c>
      <c r="F97" s="41">
        <v>15</v>
      </c>
      <c r="G97" s="41"/>
      <c r="H97" s="16">
        <f t="shared" si="1"/>
        <v>15</v>
      </c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</row>
    <row r="98" spans="1:28" s="22" customFormat="1" ht="15.75" x14ac:dyDescent="0.25">
      <c r="A98" s="16">
        <v>14</v>
      </c>
      <c r="B98" s="5" t="s">
        <v>14</v>
      </c>
      <c r="C98" s="16">
        <v>30</v>
      </c>
      <c r="D98" s="16" t="s">
        <v>60</v>
      </c>
      <c r="E98" s="16" t="s">
        <v>61</v>
      </c>
      <c r="F98" s="16">
        <v>13.74</v>
      </c>
      <c r="G98" s="16"/>
      <c r="H98" s="16">
        <f t="shared" si="1"/>
        <v>13.74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s="22" customFormat="1" ht="15.75" x14ac:dyDescent="0.25">
      <c r="A99" s="16">
        <v>14</v>
      </c>
      <c r="B99" s="5" t="s">
        <v>119</v>
      </c>
      <c r="C99" s="16">
        <v>30</v>
      </c>
      <c r="D99" s="16" t="s">
        <v>60</v>
      </c>
      <c r="E99" s="16" t="s">
        <v>61</v>
      </c>
      <c r="F99" s="16">
        <v>9.5</v>
      </c>
      <c r="G99" s="16"/>
      <c r="H99" s="16">
        <f t="shared" si="1"/>
        <v>9.5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s="22" customFormat="1" ht="15.75" x14ac:dyDescent="0.25">
      <c r="A100" s="16">
        <v>14</v>
      </c>
      <c r="B100" s="5" t="s">
        <v>26</v>
      </c>
      <c r="C100" s="16">
        <v>30</v>
      </c>
      <c r="D100" s="16" t="s">
        <v>60</v>
      </c>
      <c r="E100" s="16" t="s">
        <v>61</v>
      </c>
      <c r="F100" s="16">
        <v>10.35</v>
      </c>
      <c r="G100" s="16"/>
      <c r="H100" s="16">
        <f t="shared" si="1"/>
        <v>10.35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s="22" customFormat="1" ht="15.75" x14ac:dyDescent="0.25">
      <c r="A101" s="16">
        <v>14</v>
      </c>
      <c r="B101" s="5" t="s">
        <v>124</v>
      </c>
      <c r="C101" s="16">
        <v>60</v>
      </c>
      <c r="D101" s="16" t="s">
        <v>60</v>
      </c>
      <c r="E101" s="16" t="s">
        <v>61</v>
      </c>
      <c r="F101" s="16">
        <v>9.6</v>
      </c>
      <c r="G101" s="16"/>
      <c r="H101" s="16">
        <f t="shared" si="1"/>
        <v>9.6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s="16" customFormat="1" ht="15.75" x14ac:dyDescent="0.25">
      <c r="A102" s="16">
        <v>14</v>
      </c>
      <c r="B102" s="5" t="s">
        <v>31</v>
      </c>
      <c r="C102" s="16">
        <v>60</v>
      </c>
      <c r="D102" s="16" t="s">
        <v>60</v>
      </c>
      <c r="E102" s="16" t="s">
        <v>61</v>
      </c>
      <c r="F102" s="16">
        <v>13</v>
      </c>
      <c r="H102" s="16">
        <f t="shared" si="1"/>
        <v>13</v>
      </c>
    </row>
    <row r="103" spans="1:28" s="22" customFormat="1" ht="15.75" x14ac:dyDescent="0.25">
      <c r="A103" s="16">
        <v>14</v>
      </c>
      <c r="B103" s="5" t="s">
        <v>32</v>
      </c>
      <c r="C103" s="16">
        <v>60</v>
      </c>
      <c r="D103" s="16" t="s">
        <v>280</v>
      </c>
      <c r="E103" s="16" t="s">
        <v>66</v>
      </c>
      <c r="F103" s="16">
        <v>17.899999999999999</v>
      </c>
      <c r="G103" s="16"/>
      <c r="H103" s="16">
        <f>IF(G103=0,F103/1.5*2,G103/1.5*2)</f>
        <v>23.866666666666664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s="22" customFormat="1" ht="15.75" x14ac:dyDescent="0.25">
      <c r="A104" s="16">
        <v>14</v>
      </c>
      <c r="B104" s="5" t="s">
        <v>125</v>
      </c>
      <c r="C104" s="16">
        <v>30</v>
      </c>
      <c r="D104" s="16" t="s">
        <v>60</v>
      </c>
      <c r="E104" s="16" t="s">
        <v>61</v>
      </c>
      <c r="F104" s="16">
        <v>8.35</v>
      </c>
      <c r="G104" s="16"/>
      <c r="H104" s="16">
        <f t="shared" si="1"/>
        <v>8.35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s="40" customFormat="1" ht="16.5" thickBot="1" x14ac:dyDescent="0.3">
      <c r="A105" s="38">
        <v>14</v>
      </c>
      <c r="B105" s="39" t="s">
        <v>29</v>
      </c>
      <c r="C105" s="38">
        <v>30</v>
      </c>
      <c r="D105" s="38" t="s">
        <v>60</v>
      </c>
      <c r="E105" s="38" t="s">
        <v>61</v>
      </c>
      <c r="F105" s="38">
        <v>9.7200000000000006</v>
      </c>
      <c r="G105" s="38"/>
      <c r="H105" s="16">
        <f t="shared" si="1"/>
        <v>9.7200000000000006</v>
      </c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</row>
    <row r="106" spans="1:28" s="43" customFormat="1" ht="15.75" x14ac:dyDescent="0.25">
      <c r="A106" s="41">
        <v>15</v>
      </c>
      <c r="B106" s="42" t="s">
        <v>28</v>
      </c>
      <c r="C106" s="41">
        <v>30</v>
      </c>
      <c r="D106" s="41" t="s">
        <v>155</v>
      </c>
      <c r="E106" s="41" t="s">
        <v>156</v>
      </c>
      <c r="F106" s="41">
        <v>14</v>
      </c>
      <c r="G106" s="41"/>
      <c r="H106" s="16">
        <f t="shared" si="1"/>
        <v>14</v>
      </c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 spans="1:28" s="22" customFormat="1" ht="15.75" x14ac:dyDescent="0.25">
      <c r="A107" s="16">
        <v>15</v>
      </c>
      <c r="B107" s="5" t="s">
        <v>120</v>
      </c>
      <c r="C107" s="16">
        <v>35</v>
      </c>
      <c r="D107" s="16" t="s">
        <v>192</v>
      </c>
      <c r="E107" s="16" t="s">
        <v>193</v>
      </c>
      <c r="F107" s="16">
        <v>13.2</v>
      </c>
      <c r="G107" s="16"/>
      <c r="H107" s="16">
        <f t="shared" si="1"/>
        <v>13.2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8" s="22" customFormat="1" ht="15.75" x14ac:dyDescent="0.25">
      <c r="A108" s="16">
        <v>15</v>
      </c>
      <c r="B108" s="5" t="s">
        <v>121</v>
      </c>
      <c r="C108" s="16">
        <v>30</v>
      </c>
      <c r="D108" s="16" t="s">
        <v>212</v>
      </c>
      <c r="E108" s="16" t="s">
        <v>213</v>
      </c>
      <c r="F108" s="16">
        <v>8.7100000000000009</v>
      </c>
      <c r="G108" s="16"/>
      <c r="H108" s="16">
        <f t="shared" si="1"/>
        <v>8.7100000000000009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8" s="22" customFormat="1" ht="15.75" x14ac:dyDescent="0.25">
      <c r="A109" s="16">
        <v>15</v>
      </c>
      <c r="B109" s="5" t="s">
        <v>24</v>
      </c>
      <c r="C109" s="16">
        <v>31</v>
      </c>
      <c r="D109" s="16" t="s">
        <v>274</v>
      </c>
      <c r="E109" s="16" t="s">
        <v>275</v>
      </c>
      <c r="F109" s="16">
        <v>12.5</v>
      </c>
      <c r="G109" s="16"/>
      <c r="H109" s="16">
        <f t="shared" si="1"/>
        <v>12.5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8" s="40" customFormat="1" ht="16.5" thickBot="1" x14ac:dyDescent="0.3">
      <c r="A110" s="38">
        <v>15</v>
      </c>
      <c r="B110" s="39" t="s">
        <v>29</v>
      </c>
      <c r="C110" s="38">
        <v>30</v>
      </c>
      <c r="D110" s="38" t="s">
        <v>304</v>
      </c>
      <c r="E110" s="38" t="s">
        <v>305</v>
      </c>
      <c r="F110" s="38">
        <v>2.48</v>
      </c>
      <c r="G110" s="38"/>
      <c r="H110" s="16">
        <f t="shared" si="1"/>
        <v>2.48</v>
      </c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1:28" s="43" customFormat="1" ht="15.75" x14ac:dyDescent="0.25">
      <c r="A111" s="41">
        <v>16</v>
      </c>
      <c r="B111" s="42" t="s">
        <v>28</v>
      </c>
      <c r="C111" s="41">
        <v>30</v>
      </c>
      <c r="D111" s="41" t="s">
        <v>63</v>
      </c>
      <c r="E111" s="41" t="s">
        <v>35</v>
      </c>
      <c r="F111" s="41">
        <v>36</v>
      </c>
      <c r="G111" s="41"/>
      <c r="H111" s="16">
        <f t="shared" si="1"/>
        <v>36</v>
      </c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8" s="22" customFormat="1" ht="15.75" x14ac:dyDescent="0.25">
      <c r="A112" s="16">
        <v>16</v>
      </c>
      <c r="B112" s="5" t="s">
        <v>119</v>
      </c>
      <c r="C112" s="16">
        <v>30</v>
      </c>
      <c r="D112" s="16" t="s">
        <v>112</v>
      </c>
      <c r="E112" s="16" t="s">
        <v>35</v>
      </c>
      <c r="F112" s="16">
        <v>25</v>
      </c>
      <c r="G112" s="16"/>
      <c r="H112" s="16">
        <f t="shared" si="1"/>
        <v>25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s="22" customFormat="1" ht="15.75" x14ac:dyDescent="0.25">
      <c r="A113" s="16">
        <v>16</v>
      </c>
      <c r="B113" s="5" t="s">
        <v>120</v>
      </c>
      <c r="C113" s="16">
        <v>35</v>
      </c>
      <c r="D113" s="16" t="s">
        <v>194</v>
      </c>
      <c r="E113" s="16" t="s">
        <v>35</v>
      </c>
      <c r="F113" s="16">
        <v>24</v>
      </c>
      <c r="G113" s="16"/>
      <c r="H113" s="16">
        <f t="shared" si="1"/>
        <v>24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s="22" customFormat="1" ht="15.75" x14ac:dyDescent="0.25">
      <c r="A114" s="16">
        <v>16</v>
      </c>
      <c r="B114" s="5" t="s">
        <v>121</v>
      </c>
      <c r="C114" s="16">
        <v>30</v>
      </c>
      <c r="D114" s="16" t="s">
        <v>112</v>
      </c>
      <c r="E114" s="16" t="s">
        <v>35</v>
      </c>
      <c r="F114" s="16">
        <v>29.03</v>
      </c>
      <c r="G114" s="16"/>
      <c r="H114" s="16">
        <f t="shared" si="1"/>
        <v>29.03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s="22" customFormat="1" ht="15.75" x14ac:dyDescent="0.25">
      <c r="A115" s="16">
        <v>16</v>
      </c>
      <c r="B115" s="5" t="s">
        <v>26</v>
      </c>
      <c r="C115" s="16">
        <v>30</v>
      </c>
      <c r="D115" s="16" t="s">
        <v>84</v>
      </c>
      <c r="E115" s="16" t="s">
        <v>35</v>
      </c>
      <c r="F115" s="16">
        <v>35.5</v>
      </c>
      <c r="G115" s="16"/>
      <c r="H115" s="16">
        <f t="shared" si="1"/>
        <v>35.5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s="22" customFormat="1" ht="15.75" x14ac:dyDescent="0.25">
      <c r="A116" s="16">
        <v>16</v>
      </c>
      <c r="B116" s="5" t="s">
        <v>26</v>
      </c>
      <c r="C116" s="16">
        <v>30</v>
      </c>
      <c r="D116" s="16" t="s">
        <v>222</v>
      </c>
      <c r="E116" s="16" t="s">
        <v>35</v>
      </c>
      <c r="F116" s="16">
        <v>48.7</v>
      </c>
      <c r="G116" s="16"/>
      <c r="H116" s="16">
        <f t="shared" si="1"/>
        <v>48.7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s="22" customFormat="1" ht="15.75" x14ac:dyDescent="0.25">
      <c r="A117" s="16">
        <v>16</v>
      </c>
      <c r="B117" s="5" t="s">
        <v>147</v>
      </c>
      <c r="C117" s="16">
        <v>33</v>
      </c>
      <c r="D117" s="16" t="s">
        <v>67</v>
      </c>
      <c r="E117" s="16" t="s">
        <v>35</v>
      </c>
      <c r="F117" s="16">
        <v>23.52</v>
      </c>
      <c r="G117" s="16"/>
      <c r="H117" s="16">
        <f t="shared" si="1"/>
        <v>23.52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s="16" customFormat="1" ht="15.75" x14ac:dyDescent="0.25">
      <c r="A118" s="16">
        <v>16</v>
      </c>
      <c r="B118" s="5" t="s">
        <v>123</v>
      </c>
      <c r="C118" s="16">
        <v>30</v>
      </c>
      <c r="D118" s="16" t="s">
        <v>101</v>
      </c>
      <c r="E118" s="16" t="s">
        <v>35</v>
      </c>
      <c r="F118" s="16">
        <v>19</v>
      </c>
      <c r="H118" s="16">
        <f t="shared" si="1"/>
        <v>19</v>
      </c>
    </row>
    <row r="119" spans="1:26" s="16" customFormat="1" ht="15.75" x14ac:dyDescent="0.25">
      <c r="A119" s="16">
        <v>16</v>
      </c>
      <c r="B119" s="5" t="s">
        <v>124</v>
      </c>
      <c r="C119" s="16">
        <v>60</v>
      </c>
      <c r="D119" s="16" t="s">
        <v>45</v>
      </c>
      <c r="E119" s="16" t="s">
        <v>35</v>
      </c>
      <c r="F119" s="16">
        <v>16</v>
      </c>
      <c r="H119" s="16">
        <f t="shared" si="1"/>
        <v>16</v>
      </c>
    </row>
    <row r="120" spans="1:26" s="16" customFormat="1" ht="15.75" x14ac:dyDescent="0.25">
      <c r="A120" s="16">
        <v>16</v>
      </c>
      <c r="B120" s="5" t="s">
        <v>31</v>
      </c>
      <c r="C120" s="16">
        <v>60</v>
      </c>
      <c r="D120" s="16" t="s">
        <v>101</v>
      </c>
      <c r="E120" s="16" t="s">
        <v>35</v>
      </c>
      <c r="F120" s="16">
        <v>25</v>
      </c>
      <c r="H120" s="16">
        <f t="shared" si="1"/>
        <v>25</v>
      </c>
    </row>
    <row r="121" spans="1:26" s="16" customFormat="1" ht="15.75" x14ac:dyDescent="0.25">
      <c r="A121" s="16">
        <v>16</v>
      </c>
      <c r="B121" s="5" t="s">
        <v>32</v>
      </c>
      <c r="C121" s="16">
        <v>60</v>
      </c>
      <c r="D121" s="16" t="s">
        <v>281</v>
      </c>
      <c r="E121" s="16" t="s">
        <v>255</v>
      </c>
      <c r="F121" s="16">
        <v>47.5</v>
      </c>
      <c r="H121" s="16">
        <f t="shared" si="1"/>
        <v>47.5</v>
      </c>
    </row>
    <row r="122" spans="1:26" s="22" customFormat="1" ht="15.75" x14ac:dyDescent="0.25">
      <c r="A122" s="16">
        <v>16</v>
      </c>
      <c r="B122" s="5" t="s">
        <v>125</v>
      </c>
      <c r="C122" s="16">
        <v>30</v>
      </c>
      <c r="D122" s="16" t="s">
        <v>101</v>
      </c>
      <c r="E122" s="16" t="s">
        <v>35</v>
      </c>
      <c r="F122" s="16">
        <v>14.2</v>
      </c>
      <c r="G122" s="16"/>
      <c r="H122" s="16">
        <f t="shared" si="1"/>
        <v>14.2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s="22" customFormat="1" ht="15.75" x14ac:dyDescent="0.25">
      <c r="A123" s="16">
        <v>16</v>
      </c>
      <c r="B123" s="5" t="s">
        <v>25</v>
      </c>
      <c r="C123" s="16">
        <v>60</v>
      </c>
      <c r="D123" s="16" t="s">
        <v>76</v>
      </c>
      <c r="E123" s="16" t="s">
        <v>255</v>
      </c>
      <c r="F123" s="16">
        <v>25.75</v>
      </c>
      <c r="G123" s="16"/>
      <c r="H123" s="16">
        <f t="shared" si="1"/>
        <v>25.75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s="40" customFormat="1" ht="16.5" thickBot="1" x14ac:dyDescent="0.3">
      <c r="A124" s="38">
        <v>16</v>
      </c>
      <c r="B124" s="39" t="s">
        <v>29</v>
      </c>
      <c r="C124" s="38">
        <v>30</v>
      </c>
      <c r="D124" s="38" t="s">
        <v>94</v>
      </c>
      <c r="E124" s="38" t="s">
        <v>35</v>
      </c>
      <c r="F124" s="38">
        <v>19.899999999999999</v>
      </c>
      <c r="G124" s="38"/>
      <c r="H124" s="16">
        <f t="shared" si="1"/>
        <v>19.899999999999999</v>
      </c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s="43" customFormat="1" ht="15.75" x14ac:dyDescent="0.25">
      <c r="A125" s="41">
        <v>17</v>
      </c>
      <c r="B125" s="42" t="s">
        <v>119</v>
      </c>
      <c r="C125" s="41">
        <v>30</v>
      </c>
      <c r="D125" s="41" t="s">
        <v>112</v>
      </c>
      <c r="E125" s="41" t="s">
        <v>35</v>
      </c>
      <c r="F125" s="41">
        <v>25</v>
      </c>
      <c r="G125" s="41"/>
      <c r="H125" s="16">
        <f t="shared" si="1"/>
        <v>25</v>
      </c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 spans="1:26" s="22" customFormat="1" ht="15.75" x14ac:dyDescent="0.25">
      <c r="A126" s="16">
        <v>17</v>
      </c>
      <c r="B126" s="5" t="s">
        <v>120</v>
      </c>
      <c r="C126" s="16">
        <v>35</v>
      </c>
      <c r="D126" s="16" t="s">
        <v>194</v>
      </c>
      <c r="E126" s="16" t="s">
        <v>35</v>
      </c>
      <c r="F126" s="16">
        <v>24</v>
      </c>
      <c r="G126" s="16"/>
      <c r="H126" s="16">
        <f t="shared" si="1"/>
        <v>24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6" s="22" customFormat="1" ht="15.75" x14ac:dyDescent="0.25">
      <c r="A127" s="16">
        <v>17</v>
      </c>
      <c r="B127" s="5" t="s">
        <v>121</v>
      </c>
      <c r="C127" s="16">
        <v>30</v>
      </c>
      <c r="D127" s="16" t="s">
        <v>112</v>
      </c>
      <c r="E127" s="16" t="s">
        <v>35</v>
      </c>
      <c r="F127" s="16">
        <v>29.03</v>
      </c>
      <c r="G127" s="16"/>
      <c r="H127" s="16">
        <f t="shared" si="1"/>
        <v>29.03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6" s="22" customFormat="1" ht="15.75" x14ac:dyDescent="0.25">
      <c r="A128" s="16">
        <v>17</v>
      </c>
      <c r="B128" s="5" t="s">
        <v>26</v>
      </c>
      <c r="C128" s="16">
        <v>30</v>
      </c>
      <c r="D128" s="16" t="s">
        <v>83</v>
      </c>
      <c r="E128" s="16" t="s">
        <v>35</v>
      </c>
      <c r="F128" s="16">
        <v>61.8</v>
      </c>
      <c r="G128" s="16"/>
      <c r="H128" s="16">
        <f t="shared" si="1"/>
        <v>61.8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31" s="22" customFormat="1" ht="15.75" x14ac:dyDescent="0.25">
      <c r="A129" s="16">
        <v>17</v>
      </c>
      <c r="B129" s="5" t="s">
        <v>26</v>
      </c>
      <c r="C129" s="16">
        <v>30</v>
      </c>
      <c r="D129" s="16" t="s">
        <v>84</v>
      </c>
      <c r="E129" s="16" t="s">
        <v>35</v>
      </c>
      <c r="F129" s="16">
        <v>35.5</v>
      </c>
      <c r="G129" s="16"/>
      <c r="H129" s="16">
        <f t="shared" si="1"/>
        <v>35.5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31" s="22" customFormat="1" ht="15.75" x14ac:dyDescent="0.25">
      <c r="A130" s="16">
        <v>17</v>
      </c>
      <c r="B130" s="5" t="s">
        <v>26</v>
      </c>
      <c r="C130" s="16">
        <v>30</v>
      </c>
      <c r="D130" s="16" t="s">
        <v>222</v>
      </c>
      <c r="E130" s="16" t="s">
        <v>35</v>
      </c>
      <c r="F130" s="16">
        <v>48.7</v>
      </c>
      <c r="G130" s="16"/>
      <c r="H130" s="16">
        <f t="shared" ref="H130:H193" si="2">IF(G130=0,F130,G130)</f>
        <v>48.7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31" s="22" customFormat="1" ht="15.75" x14ac:dyDescent="0.25">
      <c r="A131" s="16">
        <v>17</v>
      </c>
      <c r="B131" s="5" t="s">
        <v>147</v>
      </c>
      <c r="C131" s="16">
        <v>33</v>
      </c>
      <c r="D131" s="16" t="s">
        <v>67</v>
      </c>
      <c r="E131" s="16" t="s">
        <v>35</v>
      </c>
      <c r="F131" s="16">
        <v>23.52</v>
      </c>
      <c r="G131" s="16"/>
      <c r="H131" s="16">
        <f t="shared" si="2"/>
        <v>23.52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31" s="22" customFormat="1" ht="15.75" x14ac:dyDescent="0.25">
      <c r="A132" s="16">
        <v>17</v>
      </c>
      <c r="B132" s="5" t="s">
        <v>123</v>
      </c>
      <c r="C132" s="16">
        <v>30</v>
      </c>
      <c r="D132" s="16" t="s">
        <v>101</v>
      </c>
      <c r="E132" s="16" t="s">
        <v>35</v>
      </c>
      <c r="F132" s="16">
        <v>19</v>
      </c>
      <c r="G132" s="16"/>
      <c r="H132" s="16">
        <f t="shared" si="2"/>
        <v>19</v>
      </c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31" s="22" customFormat="1" ht="15.75" x14ac:dyDescent="0.25">
      <c r="A133" s="16">
        <v>17</v>
      </c>
      <c r="B133" s="5" t="s">
        <v>124</v>
      </c>
      <c r="C133" s="16">
        <v>60</v>
      </c>
      <c r="D133" s="16" t="s">
        <v>45</v>
      </c>
      <c r="E133" s="16" t="s">
        <v>35</v>
      </c>
      <c r="F133" s="16">
        <v>16</v>
      </c>
      <c r="G133" s="16"/>
      <c r="H133" s="16">
        <f t="shared" si="2"/>
        <v>16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31" s="22" customFormat="1" ht="15.75" x14ac:dyDescent="0.25">
      <c r="A134" s="16">
        <v>17</v>
      </c>
      <c r="B134" s="5" t="s">
        <v>32</v>
      </c>
      <c r="C134" s="16">
        <v>60</v>
      </c>
      <c r="D134" s="16" t="s">
        <v>105</v>
      </c>
      <c r="E134" s="16" t="s">
        <v>35</v>
      </c>
      <c r="F134" s="16">
        <v>18.5</v>
      </c>
      <c r="G134" s="16"/>
      <c r="H134" s="16">
        <f t="shared" si="2"/>
        <v>18.5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31" s="22" customFormat="1" ht="15.75" x14ac:dyDescent="0.25">
      <c r="A135" s="16">
        <v>17</v>
      </c>
      <c r="B135" s="5" t="s">
        <v>25</v>
      </c>
      <c r="C135" s="16">
        <v>60</v>
      </c>
      <c r="D135" s="16" t="s">
        <v>76</v>
      </c>
      <c r="E135" s="16" t="s">
        <v>255</v>
      </c>
      <c r="F135" s="16">
        <v>25.75</v>
      </c>
      <c r="G135" s="16"/>
      <c r="H135" s="16">
        <f t="shared" si="2"/>
        <v>25.75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31" s="22" customFormat="1" ht="15.75" x14ac:dyDescent="0.25">
      <c r="A136" s="16">
        <v>17</v>
      </c>
      <c r="B136" s="5" t="s">
        <v>24</v>
      </c>
      <c r="C136" s="16">
        <v>31</v>
      </c>
      <c r="D136" s="16" t="s">
        <v>57</v>
      </c>
      <c r="E136" s="16" t="s">
        <v>35</v>
      </c>
      <c r="F136" s="16">
        <v>24.9</v>
      </c>
      <c r="G136" s="16"/>
      <c r="H136" s="16">
        <f t="shared" si="2"/>
        <v>24.9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31" s="40" customFormat="1" ht="16.5" thickBot="1" x14ac:dyDescent="0.3">
      <c r="A137" s="38">
        <v>17</v>
      </c>
      <c r="B137" s="39" t="s">
        <v>29</v>
      </c>
      <c r="C137" s="38">
        <v>30</v>
      </c>
      <c r="D137" s="38" t="s">
        <v>94</v>
      </c>
      <c r="E137" s="38" t="s">
        <v>35</v>
      </c>
      <c r="F137" s="38">
        <v>19.899999999999999</v>
      </c>
      <c r="G137" s="38"/>
      <c r="H137" s="16">
        <f t="shared" si="2"/>
        <v>19.899999999999999</v>
      </c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31" s="43" customFormat="1" ht="15.75" x14ac:dyDescent="0.25">
      <c r="A138" s="41">
        <v>18</v>
      </c>
      <c r="B138" s="42" t="s">
        <v>28</v>
      </c>
      <c r="C138" s="41">
        <v>30</v>
      </c>
      <c r="D138" s="41" t="s">
        <v>90</v>
      </c>
      <c r="E138" s="41" t="s">
        <v>35</v>
      </c>
      <c r="F138" s="41">
        <v>8</v>
      </c>
      <c r="G138" s="41"/>
      <c r="H138" s="16">
        <f t="shared" si="2"/>
        <v>8</v>
      </c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31" s="22" customFormat="1" ht="15.75" x14ac:dyDescent="0.25">
      <c r="A139" s="16">
        <v>18</v>
      </c>
      <c r="B139" s="5" t="s">
        <v>120</v>
      </c>
      <c r="C139" s="16">
        <v>35</v>
      </c>
      <c r="D139" s="16" t="s">
        <v>195</v>
      </c>
      <c r="E139" s="16" t="s">
        <v>35</v>
      </c>
      <c r="F139" s="16">
        <v>6.32</v>
      </c>
      <c r="G139" s="16"/>
      <c r="H139" s="16">
        <f t="shared" si="2"/>
        <v>6.32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31" s="22" customFormat="1" ht="15.75" x14ac:dyDescent="0.25">
      <c r="A140" s="16">
        <v>18</v>
      </c>
      <c r="B140" s="5" t="s">
        <v>124</v>
      </c>
      <c r="C140" s="16">
        <v>60</v>
      </c>
      <c r="D140" s="16" t="s">
        <v>44</v>
      </c>
      <c r="E140" s="16" t="s">
        <v>35</v>
      </c>
      <c r="F140" s="16">
        <v>9</v>
      </c>
      <c r="G140" s="16"/>
      <c r="H140" s="16">
        <f t="shared" si="2"/>
        <v>9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31" s="22" customFormat="1" ht="15.75" x14ac:dyDescent="0.25">
      <c r="A141" s="16">
        <v>18</v>
      </c>
      <c r="B141" s="5" t="s">
        <v>25</v>
      </c>
      <c r="C141" s="16">
        <v>60</v>
      </c>
      <c r="D141" s="16" t="s">
        <v>75</v>
      </c>
      <c r="E141" s="16" t="s">
        <v>35</v>
      </c>
      <c r="F141" s="16">
        <v>5.15</v>
      </c>
      <c r="G141" s="16"/>
      <c r="H141" s="16">
        <f t="shared" si="2"/>
        <v>5.15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31" s="22" customFormat="1" ht="15.75" x14ac:dyDescent="0.25">
      <c r="A142" s="16">
        <v>18</v>
      </c>
      <c r="B142" s="5" t="s">
        <v>24</v>
      </c>
      <c r="C142" s="16">
        <v>31</v>
      </c>
      <c r="D142" s="16" t="s">
        <v>276</v>
      </c>
      <c r="E142" s="16" t="s">
        <v>35</v>
      </c>
      <c r="F142" s="16">
        <v>39.799999999999997</v>
      </c>
      <c r="G142" s="16"/>
      <c r="H142" s="16">
        <f t="shared" si="2"/>
        <v>39.799999999999997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31" s="40" customFormat="1" ht="16.5" thickBot="1" x14ac:dyDescent="0.3">
      <c r="A143" s="38">
        <v>18</v>
      </c>
      <c r="B143" s="39" t="s">
        <v>29</v>
      </c>
      <c r="C143" s="38">
        <v>30</v>
      </c>
      <c r="D143" s="38" t="s">
        <v>306</v>
      </c>
      <c r="E143" s="38" t="s">
        <v>35</v>
      </c>
      <c r="F143" s="38">
        <v>3.65</v>
      </c>
      <c r="G143" s="38"/>
      <c r="H143" s="16">
        <f t="shared" si="2"/>
        <v>3.65</v>
      </c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31" s="43" customFormat="1" ht="15.75" x14ac:dyDescent="0.25">
      <c r="A144" s="41">
        <v>19</v>
      </c>
      <c r="B144" s="42" t="s">
        <v>119</v>
      </c>
      <c r="C144" s="41">
        <v>30</v>
      </c>
      <c r="D144" s="41" t="s">
        <v>181</v>
      </c>
      <c r="E144" s="41" t="s">
        <v>35</v>
      </c>
      <c r="F144" s="41">
        <v>16.899999999999999</v>
      </c>
      <c r="G144" s="41"/>
      <c r="H144" s="16">
        <f t="shared" si="2"/>
        <v>16.899999999999999</v>
      </c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</row>
    <row r="145" spans="1:31" s="22" customFormat="1" ht="15.75" x14ac:dyDescent="0.25">
      <c r="A145" s="16">
        <v>19</v>
      </c>
      <c r="B145" s="5" t="s">
        <v>120</v>
      </c>
      <c r="C145" s="16">
        <v>35</v>
      </c>
      <c r="D145" s="16" t="s">
        <v>185</v>
      </c>
      <c r="E145" s="16" t="s">
        <v>35</v>
      </c>
      <c r="F145" s="16">
        <v>19.86</v>
      </c>
      <c r="G145" s="16"/>
      <c r="H145" s="16">
        <f t="shared" si="2"/>
        <v>19.86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s="16" customFormat="1" ht="15.75" x14ac:dyDescent="0.25">
      <c r="A146" s="16">
        <v>19</v>
      </c>
      <c r="B146" s="5" t="s">
        <v>26</v>
      </c>
      <c r="C146" s="16">
        <v>30</v>
      </c>
      <c r="D146" s="16" t="s">
        <v>181</v>
      </c>
      <c r="E146" s="16" t="s">
        <v>35</v>
      </c>
      <c r="F146" s="16">
        <v>18.5</v>
      </c>
      <c r="H146" s="16">
        <f t="shared" si="2"/>
        <v>18.5</v>
      </c>
    </row>
    <row r="147" spans="1:31" s="16" customFormat="1" ht="15.75" x14ac:dyDescent="0.25">
      <c r="A147" s="16">
        <v>19</v>
      </c>
      <c r="B147" s="5" t="s">
        <v>124</v>
      </c>
      <c r="C147" s="16">
        <v>60</v>
      </c>
      <c r="D147" s="16" t="s">
        <v>181</v>
      </c>
      <c r="E147" s="16" t="s">
        <v>35</v>
      </c>
      <c r="F147" s="16">
        <v>19.5</v>
      </c>
      <c r="H147" s="16">
        <f t="shared" si="2"/>
        <v>19.5</v>
      </c>
    </row>
    <row r="148" spans="1:31" s="16" customFormat="1" ht="15.75" x14ac:dyDescent="0.25">
      <c r="A148" s="16">
        <v>19</v>
      </c>
      <c r="B148" s="5" t="s">
        <v>31</v>
      </c>
      <c r="C148" s="16">
        <v>60</v>
      </c>
      <c r="D148" s="16" t="s">
        <v>181</v>
      </c>
      <c r="E148" s="16" t="s">
        <v>35</v>
      </c>
      <c r="F148" s="16">
        <v>22</v>
      </c>
      <c r="H148" s="16">
        <f t="shared" si="2"/>
        <v>22</v>
      </c>
    </row>
    <row r="149" spans="1:31" s="16" customFormat="1" ht="15.75" x14ac:dyDescent="0.25">
      <c r="A149" s="16">
        <v>19</v>
      </c>
      <c r="B149" s="5" t="s">
        <v>32</v>
      </c>
      <c r="C149" s="16">
        <v>60</v>
      </c>
      <c r="D149" s="16" t="s">
        <v>282</v>
      </c>
      <c r="E149" s="16" t="s">
        <v>35</v>
      </c>
      <c r="F149" s="16">
        <v>18.5</v>
      </c>
      <c r="H149" s="16">
        <f t="shared" si="2"/>
        <v>18.5</v>
      </c>
    </row>
    <row r="150" spans="1:31" s="40" customFormat="1" ht="16.5" thickBot="1" x14ac:dyDescent="0.3">
      <c r="A150" s="38">
        <v>19</v>
      </c>
      <c r="B150" s="39" t="s">
        <v>29</v>
      </c>
      <c r="C150" s="38">
        <v>30</v>
      </c>
      <c r="D150" s="38" t="s">
        <v>181</v>
      </c>
      <c r="E150" s="38" t="s">
        <v>35</v>
      </c>
      <c r="F150" s="38">
        <v>17.82</v>
      </c>
      <c r="G150" s="38"/>
      <c r="H150" s="16">
        <f t="shared" si="2"/>
        <v>17.82</v>
      </c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</row>
    <row r="151" spans="1:31" s="43" customFormat="1" ht="15.75" x14ac:dyDescent="0.25">
      <c r="A151" s="41">
        <v>20</v>
      </c>
      <c r="B151" s="42" t="s">
        <v>28</v>
      </c>
      <c r="C151" s="41">
        <v>30</v>
      </c>
      <c r="D151" s="41" t="s">
        <v>157</v>
      </c>
      <c r="E151" s="41" t="s">
        <v>37</v>
      </c>
      <c r="F151" s="41">
        <v>24</v>
      </c>
      <c r="G151" s="41"/>
      <c r="H151" s="16">
        <f t="shared" si="2"/>
        <v>24</v>
      </c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</row>
    <row r="152" spans="1:31" s="22" customFormat="1" ht="15.75" x14ac:dyDescent="0.25">
      <c r="A152" s="16">
        <v>20</v>
      </c>
      <c r="B152" s="5" t="s">
        <v>26</v>
      </c>
      <c r="C152" s="16">
        <v>30</v>
      </c>
      <c r="D152" s="16" t="s">
        <v>223</v>
      </c>
      <c r="E152" s="16" t="s">
        <v>37</v>
      </c>
      <c r="F152" s="16">
        <v>37.6</v>
      </c>
      <c r="G152" s="16"/>
      <c r="H152" s="16">
        <f t="shared" si="2"/>
        <v>37.6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 spans="1:31" s="16" customFormat="1" ht="15.75" x14ac:dyDescent="0.25">
      <c r="A153" s="16">
        <v>20</v>
      </c>
      <c r="B153" s="5" t="s">
        <v>31</v>
      </c>
      <c r="C153" s="16">
        <v>60</v>
      </c>
      <c r="D153" s="16" t="s">
        <v>283</v>
      </c>
      <c r="E153" s="16" t="s">
        <v>37</v>
      </c>
      <c r="F153" s="16">
        <v>46</v>
      </c>
      <c r="H153" s="16">
        <f t="shared" si="2"/>
        <v>46</v>
      </c>
    </row>
    <row r="154" spans="1:31" s="22" customFormat="1" ht="15.75" x14ac:dyDescent="0.25">
      <c r="A154" s="16">
        <v>20</v>
      </c>
      <c r="B154" s="5" t="s">
        <v>32</v>
      </c>
      <c r="C154" s="16">
        <v>60</v>
      </c>
      <c r="D154" s="16" t="s">
        <v>283</v>
      </c>
      <c r="E154" s="16" t="s">
        <v>37</v>
      </c>
      <c r="F154" s="16">
        <v>41.8</v>
      </c>
      <c r="G154" s="16"/>
      <c r="H154" s="16">
        <f t="shared" si="2"/>
        <v>41.8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 spans="1:31" s="40" customFormat="1" ht="16.5" thickBot="1" x14ac:dyDescent="0.3">
      <c r="A155" s="38">
        <v>20</v>
      </c>
      <c r="B155" s="39" t="s">
        <v>29</v>
      </c>
      <c r="C155" s="38">
        <v>30</v>
      </c>
      <c r="D155" s="38" t="s">
        <v>283</v>
      </c>
      <c r="E155" s="38" t="s">
        <v>37</v>
      </c>
      <c r="F155" s="38">
        <v>33.770000000000003</v>
      </c>
      <c r="G155" s="38"/>
      <c r="H155" s="16">
        <f t="shared" si="2"/>
        <v>33.770000000000003</v>
      </c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</row>
    <row r="156" spans="1:31" s="43" customFormat="1" ht="15.75" x14ac:dyDescent="0.25">
      <c r="A156" s="41">
        <v>21</v>
      </c>
      <c r="B156" s="42" t="s">
        <v>14</v>
      </c>
      <c r="C156" s="41">
        <v>30</v>
      </c>
      <c r="D156" s="41" t="s">
        <v>173</v>
      </c>
      <c r="E156" s="41" t="s">
        <v>42</v>
      </c>
      <c r="F156" s="41">
        <v>10.06</v>
      </c>
      <c r="G156" s="41"/>
      <c r="H156" s="16">
        <f>IF(G156=0,F156/8*10,G156/8*10)</f>
        <v>12.575000000000001</v>
      </c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</row>
    <row r="157" spans="1:31" s="22" customFormat="1" ht="15.75" x14ac:dyDescent="0.25">
      <c r="A157" s="16">
        <v>21</v>
      </c>
      <c r="B157" s="5" t="s">
        <v>119</v>
      </c>
      <c r="C157" s="16">
        <v>30</v>
      </c>
      <c r="D157" s="16" t="s">
        <v>173</v>
      </c>
      <c r="E157" s="16" t="s">
        <v>77</v>
      </c>
      <c r="F157" s="16">
        <v>7</v>
      </c>
      <c r="G157" s="16"/>
      <c r="H157" s="16">
        <f>IF(G157=0,F157/5*10,G157/5*10)</f>
        <v>14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1:31" s="22" customFormat="1" ht="15.75" x14ac:dyDescent="0.25">
      <c r="A158" s="16">
        <v>21</v>
      </c>
      <c r="B158" s="5" t="s">
        <v>120</v>
      </c>
      <c r="C158" s="16">
        <v>35</v>
      </c>
      <c r="D158" s="16" t="s">
        <v>173</v>
      </c>
      <c r="E158" s="16" t="s">
        <v>77</v>
      </c>
      <c r="F158" s="16">
        <v>12.72</v>
      </c>
      <c r="G158" s="16"/>
      <c r="H158" s="16">
        <f t="shared" ref="H158:H160" si="3">IF(G158=0,F158/5*10,G158/5*10)</f>
        <v>25.44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1:31" s="22" customFormat="1" ht="15.75" x14ac:dyDescent="0.25">
      <c r="A159" s="16">
        <v>21</v>
      </c>
      <c r="B159" s="5" t="s">
        <v>26</v>
      </c>
      <c r="C159" s="16">
        <v>30</v>
      </c>
      <c r="D159" s="16" t="s">
        <v>173</v>
      </c>
      <c r="E159" s="16" t="s">
        <v>70</v>
      </c>
      <c r="F159" s="16">
        <v>9.3000000000000007</v>
      </c>
      <c r="G159" s="16"/>
      <c r="H159" s="16">
        <f t="shared" si="3"/>
        <v>18.600000000000001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1:31" s="22" customFormat="1" ht="15.75" x14ac:dyDescent="0.25">
      <c r="A160" s="16">
        <v>21</v>
      </c>
      <c r="B160" s="5" t="s">
        <v>123</v>
      </c>
      <c r="C160" s="16">
        <v>30</v>
      </c>
      <c r="D160" s="16" t="s">
        <v>234</v>
      </c>
      <c r="E160" s="16" t="s">
        <v>77</v>
      </c>
      <c r="F160" s="16">
        <v>8</v>
      </c>
      <c r="G160" s="16"/>
      <c r="H160" s="16">
        <f t="shared" si="3"/>
        <v>16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1:31" s="22" customFormat="1" ht="15.75" x14ac:dyDescent="0.25">
      <c r="A161" s="16">
        <v>21</v>
      </c>
      <c r="B161" s="5" t="s">
        <v>124</v>
      </c>
      <c r="C161" s="16">
        <v>60</v>
      </c>
      <c r="D161" s="16" t="s">
        <v>173</v>
      </c>
      <c r="E161" s="16" t="s">
        <v>42</v>
      </c>
      <c r="F161" s="16">
        <v>9</v>
      </c>
      <c r="G161" s="16"/>
      <c r="H161" s="16">
        <f>IF(G161=0,F161/8*10,G161/8*10)</f>
        <v>11.25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1:31" s="22" customFormat="1" ht="15.75" x14ac:dyDescent="0.25">
      <c r="A162" s="16">
        <v>21</v>
      </c>
      <c r="B162" s="5" t="s">
        <v>32</v>
      </c>
      <c r="C162" s="16">
        <v>60</v>
      </c>
      <c r="D162" s="16" t="s">
        <v>173</v>
      </c>
      <c r="E162" s="16" t="s">
        <v>42</v>
      </c>
      <c r="F162" s="16">
        <v>12.35</v>
      </c>
      <c r="G162" s="16"/>
      <c r="H162" s="16">
        <f>IF(G162=0,F162/8*10,G162/8*10)</f>
        <v>15.4375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1:31" s="22" customFormat="1" ht="15.75" x14ac:dyDescent="0.25">
      <c r="A163" s="16">
        <v>21</v>
      </c>
      <c r="B163" s="5" t="s">
        <v>30</v>
      </c>
      <c r="C163" s="16">
        <v>30</v>
      </c>
      <c r="D163" s="16" t="s">
        <v>234</v>
      </c>
      <c r="E163" s="16" t="s">
        <v>77</v>
      </c>
      <c r="F163" s="16">
        <v>7.45</v>
      </c>
      <c r="G163" s="16"/>
      <c r="H163" s="16">
        <f>IF(G163=0,F163/5*10,G163/5*10)</f>
        <v>14.9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1:31" s="22" customFormat="1" ht="15.75" x14ac:dyDescent="0.25">
      <c r="A164" s="16">
        <v>21</v>
      </c>
      <c r="B164" s="5" t="s">
        <v>125</v>
      </c>
      <c r="C164" s="16">
        <v>30</v>
      </c>
      <c r="D164" s="16" t="s">
        <v>173</v>
      </c>
      <c r="E164" s="16" t="s">
        <v>77</v>
      </c>
      <c r="F164" s="16">
        <v>5.93</v>
      </c>
      <c r="G164" s="16"/>
      <c r="H164" s="16">
        <f>IF(G164=0,F164/5*10,G164/5*10)</f>
        <v>11.86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1:31" s="22" customFormat="1" ht="15.75" x14ac:dyDescent="0.25">
      <c r="A165" s="16">
        <v>21</v>
      </c>
      <c r="B165" s="5" t="s">
        <v>25</v>
      </c>
      <c r="C165" s="16">
        <v>60</v>
      </c>
      <c r="D165" s="16" t="s">
        <v>234</v>
      </c>
      <c r="E165" s="16" t="s">
        <v>42</v>
      </c>
      <c r="F165" s="16">
        <v>12.88</v>
      </c>
      <c r="G165" s="16"/>
      <c r="H165" s="16">
        <f>IF(G165=0,F165/8*10,G165/8*10)</f>
        <v>16.100000000000001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1:31" s="22" customFormat="1" ht="15.75" x14ac:dyDescent="0.25">
      <c r="A166" s="16">
        <v>21</v>
      </c>
      <c r="B166" s="5" t="s">
        <v>29</v>
      </c>
      <c r="C166" s="16">
        <v>30</v>
      </c>
      <c r="D166" s="16" t="s">
        <v>307</v>
      </c>
      <c r="E166" s="16" t="s">
        <v>77</v>
      </c>
      <c r="F166" s="16">
        <v>9.75</v>
      </c>
      <c r="G166" s="16"/>
      <c r="H166" s="16">
        <f>IF(G166=0,F166/5*10,G166/5*10)</f>
        <v>19.5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1:31" s="40" customFormat="1" ht="16.5" thickBot="1" x14ac:dyDescent="0.3">
      <c r="A167" s="38">
        <v>21</v>
      </c>
      <c r="B167" s="39" t="s">
        <v>29</v>
      </c>
      <c r="C167" s="38">
        <v>30</v>
      </c>
      <c r="D167" s="38" t="s">
        <v>308</v>
      </c>
      <c r="E167" s="38" t="s">
        <v>38</v>
      </c>
      <c r="F167" s="38">
        <v>7.5</v>
      </c>
      <c r="G167" s="38"/>
      <c r="H167" s="16">
        <f t="shared" si="2"/>
        <v>7.5</v>
      </c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r="168" spans="1:31" s="43" customFormat="1" ht="15.75" x14ac:dyDescent="0.25">
      <c r="A168" s="41">
        <v>22</v>
      </c>
      <c r="B168" s="42" t="s">
        <v>25</v>
      </c>
      <c r="C168" s="41">
        <v>60</v>
      </c>
      <c r="D168" s="41" t="s">
        <v>259</v>
      </c>
      <c r="E168" s="41" t="s">
        <v>39</v>
      </c>
      <c r="F168" s="41">
        <v>6.44</v>
      </c>
      <c r="G168" s="41"/>
      <c r="H168" s="16">
        <f>IF(G168=0,F168/2,G168/2)</f>
        <v>3.22</v>
      </c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</row>
    <row r="169" spans="1:31" s="40" customFormat="1" ht="16.5" thickBot="1" x14ac:dyDescent="0.3">
      <c r="A169" s="38">
        <v>22</v>
      </c>
      <c r="B169" s="39" t="s">
        <v>29</v>
      </c>
      <c r="C169" s="38">
        <v>30</v>
      </c>
      <c r="D169" s="38" t="s">
        <v>259</v>
      </c>
      <c r="E169" s="38" t="s">
        <v>206</v>
      </c>
      <c r="F169" s="38">
        <v>2.5299999999999998</v>
      </c>
      <c r="G169" s="38"/>
      <c r="H169" s="16">
        <f t="shared" si="2"/>
        <v>2.5299999999999998</v>
      </c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</row>
    <row r="170" spans="1:31" s="43" customFormat="1" ht="15.75" x14ac:dyDescent="0.25">
      <c r="A170" s="41">
        <v>23</v>
      </c>
      <c r="B170" s="42" t="s">
        <v>28</v>
      </c>
      <c r="C170" s="41">
        <v>30</v>
      </c>
      <c r="D170" s="41" t="s">
        <v>158</v>
      </c>
      <c r="E170" s="41" t="s">
        <v>35</v>
      </c>
      <c r="F170" s="41">
        <v>19</v>
      </c>
      <c r="G170" s="41"/>
      <c r="H170" s="16">
        <f t="shared" si="2"/>
        <v>19</v>
      </c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</row>
    <row r="171" spans="1:31" s="22" customFormat="1" ht="15.75" x14ac:dyDescent="0.25">
      <c r="A171" s="16">
        <v>23</v>
      </c>
      <c r="B171" s="5" t="s">
        <v>119</v>
      </c>
      <c r="C171" s="16">
        <v>30</v>
      </c>
      <c r="D171" s="16" t="s">
        <v>97</v>
      </c>
      <c r="E171" s="16" t="s">
        <v>35</v>
      </c>
      <c r="F171" s="16">
        <v>23.4</v>
      </c>
      <c r="G171" s="16"/>
      <c r="H171" s="16">
        <f t="shared" si="2"/>
        <v>23.4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s="22" customFormat="1" ht="15.75" x14ac:dyDescent="0.25">
      <c r="A172" s="16">
        <v>23</v>
      </c>
      <c r="B172" s="5" t="s">
        <v>120</v>
      </c>
      <c r="C172" s="16">
        <v>35</v>
      </c>
      <c r="D172" s="16" t="s">
        <v>196</v>
      </c>
      <c r="E172" s="16" t="s">
        <v>35</v>
      </c>
      <c r="F172" s="16">
        <v>17.36</v>
      </c>
      <c r="G172" s="16"/>
      <c r="H172" s="16">
        <f t="shared" si="2"/>
        <v>17.36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s="22" customFormat="1" ht="15.75" x14ac:dyDescent="0.25">
      <c r="A173" s="16">
        <v>23</v>
      </c>
      <c r="B173" s="5" t="s">
        <v>26</v>
      </c>
      <c r="C173" s="16">
        <v>30</v>
      </c>
      <c r="D173" s="16" t="s">
        <v>85</v>
      </c>
      <c r="E173" s="16" t="s">
        <v>35</v>
      </c>
      <c r="F173" s="16">
        <v>32.799999999999997</v>
      </c>
      <c r="G173" s="16"/>
      <c r="H173" s="16">
        <f t="shared" si="2"/>
        <v>32.799999999999997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s="22" customFormat="1" ht="15.75" x14ac:dyDescent="0.25">
      <c r="A174" s="16">
        <v>23</v>
      </c>
      <c r="B174" s="5" t="s">
        <v>147</v>
      </c>
      <c r="C174" s="16">
        <v>33</v>
      </c>
      <c r="D174" s="16" t="s">
        <v>238</v>
      </c>
      <c r="E174" s="16" t="s">
        <v>35</v>
      </c>
      <c r="F174" s="16">
        <v>24.48</v>
      </c>
      <c r="G174" s="16"/>
      <c r="H174" s="16">
        <f t="shared" si="2"/>
        <v>24.48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s="22" customFormat="1" ht="15.75" x14ac:dyDescent="0.25">
      <c r="A175" s="16">
        <v>23</v>
      </c>
      <c r="B175" s="5" t="s">
        <v>147</v>
      </c>
      <c r="C175" s="16">
        <v>33</v>
      </c>
      <c r="D175" s="16" t="s">
        <v>68</v>
      </c>
      <c r="E175" s="16" t="s">
        <v>35</v>
      </c>
      <c r="F175" s="16">
        <v>25.44</v>
      </c>
      <c r="G175" s="16"/>
      <c r="H175" s="16">
        <f t="shared" si="2"/>
        <v>25.44</v>
      </c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s="22" customFormat="1" ht="15.75" x14ac:dyDescent="0.25">
      <c r="A176" s="16">
        <v>23</v>
      </c>
      <c r="B176" s="5" t="s">
        <v>124</v>
      </c>
      <c r="C176" s="16">
        <v>60</v>
      </c>
      <c r="D176" s="16" t="s">
        <v>46</v>
      </c>
      <c r="E176" s="16" t="s">
        <v>38</v>
      </c>
      <c r="F176" s="16">
        <v>17</v>
      </c>
      <c r="G176" s="16"/>
      <c r="H176" s="16">
        <f>IF(G176=0,F176/10,G176/10)</f>
        <v>1.7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s="16" customFormat="1" ht="15.75" x14ac:dyDescent="0.25">
      <c r="A177" s="16">
        <v>23</v>
      </c>
      <c r="B177" s="5" t="s">
        <v>31</v>
      </c>
      <c r="C177" s="16">
        <v>60</v>
      </c>
      <c r="D177" s="16" t="s">
        <v>85</v>
      </c>
      <c r="E177" s="16" t="s">
        <v>35</v>
      </c>
      <c r="F177" s="16">
        <v>39</v>
      </c>
      <c r="H177" s="16">
        <f t="shared" si="2"/>
        <v>39</v>
      </c>
    </row>
    <row r="178" spans="1:31" s="22" customFormat="1" ht="15.75" x14ac:dyDescent="0.25">
      <c r="A178" s="16">
        <v>23</v>
      </c>
      <c r="B178" s="5" t="s">
        <v>32</v>
      </c>
      <c r="C178" s="16">
        <v>60</v>
      </c>
      <c r="D178" s="16" t="s">
        <v>106</v>
      </c>
      <c r="E178" s="16" t="s">
        <v>35</v>
      </c>
      <c r="F178" s="16">
        <v>25</v>
      </c>
      <c r="G178" s="16"/>
      <c r="H178" s="16">
        <f t="shared" si="2"/>
        <v>25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s="22" customFormat="1" ht="16.5" thickBot="1" x14ac:dyDescent="0.3">
      <c r="A179" s="16">
        <v>23</v>
      </c>
      <c r="B179" s="5" t="s">
        <v>24</v>
      </c>
      <c r="C179" s="16">
        <v>31</v>
      </c>
      <c r="D179" s="16" t="s">
        <v>58</v>
      </c>
      <c r="E179" s="16" t="s">
        <v>35</v>
      </c>
      <c r="F179" s="16">
        <v>14</v>
      </c>
      <c r="G179" s="16"/>
      <c r="H179" s="16">
        <f t="shared" si="2"/>
        <v>14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s="43" customFormat="1" ht="15.75" x14ac:dyDescent="0.25">
      <c r="A180" s="41">
        <v>24</v>
      </c>
      <c r="B180" s="42" t="s">
        <v>28</v>
      </c>
      <c r="C180" s="41">
        <v>30</v>
      </c>
      <c r="D180" s="41" t="s">
        <v>159</v>
      </c>
      <c r="E180" s="41" t="s">
        <v>66</v>
      </c>
      <c r="F180" s="41">
        <v>141</v>
      </c>
      <c r="G180" s="41"/>
      <c r="H180" s="16">
        <f>IF(G180=0,F180/1.5*10,G180/1.5*10)</f>
        <v>940</v>
      </c>
      <c r="I180" s="41"/>
      <c r="J180" s="41"/>
      <c r="K180" s="41">
        <f>150/1.5*10</f>
        <v>1000</v>
      </c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</row>
    <row r="181" spans="1:31" s="22" customFormat="1" ht="15.75" x14ac:dyDescent="0.25">
      <c r="A181" s="16">
        <v>24</v>
      </c>
      <c r="B181" s="5" t="s">
        <v>120</v>
      </c>
      <c r="C181" s="16">
        <v>35</v>
      </c>
      <c r="D181" s="16" t="s">
        <v>197</v>
      </c>
      <c r="E181" s="16" t="s">
        <v>37</v>
      </c>
      <c r="F181" s="16">
        <v>13.36</v>
      </c>
      <c r="G181" s="16"/>
      <c r="H181" s="16">
        <f t="shared" si="2"/>
        <v>13.36</v>
      </c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 spans="1:31" s="40" customFormat="1" ht="16.5" thickBot="1" x14ac:dyDescent="0.3">
      <c r="A182" s="38">
        <v>24</v>
      </c>
      <c r="B182" s="39" t="s">
        <v>124</v>
      </c>
      <c r="C182" s="38">
        <v>60</v>
      </c>
      <c r="D182" s="38" t="s">
        <v>229</v>
      </c>
      <c r="E182" s="38" t="s">
        <v>38</v>
      </c>
      <c r="F182" s="38">
        <v>9</v>
      </c>
      <c r="G182" s="38"/>
      <c r="H182" s="16">
        <f t="shared" si="2"/>
        <v>9</v>
      </c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</row>
    <row r="183" spans="1:31" s="46" customFormat="1" ht="16.5" thickBot="1" x14ac:dyDescent="0.3">
      <c r="A183" s="44">
        <v>25</v>
      </c>
      <c r="B183" s="45" t="s">
        <v>124</v>
      </c>
      <c r="C183" s="44">
        <v>60</v>
      </c>
      <c r="D183" s="44" t="s">
        <v>229</v>
      </c>
      <c r="E183" s="44" t="s">
        <v>38</v>
      </c>
      <c r="F183" s="44">
        <v>9</v>
      </c>
      <c r="G183" s="44"/>
      <c r="H183" s="16">
        <f t="shared" si="2"/>
        <v>9</v>
      </c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</row>
    <row r="184" spans="1:31" s="43" customFormat="1" ht="15.75" x14ac:dyDescent="0.25">
      <c r="A184" s="41">
        <v>26</v>
      </c>
      <c r="B184" s="42" t="s">
        <v>120</v>
      </c>
      <c r="C184" s="41">
        <v>35</v>
      </c>
      <c r="D184" s="41" t="s">
        <v>198</v>
      </c>
      <c r="E184" s="41" t="s">
        <v>199</v>
      </c>
      <c r="F184" s="41">
        <v>8.24</v>
      </c>
      <c r="G184" s="41"/>
      <c r="H184" s="16">
        <f t="shared" si="2"/>
        <v>8.24</v>
      </c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</row>
    <row r="185" spans="1:31" s="40" customFormat="1" ht="16.5" thickBot="1" x14ac:dyDescent="0.3">
      <c r="A185" s="38">
        <v>26</v>
      </c>
      <c r="B185" s="39" t="s">
        <v>124</v>
      </c>
      <c r="C185" s="38">
        <v>60</v>
      </c>
      <c r="D185" s="38" t="s">
        <v>229</v>
      </c>
      <c r="E185" s="38" t="s">
        <v>38</v>
      </c>
      <c r="F185" s="38">
        <v>9</v>
      </c>
      <c r="G185" s="38"/>
      <c r="H185" s="16">
        <f t="shared" si="2"/>
        <v>9</v>
      </c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</row>
    <row r="186" spans="1:31" s="43" customFormat="1" ht="15.75" x14ac:dyDescent="0.25">
      <c r="A186" s="41">
        <v>27</v>
      </c>
      <c r="B186" s="42" t="s">
        <v>120</v>
      </c>
      <c r="C186" s="41">
        <v>35</v>
      </c>
      <c r="D186" s="41" t="s">
        <v>200</v>
      </c>
      <c r="E186" s="41" t="s">
        <v>199</v>
      </c>
      <c r="F186" s="41">
        <v>11.76</v>
      </c>
      <c r="G186" s="41"/>
      <c r="H186" s="16">
        <f t="shared" si="2"/>
        <v>11.76</v>
      </c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</row>
    <row r="187" spans="1:31" s="22" customFormat="1" ht="15.75" x14ac:dyDescent="0.25">
      <c r="A187" s="16">
        <v>27</v>
      </c>
      <c r="B187" s="5" t="s">
        <v>32</v>
      </c>
      <c r="C187" s="16">
        <v>60</v>
      </c>
      <c r="D187" s="16" t="s">
        <v>284</v>
      </c>
      <c r="E187" s="16" t="s">
        <v>35</v>
      </c>
      <c r="F187" s="16">
        <v>1.95</v>
      </c>
      <c r="G187" s="16"/>
      <c r="H187" s="16">
        <f t="shared" si="2"/>
        <v>1.95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s="22" customFormat="1" ht="15.75" x14ac:dyDescent="0.25">
      <c r="A188" s="16">
        <v>27</v>
      </c>
      <c r="B188" s="5" t="s">
        <v>30</v>
      </c>
      <c r="C188" s="16">
        <v>30</v>
      </c>
      <c r="D188" s="16" t="s">
        <v>295</v>
      </c>
      <c r="E188" s="16" t="s">
        <v>296</v>
      </c>
      <c r="F188" s="16">
        <v>5.4</v>
      </c>
      <c r="G188" s="16"/>
      <c r="H188" s="16">
        <f t="shared" si="2"/>
        <v>5.4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s="40" customFormat="1" ht="16.5" thickBot="1" x14ac:dyDescent="0.3">
      <c r="A189" s="38">
        <v>27</v>
      </c>
      <c r="B189" s="39" t="s">
        <v>29</v>
      </c>
      <c r="C189" s="38">
        <v>30</v>
      </c>
      <c r="D189" s="38" t="s">
        <v>309</v>
      </c>
      <c r="E189" s="38" t="s">
        <v>310</v>
      </c>
      <c r="F189" s="38">
        <v>2.6</v>
      </c>
      <c r="G189" s="38"/>
      <c r="H189" s="16">
        <f t="shared" si="2"/>
        <v>2.6</v>
      </c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</row>
    <row r="190" spans="1:31" s="43" customFormat="1" ht="15.75" x14ac:dyDescent="0.25">
      <c r="A190" s="41">
        <v>28</v>
      </c>
      <c r="B190" s="42" t="s">
        <v>120</v>
      </c>
      <c r="C190" s="41">
        <v>35</v>
      </c>
      <c r="D190" s="41" t="s">
        <v>201</v>
      </c>
      <c r="E190" s="41" t="s">
        <v>35</v>
      </c>
      <c r="F190" s="41">
        <v>20.36</v>
      </c>
      <c r="G190" s="41"/>
      <c r="H190" s="16">
        <f t="shared" si="2"/>
        <v>20.36</v>
      </c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</row>
    <row r="191" spans="1:31" s="22" customFormat="1" ht="15.75" x14ac:dyDescent="0.25">
      <c r="A191" s="16">
        <v>28</v>
      </c>
      <c r="B191" s="5" t="s">
        <v>26</v>
      </c>
      <c r="C191" s="16">
        <v>30</v>
      </c>
      <c r="D191" s="16" t="s">
        <v>82</v>
      </c>
      <c r="E191" s="16" t="s">
        <v>35</v>
      </c>
      <c r="F191" s="16">
        <v>15.9</v>
      </c>
      <c r="G191" s="16"/>
      <c r="H191" s="16">
        <f t="shared" si="2"/>
        <v>15.9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 spans="1:31" s="22" customFormat="1" ht="15.75" x14ac:dyDescent="0.25">
      <c r="A192" s="16">
        <v>28</v>
      </c>
      <c r="B192" s="5" t="s">
        <v>147</v>
      </c>
      <c r="C192" s="16">
        <v>33</v>
      </c>
      <c r="D192" s="16" t="s">
        <v>65</v>
      </c>
      <c r="E192" s="16" t="s">
        <v>35</v>
      </c>
      <c r="F192" s="16">
        <v>14.54</v>
      </c>
      <c r="G192" s="16"/>
      <c r="H192" s="16">
        <f t="shared" si="2"/>
        <v>14.54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 spans="1:30" s="22" customFormat="1" ht="15.75" x14ac:dyDescent="0.25">
      <c r="A193" s="16">
        <v>28</v>
      </c>
      <c r="B193" s="5" t="s">
        <v>124</v>
      </c>
      <c r="C193" s="16">
        <v>60</v>
      </c>
      <c r="D193" s="16" t="s">
        <v>73</v>
      </c>
      <c r="E193" s="16" t="s">
        <v>35</v>
      </c>
      <c r="F193" s="16">
        <v>9</v>
      </c>
      <c r="G193" s="16"/>
      <c r="H193" s="16">
        <f t="shared" si="2"/>
        <v>9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 spans="1:30" s="22" customFormat="1" ht="15.75" x14ac:dyDescent="0.25">
      <c r="A194" s="16">
        <v>28</v>
      </c>
      <c r="B194" s="5" t="s">
        <v>32</v>
      </c>
      <c r="C194" s="16">
        <v>60</v>
      </c>
      <c r="D194" s="16" t="s">
        <v>104</v>
      </c>
      <c r="E194" s="16" t="s">
        <v>35</v>
      </c>
      <c r="F194" s="16">
        <v>18.5</v>
      </c>
      <c r="G194" s="16"/>
      <c r="H194" s="16">
        <f t="shared" ref="H194:H254" si="4">IF(G194=0,F194,G194)</f>
        <v>18.5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 spans="1:30" s="22" customFormat="1" ht="15.75" x14ac:dyDescent="0.25">
      <c r="A195" s="16">
        <v>28</v>
      </c>
      <c r="B195" s="5" t="s">
        <v>24</v>
      </c>
      <c r="C195" s="16">
        <v>31</v>
      </c>
      <c r="D195" s="16" t="s">
        <v>55</v>
      </c>
      <c r="E195" s="16" t="s">
        <v>35</v>
      </c>
      <c r="F195" s="16">
        <v>14.9</v>
      </c>
      <c r="G195" s="16"/>
      <c r="H195" s="16">
        <f t="shared" si="4"/>
        <v>14.9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 spans="1:30" s="40" customFormat="1" ht="16.5" thickBot="1" x14ac:dyDescent="0.3">
      <c r="A196" s="38">
        <v>28</v>
      </c>
      <c r="B196" s="39" t="s">
        <v>29</v>
      </c>
      <c r="C196" s="38">
        <v>30</v>
      </c>
      <c r="D196" s="38" t="s">
        <v>92</v>
      </c>
      <c r="E196" s="38" t="s">
        <v>35</v>
      </c>
      <c r="F196" s="38">
        <v>15.37</v>
      </c>
      <c r="G196" s="38"/>
      <c r="H196" s="16">
        <f t="shared" si="4"/>
        <v>15.37</v>
      </c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</row>
    <row r="197" spans="1:30" s="43" customFormat="1" ht="15.75" x14ac:dyDescent="0.25">
      <c r="A197" s="41">
        <v>29</v>
      </c>
      <c r="B197" s="42" t="s">
        <v>28</v>
      </c>
      <c r="C197" s="41">
        <v>30</v>
      </c>
      <c r="D197" s="41" t="s">
        <v>160</v>
      </c>
      <c r="E197" s="41" t="s">
        <v>35</v>
      </c>
      <c r="F197" s="41">
        <v>9</v>
      </c>
      <c r="G197" s="41"/>
      <c r="H197" s="16">
        <f t="shared" si="4"/>
        <v>9</v>
      </c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</row>
    <row r="198" spans="1:30" s="22" customFormat="1" ht="15.75" x14ac:dyDescent="0.25">
      <c r="A198" s="16">
        <v>29</v>
      </c>
      <c r="B198" s="5" t="s">
        <v>118</v>
      </c>
      <c r="C198" s="16">
        <v>30</v>
      </c>
      <c r="D198" s="16" t="s">
        <v>168</v>
      </c>
      <c r="E198" s="16" t="s">
        <v>93</v>
      </c>
      <c r="F198" s="16">
        <v>10</v>
      </c>
      <c r="G198" s="16"/>
      <c r="H198" s="16">
        <f>IF(G198=0,F198/2.5,G198/2.5)</f>
        <v>4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1:30" s="22" customFormat="1" ht="15.75" x14ac:dyDescent="0.25">
      <c r="A199" s="16">
        <v>29</v>
      </c>
      <c r="B199" s="5" t="s">
        <v>14</v>
      </c>
      <c r="C199" s="16">
        <v>30</v>
      </c>
      <c r="D199" s="16" t="s">
        <v>174</v>
      </c>
      <c r="E199" s="16" t="s">
        <v>35</v>
      </c>
      <c r="F199" s="16">
        <v>6.4</v>
      </c>
      <c r="G199" s="16"/>
      <c r="H199" s="16">
        <f t="shared" si="4"/>
        <v>6.4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1:30" s="22" customFormat="1" ht="15.75" x14ac:dyDescent="0.25">
      <c r="A200" s="16">
        <v>29</v>
      </c>
      <c r="B200" s="5" t="s">
        <v>119</v>
      </c>
      <c r="C200" s="16">
        <v>30</v>
      </c>
      <c r="D200" s="16" t="s">
        <v>182</v>
      </c>
      <c r="E200" s="16" t="s">
        <v>35</v>
      </c>
      <c r="F200" s="16">
        <v>12.6</v>
      </c>
      <c r="G200" s="16"/>
      <c r="H200" s="16">
        <f t="shared" si="4"/>
        <v>12.6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30" s="22" customFormat="1" ht="15.75" x14ac:dyDescent="0.25">
      <c r="A201" s="16">
        <v>29</v>
      </c>
      <c r="B201" s="5" t="s">
        <v>120</v>
      </c>
      <c r="C201" s="16">
        <v>35</v>
      </c>
      <c r="D201" s="16" t="s">
        <v>202</v>
      </c>
      <c r="E201" s="16" t="s">
        <v>35</v>
      </c>
      <c r="F201" s="16">
        <v>19.8</v>
      </c>
      <c r="G201" s="16"/>
      <c r="H201" s="16">
        <f t="shared" si="4"/>
        <v>19.8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1:30" s="22" customFormat="1" ht="15.75" x14ac:dyDescent="0.25">
      <c r="A202" s="16">
        <v>29</v>
      </c>
      <c r="B202" s="5" t="s">
        <v>26</v>
      </c>
      <c r="C202" s="16">
        <v>30</v>
      </c>
      <c r="D202" s="16" t="s">
        <v>160</v>
      </c>
      <c r="E202" s="16" t="s">
        <v>35</v>
      </c>
      <c r="F202" s="16">
        <v>7.25</v>
      </c>
      <c r="G202" s="16"/>
      <c r="H202" s="16">
        <f t="shared" si="4"/>
        <v>7.25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1:30" s="22" customFormat="1" ht="15.75" x14ac:dyDescent="0.25">
      <c r="A203" s="16">
        <v>29</v>
      </c>
      <c r="B203" s="5" t="s">
        <v>26</v>
      </c>
      <c r="C203" s="16">
        <v>30</v>
      </c>
      <c r="D203" s="16" t="s">
        <v>224</v>
      </c>
      <c r="E203" s="16" t="s">
        <v>35</v>
      </c>
      <c r="F203" s="16">
        <v>10.85</v>
      </c>
      <c r="G203" s="16"/>
      <c r="H203" s="16">
        <f t="shared" si="4"/>
        <v>10.85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1:30" s="22" customFormat="1" ht="15.75" x14ac:dyDescent="0.25">
      <c r="A204" s="16">
        <v>29</v>
      </c>
      <c r="B204" s="5" t="s">
        <v>26</v>
      </c>
      <c r="C204" s="16">
        <v>30</v>
      </c>
      <c r="D204" s="16" t="s">
        <v>182</v>
      </c>
      <c r="E204" s="16" t="s">
        <v>35</v>
      </c>
      <c r="F204" s="16">
        <v>12.4</v>
      </c>
      <c r="G204" s="16"/>
      <c r="H204" s="16">
        <f t="shared" si="4"/>
        <v>12.4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1:30" s="22" customFormat="1" ht="15.75" x14ac:dyDescent="0.25">
      <c r="A205" s="16">
        <v>29</v>
      </c>
      <c r="B205" s="5" t="s">
        <v>124</v>
      </c>
      <c r="C205" s="16">
        <v>60</v>
      </c>
      <c r="D205" s="16" t="s">
        <v>182</v>
      </c>
      <c r="E205" s="16" t="s">
        <v>35</v>
      </c>
      <c r="F205" s="16">
        <v>14.19</v>
      </c>
      <c r="G205" s="16"/>
      <c r="H205" s="16">
        <f t="shared" si="4"/>
        <v>14.19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1:30" s="16" customFormat="1" ht="15.75" x14ac:dyDescent="0.25">
      <c r="A206" s="16">
        <v>29</v>
      </c>
      <c r="B206" s="5" t="s">
        <v>31</v>
      </c>
      <c r="C206" s="16">
        <v>60</v>
      </c>
      <c r="D206" s="16" t="s">
        <v>168</v>
      </c>
      <c r="E206" s="16" t="s">
        <v>93</v>
      </c>
      <c r="F206" s="16">
        <v>30</v>
      </c>
      <c r="H206" s="16">
        <f>IF(G206=0,F206/2.5,G206/2.5)</f>
        <v>12</v>
      </c>
    </row>
    <row r="207" spans="1:30" s="22" customFormat="1" ht="15.75" x14ac:dyDescent="0.25">
      <c r="A207" s="16">
        <v>29</v>
      </c>
      <c r="B207" s="5" t="s">
        <v>32</v>
      </c>
      <c r="C207" s="16">
        <v>60</v>
      </c>
      <c r="D207" s="16" t="s">
        <v>285</v>
      </c>
      <c r="E207" s="16" t="s">
        <v>35</v>
      </c>
      <c r="F207" s="16">
        <v>16.5</v>
      </c>
      <c r="G207" s="16"/>
      <c r="H207" s="16">
        <f t="shared" si="4"/>
        <v>16.5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1:30" s="22" customFormat="1" ht="15.75" x14ac:dyDescent="0.25">
      <c r="A208" s="16">
        <v>29</v>
      </c>
      <c r="B208" s="5" t="s">
        <v>125</v>
      </c>
      <c r="C208" s="16">
        <v>30</v>
      </c>
      <c r="D208" s="16" t="s">
        <v>174</v>
      </c>
      <c r="E208" s="16" t="s">
        <v>35</v>
      </c>
      <c r="F208" s="16">
        <v>9.8800000000000008</v>
      </c>
      <c r="G208" s="16"/>
      <c r="H208" s="16">
        <f t="shared" si="4"/>
        <v>9.8800000000000008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1:32" s="22" customFormat="1" ht="15.75" x14ac:dyDescent="0.25">
      <c r="A209" s="16">
        <v>29</v>
      </c>
      <c r="B209" s="5" t="s">
        <v>25</v>
      </c>
      <c r="C209" s="16">
        <v>60</v>
      </c>
      <c r="D209" s="16" t="s">
        <v>260</v>
      </c>
      <c r="E209" s="16" t="s">
        <v>35</v>
      </c>
      <c r="F209" s="16">
        <v>5.15</v>
      </c>
      <c r="G209" s="16"/>
      <c r="H209" s="16">
        <f t="shared" si="4"/>
        <v>5.15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1:32" s="40" customFormat="1" ht="16.5" thickBot="1" x14ac:dyDescent="0.3">
      <c r="A210" s="38">
        <v>29</v>
      </c>
      <c r="B210" s="39" t="s">
        <v>29</v>
      </c>
      <c r="C210" s="38">
        <v>30</v>
      </c>
      <c r="D210" s="38" t="s">
        <v>311</v>
      </c>
      <c r="E210" s="38" t="s">
        <v>35</v>
      </c>
      <c r="F210" s="38">
        <v>8.06</v>
      </c>
      <c r="G210" s="38"/>
      <c r="H210" s="16">
        <f t="shared" si="4"/>
        <v>8.06</v>
      </c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 spans="1:32" s="43" customFormat="1" ht="15.75" x14ac:dyDescent="0.25">
      <c r="A211" s="41">
        <v>30</v>
      </c>
      <c r="B211" s="42" t="s">
        <v>28</v>
      </c>
      <c r="C211" s="41">
        <v>30</v>
      </c>
      <c r="D211" s="41" t="s">
        <v>161</v>
      </c>
      <c r="E211" s="41" t="s">
        <v>162</v>
      </c>
      <c r="F211" s="41">
        <v>7</v>
      </c>
      <c r="G211" s="41"/>
      <c r="H211" s="16">
        <f t="shared" si="4"/>
        <v>7</v>
      </c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</row>
    <row r="212" spans="1:32" s="22" customFormat="1" ht="15.75" x14ac:dyDescent="0.25">
      <c r="A212" s="16">
        <v>30</v>
      </c>
      <c r="B212" s="5" t="s">
        <v>32</v>
      </c>
      <c r="C212" s="16">
        <v>60</v>
      </c>
      <c r="D212" s="16" t="s">
        <v>286</v>
      </c>
      <c r="E212" s="16" t="s">
        <v>162</v>
      </c>
      <c r="F212" s="16">
        <v>10.4</v>
      </c>
      <c r="G212" s="16"/>
      <c r="H212" s="16">
        <f t="shared" si="4"/>
        <v>10.4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32" s="40" customFormat="1" ht="16.5" thickBot="1" x14ac:dyDescent="0.3">
      <c r="A213" s="38">
        <v>30</v>
      </c>
      <c r="B213" s="39" t="s">
        <v>29</v>
      </c>
      <c r="C213" s="38">
        <v>30</v>
      </c>
      <c r="D213" s="38" t="s">
        <v>312</v>
      </c>
      <c r="E213" s="38" t="s">
        <v>162</v>
      </c>
      <c r="F213" s="38">
        <v>5.9</v>
      </c>
      <c r="G213" s="38"/>
      <c r="H213" s="16">
        <f t="shared" si="4"/>
        <v>5.9</v>
      </c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r="214" spans="1:32" s="43" customFormat="1" ht="15.75" x14ac:dyDescent="0.25">
      <c r="A214" s="41">
        <v>31</v>
      </c>
      <c r="B214" s="42" t="s">
        <v>120</v>
      </c>
      <c r="C214" s="41">
        <v>35</v>
      </c>
      <c r="D214" s="41" t="s">
        <v>203</v>
      </c>
      <c r="E214" s="41" t="s">
        <v>35</v>
      </c>
      <c r="F214" s="41">
        <v>4.96</v>
      </c>
      <c r="G214" s="41"/>
      <c r="H214" s="16">
        <f t="shared" si="4"/>
        <v>4.96</v>
      </c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</row>
    <row r="215" spans="1:32" s="22" customFormat="1" ht="15.75" x14ac:dyDescent="0.25">
      <c r="A215" s="16">
        <v>31</v>
      </c>
      <c r="B215" s="5" t="s">
        <v>26</v>
      </c>
      <c r="C215" s="16">
        <v>30</v>
      </c>
      <c r="D215" s="16" t="s">
        <v>225</v>
      </c>
      <c r="E215" s="16" t="s">
        <v>35</v>
      </c>
      <c r="F215" s="16">
        <v>4.62</v>
      </c>
      <c r="G215" s="16"/>
      <c r="H215" s="16">
        <f t="shared" si="4"/>
        <v>4.62</v>
      </c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 spans="1:32" s="22" customFormat="1" ht="15.75" x14ac:dyDescent="0.25">
      <c r="A216" s="16">
        <v>31</v>
      </c>
      <c r="B216" s="5" t="s">
        <v>124</v>
      </c>
      <c r="C216" s="16">
        <v>60</v>
      </c>
      <c r="D216" s="16" t="s">
        <v>225</v>
      </c>
      <c r="E216" s="16" t="s">
        <v>35</v>
      </c>
      <c r="F216" s="16">
        <v>4.5</v>
      </c>
      <c r="G216" s="16"/>
      <c r="H216" s="16">
        <f t="shared" si="4"/>
        <v>4.5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 spans="1:32" s="40" customFormat="1" ht="16.5" thickBot="1" x14ac:dyDescent="0.3">
      <c r="A217" s="38">
        <v>31</v>
      </c>
      <c r="B217" s="39" t="s">
        <v>24</v>
      </c>
      <c r="C217" s="38">
        <v>31</v>
      </c>
      <c r="D217" s="38" t="s">
        <v>277</v>
      </c>
      <c r="E217" s="38" t="s">
        <v>35</v>
      </c>
      <c r="F217" s="38">
        <v>4.8</v>
      </c>
      <c r="G217" s="38"/>
      <c r="H217" s="16">
        <f t="shared" si="4"/>
        <v>4.8</v>
      </c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</row>
    <row r="218" spans="1:32" s="43" customFormat="1" ht="15.75" x14ac:dyDescent="0.25">
      <c r="A218" s="41">
        <v>32</v>
      </c>
      <c r="B218" s="42" t="s">
        <v>14</v>
      </c>
      <c r="C218" s="41">
        <v>30</v>
      </c>
      <c r="D218" s="41" t="s">
        <v>175</v>
      </c>
      <c r="E218" s="41" t="s">
        <v>176</v>
      </c>
      <c r="F218" s="41">
        <v>19.600000000000001</v>
      </c>
      <c r="G218" s="41"/>
      <c r="H218" s="16">
        <f t="shared" si="4"/>
        <v>19.600000000000001</v>
      </c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</row>
    <row r="219" spans="1:32" s="22" customFormat="1" ht="15.75" x14ac:dyDescent="0.25">
      <c r="A219" s="16">
        <v>32</v>
      </c>
      <c r="B219" s="5" t="s">
        <v>24</v>
      </c>
      <c r="C219" s="16">
        <v>31</v>
      </c>
      <c r="D219" s="16" t="s">
        <v>54</v>
      </c>
      <c r="E219" s="16" t="s">
        <v>35</v>
      </c>
      <c r="F219" s="16">
        <v>6.7</v>
      </c>
      <c r="G219" s="16"/>
      <c r="H219" s="16">
        <f t="shared" si="4"/>
        <v>6.7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2" s="40" customFormat="1" ht="16.5" thickBot="1" x14ac:dyDescent="0.3">
      <c r="A220" s="38">
        <v>32</v>
      </c>
      <c r="B220" s="39" t="s">
        <v>29</v>
      </c>
      <c r="C220" s="38">
        <v>30</v>
      </c>
      <c r="D220" s="38" t="s">
        <v>313</v>
      </c>
      <c r="E220" s="38" t="s">
        <v>35</v>
      </c>
      <c r="F220" s="38">
        <v>3.71</v>
      </c>
      <c r="G220" s="38"/>
      <c r="H220" s="16">
        <f t="shared" si="4"/>
        <v>3.71</v>
      </c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</row>
    <row r="221" spans="1:32" s="43" customFormat="1" ht="15.75" x14ac:dyDescent="0.25">
      <c r="A221" s="41">
        <v>33</v>
      </c>
      <c r="B221" s="42" t="s">
        <v>119</v>
      </c>
      <c r="C221" s="41">
        <v>30</v>
      </c>
      <c r="D221" s="41" t="s">
        <v>98</v>
      </c>
      <c r="E221" s="41" t="s">
        <v>35</v>
      </c>
      <c r="F221" s="41">
        <v>14.95</v>
      </c>
      <c r="G221" s="41"/>
      <c r="H221" s="16">
        <f t="shared" si="4"/>
        <v>14.95</v>
      </c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</row>
    <row r="222" spans="1:32" s="22" customFormat="1" ht="15.75" x14ac:dyDescent="0.25">
      <c r="A222" s="16">
        <v>33</v>
      </c>
      <c r="B222" s="5" t="s">
        <v>120</v>
      </c>
      <c r="C222" s="16">
        <v>35</v>
      </c>
      <c r="D222" s="16" t="s">
        <v>204</v>
      </c>
      <c r="E222" s="16" t="s">
        <v>35</v>
      </c>
      <c r="F222" s="16">
        <v>10.08</v>
      </c>
      <c r="G222" s="16"/>
      <c r="H222" s="16">
        <f t="shared" si="4"/>
        <v>10.08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 spans="1:32" s="22" customFormat="1" ht="15.75" x14ac:dyDescent="0.25">
      <c r="A223" s="16">
        <v>33</v>
      </c>
      <c r="B223" s="5" t="s">
        <v>26</v>
      </c>
      <c r="C223" s="16">
        <v>30</v>
      </c>
      <c r="D223" s="16" t="s">
        <v>50</v>
      </c>
      <c r="E223" s="16" t="s">
        <v>35</v>
      </c>
      <c r="F223" s="16">
        <v>12.45</v>
      </c>
      <c r="G223" s="16"/>
      <c r="H223" s="16">
        <f t="shared" si="4"/>
        <v>12.45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 spans="1:32" s="22" customFormat="1" ht="15.75" x14ac:dyDescent="0.25">
      <c r="A224" s="16">
        <v>33</v>
      </c>
      <c r="B224" s="5" t="s">
        <v>124</v>
      </c>
      <c r="C224" s="16">
        <v>60</v>
      </c>
      <c r="D224" s="16" t="s">
        <v>50</v>
      </c>
      <c r="E224" s="16" t="s">
        <v>35</v>
      </c>
      <c r="F224" s="16">
        <v>15.4</v>
      </c>
      <c r="G224" s="16"/>
      <c r="H224" s="16">
        <f t="shared" si="4"/>
        <v>15.4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 spans="1:30" s="40" customFormat="1" ht="16.5" thickBot="1" x14ac:dyDescent="0.3">
      <c r="A225" s="38">
        <v>33</v>
      </c>
      <c r="B225" s="39" t="s">
        <v>32</v>
      </c>
      <c r="C225" s="38">
        <v>60</v>
      </c>
      <c r="D225" s="38" t="s">
        <v>98</v>
      </c>
      <c r="E225" s="38" t="s">
        <v>35</v>
      </c>
      <c r="F225" s="38">
        <v>16.5</v>
      </c>
      <c r="G225" s="38"/>
      <c r="H225" s="16">
        <f t="shared" si="4"/>
        <v>16.5</v>
      </c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</row>
    <row r="226" spans="1:30" s="43" customFormat="1" ht="15.75" x14ac:dyDescent="0.25">
      <c r="A226" s="41">
        <v>34</v>
      </c>
      <c r="B226" s="42" t="s">
        <v>25</v>
      </c>
      <c r="C226" s="41">
        <v>60</v>
      </c>
      <c r="D226" s="41" t="s">
        <v>261</v>
      </c>
      <c r="E226" s="41" t="s">
        <v>77</v>
      </c>
      <c r="F226" s="41">
        <v>16.64</v>
      </c>
      <c r="G226" s="41"/>
      <c r="H226" s="16">
        <f>IF(G226=0,F226*2,G226*2)</f>
        <v>33.28</v>
      </c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</row>
    <row r="227" spans="1:30" s="40" customFormat="1" ht="16.5" thickBot="1" x14ac:dyDescent="0.3">
      <c r="A227" s="38">
        <v>34</v>
      </c>
      <c r="B227" s="39" t="s">
        <v>29</v>
      </c>
      <c r="C227" s="38">
        <v>30</v>
      </c>
      <c r="D227" s="38" t="s">
        <v>314</v>
      </c>
      <c r="E227" s="38" t="s">
        <v>38</v>
      </c>
      <c r="F227" s="38">
        <v>31.61</v>
      </c>
      <c r="G227" s="38"/>
      <c r="H227" s="16">
        <f t="shared" si="4"/>
        <v>31.61</v>
      </c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 spans="1:30" s="41" customFormat="1" ht="15.75" x14ac:dyDescent="0.25">
      <c r="A228" s="41">
        <v>35</v>
      </c>
      <c r="B228" s="42" t="s">
        <v>28</v>
      </c>
      <c r="C228" s="41">
        <v>30</v>
      </c>
      <c r="D228" s="41" t="s">
        <v>163</v>
      </c>
      <c r="E228" s="41" t="s">
        <v>164</v>
      </c>
      <c r="F228" s="41">
        <v>280</v>
      </c>
      <c r="H228" s="16">
        <f>IF(G228=0,F228/10,G228/10)</f>
        <v>28</v>
      </c>
    </row>
    <row r="229" spans="1:30" s="16" customFormat="1" ht="15.75" x14ac:dyDescent="0.25">
      <c r="A229" s="16">
        <v>35</v>
      </c>
      <c r="B229" s="5" t="s">
        <v>119</v>
      </c>
      <c r="C229" s="16">
        <v>30</v>
      </c>
      <c r="D229" s="16" t="s">
        <v>48</v>
      </c>
      <c r="E229" s="16" t="s">
        <v>38</v>
      </c>
      <c r="F229" s="16">
        <v>46.5</v>
      </c>
      <c r="H229" s="16">
        <f t="shared" si="4"/>
        <v>46.5</v>
      </c>
    </row>
    <row r="230" spans="1:30" s="16" customFormat="1" ht="15.75" x14ac:dyDescent="0.25">
      <c r="A230" s="16">
        <v>35</v>
      </c>
      <c r="B230" s="5" t="s">
        <v>120</v>
      </c>
      <c r="C230" s="16">
        <v>35</v>
      </c>
      <c r="D230" s="16" t="s">
        <v>205</v>
      </c>
      <c r="E230" s="16" t="s">
        <v>206</v>
      </c>
      <c r="F230" s="16">
        <v>3.84</v>
      </c>
      <c r="H230" s="16">
        <f>IF(G230=0,F230*5,G230*5)</f>
        <v>19.2</v>
      </c>
    </row>
    <row r="231" spans="1:30" s="16" customFormat="1" ht="15.75" x14ac:dyDescent="0.25">
      <c r="A231" s="16">
        <v>35</v>
      </c>
      <c r="B231" s="5" t="s">
        <v>26</v>
      </c>
      <c r="C231" s="16">
        <v>30</v>
      </c>
      <c r="D231" s="16" t="s">
        <v>48</v>
      </c>
      <c r="E231" s="16" t="s">
        <v>38</v>
      </c>
      <c r="F231" s="16">
        <v>44.2</v>
      </c>
      <c r="H231" s="16">
        <f t="shared" si="4"/>
        <v>44.2</v>
      </c>
    </row>
    <row r="232" spans="1:30" s="16" customFormat="1" ht="15.75" x14ac:dyDescent="0.25">
      <c r="A232" s="16">
        <v>35</v>
      </c>
      <c r="B232" s="5" t="s">
        <v>31</v>
      </c>
      <c r="C232" s="16">
        <v>60</v>
      </c>
      <c r="D232" s="16" t="s">
        <v>48</v>
      </c>
      <c r="E232" s="16" t="s">
        <v>38</v>
      </c>
      <c r="F232" s="16">
        <v>60</v>
      </c>
      <c r="H232" s="16">
        <f t="shared" si="4"/>
        <v>60</v>
      </c>
    </row>
    <row r="233" spans="1:30" s="16" customFormat="1" ht="15.75" x14ac:dyDescent="0.25">
      <c r="A233" s="16">
        <v>35</v>
      </c>
      <c r="B233" s="5" t="s">
        <v>32</v>
      </c>
      <c r="C233" s="16">
        <v>60</v>
      </c>
      <c r="D233" s="16" t="s">
        <v>107</v>
      </c>
      <c r="E233" s="16" t="s">
        <v>38</v>
      </c>
      <c r="F233" s="16">
        <v>90</v>
      </c>
      <c r="H233" s="16">
        <f t="shared" si="4"/>
        <v>90</v>
      </c>
    </row>
    <row r="234" spans="1:30" s="38" customFormat="1" ht="16.5" thickBot="1" x14ac:dyDescent="0.3">
      <c r="A234" s="38">
        <v>35</v>
      </c>
      <c r="B234" s="39" t="s">
        <v>29</v>
      </c>
      <c r="C234" s="38">
        <v>30</v>
      </c>
      <c r="D234" s="38" t="s">
        <v>48</v>
      </c>
      <c r="E234" s="38" t="s">
        <v>38</v>
      </c>
      <c r="F234" s="38">
        <v>42.66</v>
      </c>
      <c r="H234" s="16">
        <f t="shared" si="4"/>
        <v>42.66</v>
      </c>
    </row>
    <row r="235" spans="1:30" s="41" customFormat="1" ht="15.75" x14ac:dyDescent="0.25">
      <c r="A235" s="41">
        <v>36</v>
      </c>
      <c r="B235" s="42" t="s">
        <v>120</v>
      </c>
      <c r="C235" s="41">
        <v>35</v>
      </c>
      <c r="D235" s="41" t="s">
        <v>207</v>
      </c>
      <c r="E235" s="41" t="s">
        <v>77</v>
      </c>
      <c r="F235" s="41">
        <v>27.77</v>
      </c>
      <c r="H235" s="16">
        <f>IF(G235=0,F235*2,G235*2)</f>
        <v>55.54</v>
      </c>
    </row>
    <row r="236" spans="1:30" s="16" customFormat="1" ht="15.75" x14ac:dyDescent="0.25">
      <c r="A236" s="16">
        <v>36</v>
      </c>
      <c r="B236" s="5" t="s">
        <v>26</v>
      </c>
      <c r="C236" s="16">
        <v>30</v>
      </c>
      <c r="D236" s="16" t="s">
        <v>102</v>
      </c>
      <c r="E236" s="16" t="s">
        <v>38</v>
      </c>
      <c r="F236" s="16">
        <v>68.5</v>
      </c>
      <c r="H236" s="16">
        <f t="shared" si="4"/>
        <v>68.5</v>
      </c>
    </row>
    <row r="237" spans="1:30" s="16" customFormat="1" ht="15.75" x14ac:dyDescent="0.25">
      <c r="A237" s="16">
        <v>36</v>
      </c>
      <c r="B237" s="5" t="s">
        <v>124</v>
      </c>
      <c r="C237" s="16">
        <v>60</v>
      </c>
      <c r="D237" s="16" t="s">
        <v>102</v>
      </c>
      <c r="E237" s="16" t="s">
        <v>38</v>
      </c>
      <c r="F237" s="16">
        <v>73</v>
      </c>
      <c r="H237" s="16">
        <f t="shared" si="4"/>
        <v>73</v>
      </c>
    </row>
    <row r="238" spans="1:30" s="16" customFormat="1" ht="15.75" x14ac:dyDescent="0.25">
      <c r="A238" s="16">
        <v>36</v>
      </c>
      <c r="B238" s="5" t="s">
        <v>31</v>
      </c>
      <c r="C238" s="16">
        <v>60</v>
      </c>
      <c r="D238" s="16" t="s">
        <v>102</v>
      </c>
      <c r="E238" s="16" t="s">
        <v>38</v>
      </c>
      <c r="F238" s="16">
        <v>90</v>
      </c>
      <c r="H238" s="16">
        <f t="shared" si="4"/>
        <v>90</v>
      </c>
    </row>
    <row r="239" spans="1:30" s="40" customFormat="1" ht="16.5" thickBot="1" x14ac:dyDescent="0.3">
      <c r="A239" s="38">
        <v>36</v>
      </c>
      <c r="B239" s="39" t="s">
        <v>29</v>
      </c>
      <c r="C239" s="38">
        <v>30</v>
      </c>
      <c r="D239" s="38" t="s">
        <v>102</v>
      </c>
      <c r="E239" s="38" t="s">
        <v>38</v>
      </c>
      <c r="F239" s="38">
        <v>66.13</v>
      </c>
      <c r="G239" s="38"/>
      <c r="H239" s="16">
        <f t="shared" si="4"/>
        <v>66.13</v>
      </c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spans="1:30" s="46" customFormat="1" ht="16.5" thickBot="1" x14ac:dyDescent="0.3">
      <c r="A240" s="44">
        <v>37</v>
      </c>
      <c r="B240" s="45" t="s">
        <v>32</v>
      </c>
      <c r="C240" s="44">
        <v>60</v>
      </c>
      <c r="D240" s="44" t="s">
        <v>287</v>
      </c>
      <c r="E240" s="44" t="s">
        <v>77</v>
      </c>
      <c r="F240" s="44">
        <v>22.3</v>
      </c>
      <c r="G240" s="44"/>
      <c r="H240" s="16">
        <f t="shared" si="4"/>
        <v>22.3</v>
      </c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5" s="43" customFormat="1" ht="15.75" x14ac:dyDescent="0.25">
      <c r="A241" s="41">
        <v>38</v>
      </c>
      <c r="B241" s="42" t="s">
        <v>28</v>
      </c>
      <c r="C241" s="41">
        <v>30</v>
      </c>
      <c r="D241" s="41" t="s">
        <v>165</v>
      </c>
      <c r="E241" s="41" t="s">
        <v>41</v>
      </c>
      <c r="F241" s="41">
        <v>3.5</v>
      </c>
      <c r="G241" s="41"/>
      <c r="H241" s="16">
        <f t="shared" si="4"/>
        <v>3.5</v>
      </c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 spans="1:25" s="22" customFormat="1" ht="15.75" x14ac:dyDescent="0.25">
      <c r="A242" s="16">
        <v>38</v>
      </c>
      <c r="B242" s="5" t="s">
        <v>26</v>
      </c>
      <c r="C242" s="16">
        <v>30</v>
      </c>
      <c r="D242" s="16" t="s">
        <v>80</v>
      </c>
      <c r="E242" s="16" t="s">
        <v>41</v>
      </c>
      <c r="F242" s="16">
        <v>2.79</v>
      </c>
      <c r="G242" s="16"/>
      <c r="H242" s="16">
        <f t="shared" si="4"/>
        <v>2.79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spans="1:25" s="22" customFormat="1" ht="15.75" x14ac:dyDescent="0.25">
      <c r="A243" s="16">
        <v>38</v>
      </c>
      <c r="B243" s="5" t="s">
        <v>32</v>
      </c>
      <c r="C243" s="16">
        <v>60</v>
      </c>
      <c r="D243" s="16" t="s">
        <v>80</v>
      </c>
      <c r="E243" s="16" t="s">
        <v>41</v>
      </c>
      <c r="F243" s="16">
        <v>5.5</v>
      </c>
      <c r="G243" s="16"/>
      <c r="H243" s="16">
        <f t="shared" si="4"/>
        <v>5.5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spans="1:25" s="40" customFormat="1" ht="16.5" thickBot="1" x14ac:dyDescent="0.3">
      <c r="A244" s="38">
        <v>38</v>
      </c>
      <c r="B244" s="39" t="s">
        <v>30</v>
      </c>
      <c r="C244" s="38">
        <v>30</v>
      </c>
      <c r="D244" s="38" t="s">
        <v>165</v>
      </c>
      <c r="E244" s="38" t="s">
        <v>41</v>
      </c>
      <c r="F244" s="38">
        <v>2.85</v>
      </c>
      <c r="G244" s="38"/>
      <c r="H244" s="16">
        <f t="shared" si="4"/>
        <v>2.85</v>
      </c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s="43" customFormat="1" ht="15.75" x14ac:dyDescent="0.25">
      <c r="A245" s="41">
        <v>39</v>
      </c>
      <c r="B245" s="42" t="s">
        <v>28</v>
      </c>
      <c r="C245" s="41">
        <v>30</v>
      </c>
      <c r="D245" s="41" t="s">
        <v>91</v>
      </c>
      <c r="E245" s="41" t="s">
        <v>35</v>
      </c>
      <c r="F245" s="41">
        <v>15</v>
      </c>
      <c r="G245" s="41"/>
      <c r="H245" s="16">
        <f t="shared" si="4"/>
        <v>15</v>
      </c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</row>
    <row r="246" spans="1:25" s="22" customFormat="1" ht="15.75" x14ac:dyDescent="0.25">
      <c r="A246" s="16">
        <v>39</v>
      </c>
      <c r="B246" s="5" t="s">
        <v>147</v>
      </c>
      <c r="C246" s="16">
        <v>33</v>
      </c>
      <c r="D246" s="16" t="s">
        <v>69</v>
      </c>
      <c r="E246" s="16" t="s">
        <v>35</v>
      </c>
      <c r="F246" s="16">
        <v>14.4</v>
      </c>
      <c r="G246" s="16"/>
      <c r="H246" s="16">
        <f t="shared" si="4"/>
        <v>14.4</v>
      </c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</row>
    <row r="247" spans="1:25" s="22" customFormat="1" ht="15.75" x14ac:dyDescent="0.25">
      <c r="A247" s="16">
        <v>39</v>
      </c>
      <c r="B247" s="5" t="s">
        <v>124</v>
      </c>
      <c r="C247" s="16">
        <v>60</v>
      </c>
      <c r="D247" s="16" t="s">
        <v>47</v>
      </c>
      <c r="E247" s="16" t="s">
        <v>35</v>
      </c>
      <c r="F247" s="16">
        <v>13.5</v>
      </c>
      <c r="G247" s="16"/>
      <c r="H247" s="16">
        <f t="shared" si="4"/>
        <v>13.5</v>
      </c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</row>
    <row r="248" spans="1:25" s="40" customFormat="1" ht="16.5" thickBot="1" x14ac:dyDescent="0.3">
      <c r="A248" s="38">
        <v>39</v>
      </c>
      <c r="B248" s="39" t="s">
        <v>30</v>
      </c>
      <c r="C248" s="38">
        <v>30</v>
      </c>
      <c r="D248" s="38" t="s">
        <v>297</v>
      </c>
      <c r="E248" s="38" t="s">
        <v>35</v>
      </c>
      <c r="F248" s="38">
        <v>18.89</v>
      </c>
      <c r="G248" s="38"/>
      <c r="H248" s="16">
        <f t="shared" si="4"/>
        <v>18.89</v>
      </c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</row>
    <row r="249" spans="1:25" s="43" customFormat="1" ht="31.5" x14ac:dyDescent="0.25">
      <c r="A249" s="41">
        <v>41</v>
      </c>
      <c r="B249" s="42" t="s">
        <v>119</v>
      </c>
      <c r="C249" s="41">
        <v>30</v>
      </c>
      <c r="D249" s="49" t="s">
        <v>183</v>
      </c>
      <c r="E249" s="41" t="s">
        <v>35</v>
      </c>
      <c r="F249" s="41">
        <v>4.5</v>
      </c>
      <c r="G249" s="41"/>
      <c r="H249" s="16">
        <f t="shared" si="4"/>
        <v>4.5</v>
      </c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</row>
    <row r="250" spans="1:25" s="22" customFormat="1" ht="15.75" x14ac:dyDescent="0.25">
      <c r="A250" s="16">
        <v>41</v>
      </c>
      <c r="B250" s="5" t="s">
        <v>25</v>
      </c>
      <c r="C250" s="16">
        <v>60</v>
      </c>
      <c r="D250" s="16" t="s">
        <v>262</v>
      </c>
      <c r="E250" s="16" t="s">
        <v>35</v>
      </c>
      <c r="F250" s="16">
        <v>3.15</v>
      </c>
      <c r="G250" s="16"/>
      <c r="H250" s="16">
        <f t="shared" si="4"/>
        <v>3.15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</row>
    <row r="251" spans="1:25" s="40" customFormat="1" ht="16.5" thickBot="1" x14ac:dyDescent="0.3">
      <c r="A251" s="38">
        <v>41</v>
      </c>
      <c r="B251" s="39" t="s">
        <v>29</v>
      </c>
      <c r="C251" s="38">
        <v>30</v>
      </c>
      <c r="D251" s="38" t="s">
        <v>315</v>
      </c>
      <c r="E251" s="38" t="s">
        <v>35</v>
      </c>
      <c r="F251" s="38">
        <v>18.149999999999999</v>
      </c>
      <c r="G251" s="38"/>
      <c r="H251" s="16">
        <f t="shared" si="4"/>
        <v>18.149999999999999</v>
      </c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</row>
    <row r="252" spans="1:25" s="43" customFormat="1" ht="15.75" x14ac:dyDescent="0.25">
      <c r="A252" s="41">
        <v>42</v>
      </c>
      <c r="B252" s="42" t="s">
        <v>14</v>
      </c>
      <c r="C252" s="41">
        <v>30</v>
      </c>
      <c r="D252" s="41" t="s">
        <v>64</v>
      </c>
      <c r="E252" s="41" t="s">
        <v>38</v>
      </c>
      <c r="F252" s="41">
        <v>25.74</v>
      </c>
      <c r="G252" s="41"/>
      <c r="H252" s="16">
        <f t="shared" si="4"/>
        <v>25.74</v>
      </c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</row>
    <row r="253" spans="1:25" s="22" customFormat="1" ht="15.75" x14ac:dyDescent="0.25">
      <c r="A253" s="16">
        <v>42</v>
      </c>
      <c r="B253" s="5" t="s">
        <v>120</v>
      </c>
      <c r="C253" s="16">
        <v>35</v>
      </c>
      <c r="D253" s="16" t="s">
        <v>208</v>
      </c>
      <c r="E253" s="16" t="s">
        <v>77</v>
      </c>
      <c r="F253" s="16">
        <v>12.64</v>
      </c>
      <c r="G253" s="16"/>
      <c r="H253" s="16">
        <f>IF(G253=0,F253*2,G253*2)</f>
        <v>25.28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</row>
    <row r="254" spans="1:25" s="22" customFormat="1" ht="15.75" x14ac:dyDescent="0.25">
      <c r="A254" s="16">
        <v>42</v>
      </c>
      <c r="B254" s="5" t="s">
        <v>124</v>
      </c>
      <c r="C254" s="16">
        <v>60</v>
      </c>
      <c r="D254" s="16" t="s">
        <v>51</v>
      </c>
      <c r="E254" s="16" t="s">
        <v>38</v>
      </c>
      <c r="F254" s="16">
        <v>28</v>
      </c>
      <c r="G254" s="16"/>
      <c r="H254" s="16">
        <f t="shared" si="4"/>
        <v>28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</row>
    <row r="255" spans="1:25" s="16" customFormat="1" ht="15.75" x14ac:dyDescent="0.25">
      <c r="A255" s="16">
        <v>42</v>
      </c>
      <c r="B255" s="5" t="s">
        <v>31</v>
      </c>
      <c r="C255" s="16">
        <v>60</v>
      </c>
      <c r="D255" s="16" t="s">
        <v>327</v>
      </c>
      <c r="E255" s="16" t="s">
        <v>77</v>
      </c>
      <c r="F255" s="16">
        <v>25</v>
      </c>
      <c r="H255" s="16">
        <f>IF(G255=0,F255*2,G255*2)</f>
        <v>50</v>
      </c>
    </row>
    <row r="256" spans="1:25" s="22" customFormat="1" ht="15.75" x14ac:dyDescent="0.25">
      <c r="A256" s="16">
        <v>42</v>
      </c>
      <c r="B256" s="5" t="s">
        <v>25</v>
      </c>
      <c r="C256" s="16">
        <v>60</v>
      </c>
      <c r="D256" s="16" t="s">
        <v>263</v>
      </c>
      <c r="E256" s="16" t="s">
        <v>77</v>
      </c>
      <c r="F256" s="16">
        <v>16.739999999999998</v>
      </c>
      <c r="G256" s="16"/>
      <c r="H256" s="16">
        <f>IF(G256=0,F256*2,G256*2)</f>
        <v>33.479999999999997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</row>
    <row r="257" spans="1:23" s="40" customFormat="1" ht="16.5" thickBot="1" x14ac:dyDescent="0.3">
      <c r="A257" s="38">
        <v>42</v>
      </c>
      <c r="B257" s="39" t="s">
        <v>29</v>
      </c>
      <c r="C257" s="38">
        <v>30</v>
      </c>
      <c r="D257" s="38" t="s">
        <v>316</v>
      </c>
      <c r="E257" s="38" t="s">
        <v>38</v>
      </c>
      <c r="F257" s="38">
        <v>13.1</v>
      </c>
      <c r="G257" s="38"/>
      <c r="H257" s="16">
        <f t="shared" ref="H257:H262" si="5">IF(G257=0,F257,G257)</f>
        <v>13.1</v>
      </c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</row>
    <row r="258" spans="1:23" s="43" customFormat="1" ht="15.75" x14ac:dyDescent="0.25">
      <c r="A258" s="41">
        <v>43</v>
      </c>
      <c r="B258" s="42" t="s">
        <v>14</v>
      </c>
      <c r="C258" s="41">
        <v>30</v>
      </c>
      <c r="D258" s="41" t="s">
        <v>177</v>
      </c>
      <c r="E258" s="41" t="s">
        <v>35</v>
      </c>
      <c r="F258" s="41">
        <v>3.28</v>
      </c>
      <c r="G258" s="41"/>
      <c r="H258" s="16">
        <f t="shared" si="5"/>
        <v>3.28</v>
      </c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</row>
    <row r="259" spans="1:23" s="22" customFormat="1" ht="15.75" x14ac:dyDescent="0.25">
      <c r="A259" s="16">
        <v>43</v>
      </c>
      <c r="B259" s="5" t="s">
        <v>119</v>
      </c>
      <c r="C259" s="16">
        <v>30</v>
      </c>
      <c r="D259" s="16" t="s">
        <v>40</v>
      </c>
      <c r="E259" s="16" t="s">
        <v>35</v>
      </c>
      <c r="F259" s="16">
        <v>1.04</v>
      </c>
      <c r="G259" s="16"/>
      <c r="H259" s="16">
        <f t="shared" si="5"/>
        <v>1.04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r="260" spans="1:23" s="22" customFormat="1" ht="15.75" x14ac:dyDescent="0.25">
      <c r="A260" s="16">
        <v>43</v>
      </c>
      <c r="B260" s="5" t="s">
        <v>120</v>
      </c>
      <c r="C260" s="16">
        <v>35</v>
      </c>
      <c r="D260" s="16" t="s">
        <v>40</v>
      </c>
      <c r="E260" s="16" t="s">
        <v>74</v>
      </c>
      <c r="F260" s="16">
        <v>6.64</v>
      </c>
      <c r="G260" s="16"/>
      <c r="H260" s="16">
        <f>IF(G260=0,F260/4,G260/4)</f>
        <v>1.66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r="261" spans="1:23" s="22" customFormat="1" ht="15.75" x14ac:dyDescent="0.25">
      <c r="A261" s="16">
        <v>43</v>
      </c>
      <c r="B261" s="5" t="s">
        <v>26</v>
      </c>
      <c r="C261" s="16">
        <v>30</v>
      </c>
      <c r="D261" s="16" t="s">
        <v>40</v>
      </c>
      <c r="E261" s="16" t="s">
        <v>74</v>
      </c>
      <c r="F261" s="16">
        <v>4.45</v>
      </c>
      <c r="G261" s="16"/>
      <c r="H261" s="16">
        <f>IF(G261=0,F261/4,G261/4)</f>
        <v>1.1125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 spans="1:23" s="22" customFormat="1" ht="15.75" x14ac:dyDescent="0.25">
      <c r="A262" s="16">
        <v>43</v>
      </c>
      <c r="B262" s="5" t="s">
        <v>26</v>
      </c>
      <c r="C262" s="16">
        <v>30</v>
      </c>
      <c r="D262" s="16" t="s">
        <v>177</v>
      </c>
      <c r="E262" s="16" t="s">
        <v>35</v>
      </c>
      <c r="F262" s="16">
        <v>2.85</v>
      </c>
      <c r="G262" s="16"/>
      <c r="H262" s="16">
        <f t="shared" si="5"/>
        <v>2.85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 spans="1:23" s="22" customFormat="1" ht="15.75" x14ac:dyDescent="0.25">
      <c r="A263" s="16">
        <v>43</v>
      </c>
      <c r="B263" s="5" t="s">
        <v>32</v>
      </c>
      <c r="C263" s="16">
        <v>60</v>
      </c>
      <c r="D263" s="16" t="s">
        <v>288</v>
      </c>
      <c r="E263" s="16" t="s">
        <v>74</v>
      </c>
      <c r="F263" s="16">
        <v>5.5</v>
      </c>
      <c r="G263" s="16"/>
      <c r="H263" s="16">
        <f>IF(G263=0,F263/4,G263/4)</f>
        <v>1.375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r="264" spans="1:23" s="22" customFormat="1" ht="15.75" x14ac:dyDescent="0.25">
      <c r="A264" s="16">
        <v>43</v>
      </c>
      <c r="B264" s="5" t="s">
        <v>25</v>
      </c>
      <c r="C264" s="16">
        <v>60</v>
      </c>
      <c r="D264" s="16" t="s">
        <v>264</v>
      </c>
      <c r="E264" s="16" t="s">
        <v>61</v>
      </c>
      <c r="F264" s="16">
        <v>4.6399999999999997</v>
      </c>
      <c r="G264" s="16"/>
      <c r="H264" s="16">
        <f>IF(G264=0,F264/2,G264/2)</f>
        <v>2.3199999999999998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r="265" spans="1:23" s="40" customFormat="1" ht="16.5" thickBot="1" x14ac:dyDescent="0.3">
      <c r="A265" s="38">
        <v>43</v>
      </c>
      <c r="B265" s="39" t="s">
        <v>29</v>
      </c>
      <c r="C265" s="38">
        <v>30</v>
      </c>
      <c r="D265" s="38" t="s">
        <v>317</v>
      </c>
      <c r="E265" s="38" t="s">
        <v>74</v>
      </c>
      <c r="F265" s="38">
        <v>3.5</v>
      </c>
      <c r="G265" s="38"/>
      <c r="H265" s="16">
        <f>IF(G265=0,F265/4,G265/4)</f>
        <v>0.875</v>
      </c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</row>
    <row r="266" spans="1:23" x14ac:dyDescent="0.3">
      <c r="A266" s="55"/>
      <c r="C266" s="7"/>
      <c r="D266" s="7"/>
      <c r="E266" s="7"/>
      <c r="F266" s="56"/>
      <c r="H266" s="56"/>
      <c r="I266" s="56"/>
      <c r="J266" s="57"/>
    </row>
    <row r="267" spans="1:23" x14ac:dyDescent="0.3">
      <c r="A267" s="55"/>
      <c r="C267" s="7"/>
      <c r="D267" s="7"/>
      <c r="E267" s="7"/>
      <c r="F267" s="56"/>
      <c r="H267" s="56"/>
      <c r="I267" s="56"/>
      <c r="J267" s="57"/>
    </row>
    <row r="268" spans="1:23" x14ac:dyDescent="0.3">
      <c r="A268" s="55"/>
      <c r="C268" s="7"/>
      <c r="D268" s="7"/>
      <c r="E268" s="7"/>
      <c r="F268" s="56"/>
      <c r="H268" s="56"/>
      <c r="I268" s="56"/>
      <c r="J268" s="57"/>
    </row>
    <row r="269" spans="1:23" x14ac:dyDescent="0.3">
      <c r="A269" s="55"/>
      <c r="C269" s="7"/>
      <c r="D269" s="7"/>
      <c r="E269" s="7"/>
      <c r="F269" s="56"/>
      <c r="G269" s="7"/>
      <c r="H269" s="56"/>
      <c r="I269" s="56"/>
      <c r="J269" s="57"/>
    </row>
    <row r="270" spans="1:23" x14ac:dyDescent="0.3">
      <c r="A270" s="55"/>
      <c r="C270" s="7"/>
      <c r="D270" s="7"/>
      <c r="E270" s="7"/>
      <c r="F270" s="56"/>
      <c r="G270" s="7"/>
      <c r="H270" s="56"/>
      <c r="I270" s="56"/>
      <c r="J270" s="57"/>
    </row>
    <row r="271" spans="1:23" x14ac:dyDescent="0.3">
      <c r="A271" s="55"/>
      <c r="C271" s="7"/>
      <c r="D271" s="7"/>
      <c r="E271" s="7"/>
      <c r="F271" s="56"/>
      <c r="H271" s="56"/>
      <c r="I271" s="56"/>
      <c r="J271" s="57"/>
    </row>
    <row r="272" spans="1:23" x14ac:dyDescent="0.3">
      <c r="A272" s="55"/>
      <c r="C272" s="7"/>
      <c r="D272" s="7"/>
      <c r="E272" s="7"/>
      <c r="F272" s="56"/>
      <c r="H272" s="56"/>
      <c r="I272" s="56"/>
      <c r="J272" s="57"/>
    </row>
    <row r="273" spans="1:10" s="52" customFormat="1" x14ac:dyDescent="0.3">
      <c r="A273" s="55"/>
      <c r="C273" s="7"/>
      <c r="D273" s="7"/>
      <c r="E273" s="7"/>
      <c r="F273" s="56"/>
      <c r="H273" s="56"/>
      <c r="I273" s="56"/>
      <c r="J273" s="57"/>
    </row>
    <row r="274" spans="1:10" s="52" customFormat="1" x14ac:dyDescent="0.3">
      <c r="A274" s="55"/>
      <c r="C274" s="7"/>
      <c r="D274" s="7"/>
      <c r="E274" s="7"/>
      <c r="F274" s="56"/>
      <c r="H274" s="56"/>
      <c r="I274" s="56"/>
      <c r="J274" s="57"/>
    </row>
    <row r="275" spans="1:10" s="52" customFormat="1" x14ac:dyDescent="0.3">
      <c r="A275" s="55"/>
      <c r="C275" s="7"/>
      <c r="D275" s="7"/>
      <c r="E275" s="7"/>
      <c r="F275" s="56"/>
      <c r="H275" s="56"/>
      <c r="I275" s="56"/>
      <c r="J275" s="57"/>
    </row>
    <row r="276" spans="1:10" s="52" customFormat="1" x14ac:dyDescent="0.3">
      <c r="A276" s="55"/>
      <c r="C276" s="7"/>
      <c r="D276" s="7"/>
      <c r="E276" s="7"/>
      <c r="F276" s="56"/>
      <c r="H276" s="56"/>
      <c r="I276" s="56"/>
      <c r="J276" s="57"/>
    </row>
    <row r="277" spans="1:10" s="52" customFormat="1" x14ac:dyDescent="0.3">
      <c r="A277" s="55"/>
      <c r="C277" s="7"/>
      <c r="D277" s="7"/>
      <c r="E277" s="7"/>
      <c r="F277" s="56"/>
      <c r="H277" s="56"/>
      <c r="I277" s="56"/>
      <c r="J277" s="57"/>
    </row>
    <row r="278" spans="1:10" s="52" customFormat="1" x14ac:dyDescent="0.3">
      <c r="A278" s="55"/>
      <c r="C278" s="7"/>
      <c r="D278" s="7"/>
      <c r="E278" s="7"/>
      <c r="F278" s="56"/>
      <c r="H278" s="56"/>
      <c r="I278" s="56"/>
      <c r="J278" s="57"/>
    </row>
    <row r="279" spans="1:10" s="52" customFormat="1" x14ac:dyDescent="0.3">
      <c r="A279" s="55"/>
      <c r="C279" s="7"/>
      <c r="D279" s="7"/>
      <c r="E279" s="7"/>
      <c r="F279" s="56"/>
      <c r="H279" s="56"/>
      <c r="I279" s="56"/>
      <c r="J279" s="57"/>
    </row>
    <row r="280" spans="1:10" s="52" customFormat="1" x14ac:dyDescent="0.3">
      <c r="A280" s="55"/>
      <c r="C280" s="7"/>
      <c r="D280" s="7"/>
      <c r="E280" s="7"/>
      <c r="F280" s="56"/>
      <c r="H280" s="56"/>
      <c r="I280" s="56"/>
      <c r="J280" s="57"/>
    </row>
    <row r="281" spans="1:10" s="52" customFormat="1" x14ac:dyDescent="0.3">
      <c r="A281" s="55"/>
      <c r="C281" s="7"/>
      <c r="D281" s="7"/>
      <c r="E281" s="7"/>
      <c r="F281" s="56"/>
      <c r="H281" s="56"/>
      <c r="I281" s="56"/>
      <c r="J281" s="57"/>
    </row>
    <row r="282" spans="1:10" s="52" customFormat="1" x14ac:dyDescent="0.3">
      <c r="A282" s="55"/>
      <c r="C282" s="7"/>
      <c r="D282" s="7"/>
      <c r="E282" s="7"/>
      <c r="F282" s="56"/>
      <c r="G282" s="7"/>
      <c r="H282" s="56"/>
      <c r="I282" s="56"/>
      <c r="J282" s="57"/>
    </row>
    <row r="283" spans="1:10" s="52" customFormat="1" x14ac:dyDescent="0.3">
      <c r="A283" s="55"/>
      <c r="C283" s="7"/>
      <c r="D283" s="7"/>
      <c r="E283" s="7"/>
      <c r="F283" s="56"/>
      <c r="G283" s="7"/>
      <c r="H283" s="56"/>
      <c r="I283" s="56"/>
      <c r="J283" s="57"/>
    </row>
    <row r="284" spans="1:10" s="52" customFormat="1" x14ac:dyDescent="0.3">
      <c r="A284" s="55"/>
      <c r="C284" s="7"/>
      <c r="D284" s="7"/>
      <c r="E284" s="7"/>
      <c r="F284" s="56"/>
      <c r="H284" s="56"/>
      <c r="I284" s="56"/>
      <c r="J284" s="57"/>
    </row>
    <row r="285" spans="1:10" s="52" customFormat="1" x14ac:dyDescent="0.3">
      <c r="A285" s="55"/>
      <c r="C285" s="7"/>
      <c r="D285" s="7"/>
      <c r="E285" s="7"/>
      <c r="F285" s="56"/>
      <c r="H285" s="56"/>
      <c r="I285" s="56"/>
      <c r="J285" s="57"/>
    </row>
    <row r="286" spans="1:10" s="52" customFormat="1" x14ac:dyDescent="0.3">
      <c r="A286" s="55"/>
      <c r="C286" s="7"/>
      <c r="D286" s="7"/>
      <c r="E286" s="7"/>
      <c r="F286" s="56"/>
      <c r="H286" s="56"/>
      <c r="I286" s="56"/>
      <c r="J286" s="57"/>
    </row>
    <row r="287" spans="1:10" s="52" customFormat="1" x14ac:dyDescent="0.3">
      <c r="A287" s="55"/>
      <c r="C287" s="7"/>
      <c r="D287" s="7"/>
      <c r="E287" s="7"/>
      <c r="F287" s="56"/>
      <c r="H287" s="56"/>
      <c r="I287" s="56"/>
      <c r="J287" s="57"/>
    </row>
    <row r="288" spans="1:10" s="52" customFormat="1" x14ac:dyDescent="0.3">
      <c r="A288" s="55"/>
      <c r="C288" s="7"/>
      <c r="D288" s="7"/>
      <c r="E288" s="7"/>
      <c r="F288" s="56"/>
      <c r="H288" s="56"/>
      <c r="I288" s="56"/>
      <c r="J288" s="57"/>
    </row>
    <row r="289" spans="1:10" s="52" customFormat="1" x14ac:dyDescent="0.3">
      <c r="A289" s="55"/>
      <c r="C289" s="7"/>
      <c r="D289" s="7"/>
      <c r="E289" s="7"/>
      <c r="F289" s="56"/>
      <c r="H289" s="56"/>
      <c r="I289" s="56"/>
      <c r="J289" s="57"/>
    </row>
    <row r="290" spans="1:10" s="52" customFormat="1" x14ac:dyDescent="0.3">
      <c r="A290" s="55"/>
      <c r="C290" s="7"/>
      <c r="D290" s="7"/>
      <c r="E290" s="7"/>
      <c r="F290" s="56"/>
      <c r="H290" s="56"/>
      <c r="I290" s="56"/>
      <c r="J290" s="57"/>
    </row>
    <row r="291" spans="1:10" s="52" customFormat="1" x14ac:dyDescent="0.3">
      <c r="A291" s="55"/>
      <c r="C291" s="7"/>
      <c r="D291" s="7"/>
      <c r="E291" s="7"/>
      <c r="F291" s="56"/>
      <c r="H291" s="56"/>
      <c r="I291" s="56"/>
      <c r="J291" s="57"/>
    </row>
    <row r="292" spans="1:10" s="52" customFormat="1" x14ac:dyDescent="0.3">
      <c r="A292" s="55"/>
      <c r="C292" s="7"/>
      <c r="D292" s="7"/>
      <c r="E292" s="7"/>
      <c r="F292" s="56"/>
      <c r="H292" s="56"/>
      <c r="I292" s="56"/>
      <c r="J292" s="57"/>
    </row>
    <row r="293" spans="1:10" s="52" customFormat="1" x14ac:dyDescent="0.3">
      <c r="A293" s="55"/>
      <c r="C293" s="7"/>
      <c r="D293" s="7"/>
      <c r="E293" s="7"/>
      <c r="F293" s="56"/>
      <c r="H293" s="56"/>
      <c r="I293" s="56"/>
      <c r="J293" s="57"/>
    </row>
    <row r="294" spans="1:10" s="52" customFormat="1" x14ac:dyDescent="0.3">
      <c r="A294" s="55"/>
      <c r="C294" s="7"/>
      <c r="D294" s="7"/>
      <c r="E294" s="7"/>
      <c r="F294" s="56"/>
      <c r="G294" s="53"/>
      <c r="H294" s="56"/>
      <c r="I294" s="56"/>
      <c r="J294" s="57"/>
    </row>
    <row r="295" spans="1:10" s="52" customFormat="1" x14ac:dyDescent="0.3">
      <c r="A295" s="55"/>
      <c r="C295" s="7"/>
      <c r="D295" s="7"/>
      <c r="E295" s="7"/>
      <c r="F295" s="56"/>
      <c r="G295" s="53"/>
      <c r="H295" s="56"/>
      <c r="I295" s="56"/>
      <c r="J295" s="57"/>
    </row>
    <row r="296" spans="1:10" s="52" customFormat="1" x14ac:dyDescent="0.3">
      <c r="A296" s="55"/>
      <c r="C296" s="7"/>
      <c r="D296" s="7"/>
      <c r="E296" s="7"/>
      <c r="F296" s="56"/>
      <c r="H296" s="56"/>
      <c r="I296" s="56"/>
      <c r="J296" s="57"/>
    </row>
    <row r="297" spans="1:10" s="52" customFormat="1" x14ac:dyDescent="0.3">
      <c r="A297" s="55"/>
      <c r="C297" s="7"/>
      <c r="D297" s="7"/>
      <c r="E297" s="7"/>
      <c r="F297" s="56"/>
      <c r="H297" s="56"/>
      <c r="I297" s="56"/>
      <c r="J297" s="57"/>
    </row>
    <row r="298" spans="1:10" s="52" customFormat="1" x14ac:dyDescent="0.3">
      <c r="A298" s="55"/>
      <c r="C298" s="7"/>
      <c r="D298" s="7"/>
      <c r="E298" s="7"/>
      <c r="F298" s="56"/>
      <c r="H298" s="56"/>
      <c r="I298" s="56"/>
      <c r="J298" s="57"/>
    </row>
    <row r="299" spans="1:10" s="52" customFormat="1" x14ac:dyDescent="0.3">
      <c r="A299" s="55"/>
      <c r="C299" s="7"/>
      <c r="D299" s="7"/>
      <c r="E299" s="7"/>
      <c r="F299" s="56"/>
      <c r="H299" s="56"/>
      <c r="I299" s="56"/>
      <c r="J299" s="57"/>
    </row>
    <row r="300" spans="1:10" s="52" customFormat="1" x14ac:dyDescent="0.3">
      <c r="A300" s="55"/>
      <c r="C300" s="7"/>
      <c r="D300" s="7"/>
      <c r="E300" s="7"/>
      <c r="F300" s="56"/>
      <c r="H300" s="56"/>
      <c r="I300" s="56"/>
      <c r="J300" s="57"/>
    </row>
    <row r="301" spans="1:10" s="52" customFormat="1" x14ac:dyDescent="0.3">
      <c r="A301" s="55"/>
      <c r="C301" s="7"/>
      <c r="D301" s="7"/>
      <c r="E301" s="7"/>
      <c r="F301" s="56"/>
      <c r="H301" s="56"/>
      <c r="I301" s="56"/>
      <c r="J301" s="57"/>
    </row>
    <row r="302" spans="1:10" s="52" customFormat="1" x14ac:dyDescent="0.3">
      <c r="A302" s="55"/>
      <c r="C302" s="7"/>
      <c r="D302" s="7"/>
      <c r="E302" s="7"/>
      <c r="F302" s="56"/>
      <c r="H302" s="56"/>
      <c r="I302" s="56"/>
      <c r="J302" s="57"/>
    </row>
    <row r="303" spans="1:10" s="52" customFormat="1" x14ac:dyDescent="0.3">
      <c r="A303" s="55"/>
      <c r="C303" s="7"/>
      <c r="D303" s="7"/>
      <c r="E303" s="7"/>
      <c r="F303" s="56"/>
      <c r="H303" s="56"/>
      <c r="I303" s="56"/>
      <c r="J303" s="57"/>
    </row>
    <row r="304" spans="1:10" s="52" customFormat="1" x14ac:dyDescent="0.3">
      <c r="A304" s="55"/>
      <c r="C304" s="7"/>
      <c r="D304" s="7"/>
      <c r="E304" s="7"/>
      <c r="F304" s="56"/>
      <c r="H304" s="56"/>
      <c r="I304" s="56"/>
      <c r="J304" s="57"/>
    </row>
    <row r="305" spans="1:10" s="52" customFormat="1" x14ac:dyDescent="0.3">
      <c r="A305" s="55"/>
      <c r="C305" s="7"/>
      <c r="D305" s="7"/>
      <c r="E305" s="7"/>
      <c r="F305" s="56"/>
      <c r="H305" s="56"/>
      <c r="I305" s="56"/>
      <c r="J305" s="57"/>
    </row>
    <row r="306" spans="1:10" s="52" customFormat="1" x14ac:dyDescent="0.3">
      <c r="A306" s="55"/>
      <c r="C306" s="7"/>
      <c r="D306" s="7"/>
      <c r="E306" s="7"/>
      <c r="F306" s="56"/>
      <c r="H306" s="56"/>
      <c r="I306" s="56"/>
      <c r="J306" s="57"/>
    </row>
    <row r="307" spans="1:10" s="52" customFormat="1" x14ac:dyDescent="0.3">
      <c r="A307" s="55"/>
      <c r="C307" s="7"/>
      <c r="D307" s="7"/>
      <c r="E307" s="7"/>
      <c r="F307" s="56"/>
      <c r="H307" s="56"/>
      <c r="I307" s="56"/>
      <c r="J307" s="57"/>
    </row>
    <row r="308" spans="1:10" s="52" customFormat="1" x14ac:dyDescent="0.3">
      <c r="A308" s="55"/>
      <c r="C308" s="7"/>
      <c r="D308" s="7"/>
      <c r="E308" s="7"/>
      <c r="F308" s="56"/>
      <c r="H308" s="56"/>
      <c r="I308" s="56"/>
      <c r="J308" s="57"/>
    </row>
    <row r="309" spans="1:10" s="52" customFormat="1" x14ac:dyDescent="0.3">
      <c r="A309" s="55"/>
      <c r="C309" s="7"/>
      <c r="D309" s="7"/>
      <c r="E309" s="7"/>
      <c r="F309" s="56"/>
      <c r="H309" s="56"/>
      <c r="I309" s="56"/>
      <c r="J309" s="57"/>
    </row>
    <row r="310" spans="1:10" s="52" customFormat="1" x14ac:dyDescent="0.3">
      <c r="A310" s="55"/>
      <c r="C310" s="7"/>
      <c r="D310" s="7"/>
      <c r="E310" s="7"/>
      <c r="F310" s="56"/>
      <c r="G310" s="7"/>
      <c r="H310" s="56"/>
      <c r="I310" s="56"/>
      <c r="J310" s="57"/>
    </row>
    <row r="311" spans="1:10" s="52" customFormat="1" x14ac:dyDescent="0.3">
      <c r="A311" s="55"/>
      <c r="C311" s="7"/>
      <c r="D311" s="7"/>
      <c r="E311" s="7"/>
      <c r="F311" s="56"/>
      <c r="G311" s="7"/>
      <c r="H311" s="56"/>
      <c r="I311" s="56"/>
      <c r="J311" s="57"/>
    </row>
    <row r="312" spans="1:10" s="52" customFormat="1" x14ac:dyDescent="0.3">
      <c r="A312" s="55"/>
      <c r="C312" s="7"/>
      <c r="D312" s="7"/>
      <c r="E312" s="7"/>
      <c r="F312" s="56"/>
      <c r="H312" s="56"/>
      <c r="I312" s="56"/>
      <c r="J312" s="57"/>
    </row>
    <row r="313" spans="1:10" s="52" customFormat="1" x14ac:dyDescent="0.3">
      <c r="A313" s="55"/>
      <c r="C313" s="7"/>
      <c r="D313" s="7"/>
      <c r="E313" s="7"/>
      <c r="F313" s="56"/>
      <c r="H313" s="56"/>
      <c r="I313" s="56"/>
      <c r="J313" s="57"/>
    </row>
    <row r="314" spans="1:10" s="52" customFormat="1" x14ac:dyDescent="0.3">
      <c r="A314" s="55"/>
      <c r="C314" s="7"/>
      <c r="D314" s="7"/>
      <c r="E314" s="7"/>
      <c r="F314" s="56"/>
      <c r="H314" s="56"/>
      <c r="I314" s="56"/>
      <c r="J314" s="57"/>
    </row>
    <row r="315" spans="1:10" s="52" customFormat="1" x14ac:dyDescent="0.3">
      <c r="A315" s="55"/>
      <c r="C315" s="7"/>
      <c r="D315" s="7"/>
      <c r="E315" s="7"/>
      <c r="F315" s="56"/>
      <c r="H315" s="56"/>
      <c r="I315" s="56"/>
      <c r="J315" s="57"/>
    </row>
    <row r="316" spans="1:10" s="52" customFormat="1" x14ac:dyDescent="0.3">
      <c r="A316" s="55"/>
      <c r="C316" s="7"/>
      <c r="D316" s="7"/>
      <c r="E316" s="7"/>
      <c r="F316" s="56"/>
      <c r="H316" s="56"/>
      <c r="I316" s="56"/>
      <c r="J316" s="57"/>
    </row>
    <row r="317" spans="1:10" s="52" customFormat="1" x14ac:dyDescent="0.3">
      <c r="A317" s="55"/>
      <c r="C317" s="7"/>
      <c r="D317" s="7"/>
      <c r="E317" s="7"/>
      <c r="F317" s="56"/>
      <c r="H317" s="56"/>
      <c r="I317" s="56"/>
      <c r="J317" s="57"/>
    </row>
    <row r="318" spans="1:10" s="52" customFormat="1" x14ac:dyDescent="0.3">
      <c r="A318" s="55"/>
      <c r="C318" s="7"/>
      <c r="D318" s="7"/>
      <c r="E318" s="7"/>
      <c r="F318" s="56"/>
      <c r="H318" s="56"/>
      <c r="I318" s="56"/>
      <c r="J318" s="57"/>
    </row>
    <row r="319" spans="1:10" s="52" customFormat="1" x14ac:dyDescent="0.3">
      <c r="A319" s="55"/>
      <c r="C319" s="7"/>
      <c r="D319" s="7"/>
      <c r="E319" s="7"/>
      <c r="F319" s="56"/>
      <c r="H319" s="56"/>
      <c r="I319" s="56"/>
      <c r="J319" s="57"/>
    </row>
    <row r="320" spans="1:10" s="52" customFormat="1" x14ac:dyDescent="0.3">
      <c r="A320" s="55"/>
      <c r="C320" s="7"/>
      <c r="D320" s="7"/>
      <c r="E320" s="7"/>
      <c r="F320" s="56"/>
      <c r="H320" s="56"/>
      <c r="I320" s="56"/>
      <c r="J320" s="57"/>
    </row>
    <row r="321" spans="1:10" s="52" customFormat="1" x14ac:dyDescent="0.3">
      <c r="A321" s="55"/>
      <c r="C321" s="7"/>
      <c r="D321" s="7"/>
      <c r="E321" s="7"/>
      <c r="F321" s="56"/>
      <c r="H321" s="56"/>
      <c r="I321" s="56"/>
      <c r="J321" s="57"/>
    </row>
    <row r="322" spans="1:10" s="52" customFormat="1" x14ac:dyDescent="0.3">
      <c r="A322" s="55"/>
      <c r="C322" s="7"/>
      <c r="D322" s="7"/>
      <c r="E322" s="7"/>
      <c r="F322" s="56"/>
      <c r="H322" s="56"/>
      <c r="I322" s="56"/>
      <c r="J322" s="57"/>
    </row>
    <row r="323" spans="1:10" s="52" customFormat="1" x14ac:dyDescent="0.3">
      <c r="A323" s="55"/>
      <c r="C323" s="7"/>
      <c r="D323" s="7"/>
      <c r="E323" s="7"/>
      <c r="F323" s="56"/>
      <c r="H323" s="56"/>
      <c r="I323" s="56"/>
      <c r="J323" s="57"/>
    </row>
    <row r="324" spans="1:10" s="52" customFormat="1" x14ac:dyDescent="0.3">
      <c r="A324" s="55"/>
      <c r="C324" s="7"/>
      <c r="D324" s="7"/>
      <c r="E324" s="7"/>
      <c r="F324" s="56"/>
      <c r="H324" s="56"/>
      <c r="I324" s="56"/>
      <c r="J324" s="57"/>
    </row>
    <row r="325" spans="1:10" s="52" customFormat="1" x14ac:dyDescent="0.3">
      <c r="A325" s="55"/>
      <c r="C325" s="7"/>
      <c r="D325" s="7"/>
      <c r="E325" s="7"/>
      <c r="F325" s="56"/>
      <c r="H325" s="56"/>
      <c r="I325" s="56"/>
      <c r="J325" s="57"/>
    </row>
    <row r="326" spans="1:10" s="52" customFormat="1" x14ac:dyDescent="0.3">
      <c r="A326" s="55"/>
      <c r="C326" s="7"/>
      <c r="D326" s="7"/>
      <c r="E326" s="7"/>
      <c r="F326" s="56"/>
      <c r="H326" s="56"/>
      <c r="I326" s="56"/>
      <c r="J326" s="57"/>
    </row>
    <row r="327" spans="1:10" s="52" customFormat="1" x14ac:dyDescent="0.3">
      <c r="A327" s="54"/>
      <c r="C327" s="7"/>
      <c r="D327" s="7"/>
      <c r="E327" s="7"/>
      <c r="F327" s="56"/>
      <c r="H327" s="56"/>
      <c r="I327" s="56"/>
      <c r="J327" s="57"/>
    </row>
    <row r="328" spans="1:10" s="52" customFormat="1" x14ac:dyDescent="0.3">
      <c r="A328" s="54"/>
      <c r="C328" s="7"/>
      <c r="D328" s="7"/>
      <c r="E328" s="7"/>
      <c r="F328" s="56"/>
      <c r="H328" s="56"/>
      <c r="I328" s="56"/>
      <c r="J328" s="57"/>
    </row>
    <row r="329" spans="1:10" s="52" customFormat="1" x14ac:dyDescent="0.3">
      <c r="A329" s="55"/>
      <c r="C329" s="7"/>
      <c r="D329" s="7"/>
      <c r="E329" s="7"/>
      <c r="F329" s="56"/>
      <c r="H329" s="56"/>
      <c r="I329" s="56"/>
      <c r="J329" s="57"/>
    </row>
    <row r="330" spans="1:10" s="52" customFormat="1" x14ac:dyDescent="0.3">
      <c r="A330" s="55"/>
      <c r="C330" s="7"/>
      <c r="D330" s="7"/>
      <c r="E330" s="7"/>
      <c r="F330" s="56"/>
      <c r="H330" s="56"/>
      <c r="I330" s="56"/>
      <c r="J330" s="57"/>
    </row>
    <row r="331" spans="1:10" s="52" customFormat="1" x14ac:dyDescent="0.3">
      <c r="A331" s="55"/>
      <c r="C331" s="7"/>
      <c r="D331" s="7"/>
      <c r="E331" s="7"/>
      <c r="F331" s="56"/>
      <c r="H331" s="56"/>
      <c r="I331" s="56"/>
      <c r="J331" s="57"/>
    </row>
    <row r="332" spans="1:10" s="52" customFormat="1" x14ac:dyDescent="0.3">
      <c r="A332" s="55"/>
      <c r="C332" s="7"/>
      <c r="D332" s="7"/>
      <c r="E332" s="7"/>
      <c r="F332" s="56"/>
      <c r="H332" s="56"/>
      <c r="I332" s="56"/>
      <c r="J332" s="57"/>
    </row>
    <row r="333" spans="1:10" s="52" customFormat="1" x14ac:dyDescent="0.3">
      <c r="A333" s="55"/>
      <c r="C333" s="7"/>
      <c r="D333" s="7"/>
      <c r="E333" s="7"/>
      <c r="F333" s="56"/>
      <c r="H333" s="56"/>
      <c r="I333" s="56"/>
      <c r="J333" s="57"/>
    </row>
    <row r="334" spans="1:10" s="52" customFormat="1" x14ac:dyDescent="0.3">
      <c r="A334" s="55"/>
      <c r="C334" s="7"/>
      <c r="D334" s="7"/>
      <c r="E334" s="7"/>
      <c r="F334" s="56"/>
      <c r="H334" s="56"/>
      <c r="I334" s="56"/>
      <c r="J334" s="57"/>
    </row>
    <row r="335" spans="1:10" s="52" customFormat="1" x14ac:dyDescent="0.3">
      <c r="A335" s="55"/>
      <c r="C335" s="7"/>
      <c r="D335" s="7"/>
      <c r="E335" s="7"/>
      <c r="F335" s="56"/>
      <c r="H335" s="56"/>
      <c r="I335" s="56"/>
      <c r="J335" s="57"/>
    </row>
    <row r="336" spans="1:10" s="52" customFormat="1" x14ac:dyDescent="0.3">
      <c r="A336" s="55"/>
      <c r="C336" s="7"/>
      <c r="D336" s="7"/>
      <c r="E336" s="7"/>
      <c r="F336" s="56"/>
      <c r="H336" s="56"/>
      <c r="I336" s="56"/>
      <c r="J336" s="57"/>
    </row>
    <row r="337" spans="1:10" s="52" customFormat="1" x14ac:dyDescent="0.3">
      <c r="A337" s="55"/>
      <c r="C337" s="7"/>
      <c r="D337" s="7"/>
      <c r="E337" s="7"/>
      <c r="F337" s="56"/>
      <c r="H337" s="56"/>
      <c r="I337" s="56"/>
      <c r="J337" s="57"/>
    </row>
    <row r="338" spans="1:10" s="52" customFormat="1" x14ac:dyDescent="0.3">
      <c r="A338" s="55"/>
      <c r="C338" s="7"/>
      <c r="D338" s="7"/>
      <c r="E338" s="7"/>
      <c r="F338" s="56"/>
      <c r="H338" s="56"/>
      <c r="I338" s="56"/>
      <c r="J338" s="57"/>
    </row>
    <row r="339" spans="1:10" s="52" customFormat="1" x14ac:dyDescent="0.3">
      <c r="A339" s="55"/>
      <c r="C339" s="7"/>
      <c r="D339" s="7"/>
      <c r="E339" s="7"/>
      <c r="F339" s="56"/>
      <c r="H339" s="56"/>
      <c r="I339" s="56"/>
      <c r="J339" s="57"/>
    </row>
    <row r="340" spans="1:10" s="52" customFormat="1" x14ac:dyDescent="0.3">
      <c r="A340" s="55"/>
      <c r="C340" s="7"/>
      <c r="D340" s="7"/>
      <c r="E340" s="7"/>
      <c r="F340" s="56"/>
      <c r="H340" s="56"/>
      <c r="I340" s="56"/>
      <c r="J340" s="57"/>
    </row>
    <row r="341" spans="1:10" s="52" customFormat="1" x14ac:dyDescent="0.3">
      <c r="A341" s="55"/>
      <c r="C341" s="7"/>
      <c r="D341" s="7"/>
      <c r="E341" s="7"/>
      <c r="F341" s="56"/>
      <c r="H341" s="56"/>
      <c r="I341" s="56"/>
      <c r="J341" s="57"/>
    </row>
    <row r="342" spans="1:10" s="52" customFormat="1" x14ac:dyDescent="0.3">
      <c r="A342" s="55"/>
      <c r="C342" s="7"/>
      <c r="D342" s="7"/>
      <c r="E342" s="7"/>
      <c r="F342" s="56"/>
      <c r="H342" s="56"/>
      <c r="I342" s="56"/>
      <c r="J342" s="57"/>
    </row>
    <row r="343" spans="1:10" s="52" customFormat="1" x14ac:dyDescent="0.3">
      <c r="A343" s="55"/>
      <c r="C343" s="7"/>
      <c r="D343" s="7"/>
      <c r="E343" s="7"/>
      <c r="F343" s="56"/>
      <c r="H343" s="56"/>
      <c r="I343" s="56"/>
      <c r="J343" s="57"/>
    </row>
    <row r="344" spans="1:10" s="52" customFormat="1" x14ac:dyDescent="0.3">
      <c r="A344" s="55"/>
      <c r="C344" s="7"/>
      <c r="D344" s="7"/>
      <c r="E344" s="7"/>
      <c r="F344" s="56"/>
      <c r="H344" s="56"/>
      <c r="I344" s="56"/>
      <c r="J344" s="57"/>
    </row>
    <row r="345" spans="1:10" s="52" customFormat="1" x14ac:dyDescent="0.3">
      <c r="A345" s="55"/>
      <c r="C345" s="7"/>
      <c r="D345" s="7"/>
      <c r="E345" s="7"/>
      <c r="F345" s="56"/>
      <c r="H345" s="56"/>
      <c r="I345" s="56"/>
      <c r="J345" s="57"/>
    </row>
    <row r="346" spans="1:10" s="52" customFormat="1" x14ac:dyDescent="0.3">
      <c r="A346" s="55"/>
      <c r="C346" s="7"/>
      <c r="D346" s="7"/>
      <c r="E346" s="7"/>
      <c r="F346" s="56"/>
      <c r="H346" s="56"/>
      <c r="I346" s="56"/>
      <c r="J346" s="57"/>
    </row>
    <row r="347" spans="1:10" s="52" customFormat="1" x14ac:dyDescent="0.3">
      <c r="A347" s="55"/>
      <c r="C347" s="7"/>
      <c r="D347" s="7"/>
      <c r="E347" s="7"/>
      <c r="F347" s="56"/>
      <c r="H347" s="56"/>
      <c r="I347" s="56"/>
      <c r="J347" s="57"/>
    </row>
    <row r="348" spans="1:10" s="52" customFormat="1" x14ac:dyDescent="0.3">
      <c r="A348" s="55"/>
      <c r="C348" s="7"/>
      <c r="D348" s="7"/>
      <c r="E348" s="7"/>
      <c r="F348" s="56"/>
      <c r="H348" s="56"/>
      <c r="I348" s="56"/>
      <c r="J348" s="57"/>
    </row>
    <row r="349" spans="1:10" s="52" customFormat="1" x14ac:dyDescent="0.3">
      <c r="A349" s="55"/>
      <c r="C349" s="7"/>
      <c r="D349" s="7"/>
      <c r="E349" s="7"/>
      <c r="F349" s="56"/>
      <c r="H349" s="56"/>
      <c r="I349" s="56"/>
      <c r="J349" s="57"/>
    </row>
    <row r="350" spans="1:10" s="52" customFormat="1" x14ac:dyDescent="0.3">
      <c r="A350" s="55"/>
      <c r="C350" s="7"/>
      <c r="D350" s="7"/>
      <c r="E350" s="7"/>
      <c r="F350" s="56"/>
      <c r="H350" s="56"/>
      <c r="I350" s="56"/>
      <c r="J350" s="57"/>
    </row>
    <row r="351" spans="1:10" s="52" customFormat="1" x14ac:dyDescent="0.3">
      <c r="A351" s="55"/>
      <c r="C351" s="7"/>
      <c r="D351" s="7"/>
      <c r="E351" s="7"/>
      <c r="F351" s="56"/>
      <c r="H351" s="56"/>
      <c r="I351" s="56"/>
      <c r="J351" s="57"/>
    </row>
    <row r="352" spans="1:10" s="52" customFormat="1" x14ac:dyDescent="0.3">
      <c r="A352" s="55"/>
      <c r="C352" s="7"/>
      <c r="D352" s="7"/>
      <c r="E352" s="7"/>
      <c r="F352" s="56"/>
      <c r="H352" s="56"/>
      <c r="I352" s="56"/>
      <c r="J352" s="57"/>
    </row>
    <row r="353" spans="1:10" s="52" customFormat="1" x14ac:dyDescent="0.3">
      <c r="A353" s="55"/>
      <c r="C353" s="7"/>
      <c r="D353" s="7"/>
      <c r="E353" s="7"/>
      <c r="F353" s="56"/>
      <c r="H353" s="56"/>
      <c r="I353" s="56"/>
      <c r="J353" s="57"/>
    </row>
    <row r="354" spans="1:10" s="52" customFormat="1" x14ac:dyDescent="0.3">
      <c r="A354" s="55"/>
      <c r="C354" s="7"/>
      <c r="D354" s="7"/>
      <c r="E354" s="7"/>
      <c r="F354" s="56"/>
      <c r="H354" s="56"/>
      <c r="I354" s="56"/>
      <c r="J354" s="57"/>
    </row>
    <row r="355" spans="1:10" s="52" customFormat="1" x14ac:dyDescent="0.3">
      <c r="A355" s="55"/>
      <c r="C355" s="7"/>
      <c r="D355" s="7"/>
      <c r="E355" s="7"/>
      <c r="F355" s="56"/>
      <c r="H355" s="56"/>
      <c r="I355" s="56"/>
      <c r="J355" s="57"/>
    </row>
    <row r="356" spans="1:10" s="52" customFormat="1" x14ac:dyDescent="0.3">
      <c r="A356" s="55"/>
      <c r="C356" s="7"/>
      <c r="D356" s="7"/>
      <c r="E356" s="7"/>
      <c r="F356" s="56"/>
      <c r="H356" s="56"/>
      <c r="I356" s="56"/>
      <c r="J356" s="57"/>
    </row>
    <row r="357" spans="1:10" s="52" customFormat="1" x14ac:dyDescent="0.3">
      <c r="A357" s="55"/>
      <c r="C357" s="7"/>
      <c r="D357" s="7"/>
      <c r="E357" s="7"/>
      <c r="F357" s="56"/>
      <c r="H357" s="56"/>
      <c r="I357" s="56"/>
      <c r="J357" s="57"/>
    </row>
    <row r="358" spans="1:10" s="52" customFormat="1" x14ac:dyDescent="0.3">
      <c r="A358" s="55"/>
      <c r="C358" s="7"/>
      <c r="D358" s="7"/>
      <c r="E358" s="7"/>
      <c r="F358" s="56"/>
      <c r="H358" s="56"/>
      <c r="I358" s="56"/>
      <c r="J358" s="57"/>
    </row>
    <row r="359" spans="1:10" s="52" customFormat="1" x14ac:dyDescent="0.3">
      <c r="A359" s="55"/>
      <c r="C359" s="7"/>
      <c r="D359" s="7"/>
      <c r="E359" s="7"/>
      <c r="F359" s="56"/>
      <c r="G359" s="53"/>
      <c r="H359" s="57"/>
      <c r="I359" s="57"/>
      <c r="J359" s="57"/>
    </row>
    <row r="360" spans="1:10" s="52" customFormat="1" x14ac:dyDescent="0.3">
      <c r="A360" s="55"/>
      <c r="C360" s="7"/>
      <c r="D360" s="7"/>
      <c r="E360" s="7"/>
      <c r="F360" s="56"/>
      <c r="H360" s="56"/>
      <c r="I360" s="56"/>
      <c r="J360" s="57"/>
    </row>
    <row r="361" spans="1:10" s="52" customFormat="1" x14ac:dyDescent="0.3">
      <c r="A361" s="55"/>
      <c r="C361" s="7"/>
      <c r="D361" s="7"/>
      <c r="E361" s="7"/>
      <c r="F361" s="56"/>
      <c r="H361" s="56"/>
      <c r="I361" s="56"/>
      <c r="J361" s="57"/>
    </row>
    <row r="362" spans="1:10" s="52" customFormat="1" x14ac:dyDescent="0.3">
      <c r="A362" s="55"/>
      <c r="C362" s="7"/>
      <c r="D362" s="7"/>
      <c r="E362" s="7"/>
      <c r="F362" s="56"/>
      <c r="H362" s="56"/>
      <c r="I362" s="56"/>
      <c r="J362" s="57"/>
    </row>
    <row r="363" spans="1:10" s="52" customFormat="1" x14ac:dyDescent="0.3">
      <c r="A363" s="55"/>
      <c r="C363" s="7"/>
      <c r="D363" s="7"/>
      <c r="E363" s="7"/>
      <c r="F363" s="56"/>
      <c r="H363" s="56"/>
      <c r="I363" s="56"/>
      <c r="J363" s="57"/>
    </row>
    <row r="364" spans="1:10" s="52" customFormat="1" x14ac:dyDescent="0.3">
      <c r="A364" s="54"/>
      <c r="C364" s="7"/>
      <c r="D364" s="7"/>
      <c r="E364" s="7"/>
      <c r="H364" s="56"/>
      <c r="I364" s="56"/>
      <c r="J364" s="57"/>
    </row>
    <row r="365" spans="1:10" s="52" customFormat="1" x14ac:dyDescent="0.3">
      <c r="A365" s="55"/>
      <c r="C365" s="7"/>
      <c r="D365" s="7"/>
      <c r="E365" s="7"/>
      <c r="F365" s="56"/>
      <c r="H365" s="56"/>
      <c r="I365" s="56"/>
      <c r="J365" s="57"/>
    </row>
    <row r="366" spans="1:10" s="52" customFormat="1" x14ac:dyDescent="0.3">
      <c r="A366" s="55"/>
      <c r="C366" s="7"/>
      <c r="D366" s="7"/>
      <c r="E366" s="7"/>
      <c r="F366" s="56"/>
      <c r="H366" s="56"/>
      <c r="I366" s="56"/>
      <c r="J366" s="57"/>
    </row>
    <row r="367" spans="1:10" s="52" customFormat="1" x14ac:dyDescent="0.3">
      <c r="A367" s="55"/>
      <c r="C367" s="7"/>
      <c r="D367" s="7"/>
      <c r="E367" s="7"/>
      <c r="F367" s="56"/>
      <c r="H367" s="56"/>
      <c r="I367" s="56"/>
      <c r="J367" s="57"/>
    </row>
    <row r="368" spans="1:10" s="52" customFormat="1" x14ac:dyDescent="0.3">
      <c r="A368" s="55"/>
      <c r="C368" s="7"/>
      <c r="D368" s="7"/>
      <c r="E368" s="7"/>
      <c r="F368" s="56"/>
      <c r="H368" s="56"/>
      <c r="I368" s="56"/>
      <c r="J368" s="57"/>
    </row>
    <row r="369" spans="1:10" s="52" customFormat="1" x14ac:dyDescent="0.3">
      <c r="A369" s="55"/>
      <c r="C369" s="7"/>
      <c r="D369" s="7"/>
      <c r="E369" s="7"/>
      <c r="F369" s="56"/>
      <c r="H369" s="56"/>
      <c r="I369" s="56"/>
      <c r="J369" s="57"/>
    </row>
    <row r="370" spans="1:10" s="52" customFormat="1" x14ac:dyDescent="0.3">
      <c r="A370" s="55"/>
      <c r="C370" s="7"/>
      <c r="D370" s="7"/>
      <c r="E370" s="7"/>
      <c r="F370" s="56"/>
      <c r="H370" s="56"/>
      <c r="I370" s="56"/>
      <c r="J370" s="57"/>
    </row>
    <row r="371" spans="1:10" s="52" customFormat="1" x14ac:dyDescent="0.3">
      <c r="A371" s="55"/>
      <c r="C371" s="7"/>
      <c r="D371" s="7"/>
      <c r="E371" s="7"/>
      <c r="F371" s="56"/>
      <c r="H371" s="56"/>
      <c r="I371" s="56"/>
      <c r="J371" s="57"/>
    </row>
    <row r="372" spans="1:10" s="52" customFormat="1" x14ac:dyDescent="0.3">
      <c r="A372" s="55"/>
      <c r="C372" s="7"/>
      <c r="D372" s="7"/>
      <c r="E372" s="7"/>
      <c r="F372" s="56"/>
      <c r="H372" s="56"/>
      <c r="I372" s="56"/>
      <c r="J372" s="57"/>
    </row>
    <row r="373" spans="1:10" s="52" customFormat="1" x14ac:dyDescent="0.3">
      <c r="A373" s="55"/>
      <c r="C373" s="7"/>
      <c r="D373" s="7"/>
      <c r="E373" s="7"/>
      <c r="F373" s="56"/>
      <c r="H373" s="56"/>
      <c r="I373" s="56"/>
      <c r="J373" s="57"/>
    </row>
    <row r="374" spans="1:10" s="52" customFormat="1" x14ac:dyDescent="0.3">
      <c r="A374" s="55"/>
      <c r="C374" s="7"/>
      <c r="D374" s="7"/>
      <c r="E374" s="7"/>
      <c r="F374" s="56"/>
      <c r="H374" s="56"/>
      <c r="I374" s="56"/>
      <c r="J374" s="57"/>
    </row>
    <row r="375" spans="1:10" s="52" customFormat="1" x14ac:dyDescent="0.3">
      <c r="A375" s="55"/>
      <c r="C375" s="7"/>
      <c r="D375" s="7"/>
      <c r="E375" s="7"/>
      <c r="F375" s="56"/>
      <c r="H375" s="56"/>
      <c r="I375" s="56"/>
      <c r="J375" s="57"/>
    </row>
    <row r="376" spans="1:10" s="52" customFormat="1" x14ac:dyDescent="0.3">
      <c r="A376" s="55"/>
      <c r="C376" s="7"/>
      <c r="D376" s="7"/>
      <c r="E376" s="7"/>
      <c r="F376" s="56"/>
      <c r="H376" s="56"/>
      <c r="I376" s="56"/>
      <c r="J376" s="57"/>
    </row>
    <row r="377" spans="1:10" s="52" customFormat="1" x14ac:dyDescent="0.3">
      <c r="A377" s="55"/>
      <c r="C377" s="7"/>
      <c r="D377" s="7"/>
      <c r="E377" s="7"/>
      <c r="F377" s="56"/>
      <c r="H377" s="56"/>
      <c r="I377" s="56"/>
      <c r="J377" s="57"/>
    </row>
    <row r="378" spans="1:10" s="52" customFormat="1" x14ac:dyDescent="0.3">
      <c r="A378" s="55"/>
      <c r="C378" s="7"/>
      <c r="D378" s="7"/>
      <c r="E378" s="7"/>
      <c r="F378" s="56"/>
      <c r="H378" s="56"/>
      <c r="I378" s="56"/>
      <c r="J378" s="57"/>
    </row>
    <row r="379" spans="1:10" s="52" customFormat="1" x14ac:dyDescent="0.3">
      <c r="A379" s="55"/>
      <c r="C379" s="7"/>
      <c r="D379" s="7"/>
      <c r="E379" s="7"/>
      <c r="F379" s="56"/>
      <c r="H379" s="56"/>
      <c r="I379" s="56"/>
      <c r="J379" s="57"/>
    </row>
    <row r="380" spans="1:10" s="52" customFormat="1" x14ac:dyDescent="0.3">
      <c r="A380" s="55"/>
      <c r="C380" s="7"/>
      <c r="D380" s="7"/>
      <c r="E380" s="7"/>
      <c r="F380" s="56"/>
      <c r="H380" s="56"/>
      <c r="I380" s="56"/>
      <c r="J380" s="57"/>
    </row>
    <row r="381" spans="1:10" s="52" customFormat="1" x14ac:dyDescent="0.3">
      <c r="A381" s="55"/>
      <c r="C381" s="7"/>
      <c r="D381" s="7"/>
      <c r="E381" s="7"/>
      <c r="F381" s="56"/>
      <c r="H381" s="56"/>
      <c r="I381" s="56"/>
      <c r="J381" s="57"/>
    </row>
    <row r="382" spans="1:10" s="52" customFormat="1" x14ac:dyDescent="0.3">
      <c r="A382" s="55"/>
      <c r="C382" s="7"/>
      <c r="D382" s="7"/>
      <c r="E382" s="7"/>
      <c r="F382" s="56"/>
      <c r="H382" s="56"/>
      <c r="I382" s="56"/>
      <c r="J382" s="57"/>
    </row>
    <row r="383" spans="1:10" s="52" customFormat="1" x14ac:dyDescent="0.3">
      <c r="A383" s="55"/>
      <c r="C383" s="7"/>
      <c r="D383" s="7"/>
      <c r="E383" s="7"/>
      <c r="F383" s="56"/>
      <c r="H383" s="56"/>
      <c r="I383" s="56"/>
      <c r="J383" s="57"/>
    </row>
    <row r="384" spans="1:10" s="52" customFormat="1" x14ac:dyDescent="0.3">
      <c r="A384" s="55"/>
      <c r="C384" s="7"/>
      <c r="D384" s="7"/>
      <c r="E384" s="7"/>
      <c r="F384" s="56"/>
      <c r="H384" s="56"/>
      <c r="I384" s="56"/>
      <c r="J384" s="57"/>
    </row>
    <row r="385" spans="1:10" s="52" customFormat="1" x14ac:dyDescent="0.3">
      <c r="A385" s="55"/>
      <c r="C385" s="7"/>
      <c r="D385" s="7"/>
      <c r="E385" s="7"/>
      <c r="F385" s="56"/>
      <c r="H385" s="56"/>
      <c r="I385" s="56"/>
      <c r="J385" s="57"/>
    </row>
    <row r="386" spans="1:10" s="52" customFormat="1" x14ac:dyDescent="0.3">
      <c r="A386" s="55"/>
      <c r="C386" s="7"/>
      <c r="D386" s="7"/>
      <c r="E386" s="7"/>
      <c r="F386" s="56"/>
      <c r="H386" s="56"/>
      <c r="I386" s="56"/>
      <c r="J386" s="57"/>
    </row>
    <row r="387" spans="1:10" s="52" customFormat="1" x14ac:dyDescent="0.3">
      <c r="A387" s="55"/>
      <c r="C387" s="7"/>
      <c r="D387" s="7"/>
      <c r="E387" s="7"/>
      <c r="F387" s="56"/>
      <c r="H387" s="56"/>
      <c r="I387" s="56"/>
      <c r="J387" s="57"/>
    </row>
    <row r="388" spans="1:10" s="52" customFormat="1" x14ac:dyDescent="0.3">
      <c r="A388" s="55"/>
      <c r="C388" s="7"/>
      <c r="D388" s="7"/>
      <c r="E388" s="7"/>
      <c r="F388" s="56"/>
      <c r="H388" s="56"/>
      <c r="I388" s="56"/>
      <c r="J388" s="57"/>
    </row>
    <row r="389" spans="1:10" s="52" customFormat="1" x14ac:dyDescent="0.3">
      <c r="A389" s="55"/>
      <c r="C389" s="7"/>
      <c r="D389" s="7"/>
      <c r="E389" s="7"/>
      <c r="F389" s="56"/>
      <c r="H389" s="56"/>
      <c r="I389" s="56"/>
      <c r="J389" s="57"/>
    </row>
    <row r="390" spans="1:10" s="52" customFormat="1" x14ac:dyDescent="0.3">
      <c r="A390" s="55"/>
      <c r="C390" s="7"/>
      <c r="D390" s="7"/>
      <c r="E390" s="7"/>
      <c r="F390" s="56"/>
      <c r="H390" s="56"/>
      <c r="I390" s="56"/>
      <c r="J390" s="57"/>
    </row>
    <row r="391" spans="1:10" s="52" customFormat="1" x14ac:dyDescent="0.3">
      <c r="A391" s="55"/>
      <c r="C391" s="7"/>
      <c r="D391" s="7"/>
      <c r="E391" s="7"/>
      <c r="F391" s="56"/>
      <c r="H391" s="56"/>
      <c r="I391" s="56"/>
      <c r="J391" s="57"/>
    </row>
    <row r="392" spans="1:10" s="52" customFormat="1" x14ac:dyDescent="0.3">
      <c r="A392" s="55"/>
      <c r="C392" s="7"/>
      <c r="D392" s="7"/>
      <c r="E392" s="7"/>
      <c r="F392" s="56"/>
      <c r="H392" s="56"/>
      <c r="I392" s="56"/>
      <c r="J392" s="57"/>
    </row>
    <row r="393" spans="1:10" s="52" customFormat="1" x14ac:dyDescent="0.3">
      <c r="A393" s="55"/>
      <c r="C393" s="7"/>
      <c r="D393" s="7"/>
      <c r="E393" s="7"/>
      <c r="F393" s="56"/>
      <c r="H393" s="56"/>
      <c r="I393" s="56"/>
      <c r="J393" s="57"/>
    </row>
    <row r="394" spans="1:10" s="52" customFormat="1" x14ac:dyDescent="0.3">
      <c r="A394" s="55"/>
      <c r="C394" s="7"/>
      <c r="D394" s="7"/>
      <c r="E394" s="7"/>
      <c r="F394" s="56"/>
      <c r="H394" s="56"/>
      <c r="I394" s="56"/>
      <c r="J394" s="57"/>
    </row>
    <row r="395" spans="1:10" s="52" customFormat="1" x14ac:dyDescent="0.3">
      <c r="A395" s="55"/>
      <c r="C395" s="7"/>
      <c r="D395" s="7"/>
      <c r="E395" s="7"/>
      <c r="F395" s="56"/>
      <c r="H395" s="56"/>
      <c r="I395" s="56"/>
      <c r="J395" s="57"/>
    </row>
    <row r="396" spans="1:10" s="52" customFormat="1" x14ac:dyDescent="0.3">
      <c r="A396" s="55"/>
      <c r="C396" s="7"/>
      <c r="D396" s="7"/>
      <c r="E396" s="7"/>
      <c r="F396" s="56"/>
      <c r="H396" s="56"/>
      <c r="I396" s="56"/>
      <c r="J396" s="57"/>
    </row>
    <row r="397" spans="1:10" s="52" customFormat="1" x14ac:dyDescent="0.3">
      <c r="A397" s="55"/>
      <c r="C397" s="7"/>
      <c r="D397" s="7"/>
      <c r="E397" s="7"/>
      <c r="F397" s="56"/>
      <c r="H397" s="56"/>
      <c r="I397" s="56"/>
      <c r="J397" s="57"/>
    </row>
    <row r="398" spans="1:10" s="52" customFormat="1" x14ac:dyDescent="0.3">
      <c r="A398" s="55"/>
      <c r="C398" s="7"/>
      <c r="D398" s="7"/>
      <c r="E398" s="7"/>
      <c r="F398" s="56"/>
      <c r="H398" s="56"/>
      <c r="I398" s="56"/>
      <c r="J398" s="57"/>
    </row>
    <row r="399" spans="1:10" s="52" customFormat="1" x14ac:dyDescent="0.3">
      <c r="A399" s="55"/>
      <c r="C399" s="7"/>
      <c r="D399" s="7"/>
      <c r="E399" s="7"/>
      <c r="F399" s="56"/>
      <c r="H399" s="56"/>
      <c r="I399" s="56"/>
      <c r="J399" s="57"/>
    </row>
    <row r="400" spans="1:10" s="52" customFormat="1" x14ac:dyDescent="0.3">
      <c r="A400" s="55"/>
      <c r="C400" s="7"/>
      <c r="D400" s="7"/>
      <c r="E400" s="7"/>
      <c r="F400" s="56"/>
      <c r="H400" s="56"/>
      <c r="I400" s="56"/>
      <c r="J400" s="57"/>
    </row>
    <row r="401" spans="1:10" s="52" customFormat="1" x14ac:dyDescent="0.3">
      <c r="A401" s="55"/>
      <c r="C401" s="7"/>
      <c r="D401" s="7"/>
      <c r="E401" s="7"/>
      <c r="F401" s="56"/>
      <c r="H401" s="56"/>
      <c r="I401" s="56"/>
      <c r="J401" s="57"/>
    </row>
    <row r="402" spans="1:10" s="52" customFormat="1" x14ac:dyDescent="0.3">
      <c r="A402" s="55"/>
      <c r="C402" s="7"/>
      <c r="D402" s="7"/>
      <c r="E402" s="7"/>
      <c r="F402" s="56"/>
      <c r="H402" s="56"/>
      <c r="I402" s="56"/>
      <c r="J402" s="57"/>
    </row>
    <row r="403" spans="1:10" s="52" customFormat="1" x14ac:dyDescent="0.3">
      <c r="A403" s="55"/>
      <c r="C403" s="7"/>
      <c r="D403" s="7"/>
      <c r="E403" s="7"/>
      <c r="F403" s="56"/>
      <c r="H403" s="56"/>
      <c r="I403" s="56"/>
      <c r="J403" s="57"/>
    </row>
    <row r="404" spans="1:10" s="52" customFormat="1" x14ac:dyDescent="0.3">
      <c r="A404" s="55"/>
      <c r="C404" s="7"/>
      <c r="D404" s="7"/>
      <c r="E404" s="7"/>
      <c r="F404" s="56"/>
      <c r="H404" s="56"/>
      <c r="I404" s="56"/>
      <c r="J404" s="57"/>
    </row>
    <row r="405" spans="1:10" s="52" customFormat="1" x14ac:dyDescent="0.3">
      <c r="A405" s="54"/>
      <c r="J405" s="57"/>
    </row>
    <row r="406" spans="1:10" s="52" customFormat="1" x14ac:dyDescent="0.3">
      <c r="A406" s="55"/>
      <c r="C406" s="7"/>
      <c r="D406" s="7"/>
      <c r="E406" s="7"/>
      <c r="F406" s="56"/>
      <c r="H406" s="56"/>
      <c r="I406" s="56"/>
      <c r="J406" s="57"/>
    </row>
    <row r="407" spans="1:10" s="52" customFormat="1" x14ac:dyDescent="0.3">
      <c r="A407" s="55"/>
      <c r="C407" s="7"/>
      <c r="D407" s="7"/>
      <c r="E407" s="7"/>
      <c r="F407" s="56"/>
      <c r="H407" s="56"/>
      <c r="I407" s="56"/>
      <c r="J407" s="57"/>
    </row>
    <row r="408" spans="1:10" s="52" customFormat="1" x14ac:dyDescent="0.3">
      <c r="A408" s="55"/>
      <c r="C408" s="7"/>
      <c r="D408" s="7"/>
      <c r="E408" s="7"/>
      <c r="F408" s="56"/>
      <c r="H408" s="56"/>
      <c r="I408" s="56"/>
      <c r="J408" s="57"/>
    </row>
    <row r="409" spans="1:10" s="52" customFormat="1" x14ac:dyDescent="0.3">
      <c r="A409" s="55"/>
      <c r="C409" s="7"/>
      <c r="D409" s="7"/>
      <c r="E409" s="7"/>
      <c r="F409" s="56"/>
      <c r="H409" s="56"/>
      <c r="I409" s="56"/>
      <c r="J409" s="57"/>
    </row>
    <row r="410" spans="1:10" s="52" customFormat="1" x14ac:dyDescent="0.3">
      <c r="A410" s="55"/>
      <c r="C410" s="7"/>
      <c r="D410" s="7"/>
      <c r="E410" s="7"/>
      <c r="F410" s="56"/>
      <c r="H410" s="56"/>
      <c r="I410" s="56"/>
      <c r="J410" s="57"/>
    </row>
    <row r="411" spans="1:10" s="52" customFormat="1" x14ac:dyDescent="0.3">
      <c r="A411" s="55"/>
      <c r="C411" s="7"/>
      <c r="D411" s="7"/>
      <c r="E411" s="7"/>
      <c r="F411" s="56"/>
      <c r="H411" s="56"/>
      <c r="I411" s="56"/>
      <c r="J411" s="57"/>
    </row>
    <row r="412" spans="1:10" s="52" customFormat="1" x14ac:dyDescent="0.3">
      <c r="A412" s="55"/>
      <c r="C412" s="7"/>
      <c r="D412" s="7"/>
      <c r="E412" s="7"/>
      <c r="F412" s="56"/>
      <c r="H412" s="56"/>
      <c r="I412" s="56"/>
      <c r="J412" s="57"/>
    </row>
    <row r="413" spans="1:10" s="52" customFormat="1" x14ac:dyDescent="0.3">
      <c r="A413" s="55"/>
      <c r="C413" s="7"/>
      <c r="D413" s="7"/>
      <c r="E413" s="7"/>
      <c r="F413" s="56"/>
      <c r="H413" s="56"/>
      <c r="I413" s="56"/>
      <c r="J413" s="57"/>
    </row>
    <row r="414" spans="1:10" s="52" customFormat="1" x14ac:dyDescent="0.3">
      <c r="A414" s="55"/>
      <c r="C414" s="7"/>
      <c r="D414" s="7"/>
      <c r="E414" s="7"/>
      <c r="F414" s="56"/>
      <c r="H414" s="56"/>
      <c r="I414" s="56"/>
      <c r="J414" s="57"/>
    </row>
    <row r="415" spans="1:10" s="52" customFormat="1" x14ac:dyDescent="0.3">
      <c r="A415" s="55"/>
      <c r="C415" s="7"/>
      <c r="D415" s="7"/>
      <c r="E415" s="7"/>
      <c r="F415" s="56"/>
      <c r="H415" s="56"/>
      <c r="I415" s="56"/>
      <c r="J415" s="57"/>
    </row>
    <row r="416" spans="1:10" s="52" customFormat="1" x14ac:dyDescent="0.3">
      <c r="A416" s="55"/>
      <c r="C416" s="7"/>
      <c r="D416" s="7"/>
      <c r="E416" s="7"/>
      <c r="F416" s="56"/>
      <c r="H416" s="56"/>
      <c r="I416" s="56"/>
      <c r="J416" s="57"/>
    </row>
    <row r="417" spans="1:10" s="52" customFormat="1" x14ac:dyDescent="0.3">
      <c r="A417" s="55"/>
      <c r="C417" s="7"/>
      <c r="D417" s="7"/>
      <c r="E417" s="7"/>
      <c r="F417" s="56"/>
      <c r="H417" s="56"/>
      <c r="I417" s="56"/>
      <c r="J417" s="57"/>
    </row>
    <row r="418" spans="1:10" s="52" customFormat="1" x14ac:dyDescent="0.3">
      <c r="A418" s="55"/>
      <c r="C418" s="7"/>
      <c r="D418" s="7"/>
      <c r="E418" s="7"/>
      <c r="F418" s="56"/>
      <c r="H418" s="56"/>
      <c r="I418" s="56"/>
      <c r="J418" s="57"/>
    </row>
    <row r="419" spans="1:10" s="52" customFormat="1" x14ac:dyDescent="0.3">
      <c r="A419" s="55"/>
      <c r="C419" s="7"/>
      <c r="D419" s="7"/>
      <c r="E419" s="7"/>
      <c r="F419" s="56"/>
      <c r="H419" s="56"/>
      <c r="I419" s="56"/>
      <c r="J419" s="57"/>
    </row>
    <row r="420" spans="1:10" s="52" customFormat="1" x14ac:dyDescent="0.3">
      <c r="A420" s="55"/>
      <c r="C420" s="7"/>
      <c r="D420" s="7"/>
      <c r="E420" s="7"/>
      <c r="F420" s="56"/>
      <c r="H420" s="56"/>
      <c r="I420" s="56"/>
      <c r="J420" s="57"/>
    </row>
    <row r="421" spans="1:10" s="52" customFormat="1" x14ac:dyDescent="0.3">
      <c r="A421" s="55"/>
      <c r="C421" s="7"/>
      <c r="D421" s="7"/>
      <c r="E421" s="7"/>
      <c r="F421" s="56"/>
      <c r="H421" s="56"/>
      <c r="I421" s="56"/>
      <c r="J421" s="57"/>
    </row>
    <row r="422" spans="1:10" s="52" customFormat="1" x14ac:dyDescent="0.3">
      <c r="A422" s="55"/>
      <c r="C422" s="7"/>
      <c r="D422" s="7"/>
      <c r="E422" s="7"/>
      <c r="F422" s="56"/>
      <c r="H422" s="56"/>
      <c r="I422" s="56"/>
      <c r="J422" s="57"/>
    </row>
    <row r="423" spans="1:10" s="52" customFormat="1" x14ac:dyDescent="0.3">
      <c r="A423" s="55"/>
      <c r="C423" s="7"/>
      <c r="D423" s="7"/>
      <c r="E423" s="7"/>
      <c r="F423" s="56"/>
      <c r="H423" s="56"/>
      <c r="I423" s="56"/>
      <c r="J423" s="57"/>
    </row>
    <row r="424" spans="1:10" s="52" customFormat="1" x14ac:dyDescent="0.3">
      <c r="A424" s="55"/>
      <c r="C424" s="7"/>
      <c r="D424" s="7"/>
      <c r="E424" s="7"/>
      <c r="F424" s="56"/>
      <c r="H424" s="56"/>
      <c r="I424" s="56"/>
      <c r="J424" s="57"/>
    </row>
    <row r="425" spans="1:10" s="52" customFormat="1" x14ac:dyDescent="0.3">
      <c r="A425" s="55"/>
      <c r="C425" s="7"/>
      <c r="D425" s="7"/>
      <c r="E425" s="7"/>
      <c r="F425" s="56"/>
      <c r="H425" s="56"/>
      <c r="I425" s="56"/>
      <c r="J425" s="57"/>
    </row>
    <row r="426" spans="1:10" s="52" customFormat="1" x14ac:dyDescent="0.3">
      <c r="A426" s="55"/>
      <c r="C426" s="7"/>
      <c r="D426" s="7"/>
      <c r="E426" s="7"/>
      <c r="F426" s="56"/>
      <c r="H426" s="56"/>
      <c r="I426" s="56"/>
      <c r="J426" s="57"/>
    </row>
    <row r="427" spans="1:10" s="52" customFormat="1" x14ac:dyDescent="0.3">
      <c r="A427" s="55"/>
      <c r="C427" s="7"/>
      <c r="D427" s="7"/>
      <c r="E427" s="7"/>
      <c r="F427" s="56"/>
      <c r="H427" s="56"/>
      <c r="I427" s="56"/>
      <c r="J427" s="57"/>
    </row>
    <row r="428" spans="1:10" s="52" customFormat="1" x14ac:dyDescent="0.3">
      <c r="A428" s="55"/>
      <c r="C428" s="7"/>
      <c r="D428" s="7"/>
      <c r="E428" s="7"/>
      <c r="F428" s="56"/>
      <c r="H428" s="56"/>
      <c r="I428" s="56"/>
      <c r="J428" s="57"/>
    </row>
    <row r="429" spans="1:10" s="52" customFormat="1" x14ac:dyDescent="0.3">
      <c r="A429" s="55"/>
      <c r="C429" s="7"/>
      <c r="D429" s="7"/>
      <c r="E429" s="7"/>
      <c r="F429" s="56"/>
      <c r="H429" s="56"/>
      <c r="I429" s="56"/>
      <c r="J429" s="57"/>
    </row>
    <row r="430" spans="1:10" s="52" customFormat="1" x14ac:dyDescent="0.3">
      <c r="A430" s="55"/>
      <c r="C430" s="58"/>
      <c r="D430" s="59"/>
      <c r="E430" s="59"/>
      <c r="F430" s="59"/>
      <c r="G430" s="59"/>
      <c r="H430" s="59"/>
      <c r="I430" s="59"/>
      <c r="J430" s="57"/>
    </row>
    <row r="431" spans="1:10" s="52" customFormat="1" x14ac:dyDescent="0.3">
      <c r="A431" s="55"/>
      <c r="C431" s="7"/>
      <c r="D431" s="7"/>
      <c r="E431" s="7"/>
      <c r="F431" s="56"/>
      <c r="H431" s="56"/>
      <c r="I431" s="56"/>
      <c r="J431" s="57"/>
    </row>
    <row r="432" spans="1:10" s="52" customFormat="1" x14ac:dyDescent="0.3">
      <c r="A432" s="55"/>
      <c r="C432" s="7"/>
      <c r="D432" s="7"/>
      <c r="E432" s="7"/>
      <c r="F432" s="56"/>
      <c r="H432" s="56"/>
      <c r="I432" s="56"/>
      <c r="J432" s="57"/>
    </row>
    <row r="433" spans="1:10" s="52" customFormat="1" x14ac:dyDescent="0.3">
      <c r="A433" s="55"/>
      <c r="C433" s="7"/>
      <c r="D433" s="7"/>
      <c r="E433" s="7"/>
      <c r="F433" s="56"/>
      <c r="H433" s="56"/>
      <c r="I433" s="56"/>
      <c r="J433" s="57"/>
    </row>
    <row r="434" spans="1:10" s="52" customFormat="1" x14ac:dyDescent="0.3">
      <c r="A434" s="55"/>
      <c r="C434" s="7"/>
      <c r="D434" s="7"/>
      <c r="E434" s="7"/>
      <c r="F434" s="56"/>
      <c r="H434" s="56"/>
      <c r="I434" s="56"/>
      <c r="J434" s="57"/>
    </row>
    <row r="435" spans="1:10" s="52" customFormat="1" x14ac:dyDescent="0.3">
      <c r="A435" s="55"/>
      <c r="C435" s="7"/>
      <c r="D435" s="7"/>
      <c r="E435" s="7"/>
      <c r="F435" s="56"/>
      <c r="H435" s="56"/>
      <c r="I435" s="56"/>
      <c r="J435" s="57"/>
    </row>
    <row r="436" spans="1:10" s="52" customFormat="1" x14ac:dyDescent="0.3">
      <c r="A436" s="55"/>
      <c r="C436" s="7"/>
      <c r="D436" s="7"/>
      <c r="E436" s="7"/>
      <c r="F436" s="56"/>
      <c r="H436" s="56"/>
      <c r="I436" s="56"/>
      <c r="J436" s="57"/>
    </row>
    <row r="437" spans="1:10" s="52" customFormat="1" x14ac:dyDescent="0.3">
      <c r="A437" s="55"/>
      <c r="C437" s="7"/>
      <c r="D437" s="7"/>
      <c r="E437" s="7"/>
      <c r="F437" s="56"/>
      <c r="H437" s="56"/>
      <c r="I437" s="56"/>
      <c r="J437" s="57"/>
    </row>
    <row r="438" spans="1:10" s="52" customFormat="1" x14ac:dyDescent="0.3">
      <c r="A438" s="55"/>
      <c r="C438" s="7"/>
      <c r="D438" s="7"/>
      <c r="E438" s="7"/>
      <c r="F438" s="56"/>
      <c r="H438" s="56"/>
      <c r="I438" s="56"/>
      <c r="J438" s="57"/>
    </row>
    <row r="439" spans="1:10" s="52" customFormat="1" x14ac:dyDescent="0.3">
      <c r="A439" s="55"/>
      <c r="C439" s="7"/>
      <c r="D439" s="7"/>
      <c r="E439" s="7"/>
      <c r="F439" s="56"/>
      <c r="H439" s="56"/>
      <c r="I439" s="56"/>
      <c r="J439" s="57"/>
    </row>
    <row r="440" spans="1:10" s="52" customFormat="1" x14ac:dyDescent="0.3">
      <c r="A440" s="55"/>
      <c r="C440" s="7"/>
      <c r="D440" s="7"/>
      <c r="E440" s="7"/>
      <c r="F440" s="56"/>
      <c r="H440" s="56"/>
      <c r="I440" s="56"/>
      <c r="J440" s="57"/>
    </row>
    <row r="441" spans="1:10" s="52" customFormat="1" x14ac:dyDescent="0.3">
      <c r="A441" s="55"/>
      <c r="C441" s="7"/>
      <c r="D441" s="7"/>
      <c r="E441" s="7"/>
      <c r="F441" s="56"/>
      <c r="H441" s="56"/>
      <c r="I441" s="56"/>
      <c r="J441" s="57"/>
    </row>
    <row r="442" spans="1:10" s="52" customFormat="1" x14ac:dyDescent="0.3">
      <c r="A442" s="55"/>
      <c r="C442" s="7"/>
      <c r="D442" s="7"/>
      <c r="E442" s="7"/>
      <c r="F442" s="56"/>
      <c r="H442" s="56"/>
      <c r="I442" s="56"/>
      <c r="J442" s="57"/>
    </row>
    <row r="443" spans="1:10" s="52" customFormat="1" x14ac:dyDescent="0.3">
      <c r="A443" s="55"/>
      <c r="C443" s="7"/>
      <c r="D443" s="7"/>
      <c r="E443" s="7"/>
      <c r="F443" s="56"/>
      <c r="H443" s="56"/>
      <c r="I443" s="56"/>
      <c r="J443" s="57"/>
    </row>
    <row r="444" spans="1:10" s="52" customFormat="1" x14ac:dyDescent="0.3">
      <c r="A444" s="55"/>
      <c r="C444" s="7"/>
      <c r="D444" s="7"/>
      <c r="E444" s="7"/>
      <c r="F444" s="56"/>
      <c r="H444" s="56"/>
      <c r="I444" s="56"/>
      <c r="J444" s="57"/>
    </row>
    <row r="445" spans="1:10" s="52" customFormat="1" x14ac:dyDescent="0.3">
      <c r="A445" s="55"/>
      <c r="C445" s="7"/>
      <c r="D445" s="7"/>
      <c r="E445" s="7"/>
      <c r="F445" s="56"/>
      <c r="H445" s="56"/>
      <c r="I445" s="56"/>
      <c r="J445" s="57"/>
    </row>
    <row r="446" spans="1:10" s="52" customFormat="1" x14ac:dyDescent="0.3">
      <c r="A446" s="55"/>
      <c r="C446" s="7"/>
      <c r="D446" s="7"/>
      <c r="E446" s="7"/>
      <c r="F446" s="56"/>
      <c r="H446" s="56"/>
      <c r="I446" s="56"/>
      <c r="J446" s="57"/>
    </row>
    <row r="447" spans="1:10" s="52" customFormat="1" x14ac:dyDescent="0.3">
      <c r="A447" s="55"/>
      <c r="C447" s="7"/>
      <c r="D447" s="7"/>
      <c r="E447" s="7"/>
      <c r="F447" s="56"/>
      <c r="H447" s="56"/>
      <c r="I447" s="56"/>
      <c r="J447" s="57"/>
    </row>
    <row r="448" spans="1:10" s="52" customFormat="1" x14ac:dyDescent="0.3">
      <c r="A448" s="55"/>
      <c r="C448" s="7"/>
      <c r="D448" s="7"/>
      <c r="E448" s="7"/>
      <c r="F448" s="56"/>
      <c r="H448" s="56"/>
      <c r="I448" s="56"/>
      <c r="J448" s="57"/>
    </row>
    <row r="449" spans="1:10" s="52" customFormat="1" x14ac:dyDescent="0.3">
      <c r="A449" s="55"/>
      <c r="C449" s="7"/>
      <c r="D449" s="7"/>
      <c r="E449" s="7"/>
      <c r="F449" s="56"/>
      <c r="H449" s="56"/>
      <c r="I449" s="56"/>
      <c r="J449" s="57"/>
    </row>
    <row r="450" spans="1:10" s="52" customFormat="1" x14ac:dyDescent="0.3">
      <c r="A450" s="55"/>
      <c r="C450" s="7"/>
      <c r="D450" s="7"/>
      <c r="E450" s="7"/>
      <c r="F450" s="56"/>
      <c r="H450" s="56"/>
      <c r="I450" s="56"/>
      <c r="J450" s="57"/>
    </row>
    <row r="451" spans="1:10" s="52" customFormat="1" x14ac:dyDescent="0.3">
      <c r="A451" s="55"/>
      <c r="C451" s="7"/>
      <c r="D451" s="7"/>
      <c r="E451" s="7"/>
      <c r="F451" s="56"/>
      <c r="H451" s="56"/>
      <c r="I451" s="56"/>
      <c r="J451" s="57"/>
    </row>
    <row r="452" spans="1:10" s="52" customFormat="1" x14ac:dyDescent="0.3">
      <c r="A452" s="55"/>
      <c r="C452" s="7"/>
      <c r="D452" s="7"/>
      <c r="E452" s="7"/>
      <c r="F452" s="56"/>
      <c r="H452" s="56"/>
      <c r="I452" s="56"/>
      <c r="J452" s="57"/>
    </row>
    <row r="453" spans="1:10" s="52" customFormat="1" x14ac:dyDescent="0.3">
      <c r="A453" s="55"/>
      <c r="C453" s="7"/>
      <c r="D453" s="7"/>
      <c r="E453" s="7"/>
      <c r="F453" s="56"/>
      <c r="H453" s="56"/>
      <c r="I453" s="56"/>
      <c r="J453" s="57"/>
    </row>
    <row r="454" spans="1:10" s="52" customFormat="1" x14ac:dyDescent="0.3">
      <c r="A454" s="55"/>
      <c r="C454" s="7"/>
      <c r="D454" s="7"/>
      <c r="E454" s="7"/>
      <c r="F454" s="56"/>
      <c r="H454" s="56"/>
      <c r="I454" s="56"/>
      <c r="J454" s="57"/>
    </row>
    <row r="455" spans="1:10" s="52" customFormat="1" x14ac:dyDescent="0.3">
      <c r="A455" s="55"/>
      <c r="C455" s="7"/>
      <c r="D455" s="7"/>
      <c r="E455" s="7"/>
      <c r="F455" s="56"/>
      <c r="H455" s="56"/>
      <c r="I455" s="56"/>
      <c r="J455" s="57"/>
    </row>
    <row r="456" spans="1:10" s="52" customFormat="1" x14ac:dyDescent="0.3">
      <c r="A456" s="55"/>
      <c r="C456" s="7"/>
      <c r="D456" s="7"/>
      <c r="E456" s="7"/>
      <c r="F456" s="56"/>
      <c r="H456" s="56"/>
      <c r="I456" s="56"/>
      <c r="J456" s="57"/>
    </row>
    <row r="457" spans="1:10" s="52" customFormat="1" x14ac:dyDescent="0.3">
      <c r="A457" s="55"/>
      <c r="C457" s="7"/>
      <c r="D457" s="7"/>
      <c r="E457" s="7"/>
      <c r="F457" s="56"/>
      <c r="H457" s="56"/>
      <c r="I457" s="56"/>
      <c r="J457" s="57"/>
    </row>
    <row r="458" spans="1:10" s="52" customFormat="1" x14ac:dyDescent="0.3">
      <c r="A458" s="55"/>
      <c r="C458" s="7"/>
      <c r="D458" s="7"/>
      <c r="E458" s="7"/>
      <c r="F458" s="56"/>
      <c r="H458" s="56"/>
      <c r="I458" s="56"/>
      <c r="J458" s="57"/>
    </row>
    <row r="459" spans="1:10" s="52" customFormat="1" x14ac:dyDescent="0.3">
      <c r="A459" s="55"/>
      <c r="C459" s="7"/>
      <c r="D459" s="7"/>
      <c r="E459" s="7"/>
      <c r="F459" s="56"/>
      <c r="H459" s="56"/>
      <c r="I459" s="56"/>
      <c r="J459" s="57"/>
    </row>
    <row r="460" spans="1:10" s="52" customFormat="1" x14ac:dyDescent="0.3">
      <c r="A460" s="55"/>
      <c r="C460" s="7"/>
      <c r="D460" s="7"/>
      <c r="E460" s="7"/>
      <c r="F460" s="56"/>
      <c r="H460" s="56"/>
      <c r="I460" s="56"/>
      <c r="J460" s="57"/>
    </row>
    <row r="461" spans="1:10" s="52" customFormat="1" x14ac:dyDescent="0.3">
      <c r="A461" s="55"/>
      <c r="C461" s="7"/>
      <c r="D461" s="7"/>
      <c r="E461" s="7"/>
      <c r="F461" s="56"/>
      <c r="H461" s="56"/>
      <c r="I461" s="56"/>
      <c r="J461" s="57"/>
    </row>
    <row r="462" spans="1:10" s="52" customFormat="1" x14ac:dyDescent="0.3">
      <c r="A462" s="55"/>
      <c r="C462" s="7"/>
      <c r="D462" s="7"/>
      <c r="E462" s="7"/>
      <c r="F462" s="56"/>
      <c r="H462" s="56"/>
      <c r="I462" s="56"/>
      <c r="J462" s="57"/>
    </row>
    <row r="463" spans="1:10" s="52" customFormat="1" x14ac:dyDescent="0.3">
      <c r="A463" s="55"/>
      <c r="C463" s="7"/>
      <c r="D463" s="7"/>
      <c r="E463" s="7"/>
      <c r="F463" s="56"/>
      <c r="H463" s="56"/>
      <c r="I463" s="56"/>
      <c r="J463" s="57"/>
    </row>
    <row r="464" spans="1:10" s="52" customFormat="1" x14ac:dyDescent="0.3">
      <c r="A464" s="55"/>
      <c r="C464" s="7"/>
      <c r="D464" s="7"/>
      <c r="E464" s="7"/>
      <c r="F464" s="56"/>
      <c r="H464" s="56"/>
      <c r="I464" s="56"/>
      <c r="J464" s="57"/>
    </row>
    <row r="465" spans="1:10" s="52" customFormat="1" x14ac:dyDescent="0.3">
      <c r="A465" s="55"/>
      <c r="C465" s="7"/>
      <c r="D465" s="7"/>
      <c r="E465" s="7"/>
      <c r="F465" s="56"/>
      <c r="H465" s="56"/>
      <c r="I465" s="56"/>
      <c r="J465" s="57"/>
    </row>
    <row r="466" spans="1:10" s="52" customFormat="1" x14ac:dyDescent="0.3">
      <c r="A466" s="55"/>
      <c r="C466" s="7"/>
      <c r="D466" s="7"/>
      <c r="E466" s="7"/>
      <c r="F466" s="56"/>
      <c r="H466" s="56"/>
      <c r="I466" s="56"/>
      <c r="J466" s="57"/>
    </row>
    <row r="467" spans="1:10" s="52" customFormat="1" x14ac:dyDescent="0.3">
      <c r="A467" s="55"/>
      <c r="C467" s="7"/>
      <c r="D467" s="7"/>
      <c r="E467" s="7"/>
      <c r="F467" s="56"/>
      <c r="H467" s="56"/>
      <c r="I467" s="56"/>
      <c r="J467" s="57"/>
    </row>
    <row r="468" spans="1:10" s="52" customFormat="1" x14ac:dyDescent="0.3">
      <c r="A468" s="55"/>
      <c r="C468" s="7"/>
      <c r="D468" s="7"/>
      <c r="E468" s="7"/>
      <c r="F468" s="56"/>
      <c r="H468" s="56"/>
      <c r="I468" s="56"/>
      <c r="J468" s="57"/>
    </row>
    <row r="469" spans="1:10" s="52" customFormat="1" x14ac:dyDescent="0.3">
      <c r="A469" s="55"/>
      <c r="C469" s="7"/>
      <c r="D469" s="7"/>
      <c r="E469" s="7"/>
      <c r="F469" s="56"/>
      <c r="H469" s="56"/>
      <c r="I469" s="56"/>
      <c r="J469" s="57"/>
    </row>
    <row r="470" spans="1:10" s="52" customFormat="1" x14ac:dyDescent="0.3">
      <c r="A470" s="55"/>
      <c r="C470" s="7"/>
      <c r="D470" s="7"/>
      <c r="E470" s="7"/>
      <c r="F470" s="56"/>
      <c r="H470" s="56"/>
      <c r="I470" s="56"/>
      <c r="J470" s="57"/>
    </row>
    <row r="471" spans="1:10" s="52" customFormat="1" x14ac:dyDescent="0.3">
      <c r="A471" s="54"/>
      <c r="C471" s="7"/>
      <c r="D471" s="7"/>
      <c r="E471" s="7"/>
      <c r="F471" s="56"/>
      <c r="H471" s="56"/>
      <c r="I471" s="56"/>
      <c r="J471" s="57"/>
    </row>
    <row r="472" spans="1:10" s="52" customFormat="1" x14ac:dyDescent="0.3">
      <c r="A472" s="55"/>
      <c r="C472" s="7"/>
      <c r="D472" s="7"/>
      <c r="E472" s="7"/>
      <c r="F472" s="56"/>
      <c r="H472" s="56"/>
      <c r="I472" s="56"/>
      <c r="J472" s="57"/>
    </row>
    <row r="473" spans="1:10" s="52" customFormat="1" x14ac:dyDescent="0.3">
      <c r="A473" s="55"/>
      <c r="C473" s="7"/>
      <c r="D473" s="7"/>
      <c r="E473" s="7"/>
      <c r="F473" s="56"/>
      <c r="H473" s="56"/>
      <c r="I473" s="56"/>
      <c r="J473" s="57"/>
    </row>
    <row r="474" spans="1:10" s="52" customFormat="1" x14ac:dyDescent="0.3">
      <c r="A474" s="55"/>
      <c r="C474" s="7"/>
      <c r="D474" s="7"/>
      <c r="E474" s="7"/>
      <c r="F474" s="56"/>
      <c r="G474" s="56"/>
      <c r="H474" s="56"/>
      <c r="I474" s="56"/>
      <c r="J474" s="57"/>
    </row>
    <row r="475" spans="1:10" s="52" customFormat="1" x14ac:dyDescent="0.3">
      <c r="A475" s="55"/>
      <c r="C475" s="7"/>
      <c r="D475" s="7"/>
      <c r="E475" s="7"/>
      <c r="F475" s="56"/>
      <c r="H475" s="56"/>
      <c r="I475" s="56"/>
      <c r="J475" s="57"/>
    </row>
    <row r="476" spans="1:10" s="52" customFormat="1" x14ac:dyDescent="0.3">
      <c r="A476" s="55"/>
      <c r="C476" s="7"/>
      <c r="D476" s="7"/>
      <c r="E476" s="7"/>
      <c r="F476" s="56"/>
      <c r="H476" s="56"/>
      <c r="I476" s="56"/>
      <c r="J476" s="57"/>
    </row>
    <row r="477" spans="1:10" s="52" customFormat="1" x14ac:dyDescent="0.3">
      <c r="A477" s="55"/>
      <c r="C477" s="7"/>
      <c r="D477" s="7"/>
      <c r="E477" s="7"/>
      <c r="F477" s="56"/>
      <c r="H477" s="56"/>
      <c r="I477" s="56"/>
      <c r="J477" s="57"/>
    </row>
    <row r="478" spans="1:10" s="52" customFormat="1" x14ac:dyDescent="0.3">
      <c r="A478" s="55"/>
      <c r="C478" s="7"/>
      <c r="D478" s="7"/>
      <c r="E478" s="7"/>
      <c r="F478" s="56"/>
      <c r="H478" s="56"/>
      <c r="I478" s="56"/>
      <c r="J478" s="57"/>
    </row>
    <row r="479" spans="1:10" s="52" customFormat="1" x14ac:dyDescent="0.3">
      <c r="A479" s="55"/>
      <c r="C479" s="7"/>
      <c r="D479" s="7"/>
      <c r="E479" s="7"/>
      <c r="F479" s="56"/>
      <c r="H479" s="56"/>
      <c r="I479" s="56"/>
      <c r="J479" s="57"/>
    </row>
    <row r="480" spans="1:10" s="52" customFormat="1" x14ac:dyDescent="0.3">
      <c r="A480" s="55"/>
      <c r="C480" s="7"/>
      <c r="D480" s="7"/>
      <c r="E480" s="7"/>
      <c r="H480" s="56"/>
      <c r="I480" s="56"/>
      <c r="J480" s="57"/>
    </row>
    <row r="481" spans="1:10" s="52" customFormat="1" x14ac:dyDescent="0.3">
      <c r="A481" s="55"/>
      <c r="C481" s="7"/>
      <c r="D481" s="7"/>
      <c r="E481" s="7"/>
      <c r="F481" s="56"/>
      <c r="G481" s="56"/>
      <c r="H481" s="56"/>
      <c r="I481" s="56"/>
      <c r="J481" s="57"/>
    </row>
    <row r="482" spans="1:10" s="52" customFormat="1" x14ac:dyDescent="0.3">
      <c r="A482" s="55"/>
      <c r="C482" s="7"/>
      <c r="D482" s="7"/>
      <c r="E482" s="7"/>
      <c r="F482" s="56"/>
      <c r="H482" s="56"/>
      <c r="I482" s="56"/>
      <c r="J482" s="57"/>
    </row>
    <row r="483" spans="1:10" s="52" customFormat="1" x14ac:dyDescent="0.3">
      <c r="A483" s="55"/>
      <c r="C483" s="7"/>
      <c r="D483" s="7"/>
      <c r="E483" s="7"/>
      <c r="F483" s="56"/>
      <c r="H483" s="56"/>
      <c r="I483" s="56"/>
      <c r="J483" s="57"/>
    </row>
    <row r="484" spans="1:10" s="52" customFormat="1" x14ac:dyDescent="0.3">
      <c r="A484" s="55"/>
      <c r="C484" s="7"/>
      <c r="D484" s="7"/>
      <c r="E484" s="7"/>
      <c r="F484" s="56"/>
      <c r="H484" s="56"/>
      <c r="I484" s="56"/>
      <c r="J484" s="57"/>
    </row>
    <row r="485" spans="1:10" s="52" customFormat="1" x14ac:dyDescent="0.3">
      <c r="A485" s="55"/>
      <c r="C485" s="7"/>
      <c r="D485" s="7"/>
      <c r="E485" s="7"/>
      <c r="F485" s="56"/>
      <c r="G485" s="7"/>
      <c r="H485" s="56"/>
      <c r="I485" s="56"/>
      <c r="J485" s="57"/>
    </row>
    <row r="486" spans="1:10" s="52" customFormat="1" x14ac:dyDescent="0.3">
      <c r="A486" s="55"/>
      <c r="C486" s="7"/>
      <c r="D486" s="7"/>
      <c r="E486" s="7"/>
      <c r="F486" s="56"/>
      <c r="G486" s="7"/>
      <c r="H486" s="56"/>
      <c r="I486" s="56"/>
      <c r="J486" s="57"/>
    </row>
    <row r="487" spans="1:10" s="52" customFormat="1" x14ac:dyDescent="0.3">
      <c r="A487" s="55"/>
      <c r="C487" s="7"/>
      <c r="D487" s="7"/>
      <c r="E487" s="7"/>
      <c r="F487" s="56"/>
      <c r="H487" s="56"/>
      <c r="I487" s="56"/>
      <c r="J487" s="57"/>
    </row>
    <row r="488" spans="1:10" s="52" customFormat="1" x14ac:dyDescent="0.3">
      <c r="A488" s="55"/>
      <c r="C488" s="7"/>
      <c r="D488" s="7"/>
      <c r="E488" s="7"/>
      <c r="F488" s="56"/>
      <c r="H488" s="56"/>
      <c r="I488" s="56"/>
      <c r="J488" s="57"/>
    </row>
    <row r="489" spans="1:10" s="52" customFormat="1" x14ac:dyDescent="0.3">
      <c r="A489" s="55"/>
      <c r="C489" s="7"/>
      <c r="D489" s="7"/>
      <c r="E489" s="7"/>
      <c r="F489" s="56"/>
      <c r="H489" s="56"/>
      <c r="I489" s="56"/>
      <c r="J489" s="57"/>
    </row>
    <row r="490" spans="1:10" s="52" customFormat="1" x14ac:dyDescent="0.3">
      <c r="A490" s="55"/>
      <c r="C490" s="7"/>
      <c r="D490" s="7"/>
      <c r="E490" s="7"/>
      <c r="F490" s="56"/>
      <c r="H490" s="56"/>
      <c r="I490" s="56"/>
      <c r="J490" s="57"/>
    </row>
    <row r="491" spans="1:10" s="52" customFormat="1" x14ac:dyDescent="0.3">
      <c r="A491" s="55"/>
      <c r="C491" s="7"/>
      <c r="D491" s="7"/>
      <c r="E491" s="7"/>
      <c r="F491" s="56"/>
      <c r="H491" s="56"/>
      <c r="I491" s="56"/>
      <c r="J491" s="57"/>
    </row>
    <row r="492" spans="1:10" s="52" customFormat="1" x14ac:dyDescent="0.3">
      <c r="A492" s="55"/>
      <c r="C492" s="7"/>
      <c r="D492" s="7"/>
      <c r="E492" s="7"/>
      <c r="F492" s="56"/>
      <c r="H492" s="56"/>
      <c r="I492" s="56"/>
      <c r="J492" s="57"/>
    </row>
    <row r="493" spans="1:10" s="52" customFormat="1" x14ac:dyDescent="0.3">
      <c r="A493" s="55"/>
      <c r="C493" s="7"/>
      <c r="D493" s="7"/>
      <c r="E493" s="7"/>
      <c r="F493" s="56"/>
      <c r="H493" s="56"/>
      <c r="I493" s="56"/>
      <c r="J493" s="57"/>
    </row>
    <row r="494" spans="1:10" s="52" customFormat="1" x14ac:dyDescent="0.3">
      <c r="A494" s="55"/>
      <c r="C494" s="7"/>
      <c r="D494" s="7"/>
      <c r="E494" s="7"/>
      <c r="F494" s="56"/>
      <c r="H494" s="56"/>
      <c r="I494" s="56"/>
      <c r="J494" s="57"/>
    </row>
    <row r="495" spans="1:10" s="52" customFormat="1" x14ac:dyDescent="0.3">
      <c r="A495" s="55"/>
      <c r="C495" s="7"/>
      <c r="D495" s="7"/>
      <c r="E495" s="7"/>
      <c r="F495" s="56"/>
      <c r="H495" s="56"/>
      <c r="I495" s="56"/>
      <c r="J495" s="57"/>
    </row>
    <row r="496" spans="1:10" s="52" customFormat="1" x14ac:dyDescent="0.3">
      <c r="A496" s="55"/>
      <c r="C496" s="7"/>
      <c r="D496" s="7"/>
      <c r="E496" s="7"/>
      <c r="F496" s="56"/>
      <c r="H496" s="56"/>
      <c r="I496" s="56"/>
      <c r="J496" s="57"/>
    </row>
    <row r="497" spans="1:10" s="52" customFormat="1" x14ac:dyDescent="0.3">
      <c r="A497" s="55"/>
      <c r="C497" s="7"/>
      <c r="D497" s="7"/>
      <c r="E497" s="7"/>
      <c r="F497" s="56"/>
      <c r="G497" s="7"/>
      <c r="H497" s="56"/>
      <c r="I497" s="56"/>
      <c r="J497" s="57"/>
    </row>
    <row r="498" spans="1:10" s="52" customFormat="1" x14ac:dyDescent="0.3">
      <c r="A498" s="55"/>
      <c r="C498" s="7"/>
      <c r="D498" s="7"/>
      <c r="E498" s="7"/>
      <c r="F498" s="56"/>
      <c r="G498" s="7"/>
      <c r="H498" s="56"/>
      <c r="I498" s="56"/>
      <c r="J498" s="57"/>
    </row>
    <row r="499" spans="1:10" s="52" customFormat="1" x14ac:dyDescent="0.3">
      <c r="A499" s="55"/>
      <c r="C499" s="7"/>
      <c r="D499" s="7"/>
      <c r="E499" s="7"/>
      <c r="F499" s="56"/>
      <c r="H499" s="56"/>
      <c r="I499" s="56"/>
      <c r="J499" s="57"/>
    </row>
    <row r="500" spans="1:10" s="52" customFormat="1" x14ac:dyDescent="0.3">
      <c r="A500" s="55"/>
      <c r="C500" s="7"/>
      <c r="D500" s="7"/>
      <c r="E500" s="7"/>
      <c r="F500" s="56"/>
      <c r="H500" s="56"/>
      <c r="I500" s="56"/>
      <c r="J500" s="57"/>
    </row>
    <row r="501" spans="1:10" s="52" customFormat="1" x14ac:dyDescent="0.3">
      <c r="A501" s="55"/>
      <c r="C501" s="7"/>
      <c r="D501" s="7"/>
      <c r="E501" s="7"/>
      <c r="F501" s="56"/>
      <c r="H501" s="56"/>
      <c r="I501" s="56"/>
      <c r="J501" s="57"/>
    </row>
    <row r="502" spans="1:10" s="52" customFormat="1" x14ac:dyDescent="0.3">
      <c r="A502" s="55"/>
      <c r="C502" s="7"/>
      <c r="D502" s="7"/>
      <c r="E502" s="7"/>
      <c r="F502" s="56"/>
      <c r="H502" s="56"/>
      <c r="I502" s="56"/>
      <c r="J502" s="57"/>
    </row>
    <row r="503" spans="1:10" s="52" customFormat="1" x14ac:dyDescent="0.3">
      <c r="A503" s="55"/>
      <c r="C503" s="7"/>
      <c r="D503" s="7"/>
      <c r="E503" s="7"/>
      <c r="F503" s="56"/>
      <c r="H503" s="56"/>
      <c r="I503" s="56"/>
      <c r="J503" s="57"/>
    </row>
    <row r="504" spans="1:10" s="52" customFormat="1" x14ac:dyDescent="0.3">
      <c r="A504" s="55"/>
      <c r="C504" s="7"/>
      <c r="D504" s="7"/>
      <c r="E504" s="7"/>
      <c r="F504" s="56"/>
      <c r="H504" s="56"/>
      <c r="I504" s="56"/>
      <c r="J504" s="57"/>
    </row>
    <row r="505" spans="1:10" s="52" customFormat="1" x14ac:dyDescent="0.3">
      <c r="A505" s="55"/>
      <c r="C505" s="7"/>
      <c r="D505" s="7"/>
      <c r="E505" s="7"/>
      <c r="F505" s="56"/>
      <c r="H505" s="56"/>
      <c r="I505" s="56"/>
      <c r="J505" s="57"/>
    </row>
    <row r="506" spans="1:10" s="52" customFormat="1" x14ac:dyDescent="0.3">
      <c r="A506" s="55"/>
      <c r="C506" s="7"/>
      <c r="D506" s="7"/>
      <c r="E506" s="7"/>
      <c r="F506" s="56"/>
      <c r="H506" s="56"/>
      <c r="I506" s="56"/>
      <c r="J506" s="57"/>
    </row>
    <row r="507" spans="1:10" s="52" customFormat="1" x14ac:dyDescent="0.3">
      <c r="A507" s="55"/>
      <c r="C507" s="7"/>
      <c r="D507" s="7"/>
      <c r="E507" s="7"/>
      <c r="F507" s="56"/>
      <c r="H507" s="56"/>
      <c r="I507" s="56"/>
      <c r="J507" s="57"/>
    </row>
    <row r="508" spans="1:10" s="52" customFormat="1" x14ac:dyDescent="0.3">
      <c r="A508" s="55"/>
      <c r="C508" s="7"/>
      <c r="D508" s="7"/>
      <c r="E508" s="7"/>
      <c r="F508" s="56"/>
      <c r="H508" s="56"/>
      <c r="I508" s="56"/>
      <c r="J508" s="57"/>
    </row>
    <row r="509" spans="1:10" s="52" customFormat="1" x14ac:dyDescent="0.3">
      <c r="A509" s="55"/>
      <c r="C509" s="7"/>
      <c r="D509" s="7"/>
      <c r="E509" s="7"/>
      <c r="F509" s="56"/>
      <c r="H509" s="56"/>
      <c r="I509" s="56"/>
      <c r="J509" s="57"/>
    </row>
    <row r="510" spans="1:10" s="52" customFormat="1" x14ac:dyDescent="0.3">
      <c r="A510" s="55"/>
      <c r="C510" s="7"/>
      <c r="D510" s="7"/>
      <c r="E510" s="7"/>
      <c r="F510" s="56"/>
      <c r="H510" s="56"/>
      <c r="I510" s="56"/>
      <c r="J510" s="57"/>
    </row>
    <row r="511" spans="1:10" s="52" customFormat="1" x14ac:dyDescent="0.3">
      <c r="A511" s="55"/>
      <c r="C511" s="7"/>
      <c r="D511" s="7"/>
      <c r="E511" s="7"/>
      <c r="F511" s="56"/>
      <c r="H511" s="56"/>
      <c r="I511" s="56"/>
      <c r="J511" s="57"/>
    </row>
    <row r="512" spans="1:10" s="52" customFormat="1" x14ac:dyDescent="0.3">
      <c r="A512" s="55"/>
      <c r="C512" s="7"/>
      <c r="D512" s="7"/>
      <c r="E512" s="7"/>
      <c r="F512" s="56"/>
      <c r="H512" s="56"/>
      <c r="I512" s="56"/>
      <c r="J512" s="57"/>
    </row>
    <row r="513" spans="1:10" s="52" customFormat="1" x14ac:dyDescent="0.3">
      <c r="A513" s="55"/>
      <c r="C513" s="7"/>
      <c r="D513" s="7"/>
      <c r="E513" s="7"/>
      <c r="F513" s="56"/>
      <c r="H513" s="56"/>
      <c r="I513" s="56"/>
      <c r="J513" s="57"/>
    </row>
    <row r="514" spans="1:10" s="52" customFormat="1" x14ac:dyDescent="0.3">
      <c r="A514" s="55"/>
      <c r="C514" s="7"/>
      <c r="D514" s="7"/>
      <c r="E514" s="7"/>
      <c r="F514" s="56"/>
      <c r="H514" s="56"/>
      <c r="I514" s="56"/>
      <c r="J514" s="57"/>
    </row>
    <row r="515" spans="1:10" s="52" customFormat="1" x14ac:dyDescent="0.3">
      <c r="A515" s="55"/>
      <c r="C515" s="7"/>
      <c r="D515" s="7"/>
      <c r="E515" s="7"/>
      <c r="F515" s="56"/>
      <c r="H515" s="56"/>
      <c r="I515" s="56"/>
      <c r="J515" s="57"/>
    </row>
    <row r="516" spans="1:10" s="52" customFormat="1" x14ac:dyDescent="0.3">
      <c r="A516" s="55"/>
      <c r="C516" s="7"/>
      <c r="D516" s="7"/>
      <c r="E516" s="7"/>
      <c r="F516" s="56"/>
      <c r="H516" s="56"/>
      <c r="I516" s="56"/>
      <c r="J516" s="57"/>
    </row>
    <row r="517" spans="1:10" s="52" customFormat="1" x14ac:dyDescent="0.3">
      <c r="A517" s="55"/>
      <c r="C517" s="7"/>
      <c r="D517" s="7"/>
      <c r="E517" s="7"/>
      <c r="F517" s="56"/>
      <c r="H517" s="56"/>
      <c r="I517" s="56"/>
      <c r="J517" s="57"/>
    </row>
    <row r="518" spans="1:10" s="52" customFormat="1" x14ac:dyDescent="0.3">
      <c r="A518" s="55"/>
      <c r="C518" s="7"/>
      <c r="D518" s="7"/>
      <c r="E518" s="7"/>
      <c r="F518" s="56"/>
      <c r="H518" s="56"/>
      <c r="I518" s="56"/>
      <c r="J518" s="57"/>
    </row>
    <row r="519" spans="1:10" s="52" customFormat="1" x14ac:dyDescent="0.3">
      <c r="A519" s="55"/>
      <c r="C519" s="7"/>
      <c r="D519" s="7"/>
      <c r="E519" s="7"/>
      <c r="F519" s="56"/>
      <c r="H519" s="56"/>
      <c r="I519" s="56"/>
      <c r="J519" s="57"/>
    </row>
    <row r="520" spans="1:10" s="52" customFormat="1" x14ac:dyDescent="0.3">
      <c r="A520" s="55"/>
      <c r="C520" s="7"/>
      <c r="D520" s="7"/>
      <c r="E520" s="7"/>
      <c r="F520" s="56"/>
      <c r="H520" s="56"/>
      <c r="I520" s="56"/>
      <c r="J520" s="57"/>
    </row>
    <row r="521" spans="1:10" s="52" customFormat="1" x14ac:dyDescent="0.3">
      <c r="A521" s="55"/>
      <c r="C521" s="7"/>
      <c r="D521" s="7"/>
      <c r="E521" s="7"/>
      <c r="F521" s="56"/>
      <c r="H521" s="56"/>
      <c r="I521" s="56"/>
      <c r="J521" s="57"/>
    </row>
    <row r="522" spans="1:10" s="52" customFormat="1" x14ac:dyDescent="0.3">
      <c r="A522" s="55"/>
      <c r="C522" s="7"/>
      <c r="D522" s="7"/>
      <c r="E522" s="7"/>
      <c r="F522" s="56"/>
      <c r="H522" s="56"/>
      <c r="I522" s="56"/>
      <c r="J522" s="57"/>
    </row>
    <row r="523" spans="1:10" s="52" customFormat="1" x14ac:dyDescent="0.3">
      <c r="A523" s="55"/>
      <c r="C523" s="7"/>
      <c r="D523" s="7"/>
      <c r="E523" s="7"/>
      <c r="F523" s="56"/>
      <c r="H523" s="56"/>
      <c r="I523" s="56"/>
      <c r="J523" s="57"/>
    </row>
    <row r="524" spans="1:10" s="52" customFormat="1" x14ac:dyDescent="0.3">
      <c r="A524" s="55"/>
      <c r="C524" s="7"/>
      <c r="D524" s="7"/>
      <c r="E524" s="7"/>
      <c r="F524" s="56"/>
      <c r="H524" s="56"/>
      <c r="I524" s="56"/>
      <c r="J524" s="57"/>
    </row>
    <row r="525" spans="1:10" s="52" customFormat="1" x14ac:dyDescent="0.3">
      <c r="A525" s="55"/>
      <c r="C525" s="7"/>
      <c r="D525" s="7"/>
      <c r="E525" s="7"/>
      <c r="F525" s="56"/>
      <c r="H525" s="56"/>
      <c r="I525" s="56"/>
      <c r="J525" s="57"/>
    </row>
    <row r="526" spans="1:10" s="52" customFormat="1" x14ac:dyDescent="0.3">
      <c r="A526" s="55"/>
      <c r="C526" s="7"/>
      <c r="D526" s="7"/>
      <c r="E526" s="7"/>
      <c r="F526" s="56"/>
      <c r="H526" s="56"/>
      <c r="I526" s="56"/>
      <c r="J526" s="57"/>
    </row>
    <row r="527" spans="1:10" s="52" customFormat="1" x14ac:dyDescent="0.3">
      <c r="A527" s="55"/>
      <c r="C527" s="7"/>
      <c r="D527" s="7"/>
      <c r="E527" s="7"/>
      <c r="F527" s="56"/>
      <c r="H527" s="56"/>
      <c r="I527" s="56"/>
      <c r="J527" s="57"/>
    </row>
    <row r="528" spans="1:10" s="52" customFormat="1" x14ac:dyDescent="0.3">
      <c r="A528" s="55"/>
      <c r="C528" s="7"/>
      <c r="D528" s="7"/>
      <c r="E528" s="7"/>
      <c r="F528" s="56"/>
      <c r="H528" s="56"/>
      <c r="I528" s="56"/>
      <c r="J528" s="57"/>
    </row>
    <row r="529" spans="1:10" s="52" customFormat="1" x14ac:dyDescent="0.3">
      <c r="A529" s="55"/>
      <c r="C529" s="7"/>
      <c r="D529" s="7"/>
      <c r="E529" s="7"/>
      <c r="F529" s="56"/>
      <c r="H529" s="56"/>
      <c r="I529" s="56"/>
      <c r="J529" s="57"/>
    </row>
    <row r="530" spans="1:10" s="52" customFormat="1" x14ac:dyDescent="0.3">
      <c r="A530" s="55"/>
      <c r="C530" s="7"/>
      <c r="D530" s="7"/>
      <c r="E530" s="7"/>
      <c r="F530" s="56"/>
      <c r="H530" s="56"/>
      <c r="I530" s="56"/>
      <c r="J530" s="57"/>
    </row>
    <row r="531" spans="1:10" s="52" customFormat="1" x14ac:dyDescent="0.3">
      <c r="A531" s="55"/>
      <c r="C531" s="7"/>
      <c r="D531" s="7"/>
      <c r="E531" s="7"/>
      <c r="F531" s="56"/>
      <c r="H531" s="56"/>
      <c r="I531" s="56"/>
      <c r="J531" s="57"/>
    </row>
    <row r="532" spans="1:10" s="52" customFormat="1" x14ac:dyDescent="0.3">
      <c r="A532" s="55"/>
      <c r="C532" s="7"/>
      <c r="D532" s="7"/>
      <c r="E532" s="7"/>
      <c r="F532" s="56"/>
      <c r="H532" s="56"/>
      <c r="I532" s="56"/>
      <c r="J532" s="57"/>
    </row>
    <row r="533" spans="1:10" s="52" customFormat="1" x14ac:dyDescent="0.3">
      <c r="A533" s="55"/>
      <c r="C533" s="7"/>
      <c r="D533" s="7"/>
      <c r="E533" s="7"/>
      <c r="F533" s="56"/>
      <c r="H533" s="56"/>
      <c r="I533" s="56"/>
      <c r="J533" s="57"/>
    </row>
    <row r="534" spans="1:10" s="52" customFormat="1" x14ac:dyDescent="0.3">
      <c r="A534" s="55"/>
      <c r="C534" s="7"/>
      <c r="D534" s="7"/>
      <c r="E534" s="7"/>
      <c r="F534" s="56"/>
      <c r="H534" s="56"/>
      <c r="I534" s="56"/>
      <c r="J534" s="57"/>
    </row>
    <row r="535" spans="1:10" s="52" customFormat="1" x14ac:dyDescent="0.3">
      <c r="A535" s="55"/>
      <c r="C535" s="7"/>
      <c r="D535" s="7"/>
      <c r="E535" s="7"/>
      <c r="F535" s="56"/>
      <c r="H535" s="56"/>
      <c r="I535" s="56"/>
      <c r="J535" s="57"/>
    </row>
    <row r="536" spans="1:10" s="52" customFormat="1" x14ac:dyDescent="0.3">
      <c r="A536" s="55"/>
      <c r="C536" s="7"/>
      <c r="D536" s="7"/>
      <c r="E536" s="7"/>
      <c r="F536" s="56"/>
      <c r="H536" s="56"/>
      <c r="I536" s="56"/>
      <c r="J536" s="57"/>
    </row>
    <row r="537" spans="1:10" s="52" customFormat="1" x14ac:dyDescent="0.3">
      <c r="A537" s="55"/>
      <c r="C537" s="7"/>
      <c r="D537" s="7"/>
      <c r="E537" s="7"/>
      <c r="F537" s="56"/>
      <c r="H537" s="56"/>
      <c r="I537" s="56"/>
      <c r="J537" s="57"/>
    </row>
    <row r="538" spans="1:10" s="52" customFormat="1" x14ac:dyDescent="0.3">
      <c r="A538" s="55"/>
      <c r="C538" s="7"/>
      <c r="D538" s="7"/>
      <c r="E538" s="7"/>
      <c r="F538" s="56"/>
      <c r="H538" s="56"/>
      <c r="I538" s="56"/>
      <c r="J538" s="57"/>
    </row>
    <row r="539" spans="1:10" s="52" customFormat="1" x14ac:dyDescent="0.3">
      <c r="A539" s="55"/>
      <c r="C539" s="7"/>
      <c r="D539" s="7"/>
      <c r="E539" s="7"/>
      <c r="F539" s="56"/>
      <c r="H539" s="56"/>
      <c r="I539" s="56"/>
      <c r="J539" s="57"/>
    </row>
    <row r="540" spans="1:10" s="52" customFormat="1" x14ac:dyDescent="0.3">
      <c r="A540" s="55"/>
      <c r="C540" s="7"/>
      <c r="D540" s="7"/>
      <c r="E540" s="7"/>
      <c r="F540" s="56"/>
      <c r="H540" s="56"/>
      <c r="I540" s="56"/>
      <c r="J540" s="57"/>
    </row>
    <row r="541" spans="1:10" s="52" customFormat="1" x14ac:dyDescent="0.3">
      <c r="A541" s="55"/>
      <c r="C541" s="7"/>
      <c r="D541" s="7"/>
      <c r="E541" s="7"/>
      <c r="F541" s="56"/>
      <c r="H541" s="56"/>
      <c r="I541" s="56"/>
      <c r="J541" s="57"/>
    </row>
    <row r="542" spans="1:10" s="52" customFormat="1" x14ac:dyDescent="0.3">
      <c r="A542" s="55"/>
      <c r="C542" s="7"/>
      <c r="D542" s="7"/>
      <c r="E542" s="7"/>
      <c r="F542" s="56"/>
      <c r="H542" s="56"/>
      <c r="I542" s="56"/>
      <c r="J542" s="57"/>
    </row>
    <row r="543" spans="1:10" s="52" customFormat="1" x14ac:dyDescent="0.3">
      <c r="A543" s="55"/>
      <c r="C543" s="7"/>
      <c r="D543" s="7"/>
      <c r="E543" s="7"/>
      <c r="F543" s="56"/>
      <c r="H543" s="56"/>
      <c r="I543" s="56"/>
      <c r="J543" s="57"/>
    </row>
    <row r="544" spans="1:10" s="52" customFormat="1" x14ac:dyDescent="0.3">
      <c r="A544" s="55"/>
      <c r="C544" s="7"/>
      <c r="D544" s="7"/>
      <c r="E544" s="7"/>
      <c r="F544" s="56"/>
      <c r="H544" s="56"/>
      <c r="I544" s="56"/>
      <c r="J544" s="57"/>
    </row>
    <row r="545" spans="1:10" s="52" customFormat="1" x14ac:dyDescent="0.3">
      <c r="A545" s="55"/>
      <c r="C545" s="7"/>
      <c r="D545" s="7"/>
      <c r="E545" s="7"/>
      <c r="F545" s="56"/>
      <c r="H545" s="56"/>
      <c r="I545" s="56"/>
      <c r="J545" s="57"/>
    </row>
    <row r="546" spans="1:10" s="52" customFormat="1" x14ac:dyDescent="0.3">
      <c r="A546" s="55"/>
      <c r="C546" s="7"/>
      <c r="D546" s="7"/>
      <c r="E546" s="7"/>
      <c r="F546" s="56"/>
      <c r="H546" s="56"/>
      <c r="I546" s="56"/>
      <c r="J546" s="57"/>
    </row>
    <row r="547" spans="1:10" s="52" customFormat="1" x14ac:dyDescent="0.3">
      <c r="A547" s="54"/>
      <c r="C547" s="7"/>
      <c r="D547" s="7"/>
      <c r="E547" s="7"/>
      <c r="F547" s="56"/>
      <c r="H547" s="56"/>
      <c r="I547" s="56"/>
      <c r="J547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15</vt:i4>
      </vt:variant>
    </vt:vector>
  </HeadingPairs>
  <TitlesOfParts>
    <vt:vector size="19" baseType="lpstr">
      <vt:lpstr>ПВ</vt:lpstr>
      <vt:lpstr>СЦ</vt:lpstr>
      <vt:lpstr>Оценка</vt:lpstr>
      <vt:lpstr>Лист1</vt:lpstr>
      <vt:lpstr>Bail3</vt:lpstr>
      <vt:lpstr>Bali3</vt:lpstr>
      <vt:lpstr>Bali4</vt:lpstr>
      <vt:lpstr>Bali5</vt:lpstr>
      <vt:lpstr>Bali6</vt:lpstr>
      <vt:lpstr>Cena1</vt:lpstr>
      <vt:lpstr>Cena3</vt:lpstr>
      <vt:lpstr>Cena4</vt:lpstr>
      <vt:lpstr>Cena5</vt:lpstr>
      <vt:lpstr>Cena6</vt:lpstr>
      <vt:lpstr>Otsr1</vt:lpstr>
      <vt:lpstr>Otsr3</vt:lpstr>
      <vt:lpstr>Otsr4</vt:lpstr>
      <vt:lpstr>Otsr5</vt:lpstr>
      <vt:lpstr>Otsr6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2018-04-23T08:31:46Z</dcterms:modified>
</cp:coreProperties>
</file>