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ch\Escritorio\"/>
    </mc:Choice>
  </mc:AlternateContent>
  <xr:revisionPtr revIDLastSave="0" documentId="13_ncr:1_{68007A6E-B399-44E4-B5B3-D732C3249432}" xr6:coauthVersionLast="47" xr6:coauthVersionMax="47" xr10:uidLastSave="{00000000-0000-0000-0000-000000000000}"/>
  <bookViews>
    <workbookView xWindow="-120" yWindow="-120" windowWidth="29040" windowHeight="15840" firstSheet="3" activeTab="5" xr2:uid="{2637B2A9-BD3A-4DA2-AA58-E39A0F4B6545}"/>
  </bookViews>
  <sheets>
    <sheet name="metrics23-10-01" sheetId="8" r:id="rId1"/>
    <sheet name="metrics23-11-05" sheetId="9" r:id="rId2"/>
    <sheet name="metrics23-17-04" sheetId="10" r:id="rId3"/>
    <sheet name="metrics23-20-03" sheetId="11" r:id="rId4"/>
    <sheet name="metrics23-21-41" sheetId="12" r:id="rId5"/>
    <sheet name="Hoja1" sheetId="1" r:id="rId6"/>
  </sheets>
  <definedNames>
    <definedName name="DatosExternos_1" localSheetId="0" hidden="1">'metrics23-10-01'!$A$1:$D$23</definedName>
    <definedName name="DatosExternos_1" localSheetId="1" hidden="1">'metrics23-11-05'!$A$1:$D$23</definedName>
    <definedName name="DatosExternos_1" localSheetId="2" hidden="1">'metrics23-17-04'!$A$1:$D$23</definedName>
    <definedName name="DatosExternos_1" localSheetId="3" hidden="1">'metrics23-20-03'!$A$1:$D$23</definedName>
    <definedName name="DatosExternos_1" localSheetId="4" hidden="1">'metrics23-21-41'!$A$1:$D$23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8" i="1" l="1"/>
  <c r="D18" i="1"/>
  <c r="E18" i="1"/>
  <c r="F18" i="1"/>
  <c r="G18" i="1"/>
  <c r="H18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B18" i="1"/>
  <c r="C12" i="1" a="1"/>
  <c r="C12" i="1" s="1"/>
  <c r="C13" i="1" a="1"/>
  <c r="C13" i="1" s="1"/>
  <c r="C14" i="1" a="1"/>
  <c r="C14" i="1" s="1"/>
  <c r="C15" i="1" a="1"/>
  <c r="C15" i="1" s="1"/>
  <c r="C16" i="1" a="1"/>
  <c r="C16" i="1" s="1"/>
  <c r="C7" i="1" a="1"/>
  <c r="C7" i="1" s="1"/>
  <c r="C8" i="1" a="1"/>
  <c r="C8" i="1" s="1"/>
  <c r="C9" i="1" a="1"/>
  <c r="C9" i="1" s="1"/>
  <c r="C10" i="1" a="1"/>
  <c r="C10" i="1" s="1"/>
  <c r="C11" i="1" a="1"/>
  <c r="C11" i="1" s="1"/>
  <c r="C4" i="1" a="1"/>
  <c r="C4" i="1" s="1"/>
  <c r="C2" i="1" a="1"/>
  <c r="C2" i="1" s="1"/>
  <c r="C3" i="1" a="1"/>
  <c r="C3" i="1" s="1"/>
  <c r="C5" i="1" a="1"/>
  <c r="C5" i="1" s="1"/>
  <c r="C6" i="1" a="1"/>
  <c r="C6" i="1" s="1"/>
  <c r="C1" i="1" a="1"/>
  <c r="C1" i="1" s="1"/>
  <c r="B19" i="1" l="1"/>
  <c r="C19" i="1"/>
  <c r="K19" i="1"/>
  <c r="S19" i="1"/>
  <c r="D19" i="1"/>
  <c r="L19" i="1"/>
  <c r="T19" i="1"/>
  <c r="J19" i="1"/>
  <c r="E19" i="1"/>
  <c r="M19" i="1"/>
  <c r="U19" i="1"/>
  <c r="G19" i="1"/>
  <c r="O19" i="1"/>
  <c r="W19" i="1"/>
  <c r="I19" i="1"/>
  <c r="Q19" i="1"/>
  <c r="F19" i="1"/>
  <c r="N19" i="1"/>
  <c r="V19" i="1"/>
  <c r="H19" i="1"/>
  <c r="P19" i="1"/>
  <c r="B23" i="1"/>
  <c r="G23" i="1"/>
  <c r="O23" i="1"/>
  <c r="W23" i="1"/>
  <c r="H23" i="1"/>
  <c r="P23" i="1"/>
  <c r="F23" i="1"/>
  <c r="N23" i="1"/>
  <c r="V23" i="1"/>
  <c r="I23" i="1"/>
  <c r="Q23" i="1"/>
  <c r="C23" i="1"/>
  <c r="K23" i="1"/>
  <c r="S23" i="1"/>
  <c r="E23" i="1"/>
  <c r="M23" i="1"/>
  <c r="J23" i="1"/>
  <c r="R23" i="1"/>
  <c r="B20" i="1"/>
  <c r="I20" i="1"/>
  <c r="Q20" i="1"/>
  <c r="R19" i="1"/>
  <c r="V20" i="1"/>
  <c r="N20" i="1"/>
  <c r="F20" i="1"/>
  <c r="T23" i="1"/>
  <c r="L23" i="1"/>
  <c r="D23" i="1"/>
  <c r="U23" i="1"/>
  <c r="T20" i="1"/>
  <c r="L20" i="1"/>
  <c r="D20" i="1"/>
  <c r="W20" i="1"/>
  <c r="O20" i="1"/>
  <c r="G20" i="1"/>
  <c r="U20" i="1"/>
  <c r="M20" i="1"/>
  <c r="E20" i="1"/>
  <c r="S20" i="1"/>
  <c r="K20" i="1"/>
  <c r="C20" i="1"/>
  <c r="P20" i="1"/>
  <c r="H20" i="1"/>
  <c r="R20" i="1"/>
  <c r="J20" i="1"/>
  <c r="Q21" i="1" l="1"/>
  <c r="Q22" i="1"/>
  <c r="I21" i="1"/>
  <c r="I22" i="1"/>
  <c r="T21" i="1"/>
  <c r="T22" i="1"/>
  <c r="J21" i="1"/>
  <c r="J22" i="1"/>
  <c r="W22" i="1"/>
  <c r="W21" i="1"/>
  <c r="L21" i="1"/>
  <c r="L22" i="1"/>
  <c r="O22" i="1"/>
  <c r="O21" i="1"/>
  <c r="H22" i="1"/>
  <c r="H21" i="1"/>
  <c r="G22" i="1"/>
  <c r="G21" i="1"/>
  <c r="S21" i="1"/>
  <c r="S22" i="1"/>
  <c r="R21" i="1"/>
  <c r="R22" i="1"/>
  <c r="V22" i="1"/>
  <c r="V21" i="1"/>
  <c r="U22" i="1"/>
  <c r="U21" i="1"/>
  <c r="K21" i="1"/>
  <c r="K22" i="1"/>
  <c r="N22" i="1"/>
  <c r="N21" i="1"/>
  <c r="M22" i="1"/>
  <c r="M21" i="1"/>
  <c r="C21" i="1"/>
  <c r="C22" i="1"/>
  <c r="P22" i="1"/>
  <c r="P21" i="1"/>
  <c r="D21" i="1"/>
  <c r="D22" i="1"/>
  <c r="F22" i="1"/>
  <c r="F21" i="1"/>
  <c r="E22" i="1"/>
  <c r="E21" i="1"/>
  <c r="B22" i="1"/>
  <c r="B2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F1A227-B0BA-4C8F-849E-C2133077CD8B}" keepAlive="1" name="Consulta - metrics23-10-01" description="Conexión a la consulta 'metrics23-10-01' en el libro." type="5" refreshedVersion="7" background="1" saveData="1">
    <dbPr connection="Provider=Microsoft.Mashup.OleDb.1;Data Source=$Workbook$;Location=metrics23-10-01;Extended Properties=&quot;&quot;" command="SELECT * FROM [metrics23-10-01]"/>
  </connection>
  <connection id="2" xr16:uid="{B9F3B66E-A8C0-40FC-A4FB-44A5E8CC20AF}" keepAlive="1" name="Consulta - metrics23-11-05" description="Conexión a la consulta 'metrics23-11-05' en el libro." type="5" refreshedVersion="7" background="1" saveData="1">
    <dbPr connection="Provider=Microsoft.Mashup.OleDb.1;Data Source=$Workbook$;Location=metrics23-11-05;Extended Properties=&quot;&quot;" command="SELECT * FROM [metrics23-11-05]"/>
  </connection>
  <connection id="3" xr16:uid="{0230BD08-5D67-4314-B0E8-BDF1B4873DF4}" keepAlive="1" name="Consulta - metrics23-17-04" description="Conexión a la consulta 'metrics23-17-04' en el libro." type="5" refreshedVersion="7" background="1" saveData="1">
    <dbPr connection="Provider=Microsoft.Mashup.OleDb.1;Data Source=$Workbook$;Location=metrics23-17-04;Extended Properties=&quot;&quot;" command="SELECT * FROM [metrics23-17-04]"/>
  </connection>
  <connection id="4" xr16:uid="{95AD6A30-EEC5-4602-9289-F7BAC9741C4D}" keepAlive="1" name="Consulta - metrics23-20-03" description="Conexión a la consulta 'metrics23-20-03' en el libro." type="5" refreshedVersion="7" background="1" saveData="1">
    <dbPr connection="Provider=Microsoft.Mashup.OleDb.1;Data Source=$Workbook$;Location=metrics23-20-03;Extended Properties=&quot;&quot;" command="SELECT * FROM [metrics23-20-03]"/>
  </connection>
  <connection id="5" xr16:uid="{775243B0-2AFA-4EF9-B27B-83281716C25E}" keepAlive="1" name="Consulta - metrics23-21-41" description="Conexión a la consulta 'metrics23-21-41' en el libro." type="5" refreshedVersion="7" background="1" saveData="1">
    <dbPr connection="Provider=Microsoft.Mashup.OleDb.1;Data Source=$Workbook$;Location=metrics23-21-41;Extended Properties=&quot;&quot;" command="SELECT * FROM [metrics23-21-41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<sst xmlns="http://schemas.openxmlformats.org/spreadsheetml/2006/main" count="46" uniqueCount="14">
  <si>
    <t>steps</t>
  </si>
  <si>
    <t>avg_reward</t>
  </si>
  <si>
    <t>std_reward</t>
  </si>
  <si>
    <t>success_rate</t>
  </si>
  <si>
    <t>exp</t>
  </si>
  <si>
    <t>reward</t>
  </si>
  <si>
    <t>success</t>
  </si>
  <si>
    <t>reward_up</t>
  </si>
  <si>
    <t>reward_dwn</t>
  </si>
  <si>
    <t>12a</t>
  </si>
  <si>
    <t>12b</t>
  </si>
  <si>
    <t>12c</t>
  </si>
  <si>
    <t>12d</t>
  </si>
  <si>
    <t>12e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</si>
</sst>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L"/>
              <a:t>Recompensa promedio exp_12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areaChart>
        <c:grouping val="standard"/>
        <c:varyColors val="0"/>
        <c:ser>
          <c:idx val="1"/>
          <c:order val="1"/>
          <c:tx>
            <c:strRef>
              <c:f>Hoja1!$A$21</c:f>
              <c:strCache>
                <c:ptCount val="1"/>
                <c:pt idx="0">
                  <c:v>reward_up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solidFill>
                <a:schemeClr val="bg1"/>
              </a:solidFill>
            </a:ln>
            <a:effectLst/>
          </c:spPr>
          <c:val>
            <c:numRef>
              <c:f>Hoja1!$B$21:$W$21</c:f>
              <c:numCache>
                <c:formatCode>General</c:formatCode>
                <c:ptCount val="22"/>
                <c:pt idx="0">
                  <c:v>10.137565669847369</c:v>
                </c:pt>
                <c:pt idx="1">
                  <c:v>9.9700732206751326</c:v>
                </c:pt>
                <c:pt idx="2">
                  <c:v>33.242837176568671</c:v>
                </c:pt>
                <c:pt idx="3">
                  <c:v>173.06502609130172</c:v>
                </c:pt>
                <c:pt idx="4">
                  <c:v>53.70779235947802</c:v>
                </c:pt>
                <c:pt idx="5">
                  <c:v>49.606756899066809</c:v>
                </c:pt>
                <c:pt idx="6">
                  <c:v>48.745542553363023</c:v>
                </c:pt>
                <c:pt idx="7">
                  <c:v>34.074188663181609</c:v>
                </c:pt>
                <c:pt idx="8">
                  <c:v>41.499687416241194</c:v>
                </c:pt>
                <c:pt idx="9">
                  <c:v>128.40340994808986</c:v>
                </c:pt>
                <c:pt idx="10">
                  <c:v>138.65335710834205</c:v>
                </c:pt>
                <c:pt idx="11">
                  <c:v>182.09076308171151</c:v>
                </c:pt>
                <c:pt idx="12">
                  <c:v>197.71591787540731</c:v>
                </c:pt>
                <c:pt idx="13">
                  <c:v>219.97445078130119</c:v>
                </c:pt>
                <c:pt idx="14">
                  <c:v>108.12753367426835</c:v>
                </c:pt>
                <c:pt idx="15">
                  <c:v>107.93898472762356</c:v>
                </c:pt>
                <c:pt idx="16">
                  <c:v>9.6016584536097742</c:v>
                </c:pt>
                <c:pt idx="17">
                  <c:v>10.116671002907781</c:v>
                </c:pt>
                <c:pt idx="18">
                  <c:v>9.6322862654206336</c:v>
                </c:pt>
                <c:pt idx="19">
                  <c:v>9.6342584560905884</c:v>
                </c:pt>
                <c:pt idx="20">
                  <c:v>9.6315499257688444</c:v>
                </c:pt>
                <c:pt idx="21">
                  <c:v>313.77988737872124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355-4C4B-A370-5CB7AADDB296}"/>
            </c:ext>
          </c:extLst>
        </c:ser>
        <c:ser>
          <c:idx val="2"/>
          <c:order val="2"/>
          <c:tx>
            <c:strRef>
              <c:f>Hoja1!$A$22</c:f>
              <c:strCache>
                <c:ptCount val="1"/>
                <c:pt idx="0">
                  <c:v>reward_dwn</c:v>
                </c:pt>
              </c:strCache>
            </c:strRef>
          </c:tx>
          <c:spPr>
            <a:solidFill>
              <a:schemeClr val="bg1"/>
            </a:solidFill>
            <a:ln>
              <a:solidFill>
                <a:schemeClr val="bg1"/>
              </a:solidFill>
            </a:ln>
            <a:effectLst/>
          </c:spPr>
          <c:val>
            <c:numRef>
              <c:f>Hoja1!$B$22:$W$22</c:f>
              <c:numCache>
                <c:formatCode>General</c:formatCode>
                <c:ptCount val="22"/>
                <c:pt idx="0">
                  <c:v>8.6491009968192998</c:v>
                </c:pt>
                <c:pt idx="1">
                  <c:v>8.6299267793248688</c:v>
                </c:pt>
                <c:pt idx="2">
                  <c:v>18.970496156764661</c:v>
                </c:pt>
                <c:pt idx="3">
                  <c:v>85.094973908698307</c:v>
                </c:pt>
                <c:pt idx="4">
                  <c:v>35.825540973855311</c:v>
                </c:pt>
                <c:pt idx="5">
                  <c:v>18.886576434266516</c:v>
                </c:pt>
                <c:pt idx="6">
                  <c:v>43.187790779970314</c:v>
                </c:pt>
                <c:pt idx="7">
                  <c:v>13.632478003485057</c:v>
                </c:pt>
                <c:pt idx="8">
                  <c:v>37.046979250425458</c:v>
                </c:pt>
                <c:pt idx="9">
                  <c:v>125.92992338524347</c:v>
                </c:pt>
                <c:pt idx="10">
                  <c:v>136.65330955832462</c:v>
                </c:pt>
                <c:pt idx="11">
                  <c:v>177.05590358495513</c:v>
                </c:pt>
                <c:pt idx="12">
                  <c:v>188.55074879125934</c:v>
                </c:pt>
                <c:pt idx="13">
                  <c:v>137.95888255203215</c:v>
                </c:pt>
                <c:pt idx="14">
                  <c:v>106.97913299239831</c:v>
                </c:pt>
                <c:pt idx="15">
                  <c:v>106.74101527237644</c:v>
                </c:pt>
                <c:pt idx="16">
                  <c:v>8.5183415463902232</c:v>
                </c:pt>
                <c:pt idx="17">
                  <c:v>8.4166623304255541</c:v>
                </c:pt>
                <c:pt idx="18">
                  <c:v>8.421047067912701</c:v>
                </c:pt>
                <c:pt idx="19">
                  <c:v>8.432408210576078</c:v>
                </c:pt>
                <c:pt idx="20">
                  <c:v>8.3951167408978229</c:v>
                </c:pt>
                <c:pt idx="21">
                  <c:v>275.56677928794534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355-4C4B-A370-5CB7AADDB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20591"/>
        <c:axId val="48416015"/>
      </c:areaChart>
      <c:lineChart>
        <c:grouping val="standard"/>
        <c:varyColors val="0"/>
        <c:ser>
          <c:idx val="0"/>
          <c:order val="0"/>
          <c:tx>
            <c:strRef>
              <c:f>Hoja1!$A$19</c:f>
              <c:strCache>
                <c:ptCount val="1"/>
                <c:pt idx="0">
                  <c:v>reward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Hoja1!$B$18:$W$18</c:f>
              <c:numCache>
                <c:formatCode>General</c:formatCode>
                <c:ptCount val="22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20000</c:v>
                </c:pt>
              </c:numCache>
            </c:numRef>
          </c:cat>
          <c:val>
            <c:numRef>
              <c:f>Hoja1!$B$19:$W$19</c:f>
              <c:numCache>
                <c:formatCode>General</c:formatCode>
                <c:ptCount val="22"/>
                <c:pt idx="0">
                  <c:v>9.3933333333333344</c:v>
                </c:pt>
                <c:pt idx="1">
                  <c:v>9.3000000000000007</c:v>
                </c:pt>
                <c:pt idx="2">
                  <c:v>26.106666666666666</c:v>
                </c:pt>
                <c:pt idx="3">
                  <c:v>129.08000000000001</c:v>
                </c:pt>
                <c:pt idx="4">
                  <c:v>44.766666666666666</c:v>
                </c:pt>
                <c:pt idx="5">
                  <c:v>34.246666666666663</c:v>
                </c:pt>
                <c:pt idx="6">
                  <c:v>45.966666666666669</c:v>
                </c:pt>
                <c:pt idx="7">
                  <c:v>23.853333333333332</c:v>
                </c:pt>
                <c:pt idx="8">
                  <c:v>39.273333333333326</c:v>
                </c:pt>
                <c:pt idx="9">
                  <c:v>127.16666666666667</c:v>
                </c:pt>
                <c:pt idx="10">
                  <c:v>137.65333333333334</c:v>
                </c:pt>
                <c:pt idx="11">
                  <c:v>179.57333333333332</c:v>
                </c:pt>
                <c:pt idx="12">
                  <c:v>193.13333333333333</c:v>
                </c:pt>
                <c:pt idx="13">
                  <c:v>178.96666666666667</c:v>
                </c:pt>
                <c:pt idx="14">
                  <c:v>107.55333333333333</c:v>
                </c:pt>
                <c:pt idx="15">
                  <c:v>107.34</c:v>
                </c:pt>
                <c:pt idx="16">
                  <c:v>9.0599999999999987</c:v>
                </c:pt>
                <c:pt idx="17">
                  <c:v>9.2666666666666675</c:v>
                </c:pt>
                <c:pt idx="18">
                  <c:v>9.0266666666666673</c:v>
                </c:pt>
                <c:pt idx="19">
                  <c:v>9.0333333333333332</c:v>
                </c:pt>
                <c:pt idx="20">
                  <c:v>9.0133333333333336</c:v>
                </c:pt>
                <c:pt idx="21">
                  <c:v>294.67333333333329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55-4C4B-A370-5CB7AADDB2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420591"/>
        <c:axId val="48416015"/>
      </c:lineChart>
      <c:catAx>
        <c:axId val="4842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L"/>
                  <a:t>Iteraciones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16015"/>
        <c:crosses val="autoZero"/>
        <c:auto val="1"/>
        <c:lblAlgn val="ctr"/>
        <c:lblOffset val="100"/>
        <c:noMultiLvlLbl val="0"/>
      </c:catAx>
      <c:valAx>
        <c:axId val="484160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2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Éxito</a:t>
            </a:r>
            <a:r>
              <a:rPr lang="en-US" baseline="0"/>
              <a:t> promedio exp_12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Hoja1!$A$23</c:f>
              <c:strCache>
                <c:ptCount val="1"/>
                <c:pt idx="0">
                  <c:v>success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Hoja1!$B$18:$W$18</c:f>
              <c:numCache>
                <c:formatCode>General</c:formatCode>
                <c:ptCount val="22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20000</c:v>
                </c:pt>
              </c:numCache>
            </c:numRef>
          </c:cat>
          <c:val>
            <c:numRef>
              <c:f>Hoja1!$B$23:$W$23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6.6666666666666662E-3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0.2</c:v>
                </c:pt>
                <c:pt idx="10">
                  <c:v>0.2</c:v>
                </c:pt>
                <c:pt idx="11">
                  <c:v>0.2</c:v>
                </c:pt>
                <c:pt idx="12">
                  <c:v>0.2</c:v>
                </c:pt>
                <c:pt idx="13">
                  <c:v>0.33999999999999997</c:v>
                </c:pt>
                <c:pt idx="14">
                  <c:v>0.2</c:v>
                </c:pt>
                <c:pt idx="15">
                  <c:v>0.2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0.42000000000000004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9C4-49AE-9EEC-482C2CAA25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420591"/>
        <c:axId val="48416015"/>
      </c:lineChart>
      <c:catAx>
        <c:axId val="4842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Iteraciones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L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16015"/>
        <c:crosses val="autoZero"/>
        <c:auto val="1"/>
        <c:lblAlgn val="ctr"/>
        <c:lblOffset val="100"/>
        <c:noMultiLvlLbl val="0"/>
      </c:catAx>
      <c:valAx>
        <c:axId val="48416015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L"/>
          </a:p>
        </c:txPr>
        <c:crossAx val="484205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719534</xdr:colOff>
      <xdr:row>24</xdr:row>
      <xdr:rowOff>100852</xdr:rowOff>
    </xdr:from>
    <xdr:to>
      <xdr:col>10</xdr:col>
      <xdr:colOff>246528</xdr:colOff>
      <xdr:row>41</xdr:row>
      <xdr:rowOff>168443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94CB397-95B7-4107-85EF-00E88F3962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627530</xdr:colOff>
      <xdr:row>24</xdr:row>
      <xdr:rowOff>78442</xdr:rowOff>
    </xdr:from>
    <xdr:to>
      <xdr:col>19</xdr:col>
      <xdr:colOff>188141</xdr:colOff>
      <xdr:row>41</xdr:row>
      <xdr:rowOff>146033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3CECED2D-8D2E-4CAE-AEA5-179C824BD9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BB17FD82-6894-4BC0-9873-95E2DF7F69F6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CC3055DB-7DB3-4739-89C7-A2EFD34BBD67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6113F215-0787-4799-BDA1-491FC790C3FB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E1439204-BE00-40DD-A4D3-650F4C6A6B56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5" xr16:uid="{80AC39D5-853A-4AEA-B86B-C2948EC3C77C}" autoFormatId="16" applyNumberFormats="0" applyBorderFormats="0" applyFontFormats="0" applyPatternFormats="0" applyAlignmentFormats="0" applyWidthHeightFormats="0">
  <queryTableRefresh nextId="5">
    <queryTableFields count="4">
      <queryTableField id="1" name="steps" tableColumnId="1"/>
      <queryTableField id="2" name="avg_reward" tableColumnId="2"/>
      <queryTableField id="3" name="std_reward" tableColumnId="3"/>
      <queryTableField id="4" name="success_r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67F12F0-A209-4E34-86AA-75EF2C7E39EA}" name="metrics23_10_01" displayName="metrics23_10_01" ref="A1:D23" tableType="queryTable" totalsRowShown="0">
  <autoFilter ref="A1:D23" xr:uid="{C67F12F0-A209-4E34-86AA-75EF2C7E39EA}"/>
  <tableColumns count="4">
    <tableColumn id="1" xr3:uid="{9D9CF2DE-54AC-4333-84EF-24C5D82CEF5E}" uniqueName="1" name="steps" queryTableFieldId="1"/>
    <tableColumn id="2" xr3:uid="{4152D130-2C96-4A9D-88D5-B9AA72142889}" uniqueName="2" name="avg_reward" queryTableFieldId="2"/>
    <tableColumn id="3" xr3:uid="{B2C5631A-3521-47B3-8889-471D98FDBBFD}" uniqueName="3" name="std_reward" queryTableFieldId="3"/>
    <tableColumn id="4" xr3:uid="{8B9A4F25-AE91-4B89-BC66-5D633F69C91F}" uniqueName="4" name="success_rat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5569EAE-920D-45C8-B727-D098447847BA}" name="metrics23_11_05" displayName="metrics23_11_05" ref="A1:D23" tableType="queryTable" totalsRowShown="0">
  <autoFilter ref="A1:D23" xr:uid="{F5569EAE-920D-45C8-B727-D098447847BA}"/>
  <tableColumns count="4">
    <tableColumn id="1" xr3:uid="{B72A61C6-B1E6-4AE6-830B-3C6FC4F977D1}" uniqueName="1" name="steps" queryTableFieldId="1"/>
    <tableColumn id="2" xr3:uid="{79B5CADB-2206-4848-9E08-92B8B29DC464}" uniqueName="2" name="avg_reward" queryTableFieldId="2"/>
    <tableColumn id="3" xr3:uid="{60CB777C-4EFE-4051-9DB8-EB5219D4E474}" uniqueName="3" name="std_reward" queryTableFieldId="3"/>
    <tableColumn id="4" xr3:uid="{EC170953-BFCE-4CE7-9893-CB8E79CB71C2}" uniqueName="4" name="success_rat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0E27D98-24DC-4262-9ABA-CDA4699F38E6}" name="metrics23_17_04" displayName="metrics23_17_04" ref="A1:D23" tableType="queryTable" totalsRowShown="0">
  <autoFilter ref="A1:D23" xr:uid="{C0E27D98-24DC-4262-9ABA-CDA4699F38E6}"/>
  <tableColumns count="4">
    <tableColumn id="1" xr3:uid="{994083C4-8FA8-43C3-94A2-05EB5EE22DD0}" uniqueName="1" name="steps" queryTableFieldId="1"/>
    <tableColumn id="2" xr3:uid="{E5C5EE58-1FB1-44B5-B265-8F17982CAE89}" uniqueName="2" name="avg_reward" queryTableFieldId="2"/>
    <tableColumn id="3" xr3:uid="{814A0F4E-878F-4580-8AD8-639D6051034C}" uniqueName="3" name="std_reward" queryTableFieldId="3"/>
    <tableColumn id="4" xr3:uid="{39453252-DF42-4CC8-8B50-7DA1DE63A897}" uniqueName="4" name="success_rate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FA1DA91C-5F7B-482D-9CE3-38F28139B487}" name="metrics23_20_03" displayName="metrics23_20_03" ref="A1:D23" tableType="queryTable" totalsRowShown="0">
  <autoFilter ref="A1:D23" xr:uid="{FA1DA91C-5F7B-482D-9CE3-38F28139B487}"/>
  <tableColumns count="4">
    <tableColumn id="1" xr3:uid="{6BB062A2-9312-48D8-9C77-92DDACB01823}" uniqueName="1" name="steps" queryTableFieldId="1"/>
    <tableColumn id="2" xr3:uid="{B9FC38EE-0AE2-4595-9F5C-6EBCA3BA2EA1}" uniqueName="2" name="avg_reward" queryTableFieldId="2"/>
    <tableColumn id="3" xr3:uid="{B357F64A-C30A-4861-BC0B-D8BE24145520}" uniqueName="3" name="std_reward" queryTableFieldId="3"/>
    <tableColumn id="4" xr3:uid="{98C60C89-D6BB-466C-B78D-A2FB0FAD28A8}" uniqueName="4" name="success_rate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6DABA2-8EA5-4770-B06B-C4E1D9AA77AF}" name="metrics23_21_41" displayName="metrics23_21_41" ref="A1:D23" tableType="queryTable" totalsRowShown="0">
  <autoFilter ref="A1:D23" xr:uid="{D16DABA2-8EA5-4770-B06B-C4E1D9AA77AF}"/>
  <tableColumns count="4">
    <tableColumn id="1" xr3:uid="{FCB41B48-C673-468C-B449-BACE7446FAB9}" uniqueName="1" name="steps" queryTableFieldId="1"/>
    <tableColumn id="2" xr3:uid="{B5AD767A-0988-4326-A688-71B18209960A}" uniqueName="2" name="avg_reward" queryTableFieldId="2"/>
    <tableColumn id="3" xr3:uid="{E50C3DCC-8223-4665-91A0-FFD510BF7B48}" uniqueName="3" name="std_reward" queryTableFieldId="3"/>
    <tableColumn id="4" xr3:uid="{2CB7B06C-2CDE-4D40-8355-D24E45DA2F24}" uniqueName="4" name="success_rat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B37FD-CA39-4980-B9EE-D736D6CCFD39}">
  <dimension ref="A1:D23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9.4333333333333336</v>
      </c>
      <c r="C2">
        <v>0.76084748070088848</v>
      </c>
      <c r="D2">
        <v>0</v>
      </c>
    </row>
    <row r="3" spans="1:4" x14ac:dyDescent="0.25">
      <c r="A3">
        <v>1000</v>
      </c>
      <c r="B3">
        <v>9.8666666666666671</v>
      </c>
      <c r="C3">
        <v>0.84590516936330129</v>
      </c>
      <c r="D3">
        <v>0</v>
      </c>
    </row>
    <row r="4" spans="1:4" x14ac:dyDescent="0.25">
      <c r="A4">
        <v>2000</v>
      </c>
      <c r="B4">
        <v>13.466666666666667</v>
      </c>
      <c r="C4">
        <v>3.0081371127142607</v>
      </c>
      <c r="D4">
        <v>0</v>
      </c>
    </row>
    <row r="5" spans="1:4" x14ac:dyDescent="0.25">
      <c r="A5">
        <v>3000</v>
      </c>
      <c r="B5">
        <v>126.96666666666667</v>
      </c>
      <c r="C5">
        <v>70.701948739448156</v>
      </c>
      <c r="D5">
        <v>3.3333333333333333E-2</v>
      </c>
    </row>
    <row r="6" spans="1:4" x14ac:dyDescent="0.25">
      <c r="A6">
        <v>4000</v>
      </c>
      <c r="B6">
        <v>13.766666666666667</v>
      </c>
      <c r="C6">
        <v>7.4506524695641394</v>
      </c>
      <c r="D6">
        <v>0</v>
      </c>
    </row>
    <row r="7" spans="1:4" x14ac:dyDescent="0.25">
      <c r="A7">
        <v>5000</v>
      </c>
      <c r="B7">
        <v>30.333333333333332</v>
      </c>
      <c r="C7">
        <v>51.011327718023132</v>
      </c>
      <c r="D7">
        <v>0</v>
      </c>
    </row>
    <row r="8" spans="1:4" x14ac:dyDescent="0.25">
      <c r="A8">
        <v>6000</v>
      </c>
      <c r="B8">
        <v>9.4333333333333336</v>
      </c>
      <c r="C8">
        <v>0.84393259341147753</v>
      </c>
      <c r="D8">
        <v>0</v>
      </c>
    </row>
    <row r="9" spans="1:4" x14ac:dyDescent="0.25">
      <c r="A9">
        <v>7000</v>
      </c>
      <c r="B9">
        <v>21.9</v>
      </c>
      <c r="C9">
        <v>33.598958317185968</v>
      </c>
      <c r="D9">
        <v>0</v>
      </c>
    </row>
    <row r="10" spans="1:4" x14ac:dyDescent="0.25">
      <c r="A10">
        <v>8000</v>
      </c>
      <c r="B10">
        <v>95.5</v>
      </c>
      <c r="C10">
        <v>2.0453198608856593</v>
      </c>
      <c r="D10">
        <v>0</v>
      </c>
    </row>
    <row r="11" spans="1:4" x14ac:dyDescent="0.25">
      <c r="A11">
        <v>9000</v>
      </c>
      <c r="B11">
        <v>109.06666666666666</v>
      </c>
      <c r="C11">
        <v>4.2421168719821418</v>
      </c>
      <c r="D11">
        <v>0</v>
      </c>
    </row>
    <row r="12" spans="1:4" x14ac:dyDescent="0.25">
      <c r="A12">
        <v>10000</v>
      </c>
      <c r="B12">
        <v>161.46666666666667</v>
      </c>
      <c r="C12">
        <v>3.2530327730015598</v>
      </c>
      <c r="D12">
        <v>0</v>
      </c>
    </row>
    <row r="13" spans="1:4" x14ac:dyDescent="0.25">
      <c r="A13">
        <v>11000</v>
      </c>
      <c r="B13">
        <v>370.76666666666665</v>
      </c>
      <c r="C13">
        <v>10.607177863231209</v>
      </c>
      <c r="D13">
        <v>0</v>
      </c>
    </row>
    <row r="14" spans="1:4" x14ac:dyDescent="0.25">
      <c r="A14">
        <v>12000</v>
      </c>
      <c r="B14">
        <v>438.23333333333335</v>
      </c>
      <c r="C14">
        <v>21.066060117850441</v>
      </c>
      <c r="D14">
        <v>0</v>
      </c>
    </row>
    <row r="15" spans="1:4" x14ac:dyDescent="0.25">
      <c r="A15">
        <v>13000</v>
      </c>
      <c r="B15">
        <v>367.2</v>
      </c>
      <c r="C15">
        <v>202.86143053818785</v>
      </c>
      <c r="D15">
        <v>0.7</v>
      </c>
    </row>
    <row r="16" spans="1:4" x14ac:dyDescent="0.25">
      <c r="A16">
        <v>14000</v>
      </c>
      <c r="B16">
        <v>500</v>
      </c>
      <c r="C16">
        <v>0</v>
      </c>
      <c r="D16">
        <v>1</v>
      </c>
    </row>
    <row r="17" spans="1:4" x14ac:dyDescent="0.25">
      <c r="A17">
        <v>15000</v>
      </c>
      <c r="B17">
        <v>500</v>
      </c>
      <c r="C17">
        <v>0</v>
      </c>
      <c r="D17">
        <v>1</v>
      </c>
    </row>
    <row r="18" spans="1:4" x14ac:dyDescent="0.25">
      <c r="A18">
        <v>16000</v>
      </c>
      <c r="B18">
        <v>9.4</v>
      </c>
      <c r="C18">
        <v>0.71180521680208741</v>
      </c>
      <c r="D18">
        <v>0</v>
      </c>
    </row>
    <row r="19" spans="1:4" x14ac:dyDescent="0.25">
      <c r="A19">
        <v>17000</v>
      </c>
      <c r="B19">
        <v>9.3666666666666671</v>
      </c>
      <c r="C19">
        <v>0.79512402945843741</v>
      </c>
      <c r="D19">
        <v>0</v>
      </c>
    </row>
    <row r="20" spans="1:4" x14ac:dyDescent="0.25">
      <c r="A20">
        <v>18000</v>
      </c>
      <c r="B20">
        <v>9.2333333333333325</v>
      </c>
      <c r="C20">
        <v>0.80346471954626331</v>
      </c>
      <c r="D20">
        <v>0</v>
      </c>
    </row>
    <row r="21" spans="1:4" x14ac:dyDescent="0.25">
      <c r="A21">
        <v>19000</v>
      </c>
      <c r="B21">
        <v>9.2333333333333325</v>
      </c>
      <c r="C21">
        <v>0.61553951042064625</v>
      </c>
      <c r="D21">
        <v>0</v>
      </c>
    </row>
    <row r="22" spans="1:4" x14ac:dyDescent="0.25">
      <c r="A22">
        <v>20000</v>
      </c>
      <c r="B22">
        <v>9.4</v>
      </c>
      <c r="C22">
        <v>0.8</v>
      </c>
      <c r="D22">
        <v>0</v>
      </c>
    </row>
    <row r="23" spans="1:4" x14ac:dyDescent="0.25">
      <c r="A23">
        <v>20000</v>
      </c>
      <c r="B23">
        <v>500</v>
      </c>
      <c r="C23">
        <v>0</v>
      </c>
      <c r="D23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0A804-DDB2-4F98-BDA7-32AD5C9247F8}">
  <dimension ref="A1:D23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9.4</v>
      </c>
      <c r="C2">
        <v>0.75718777944003646</v>
      </c>
      <c r="D2">
        <v>0</v>
      </c>
    </row>
    <row r="3" spans="1:4" x14ac:dyDescent="0.25">
      <c r="A3">
        <v>1000</v>
      </c>
      <c r="B3">
        <v>9.0666666666666664</v>
      </c>
      <c r="C3">
        <v>0.57348835113617513</v>
      </c>
      <c r="D3">
        <v>0</v>
      </c>
    </row>
    <row r="4" spans="1:4" x14ac:dyDescent="0.25">
      <c r="A4">
        <v>2000</v>
      </c>
      <c r="B4">
        <v>31.433333333333334</v>
      </c>
      <c r="C4">
        <v>19.864009889468164</v>
      </c>
      <c r="D4">
        <v>0</v>
      </c>
    </row>
    <row r="5" spans="1:4" x14ac:dyDescent="0.25">
      <c r="A5">
        <v>3000</v>
      </c>
      <c r="B5">
        <v>36.133333333333333</v>
      </c>
      <c r="C5">
        <v>6.5050407804682946</v>
      </c>
      <c r="D5">
        <v>0</v>
      </c>
    </row>
    <row r="6" spans="1:4" x14ac:dyDescent="0.25">
      <c r="A6">
        <v>4000</v>
      </c>
      <c r="B6">
        <v>12.066666666666666</v>
      </c>
      <c r="C6">
        <v>2.2647050335284038</v>
      </c>
      <c r="D6">
        <v>0</v>
      </c>
    </row>
    <row r="7" spans="1:4" x14ac:dyDescent="0.25">
      <c r="A7">
        <v>5000</v>
      </c>
      <c r="B7">
        <v>9.3333333333333339</v>
      </c>
      <c r="C7">
        <v>0.69920589878010098</v>
      </c>
      <c r="D7">
        <v>0</v>
      </c>
    </row>
    <row r="8" spans="1:4" x14ac:dyDescent="0.25">
      <c r="A8">
        <v>6000</v>
      </c>
      <c r="B8">
        <v>9.0333333333333332</v>
      </c>
      <c r="C8">
        <v>0.54670731556189078</v>
      </c>
      <c r="D8">
        <v>0</v>
      </c>
    </row>
    <row r="9" spans="1:4" x14ac:dyDescent="0.25">
      <c r="A9">
        <v>7000</v>
      </c>
      <c r="B9">
        <v>8.9333333333333336</v>
      </c>
      <c r="C9">
        <v>0.44221663871405326</v>
      </c>
      <c r="D9">
        <v>0</v>
      </c>
    </row>
    <row r="10" spans="1:4" x14ac:dyDescent="0.25">
      <c r="A10">
        <v>8000</v>
      </c>
      <c r="B10">
        <v>9.2333333333333325</v>
      </c>
      <c r="C10">
        <v>0.71569701845279632</v>
      </c>
      <c r="D10">
        <v>0</v>
      </c>
    </row>
    <row r="11" spans="1:4" x14ac:dyDescent="0.25">
      <c r="A11">
        <v>9000</v>
      </c>
      <c r="B11">
        <v>8.8000000000000007</v>
      </c>
      <c r="C11">
        <v>0.65319726474218076</v>
      </c>
      <c r="D11">
        <v>0</v>
      </c>
    </row>
    <row r="12" spans="1:4" x14ac:dyDescent="0.25">
      <c r="A12">
        <v>10000</v>
      </c>
      <c r="B12">
        <v>9.1</v>
      </c>
      <c r="C12">
        <v>0.74610097618664639</v>
      </c>
      <c r="D12">
        <v>0</v>
      </c>
    </row>
    <row r="13" spans="1:4" x14ac:dyDescent="0.25">
      <c r="A13">
        <v>11000</v>
      </c>
      <c r="B13">
        <v>9.4</v>
      </c>
      <c r="C13">
        <v>0.75718777944003646</v>
      </c>
      <c r="D13">
        <v>0</v>
      </c>
    </row>
    <row r="14" spans="1:4" x14ac:dyDescent="0.25">
      <c r="A14">
        <v>12000</v>
      </c>
      <c r="B14">
        <v>8.6666666666666661</v>
      </c>
      <c r="C14">
        <v>0.47140452079103168</v>
      </c>
      <c r="D14">
        <v>0</v>
      </c>
    </row>
    <row r="15" spans="1:4" x14ac:dyDescent="0.25">
      <c r="A15">
        <v>13000</v>
      </c>
      <c r="B15">
        <v>9.3666666666666671</v>
      </c>
      <c r="C15">
        <v>0.65743609744386722</v>
      </c>
      <c r="D15">
        <v>0</v>
      </c>
    </row>
    <row r="16" spans="1:4" x14ac:dyDescent="0.25">
      <c r="A16">
        <v>14000</v>
      </c>
      <c r="B16">
        <v>9.1666666666666661</v>
      </c>
      <c r="C16">
        <v>0.63683243915142662</v>
      </c>
      <c r="D16">
        <v>0</v>
      </c>
    </row>
    <row r="17" spans="1:4" x14ac:dyDescent="0.25">
      <c r="A17">
        <v>15000</v>
      </c>
      <c r="B17">
        <v>9.7333333333333325</v>
      </c>
      <c r="C17">
        <v>1.3888444437333105</v>
      </c>
      <c r="D17">
        <v>0</v>
      </c>
    </row>
    <row r="18" spans="1:4" x14ac:dyDescent="0.25">
      <c r="A18">
        <v>16000</v>
      </c>
      <c r="B18">
        <v>9.1333333333333329</v>
      </c>
      <c r="C18">
        <v>0.49888765156985893</v>
      </c>
      <c r="D18">
        <v>0</v>
      </c>
    </row>
    <row r="19" spans="1:4" x14ac:dyDescent="0.25">
      <c r="A19">
        <v>17000</v>
      </c>
      <c r="B19">
        <v>9.6666666666666661</v>
      </c>
      <c r="C19">
        <v>1.1925695879998881</v>
      </c>
      <c r="D19">
        <v>0</v>
      </c>
    </row>
    <row r="20" spans="1:4" x14ac:dyDescent="0.25">
      <c r="A20">
        <v>18000</v>
      </c>
      <c r="B20">
        <v>8.8333333333333339</v>
      </c>
      <c r="C20">
        <v>0.372677996249965</v>
      </c>
      <c r="D20">
        <v>0</v>
      </c>
    </row>
    <row r="21" spans="1:4" x14ac:dyDescent="0.25">
      <c r="A21">
        <v>19000</v>
      </c>
      <c r="B21">
        <v>9.5333333333333332</v>
      </c>
      <c r="C21">
        <v>0.61824123303304701</v>
      </c>
      <c r="D21">
        <v>0</v>
      </c>
    </row>
    <row r="22" spans="1:4" x14ac:dyDescent="0.25">
      <c r="A22">
        <v>20000</v>
      </c>
      <c r="B22">
        <v>8.7666666666666675</v>
      </c>
      <c r="C22">
        <v>0.49553562491061687</v>
      </c>
      <c r="D22">
        <v>0</v>
      </c>
    </row>
    <row r="23" spans="1:4" x14ac:dyDescent="0.25">
      <c r="A23">
        <v>20000</v>
      </c>
      <c r="B23">
        <v>35.9</v>
      </c>
      <c r="C23">
        <v>6.8476273263079968</v>
      </c>
      <c r="D23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E2C24-1C49-45F9-B8FD-DFDD31C59AA5}">
  <dimension ref="A1:D23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9.3666666666666671</v>
      </c>
      <c r="C2">
        <v>0.65743609744386722</v>
      </c>
      <c r="D2">
        <v>0</v>
      </c>
    </row>
    <row r="3" spans="1:4" x14ac:dyDescent="0.25">
      <c r="A3">
        <v>1000</v>
      </c>
      <c r="B3">
        <v>9.1666666666666661</v>
      </c>
      <c r="C3">
        <v>0.63683243915142662</v>
      </c>
      <c r="D3">
        <v>0</v>
      </c>
    </row>
    <row r="4" spans="1:4" x14ac:dyDescent="0.25">
      <c r="A4">
        <v>2000</v>
      </c>
      <c r="B4">
        <v>9.3666666666666671</v>
      </c>
      <c r="C4">
        <v>0.91226214556026719</v>
      </c>
      <c r="D4">
        <v>0</v>
      </c>
    </row>
    <row r="5" spans="1:4" x14ac:dyDescent="0.25">
      <c r="A5">
        <v>3000</v>
      </c>
      <c r="B5">
        <v>321.23333333333335</v>
      </c>
      <c r="C5">
        <v>47.399496012322984</v>
      </c>
      <c r="D5">
        <v>0</v>
      </c>
    </row>
    <row r="6" spans="1:4" x14ac:dyDescent="0.25">
      <c r="A6">
        <v>4000</v>
      </c>
      <c r="B6">
        <v>46.333333333333336</v>
      </c>
      <c r="C6">
        <v>7.8627108698096118</v>
      </c>
      <c r="D6">
        <v>0</v>
      </c>
    </row>
    <row r="7" spans="1:4" x14ac:dyDescent="0.25">
      <c r="A7">
        <v>5000</v>
      </c>
      <c r="B7">
        <v>9.6333333333333329</v>
      </c>
      <c r="C7">
        <v>0.75203427817856505</v>
      </c>
      <c r="D7">
        <v>0</v>
      </c>
    </row>
    <row r="8" spans="1:4" x14ac:dyDescent="0.25">
      <c r="A8">
        <v>6000</v>
      </c>
      <c r="B8">
        <v>9.5333333333333332</v>
      </c>
      <c r="C8">
        <v>0.61824123303304701</v>
      </c>
      <c r="D8">
        <v>0</v>
      </c>
    </row>
    <row r="9" spans="1:4" x14ac:dyDescent="0.25">
      <c r="A9">
        <v>7000</v>
      </c>
      <c r="B9">
        <v>9.4333333333333336</v>
      </c>
      <c r="C9">
        <v>0.76084748070088859</v>
      </c>
      <c r="D9">
        <v>0</v>
      </c>
    </row>
    <row r="10" spans="1:4" x14ac:dyDescent="0.25">
      <c r="A10">
        <v>8000</v>
      </c>
      <c r="B10">
        <v>8.8000000000000007</v>
      </c>
      <c r="C10">
        <v>0.6</v>
      </c>
      <c r="D10">
        <v>0</v>
      </c>
    </row>
    <row r="11" spans="1:4" x14ac:dyDescent="0.25">
      <c r="A11">
        <v>9000</v>
      </c>
      <c r="B11">
        <v>8.8666666666666671</v>
      </c>
      <c r="C11">
        <v>0.49888765156985893</v>
      </c>
      <c r="D11">
        <v>0</v>
      </c>
    </row>
    <row r="12" spans="1:4" x14ac:dyDescent="0.25">
      <c r="A12">
        <v>10000</v>
      </c>
      <c r="B12">
        <v>8.7666666666666675</v>
      </c>
      <c r="C12">
        <v>0.55876848714134031</v>
      </c>
      <c r="D12">
        <v>0</v>
      </c>
    </row>
    <row r="13" spans="1:4" x14ac:dyDescent="0.25">
      <c r="A13">
        <v>11000</v>
      </c>
      <c r="B13">
        <v>8.9333333333333336</v>
      </c>
      <c r="C13">
        <v>0.72724747430904779</v>
      </c>
      <c r="D13">
        <v>0</v>
      </c>
    </row>
    <row r="14" spans="1:4" x14ac:dyDescent="0.25">
      <c r="A14">
        <v>12000</v>
      </c>
      <c r="B14">
        <v>9.1333333333333329</v>
      </c>
      <c r="C14">
        <v>0.71802197428460046</v>
      </c>
      <c r="D14">
        <v>0</v>
      </c>
    </row>
    <row r="15" spans="1:4" x14ac:dyDescent="0.25">
      <c r="A15">
        <v>13000</v>
      </c>
      <c r="B15">
        <v>9.0666666666666664</v>
      </c>
      <c r="C15">
        <v>0.77172246018601509</v>
      </c>
      <c r="D15">
        <v>0</v>
      </c>
    </row>
    <row r="16" spans="1:4" x14ac:dyDescent="0.25">
      <c r="A16">
        <v>14000</v>
      </c>
      <c r="B16">
        <v>8.9333333333333336</v>
      </c>
      <c r="C16">
        <v>0.81377037438224686</v>
      </c>
      <c r="D16">
        <v>0</v>
      </c>
    </row>
    <row r="17" spans="1:4" x14ac:dyDescent="0.25">
      <c r="A17">
        <v>15000</v>
      </c>
      <c r="B17">
        <v>8.9333333333333336</v>
      </c>
      <c r="C17">
        <v>0.35901098714230023</v>
      </c>
      <c r="D17">
        <v>0</v>
      </c>
    </row>
    <row r="18" spans="1:4" x14ac:dyDescent="0.25">
      <c r="A18">
        <v>16000</v>
      </c>
      <c r="B18">
        <v>8.6333333333333329</v>
      </c>
      <c r="C18">
        <v>0.48189440982669873</v>
      </c>
      <c r="D18">
        <v>0</v>
      </c>
    </row>
    <row r="19" spans="1:4" x14ac:dyDescent="0.25">
      <c r="A19">
        <v>17000</v>
      </c>
      <c r="B19">
        <v>9.3000000000000007</v>
      </c>
      <c r="C19">
        <v>0.78102496759066531</v>
      </c>
      <c r="D19">
        <v>0</v>
      </c>
    </row>
    <row r="20" spans="1:4" x14ac:dyDescent="0.25">
      <c r="A20">
        <v>18000</v>
      </c>
      <c r="B20">
        <v>8.9</v>
      </c>
      <c r="C20">
        <v>0.4725815626252608</v>
      </c>
      <c r="D20">
        <v>0</v>
      </c>
    </row>
    <row r="21" spans="1:4" x14ac:dyDescent="0.25">
      <c r="A21">
        <v>19000</v>
      </c>
      <c r="B21">
        <v>8.9</v>
      </c>
      <c r="C21">
        <v>0.7</v>
      </c>
      <c r="D21">
        <v>0</v>
      </c>
    </row>
    <row r="22" spans="1:4" x14ac:dyDescent="0.25">
      <c r="A22">
        <v>20000</v>
      </c>
      <c r="B22">
        <v>9.0333333333333332</v>
      </c>
      <c r="C22">
        <v>0.79512402945843752</v>
      </c>
      <c r="D22">
        <v>0</v>
      </c>
    </row>
    <row r="23" spans="1:4" x14ac:dyDescent="0.25">
      <c r="A23">
        <v>20000</v>
      </c>
      <c r="B23">
        <v>347.43333333333334</v>
      </c>
      <c r="C23">
        <v>70.834870571554575</v>
      </c>
      <c r="D23">
        <v>0.1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594E8-FA3C-472C-B962-19974DE1BC3B}">
  <dimension ref="A1:D23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9.3333333333333339</v>
      </c>
      <c r="C2">
        <v>0.82999330653258208</v>
      </c>
      <c r="D2">
        <v>0</v>
      </c>
    </row>
    <row r="3" spans="1:4" x14ac:dyDescent="0.25">
      <c r="A3">
        <v>1000</v>
      </c>
      <c r="B3">
        <v>9</v>
      </c>
      <c r="C3">
        <v>0.68313005106397318</v>
      </c>
      <c r="D3">
        <v>0</v>
      </c>
    </row>
    <row r="4" spans="1:4" x14ac:dyDescent="0.25">
      <c r="A4">
        <v>2000</v>
      </c>
      <c r="B4">
        <v>9.1666666666666661</v>
      </c>
      <c r="C4">
        <v>0.81989159174992299</v>
      </c>
      <c r="D4">
        <v>0</v>
      </c>
    </row>
    <row r="5" spans="1:4" x14ac:dyDescent="0.25">
      <c r="A5">
        <v>3000</v>
      </c>
      <c r="B5">
        <v>78.63333333333334</v>
      </c>
      <c r="C5">
        <v>71.463969165509482</v>
      </c>
      <c r="D5">
        <v>0</v>
      </c>
    </row>
    <row r="6" spans="1:4" x14ac:dyDescent="0.25">
      <c r="A6">
        <v>4000</v>
      </c>
      <c r="B6">
        <v>90.166666666666671</v>
      </c>
      <c r="C6">
        <v>6.8170537787391856</v>
      </c>
      <c r="D6">
        <v>0</v>
      </c>
    </row>
    <row r="7" spans="1:4" x14ac:dyDescent="0.25">
      <c r="A7">
        <v>5000</v>
      </c>
      <c r="B7">
        <v>77.099999999999994</v>
      </c>
      <c r="C7">
        <v>3.4093010036271854</v>
      </c>
      <c r="D7">
        <v>0</v>
      </c>
    </row>
    <row r="8" spans="1:4" x14ac:dyDescent="0.25">
      <c r="A8">
        <v>6000</v>
      </c>
      <c r="B8">
        <v>192.36666666666667</v>
      </c>
      <c r="C8">
        <v>11.079961893235714</v>
      </c>
      <c r="D8">
        <v>0</v>
      </c>
    </row>
    <row r="9" spans="1:4" x14ac:dyDescent="0.25">
      <c r="A9">
        <v>7000</v>
      </c>
      <c r="B9">
        <v>69.766666666666666</v>
      </c>
      <c r="C9">
        <v>15.634754732823778</v>
      </c>
      <c r="D9">
        <v>0</v>
      </c>
    </row>
    <row r="10" spans="1:4" x14ac:dyDescent="0.25">
      <c r="A10">
        <v>8000</v>
      </c>
      <c r="B10">
        <v>73.733333333333334</v>
      </c>
      <c r="C10">
        <v>7.0707535352008684</v>
      </c>
      <c r="D10">
        <v>0</v>
      </c>
    </row>
    <row r="11" spans="1:4" x14ac:dyDescent="0.25">
      <c r="A11">
        <v>9000</v>
      </c>
      <c r="B11">
        <v>500</v>
      </c>
      <c r="C11">
        <v>0</v>
      </c>
      <c r="D11">
        <v>1</v>
      </c>
    </row>
    <row r="12" spans="1:4" x14ac:dyDescent="0.25">
      <c r="A12">
        <v>10000</v>
      </c>
      <c r="B12">
        <v>500</v>
      </c>
      <c r="C12">
        <v>0</v>
      </c>
      <c r="D12">
        <v>1</v>
      </c>
    </row>
    <row r="13" spans="1:4" x14ac:dyDescent="0.25">
      <c r="A13">
        <v>11000</v>
      </c>
      <c r="B13">
        <v>500</v>
      </c>
      <c r="C13">
        <v>0</v>
      </c>
      <c r="D13">
        <v>1</v>
      </c>
    </row>
    <row r="14" spans="1:4" x14ac:dyDescent="0.25">
      <c r="A14">
        <v>12000</v>
      </c>
      <c r="B14">
        <v>500</v>
      </c>
      <c r="C14">
        <v>0</v>
      </c>
      <c r="D14">
        <v>1</v>
      </c>
    </row>
    <row r="15" spans="1:4" x14ac:dyDescent="0.25">
      <c r="A15">
        <v>13000</v>
      </c>
      <c r="B15">
        <v>500</v>
      </c>
      <c r="C15">
        <v>0</v>
      </c>
      <c r="D15">
        <v>1</v>
      </c>
    </row>
    <row r="16" spans="1:4" x14ac:dyDescent="0.25">
      <c r="A16">
        <v>14000</v>
      </c>
      <c r="B16">
        <v>10.866666666666667</v>
      </c>
      <c r="C16">
        <v>0.71802197428460046</v>
      </c>
      <c r="D16">
        <v>0</v>
      </c>
    </row>
    <row r="17" spans="1:4" x14ac:dyDescent="0.25">
      <c r="A17">
        <v>15000</v>
      </c>
      <c r="B17">
        <v>9.3333333333333339</v>
      </c>
      <c r="C17">
        <v>0.78881063774661542</v>
      </c>
      <c r="D17">
        <v>0</v>
      </c>
    </row>
    <row r="18" spans="1:4" x14ac:dyDescent="0.25">
      <c r="A18">
        <v>16000</v>
      </c>
      <c r="B18">
        <v>9.0666666666666664</v>
      </c>
      <c r="C18">
        <v>0.57348835113617513</v>
      </c>
      <c r="D18">
        <v>0</v>
      </c>
    </row>
    <row r="19" spans="1:4" x14ac:dyDescent="0.25">
      <c r="A19">
        <v>17000</v>
      </c>
      <c r="B19">
        <v>8.9</v>
      </c>
      <c r="C19">
        <v>0.65064070986477118</v>
      </c>
      <c r="D19">
        <v>0</v>
      </c>
    </row>
    <row r="20" spans="1:4" x14ac:dyDescent="0.25">
      <c r="A20">
        <v>18000</v>
      </c>
      <c r="B20">
        <v>9.1999999999999993</v>
      </c>
      <c r="C20">
        <v>0.83266639978645307</v>
      </c>
      <c r="D20">
        <v>0</v>
      </c>
    </row>
    <row r="21" spans="1:4" x14ac:dyDescent="0.25">
      <c r="A21">
        <v>19000</v>
      </c>
      <c r="B21">
        <v>8.7666666666666675</v>
      </c>
      <c r="C21">
        <v>0.55876848714134031</v>
      </c>
      <c r="D21">
        <v>0</v>
      </c>
    </row>
    <row r="22" spans="1:4" x14ac:dyDescent="0.25">
      <c r="A22">
        <v>20000</v>
      </c>
      <c r="B22">
        <v>8.9</v>
      </c>
      <c r="C22">
        <v>0.39581140290126388</v>
      </c>
      <c r="D22">
        <v>0</v>
      </c>
    </row>
    <row r="23" spans="1:4" x14ac:dyDescent="0.25">
      <c r="A23">
        <v>20000</v>
      </c>
      <c r="B23">
        <v>500</v>
      </c>
      <c r="C23">
        <v>0</v>
      </c>
      <c r="D23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33802-571D-4EF8-A2E1-49CE15F5F898}">
  <dimension ref="A1:D23"/>
  <sheetViews>
    <sheetView workbookViewId="0"/>
  </sheetViews>
  <sheetFormatPr baseColWidth="10" defaultRowHeight="15" x14ac:dyDescent="0.25"/>
  <cols>
    <col min="1" max="1" width="8" bestFit="1" customWidth="1"/>
    <col min="2" max="2" width="13.5703125" bestFit="1" customWidth="1"/>
    <col min="3" max="3" width="13.28515625" bestFit="1" customWidth="1"/>
    <col min="4" max="4" width="14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9.4333333333333336</v>
      </c>
      <c r="C2">
        <v>0.71569701845279643</v>
      </c>
      <c r="D2">
        <v>0</v>
      </c>
    </row>
    <row r="3" spans="1:4" x14ac:dyDescent="0.25">
      <c r="A3">
        <v>1000</v>
      </c>
      <c r="B3">
        <v>9.4</v>
      </c>
      <c r="C3">
        <v>0.61101009266077866</v>
      </c>
      <c r="D3">
        <v>0</v>
      </c>
    </row>
    <row r="4" spans="1:4" x14ac:dyDescent="0.25">
      <c r="A4">
        <v>2000</v>
      </c>
      <c r="B4">
        <v>67.099999999999994</v>
      </c>
      <c r="C4">
        <v>11.076551810017412</v>
      </c>
      <c r="D4">
        <v>0</v>
      </c>
    </row>
    <row r="5" spans="1:4" x14ac:dyDescent="0.25">
      <c r="A5">
        <v>3000</v>
      </c>
      <c r="B5">
        <v>82.433333333333337</v>
      </c>
      <c r="C5">
        <v>23.854675758759655</v>
      </c>
      <c r="D5">
        <v>0</v>
      </c>
    </row>
    <row r="6" spans="1:4" x14ac:dyDescent="0.25">
      <c r="A6">
        <v>4000</v>
      </c>
      <c r="B6">
        <v>61.5</v>
      </c>
      <c r="C6">
        <v>20.31050631241542</v>
      </c>
      <c r="D6">
        <v>0</v>
      </c>
    </row>
    <row r="7" spans="1:4" x14ac:dyDescent="0.25">
      <c r="A7">
        <v>5000</v>
      </c>
      <c r="B7">
        <v>44.833333333333336</v>
      </c>
      <c r="C7">
        <v>20.928582263391746</v>
      </c>
      <c r="D7">
        <v>0</v>
      </c>
    </row>
    <row r="8" spans="1:4" x14ac:dyDescent="0.25">
      <c r="A8">
        <v>6000</v>
      </c>
      <c r="B8">
        <v>9.4666666666666668</v>
      </c>
      <c r="C8">
        <v>0.80553639823963807</v>
      </c>
      <c r="D8">
        <v>0</v>
      </c>
    </row>
    <row r="9" spans="1:4" x14ac:dyDescent="0.25">
      <c r="A9">
        <v>7000</v>
      </c>
      <c r="B9">
        <v>9.2333333333333325</v>
      </c>
      <c r="C9">
        <v>0.66749947981669289</v>
      </c>
      <c r="D9">
        <v>0</v>
      </c>
    </row>
    <row r="10" spans="1:4" x14ac:dyDescent="0.25">
      <c r="A10">
        <v>8000</v>
      </c>
      <c r="B10">
        <v>9.1</v>
      </c>
      <c r="C10">
        <v>0.7</v>
      </c>
      <c r="D10">
        <v>0</v>
      </c>
    </row>
    <row r="11" spans="1:4" x14ac:dyDescent="0.25">
      <c r="A11">
        <v>9000</v>
      </c>
      <c r="B11">
        <v>9.1</v>
      </c>
      <c r="C11">
        <v>0.78951461882180096</v>
      </c>
      <c r="D11">
        <v>0</v>
      </c>
    </row>
    <row r="12" spans="1:4" x14ac:dyDescent="0.25">
      <c r="A12">
        <v>10000</v>
      </c>
      <c r="B12">
        <v>8.9333333333333336</v>
      </c>
      <c r="C12">
        <v>0.44221663871405326</v>
      </c>
      <c r="D12">
        <v>0</v>
      </c>
    </row>
    <row r="13" spans="1:4" x14ac:dyDescent="0.25">
      <c r="A13">
        <v>11000</v>
      </c>
      <c r="B13">
        <v>8.7666666666666675</v>
      </c>
      <c r="C13">
        <v>0.49553562491061687</v>
      </c>
      <c r="D13">
        <v>0</v>
      </c>
    </row>
    <row r="14" spans="1:4" x14ac:dyDescent="0.25">
      <c r="A14">
        <v>12000</v>
      </c>
      <c r="B14">
        <v>9.6333333333333329</v>
      </c>
      <c r="C14">
        <v>0.65743609744386722</v>
      </c>
      <c r="D14">
        <v>0</v>
      </c>
    </row>
    <row r="15" spans="1:4" x14ac:dyDescent="0.25">
      <c r="A15">
        <v>13000</v>
      </c>
      <c r="B15">
        <v>9.1999999999999993</v>
      </c>
      <c r="C15">
        <v>0.74833147735478822</v>
      </c>
      <c r="D15">
        <v>0</v>
      </c>
    </row>
    <row r="16" spans="1:4" x14ac:dyDescent="0.25">
      <c r="A16">
        <v>14000</v>
      </c>
      <c r="B16">
        <v>8.8000000000000007</v>
      </c>
      <c r="C16">
        <v>0.70237691685684922</v>
      </c>
      <c r="D16">
        <v>0</v>
      </c>
    </row>
    <row r="17" spans="1:4" x14ac:dyDescent="0.25">
      <c r="A17">
        <v>15000</v>
      </c>
      <c r="B17">
        <v>8.6999999999999993</v>
      </c>
      <c r="C17">
        <v>0.45825756949558411</v>
      </c>
      <c r="D17">
        <v>0</v>
      </c>
    </row>
    <row r="18" spans="1:4" x14ac:dyDescent="0.25">
      <c r="A18">
        <v>16000</v>
      </c>
      <c r="B18">
        <v>9.0666666666666664</v>
      </c>
      <c r="C18">
        <v>0.44221663871405326</v>
      </c>
      <c r="D18">
        <v>0</v>
      </c>
    </row>
    <row r="19" spans="1:4" x14ac:dyDescent="0.25">
      <c r="A19">
        <v>17000</v>
      </c>
      <c r="B19">
        <v>9.1</v>
      </c>
      <c r="C19">
        <v>0.83066238629180755</v>
      </c>
      <c r="D19">
        <v>0</v>
      </c>
    </row>
    <row r="20" spans="1:4" x14ac:dyDescent="0.25">
      <c r="A20">
        <v>18000</v>
      </c>
      <c r="B20">
        <v>8.9666666666666668</v>
      </c>
      <c r="C20">
        <v>0.54670731556189089</v>
      </c>
      <c r="D20">
        <v>0</v>
      </c>
    </row>
    <row r="21" spans="1:4" x14ac:dyDescent="0.25">
      <c r="A21">
        <v>19000</v>
      </c>
      <c r="B21">
        <v>8.7333333333333325</v>
      </c>
      <c r="C21">
        <v>0.5120763831912406</v>
      </c>
      <c r="D21">
        <v>0</v>
      </c>
    </row>
    <row r="22" spans="1:4" x14ac:dyDescent="0.25">
      <c r="A22">
        <v>20000</v>
      </c>
      <c r="B22">
        <v>8.9666666666666668</v>
      </c>
      <c r="C22">
        <v>0.60461190490723515</v>
      </c>
      <c r="D22">
        <v>0</v>
      </c>
    </row>
    <row r="23" spans="1:4" x14ac:dyDescent="0.25">
      <c r="A23">
        <v>20000</v>
      </c>
      <c r="B23">
        <v>90.033333333333331</v>
      </c>
      <c r="C23">
        <v>17.850272329077285</v>
      </c>
      <c r="D23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1ADE5-83BF-4117-B81B-9C3F258AB248}">
  <dimension ref="A1:X23"/>
  <sheetViews>
    <sheetView tabSelected="1" zoomScale="90" zoomScaleNormal="90" workbookViewId="0">
      <selection activeCell="B18" sqref="B18:W18"/>
    </sheetView>
  </sheetViews>
  <sheetFormatPr baseColWidth="10" defaultRowHeight="15" x14ac:dyDescent="0.25"/>
  <cols>
    <col min="1" max="1" width="11.85546875" customWidth="1"/>
    <col min="3" max="3" width="11.85546875" bestFit="1" customWidth="1"/>
  </cols>
  <sheetData>
    <row r="1" spans="1:24" ht="15.75" thickBot="1" x14ac:dyDescent="0.3">
      <c r="A1" t="s">
        <v>4</v>
      </c>
      <c r="B1" t="s">
        <v>0</v>
      </c>
      <c r="C1" cm="1">
        <f t="array" ref="C1:X1">TRANSPOSE(metrics23_10_01[steps])</f>
        <v>0</v>
      </c>
      <c r="D1">
        <v>1000</v>
      </c>
      <c r="E1">
        <v>2000</v>
      </c>
      <c r="F1">
        <v>3000</v>
      </c>
      <c r="G1">
        <v>4000</v>
      </c>
      <c r="H1">
        <v>5000</v>
      </c>
      <c r="I1">
        <v>6000</v>
      </c>
      <c r="J1">
        <v>7000</v>
      </c>
      <c r="K1">
        <v>8000</v>
      </c>
      <c r="L1">
        <v>9000</v>
      </c>
      <c r="M1">
        <v>10000</v>
      </c>
      <c r="N1">
        <v>11000</v>
      </c>
      <c r="O1">
        <v>12000</v>
      </c>
      <c r="P1">
        <v>13000</v>
      </c>
      <c r="Q1">
        <v>14000</v>
      </c>
      <c r="R1">
        <v>15000</v>
      </c>
      <c r="S1">
        <v>16000</v>
      </c>
      <c r="T1">
        <v>17000</v>
      </c>
      <c r="U1">
        <v>18000</v>
      </c>
      <c r="V1">
        <v>19000</v>
      </c>
      <c r="W1">
        <v>20000</v>
      </c>
      <c r="X1">
        <v>20000</v>
      </c>
    </row>
    <row r="2" spans="1:24" x14ac:dyDescent="0.25">
      <c r="A2" s="7" t="s">
        <v>1</v>
      </c>
      <c r="B2" s="2" t="s">
        <v>9</v>
      </c>
      <c r="C2" s="2" cm="1">
        <f t="array" ref="C2:X2">TRANSPOSE(metrics23_10_01[avg_reward])</f>
        <v>9.4333333333333336</v>
      </c>
      <c r="D2" s="2">
        <v>9.8666666666666671</v>
      </c>
      <c r="E2" s="2">
        <v>13.466666666666667</v>
      </c>
      <c r="F2" s="2">
        <v>126.96666666666667</v>
      </c>
      <c r="G2" s="2">
        <v>13.766666666666667</v>
      </c>
      <c r="H2" s="2">
        <v>30.333333333333332</v>
      </c>
      <c r="I2" s="2">
        <v>9.4333333333333336</v>
      </c>
      <c r="J2" s="2">
        <v>21.9</v>
      </c>
      <c r="K2" s="2">
        <v>95.5</v>
      </c>
      <c r="L2" s="2">
        <v>109.06666666666666</v>
      </c>
      <c r="M2" s="2">
        <v>161.46666666666667</v>
      </c>
      <c r="N2" s="2">
        <v>370.76666666666665</v>
      </c>
      <c r="O2" s="2">
        <v>438.23333333333335</v>
      </c>
      <c r="P2" s="2">
        <v>367.2</v>
      </c>
      <c r="Q2" s="2">
        <v>500</v>
      </c>
      <c r="R2" s="2">
        <v>500</v>
      </c>
      <c r="S2" s="2">
        <v>9.4</v>
      </c>
      <c r="T2" s="2">
        <v>9.3666666666666671</v>
      </c>
      <c r="U2" s="2">
        <v>9.2333333333333325</v>
      </c>
      <c r="V2" s="2">
        <v>9.2333333333333325</v>
      </c>
      <c r="W2" s="2">
        <v>9.4</v>
      </c>
      <c r="X2" s="3">
        <v>500</v>
      </c>
    </row>
    <row r="3" spans="1:24" x14ac:dyDescent="0.25">
      <c r="A3" s="8"/>
      <c r="B3" s="1" t="s">
        <v>10</v>
      </c>
      <c r="C3" s="1" cm="1">
        <f t="array" ref="C3:X3">TRANSPOSE(metrics23_11_05[avg_reward])</f>
        <v>9.4</v>
      </c>
      <c r="D3" s="1">
        <v>9.0666666666666664</v>
      </c>
      <c r="E3" s="1">
        <v>31.433333333333334</v>
      </c>
      <c r="F3" s="1">
        <v>36.133333333333333</v>
      </c>
      <c r="G3" s="1">
        <v>12.066666666666666</v>
      </c>
      <c r="H3" s="1">
        <v>9.3333333333333339</v>
      </c>
      <c r="I3" s="1">
        <v>9.0333333333333332</v>
      </c>
      <c r="J3" s="1">
        <v>8.9333333333333336</v>
      </c>
      <c r="K3" s="1">
        <v>9.2333333333333325</v>
      </c>
      <c r="L3" s="1">
        <v>8.8000000000000007</v>
      </c>
      <c r="M3" s="1">
        <v>9.1</v>
      </c>
      <c r="N3" s="1">
        <v>9.4</v>
      </c>
      <c r="O3" s="1">
        <v>8.6666666666666661</v>
      </c>
      <c r="P3" s="1">
        <v>9.3666666666666671</v>
      </c>
      <c r="Q3" s="1">
        <v>9.1666666666666661</v>
      </c>
      <c r="R3" s="1">
        <v>9.7333333333333325</v>
      </c>
      <c r="S3" s="1">
        <v>9.1333333333333329</v>
      </c>
      <c r="T3" s="1">
        <v>9.6666666666666661</v>
      </c>
      <c r="U3" s="1">
        <v>8.8333333333333339</v>
      </c>
      <c r="V3" s="1">
        <v>9.5333333333333332</v>
      </c>
      <c r="W3" s="1">
        <v>8.7666666666666675</v>
      </c>
      <c r="X3" s="4">
        <v>35.9</v>
      </c>
    </row>
    <row r="4" spans="1:24" x14ac:dyDescent="0.25">
      <c r="A4" s="8"/>
      <c r="B4" s="1" t="s">
        <v>11</v>
      </c>
      <c r="C4" s="1" cm="1">
        <f t="array" ref="C4:X4">TRANSPOSE(metrics23_17_04[avg_reward])</f>
        <v>9.3666666666666671</v>
      </c>
      <c r="D4" s="1">
        <v>9.1666666666666661</v>
      </c>
      <c r="E4" s="1">
        <v>9.3666666666666671</v>
      </c>
      <c r="F4" s="1">
        <v>321.23333333333335</v>
      </c>
      <c r="G4" s="1">
        <v>46.333333333333336</v>
      </c>
      <c r="H4" s="1">
        <v>9.6333333333333329</v>
      </c>
      <c r="I4" s="1">
        <v>9.5333333333333332</v>
      </c>
      <c r="J4" s="1">
        <v>9.4333333333333336</v>
      </c>
      <c r="K4" s="1">
        <v>8.8000000000000007</v>
      </c>
      <c r="L4" s="1">
        <v>8.8666666666666671</v>
      </c>
      <c r="M4" s="1">
        <v>8.7666666666666675</v>
      </c>
      <c r="N4" s="1">
        <v>8.9333333333333336</v>
      </c>
      <c r="O4" s="1">
        <v>9.1333333333333329</v>
      </c>
      <c r="P4" s="1">
        <v>9.0666666666666664</v>
      </c>
      <c r="Q4" s="1">
        <v>8.9333333333333336</v>
      </c>
      <c r="R4" s="1">
        <v>8.9333333333333336</v>
      </c>
      <c r="S4" s="1">
        <v>8.6333333333333329</v>
      </c>
      <c r="T4" s="1">
        <v>9.3000000000000007</v>
      </c>
      <c r="U4" s="1">
        <v>8.9</v>
      </c>
      <c r="V4" s="1">
        <v>8.9</v>
      </c>
      <c r="W4" s="1">
        <v>9.0333333333333332</v>
      </c>
      <c r="X4" s="4">
        <v>347.43333333333334</v>
      </c>
    </row>
    <row r="5" spans="1:24" x14ac:dyDescent="0.25">
      <c r="A5" s="8"/>
      <c r="B5" s="1" t="s">
        <v>12</v>
      </c>
      <c r="C5" s="1" cm="1">
        <f t="array" ref="C5:X5">TRANSPOSE(metrics23_20_03[avg_reward])</f>
        <v>9.3333333333333339</v>
      </c>
      <c r="D5" s="1">
        <v>9</v>
      </c>
      <c r="E5" s="1">
        <v>9.1666666666666661</v>
      </c>
      <c r="F5" s="1">
        <v>78.63333333333334</v>
      </c>
      <c r="G5" s="1">
        <v>90.166666666666671</v>
      </c>
      <c r="H5" s="1">
        <v>77.099999999999994</v>
      </c>
      <c r="I5" s="1">
        <v>192.36666666666667</v>
      </c>
      <c r="J5" s="1">
        <v>69.766666666666666</v>
      </c>
      <c r="K5" s="1">
        <v>73.733333333333334</v>
      </c>
      <c r="L5" s="1">
        <v>500</v>
      </c>
      <c r="M5" s="1">
        <v>500</v>
      </c>
      <c r="N5" s="1">
        <v>500</v>
      </c>
      <c r="O5" s="1">
        <v>500</v>
      </c>
      <c r="P5" s="1">
        <v>500</v>
      </c>
      <c r="Q5" s="1">
        <v>10.866666666666667</v>
      </c>
      <c r="R5" s="1">
        <v>9.3333333333333339</v>
      </c>
      <c r="S5" s="1">
        <v>9.0666666666666664</v>
      </c>
      <c r="T5" s="1">
        <v>8.9</v>
      </c>
      <c r="U5" s="1">
        <v>9.1999999999999993</v>
      </c>
      <c r="V5" s="1">
        <v>8.7666666666666675</v>
      </c>
      <c r="W5" s="1">
        <v>8.9</v>
      </c>
      <c r="X5" s="4">
        <v>500</v>
      </c>
    </row>
    <row r="6" spans="1:24" ht="15.75" thickBot="1" x14ac:dyDescent="0.3">
      <c r="A6" s="9"/>
      <c r="B6" s="5" t="s">
        <v>13</v>
      </c>
      <c r="C6" s="5" cm="1">
        <f t="array" ref="C6:X6">TRANSPOSE(metrics23_21_41[avg_reward])</f>
        <v>9.4333333333333336</v>
      </c>
      <c r="D6" s="5">
        <v>9.4</v>
      </c>
      <c r="E6" s="5">
        <v>67.099999999999994</v>
      </c>
      <c r="F6" s="5">
        <v>82.433333333333337</v>
      </c>
      <c r="G6" s="5">
        <v>61.5</v>
      </c>
      <c r="H6" s="5">
        <v>44.833333333333336</v>
      </c>
      <c r="I6" s="5">
        <v>9.4666666666666668</v>
      </c>
      <c r="J6" s="5">
        <v>9.2333333333333325</v>
      </c>
      <c r="K6" s="5">
        <v>9.1</v>
      </c>
      <c r="L6" s="5">
        <v>9.1</v>
      </c>
      <c r="M6" s="5">
        <v>8.9333333333333336</v>
      </c>
      <c r="N6" s="5">
        <v>8.7666666666666675</v>
      </c>
      <c r="O6" s="5">
        <v>9.6333333333333329</v>
      </c>
      <c r="P6" s="5">
        <v>9.1999999999999993</v>
      </c>
      <c r="Q6" s="5">
        <v>8.8000000000000007</v>
      </c>
      <c r="R6" s="5">
        <v>8.6999999999999993</v>
      </c>
      <c r="S6" s="5">
        <v>9.0666666666666664</v>
      </c>
      <c r="T6" s="5">
        <v>9.1</v>
      </c>
      <c r="U6" s="5">
        <v>8.9666666666666668</v>
      </c>
      <c r="V6" s="5">
        <v>8.7333333333333325</v>
      </c>
      <c r="W6" s="5">
        <v>8.9666666666666668</v>
      </c>
      <c r="X6" s="6">
        <v>90.033333333333331</v>
      </c>
    </row>
    <row r="7" spans="1:24" x14ac:dyDescent="0.25">
      <c r="A7" s="7" t="s">
        <v>2</v>
      </c>
      <c r="B7" s="2" t="s">
        <v>9</v>
      </c>
      <c r="C7" s="2" cm="1">
        <f t="array" ref="C7:X7">TRANSPOSE(metrics23_10_01[std_reward])</f>
        <v>0.76084748070088848</v>
      </c>
      <c r="D7" s="2">
        <v>0.84590516936330129</v>
      </c>
      <c r="E7" s="2">
        <v>3.0081371127142607</v>
      </c>
      <c r="F7" s="2">
        <v>70.701948739448156</v>
      </c>
      <c r="G7" s="2">
        <v>7.4506524695641394</v>
      </c>
      <c r="H7" s="2">
        <v>51.011327718023132</v>
      </c>
      <c r="I7" s="2">
        <v>0.84393259341147753</v>
      </c>
      <c r="J7" s="2">
        <v>33.598958317185968</v>
      </c>
      <c r="K7" s="2">
        <v>2.0453198608856593</v>
      </c>
      <c r="L7" s="2">
        <v>4.2421168719821418</v>
      </c>
      <c r="M7" s="2">
        <v>3.2530327730015598</v>
      </c>
      <c r="N7" s="2">
        <v>10.607177863231209</v>
      </c>
      <c r="O7" s="2">
        <v>21.066060117850441</v>
      </c>
      <c r="P7" s="2">
        <v>202.86143053818785</v>
      </c>
      <c r="Q7" s="2">
        <v>0</v>
      </c>
      <c r="R7" s="2">
        <v>0</v>
      </c>
      <c r="S7" s="2">
        <v>0.71180521680208741</v>
      </c>
      <c r="T7" s="2">
        <v>0.79512402945843741</v>
      </c>
      <c r="U7" s="2">
        <v>0.80346471954626331</v>
      </c>
      <c r="V7" s="2">
        <v>0.61553951042064625</v>
      </c>
      <c r="W7" s="2">
        <v>0.8</v>
      </c>
      <c r="X7" s="3">
        <v>0</v>
      </c>
    </row>
    <row r="8" spans="1:24" x14ac:dyDescent="0.25">
      <c r="A8" s="8"/>
      <c r="B8" s="1" t="s">
        <v>10</v>
      </c>
      <c r="C8" s="1" cm="1">
        <f t="array" ref="C8:X8">TRANSPOSE(metrics23_11_05[std_reward])</f>
        <v>0.75718777944003646</v>
      </c>
      <c r="D8" s="1">
        <v>0.57348835113617513</v>
      </c>
      <c r="E8" s="1">
        <v>19.864009889468164</v>
      </c>
      <c r="F8" s="1">
        <v>6.5050407804682946</v>
      </c>
      <c r="G8" s="1">
        <v>2.2647050335284038</v>
      </c>
      <c r="H8" s="1">
        <v>0.69920589878010098</v>
      </c>
      <c r="I8" s="1">
        <v>0.54670731556189078</v>
      </c>
      <c r="J8" s="1">
        <v>0.44221663871405326</v>
      </c>
      <c r="K8" s="1">
        <v>0.71569701845279632</v>
      </c>
      <c r="L8" s="1">
        <v>0.65319726474218076</v>
      </c>
      <c r="M8" s="1">
        <v>0.74610097618664639</v>
      </c>
      <c r="N8" s="1">
        <v>0.75718777944003646</v>
      </c>
      <c r="O8" s="1">
        <v>0.47140452079103168</v>
      </c>
      <c r="P8" s="1">
        <v>0.65743609744386722</v>
      </c>
      <c r="Q8" s="1">
        <v>0.63683243915142662</v>
      </c>
      <c r="R8" s="1">
        <v>1.3888444437333105</v>
      </c>
      <c r="S8" s="1">
        <v>0.49888765156985893</v>
      </c>
      <c r="T8" s="1">
        <v>1.1925695879998881</v>
      </c>
      <c r="U8" s="1">
        <v>0.372677996249965</v>
      </c>
      <c r="V8" s="1">
        <v>0.61824123303304701</v>
      </c>
      <c r="W8" s="1">
        <v>0.49553562491061687</v>
      </c>
      <c r="X8" s="4">
        <v>6.8476273263079968</v>
      </c>
    </row>
    <row r="9" spans="1:24" x14ac:dyDescent="0.25">
      <c r="A9" s="8"/>
      <c r="B9" s="1" t="s">
        <v>11</v>
      </c>
      <c r="C9" s="1" cm="1">
        <f t="array" ref="C9:X9">TRANSPOSE(metrics23_17_04[std_reward])</f>
        <v>0.65743609744386722</v>
      </c>
      <c r="D9" s="1">
        <v>0.63683243915142662</v>
      </c>
      <c r="E9" s="1">
        <v>0.91226214556026719</v>
      </c>
      <c r="F9" s="1">
        <v>47.399496012322984</v>
      </c>
      <c r="G9" s="1">
        <v>7.8627108698096118</v>
      </c>
      <c r="H9" s="1">
        <v>0.75203427817856505</v>
      </c>
      <c r="I9" s="1">
        <v>0.61824123303304701</v>
      </c>
      <c r="J9" s="1">
        <v>0.76084748070088859</v>
      </c>
      <c r="K9" s="1">
        <v>0.6</v>
      </c>
      <c r="L9" s="1">
        <v>0.49888765156985893</v>
      </c>
      <c r="M9" s="1">
        <v>0.55876848714134031</v>
      </c>
      <c r="N9" s="1">
        <v>0.72724747430904779</v>
      </c>
      <c r="O9" s="1">
        <v>0.71802197428460046</v>
      </c>
      <c r="P9" s="1">
        <v>0.77172246018601509</v>
      </c>
      <c r="Q9" s="1">
        <v>0.81377037438224686</v>
      </c>
      <c r="R9" s="1">
        <v>0.35901098714230023</v>
      </c>
      <c r="S9" s="1">
        <v>0.48189440982669873</v>
      </c>
      <c r="T9" s="1">
        <v>0.78102496759066531</v>
      </c>
      <c r="U9" s="1">
        <v>0.4725815626252608</v>
      </c>
      <c r="V9" s="1">
        <v>0.7</v>
      </c>
      <c r="W9" s="1">
        <v>0.79512402945843752</v>
      </c>
      <c r="X9" s="4">
        <v>70.834870571554575</v>
      </c>
    </row>
    <row r="10" spans="1:24" x14ac:dyDescent="0.25">
      <c r="A10" s="8"/>
      <c r="B10" s="1" t="s">
        <v>12</v>
      </c>
      <c r="C10" s="1" cm="1">
        <f t="array" ref="C10:X10">TRANSPOSE(metrics23_20_03[std_reward])</f>
        <v>0.82999330653258208</v>
      </c>
      <c r="D10" s="1">
        <v>0.68313005106397318</v>
      </c>
      <c r="E10" s="1">
        <v>0.81989159174992299</v>
      </c>
      <c r="F10" s="1">
        <v>71.463969165509482</v>
      </c>
      <c r="G10" s="1">
        <v>6.8170537787391856</v>
      </c>
      <c r="H10" s="1">
        <v>3.4093010036271854</v>
      </c>
      <c r="I10" s="1">
        <v>11.079961893235714</v>
      </c>
      <c r="J10" s="1">
        <v>15.634754732823778</v>
      </c>
      <c r="K10" s="1">
        <v>7.0707535352008684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0.71802197428460046</v>
      </c>
      <c r="R10" s="1">
        <v>0.78881063774661542</v>
      </c>
      <c r="S10" s="1">
        <v>0.57348835113617513</v>
      </c>
      <c r="T10" s="1">
        <v>0.65064070986477118</v>
      </c>
      <c r="U10" s="1">
        <v>0.83266639978645307</v>
      </c>
      <c r="V10" s="1">
        <v>0.55876848714134031</v>
      </c>
      <c r="W10" s="1">
        <v>0.39581140290126388</v>
      </c>
      <c r="X10" s="4">
        <v>0</v>
      </c>
    </row>
    <row r="11" spans="1:24" ht="15.75" thickBot="1" x14ac:dyDescent="0.3">
      <c r="A11" s="9"/>
      <c r="B11" s="5" t="s">
        <v>13</v>
      </c>
      <c r="C11" s="5" cm="1">
        <f t="array" ref="C11:X11">TRANSPOSE(metrics23_21_41[std_reward])</f>
        <v>0.71569701845279643</v>
      </c>
      <c r="D11" s="5">
        <v>0.61101009266077866</v>
      </c>
      <c r="E11" s="5">
        <v>11.076551810017412</v>
      </c>
      <c r="F11" s="5">
        <v>23.854675758759655</v>
      </c>
      <c r="G11" s="5">
        <v>20.31050631241542</v>
      </c>
      <c r="H11" s="5">
        <v>20.928582263391746</v>
      </c>
      <c r="I11" s="5">
        <v>0.80553639823963807</v>
      </c>
      <c r="J11" s="5">
        <v>0.66749947981669289</v>
      </c>
      <c r="K11" s="5">
        <v>0.7</v>
      </c>
      <c r="L11" s="5">
        <v>0.78951461882180096</v>
      </c>
      <c r="M11" s="5">
        <v>0.44221663871405326</v>
      </c>
      <c r="N11" s="5">
        <v>0.49553562491061687</v>
      </c>
      <c r="O11" s="5">
        <v>0.65743609744386722</v>
      </c>
      <c r="P11" s="5">
        <v>0.74833147735478822</v>
      </c>
      <c r="Q11" s="5">
        <v>0.70237691685684922</v>
      </c>
      <c r="R11" s="5">
        <v>0.45825756949558411</v>
      </c>
      <c r="S11" s="5">
        <v>0.44221663871405326</v>
      </c>
      <c r="T11" s="5">
        <v>0.83066238629180755</v>
      </c>
      <c r="U11" s="5">
        <v>0.54670731556189089</v>
      </c>
      <c r="V11" s="5">
        <v>0.5120763831912406</v>
      </c>
      <c r="W11" s="5">
        <v>0.60461190490723515</v>
      </c>
      <c r="X11" s="6">
        <v>17.850272329077285</v>
      </c>
    </row>
    <row r="12" spans="1:24" x14ac:dyDescent="0.25">
      <c r="A12" s="7" t="s">
        <v>3</v>
      </c>
      <c r="B12" s="2" t="s">
        <v>9</v>
      </c>
      <c r="C12" s="2" cm="1">
        <f t="array" ref="C12:X12">TRANSPOSE(metrics23_10_01[success_rate])</f>
        <v>0</v>
      </c>
      <c r="D12" s="2">
        <v>0</v>
      </c>
      <c r="E12" s="2">
        <v>0</v>
      </c>
      <c r="F12" s="2">
        <v>3.3333333333333333E-2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0.7</v>
      </c>
      <c r="Q12" s="2">
        <v>1</v>
      </c>
      <c r="R12" s="2">
        <v>1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3">
        <v>1</v>
      </c>
    </row>
    <row r="13" spans="1:24" x14ac:dyDescent="0.25">
      <c r="A13" s="8"/>
      <c r="B13" s="1" t="s">
        <v>10</v>
      </c>
      <c r="C13" s="1" cm="1">
        <f t="array" ref="C13:X13">TRANSPOSE(metrics23_11_05[success_rate])</f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4">
        <v>0</v>
      </c>
    </row>
    <row r="14" spans="1:24" x14ac:dyDescent="0.25">
      <c r="A14" s="8"/>
      <c r="B14" s="1" t="s">
        <v>11</v>
      </c>
      <c r="C14" s="1" cm="1">
        <f t="array" ref="C14:X14">TRANSPOSE(metrics23_17_04[success_rate])</f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4">
        <v>0.1</v>
      </c>
    </row>
    <row r="15" spans="1:24" x14ac:dyDescent="0.25">
      <c r="A15" s="8"/>
      <c r="B15" s="1" t="s">
        <v>12</v>
      </c>
      <c r="C15" s="1" cm="1">
        <f t="array" ref="C15:X15">TRANSPOSE(metrics23_20_03[success_rate])</f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1</v>
      </c>
      <c r="M15" s="1">
        <v>1</v>
      </c>
      <c r="N15" s="1">
        <v>1</v>
      </c>
      <c r="O15" s="1">
        <v>1</v>
      </c>
      <c r="P15" s="1">
        <v>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4">
        <v>1</v>
      </c>
    </row>
    <row r="16" spans="1:24" ht="15.75" thickBot="1" x14ac:dyDescent="0.3">
      <c r="A16" s="9"/>
      <c r="B16" s="5" t="s">
        <v>13</v>
      </c>
      <c r="C16" s="5" cm="1">
        <f t="array" ref="C16:X16">TRANSPOSE(metrics23_21_41[success_rate])</f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6">
        <v>0</v>
      </c>
    </row>
    <row r="18" spans="1:23" x14ac:dyDescent="0.25">
      <c r="A18" t="s">
        <v>0</v>
      </c>
      <c r="B18">
        <f>C1</f>
        <v>0</v>
      </c>
      <c r="C18">
        <f t="shared" ref="C18:W18" si="0">D1</f>
        <v>1000</v>
      </c>
      <c r="D18">
        <f t="shared" si="0"/>
        <v>2000</v>
      </c>
      <c r="E18">
        <f t="shared" si="0"/>
        <v>3000</v>
      </c>
      <c r="F18">
        <f t="shared" si="0"/>
        <v>4000</v>
      </c>
      <c r="G18">
        <f t="shared" si="0"/>
        <v>5000</v>
      </c>
      <c r="H18">
        <f t="shared" si="0"/>
        <v>6000</v>
      </c>
      <c r="I18">
        <f t="shared" si="0"/>
        <v>7000</v>
      </c>
      <c r="J18">
        <f t="shared" si="0"/>
        <v>8000</v>
      </c>
      <c r="K18">
        <f t="shared" si="0"/>
        <v>9000</v>
      </c>
      <c r="L18">
        <f t="shared" si="0"/>
        <v>10000</v>
      </c>
      <c r="M18">
        <f t="shared" si="0"/>
        <v>11000</v>
      </c>
      <c r="N18">
        <f t="shared" si="0"/>
        <v>12000</v>
      </c>
      <c r="O18">
        <f t="shared" si="0"/>
        <v>13000</v>
      </c>
      <c r="P18">
        <f t="shared" si="0"/>
        <v>14000</v>
      </c>
      <c r="Q18">
        <f t="shared" si="0"/>
        <v>15000</v>
      </c>
      <c r="R18">
        <f t="shared" si="0"/>
        <v>16000</v>
      </c>
      <c r="S18">
        <f t="shared" si="0"/>
        <v>17000</v>
      </c>
      <c r="T18">
        <f t="shared" si="0"/>
        <v>18000</v>
      </c>
      <c r="U18">
        <f t="shared" si="0"/>
        <v>19000</v>
      </c>
      <c r="V18">
        <f t="shared" si="0"/>
        <v>20000</v>
      </c>
      <c r="W18">
        <f t="shared" si="0"/>
        <v>20000</v>
      </c>
    </row>
    <row r="19" spans="1:23" x14ac:dyDescent="0.25">
      <c r="A19" t="s">
        <v>5</v>
      </c>
      <c r="B19">
        <f t="shared" ref="B19:W19" si="1">AVERAGE(C2:C6)</f>
        <v>9.3933333333333344</v>
      </c>
      <c r="C19">
        <f t="shared" si="1"/>
        <v>9.3000000000000007</v>
      </c>
      <c r="D19">
        <f t="shared" si="1"/>
        <v>26.106666666666666</v>
      </c>
      <c r="E19">
        <f t="shared" si="1"/>
        <v>129.08000000000001</v>
      </c>
      <c r="F19">
        <f t="shared" si="1"/>
        <v>44.766666666666666</v>
      </c>
      <c r="G19">
        <f t="shared" si="1"/>
        <v>34.246666666666663</v>
      </c>
      <c r="H19">
        <f t="shared" si="1"/>
        <v>45.966666666666669</v>
      </c>
      <c r="I19">
        <f t="shared" si="1"/>
        <v>23.853333333333332</v>
      </c>
      <c r="J19">
        <f t="shared" si="1"/>
        <v>39.273333333333326</v>
      </c>
      <c r="K19">
        <f t="shared" si="1"/>
        <v>127.16666666666667</v>
      </c>
      <c r="L19">
        <f t="shared" si="1"/>
        <v>137.65333333333334</v>
      </c>
      <c r="M19">
        <f t="shared" si="1"/>
        <v>179.57333333333332</v>
      </c>
      <c r="N19">
        <f t="shared" si="1"/>
        <v>193.13333333333333</v>
      </c>
      <c r="O19">
        <f t="shared" si="1"/>
        <v>178.96666666666667</v>
      </c>
      <c r="P19">
        <f t="shared" si="1"/>
        <v>107.55333333333333</v>
      </c>
      <c r="Q19">
        <f t="shared" si="1"/>
        <v>107.34</v>
      </c>
      <c r="R19">
        <f t="shared" si="1"/>
        <v>9.0599999999999987</v>
      </c>
      <c r="S19">
        <f t="shared" si="1"/>
        <v>9.2666666666666675</v>
      </c>
      <c r="T19">
        <f t="shared" si="1"/>
        <v>9.0266666666666673</v>
      </c>
      <c r="U19">
        <f t="shared" si="1"/>
        <v>9.0333333333333332</v>
      </c>
      <c r="V19">
        <f t="shared" si="1"/>
        <v>9.0133333333333336</v>
      </c>
      <c r="W19">
        <f t="shared" si="1"/>
        <v>294.67333333333329</v>
      </c>
    </row>
    <row r="20" spans="1:23" x14ac:dyDescent="0.25">
      <c r="A20" t="s">
        <v>2</v>
      </c>
      <c r="B20">
        <f t="shared" ref="B20:W20" si="2">AVERAGE(C7:C11)</f>
        <v>0.74423233651403409</v>
      </c>
      <c r="C20">
        <f t="shared" si="2"/>
        <v>0.67007322067513098</v>
      </c>
      <c r="D20">
        <f t="shared" si="2"/>
        <v>7.1361705099020041</v>
      </c>
      <c r="E20">
        <f t="shared" si="2"/>
        <v>43.985026091301712</v>
      </c>
      <c r="F20">
        <f t="shared" si="2"/>
        <v>8.9411256928113509</v>
      </c>
      <c r="G20">
        <f t="shared" si="2"/>
        <v>15.360090232400145</v>
      </c>
      <c r="H20">
        <f t="shared" si="2"/>
        <v>2.7788758866963534</v>
      </c>
      <c r="I20">
        <f t="shared" si="2"/>
        <v>10.220855329848275</v>
      </c>
      <c r="J20">
        <f t="shared" si="2"/>
        <v>2.2263540829078647</v>
      </c>
      <c r="K20">
        <f t="shared" si="2"/>
        <v>1.2367432814231964</v>
      </c>
      <c r="L20">
        <f t="shared" si="2"/>
        <v>1.00002377500872</v>
      </c>
      <c r="M20">
        <f t="shared" si="2"/>
        <v>2.517429748378182</v>
      </c>
      <c r="N20">
        <f t="shared" si="2"/>
        <v>4.5825845420739881</v>
      </c>
      <c r="O20">
        <f t="shared" si="2"/>
        <v>41.007784114634504</v>
      </c>
      <c r="P20">
        <f t="shared" si="2"/>
        <v>0.5742003409350247</v>
      </c>
      <c r="Q20">
        <f t="shared" si="2"/>
        <v>0.59898472762356203</v>
      </c>
      <c r="R20">
        <f t="shared" si="2"/>
        <v>0.54165845360977471</v>
      </c>
      <c r="S20">
        <f t="shared" si="2"/>
        <v>0.85000433624111393</v>
      </c>
      <c r="T20">
        <f t="shared" si="2"/>
        <v>0.60561959875396654</v>
      </c>
      <c r="U20">
        <f t="shared" si="2"/>
        <v>0.60092512275725474</v>
      </c>
      <c r="V20">
        <f t="shared" si="2"/>
        <v>0.61821659243551075</v>
      </c>
      <c r="W20">
        <f t="shared" si="2"/>
        <v>19.106554045387973</v>
      </c>
    </row>
    <row r="21" spans="1:23" x14ac:dyDescent="0.25">
      <c r="A21" t="s">
        <v>7</v>
      </c>
      <c r="B21">
        <f>B19+B20</f>
        <v>10.137565669847369</v>
      </c>
      <c r="C21">
        <f t="shared" ref="C21:W21" si="3">C19+C20</f>
        <v>9.9700732206751326</v>
      </c>
      <c r="D21">
        <f t="shared" si="3"/>
        <v>33.242837176568671</v>
      </c>
      <c r="E21">
        <f t="shared" si="3"/>
        <v>173.06502609130172</v>
      </c>
      <c r="F21">
        <f t="shared" si="3"/>
        <v>53.70779235947802</v>
      </c>
      <c r="G21">
        <f t="shared" si="3"/>
        <v>49.606756899066809</v>
      </c>
      <c r="H21">
        <f t="shared" si="3"/>
        <v>48.745542553363023</v>
      </c>
      <c r="I21">
        <f t="shared" si="3"/>
        <v>34.074188663181609</v>
      </c>
      <c r="J21">
        <f t="shared" si="3"/>
        <v>41.499687416241194</v>
      </c>
      <c r="K21">
        <f t="shared" si="3"/>
        <v>128.40340994808986</v>
      </c>
      <c r="L21">
        <f t="shared" si="3"/>
        <v>138.65335710834205</v>
      </c>
      <c r="M21">
        <f t="shared" si="3"/>
        <v>182.09076308171151</v>
      </c>
      <c r="N21">
        <f t="shared" si="3"/>
        <v>197.71591787540731</v>
      </c>
      <c r="O21">
        <f t="shared" si="3"/>
        <v>219.97445078130119</v>
      </c>
      <c r="P21">
        <f t="shared" si="3"/>
        <v>108.12753367426835</v>
      </c>
      <c r="Q21">
        <f t="shared" si="3"/>
        <v>107.93898472762356</v>
      </c>
      <c r="R21">
        <f t="shared" si="3"/>
        <v>9.6016584536097742</v>
      </c>
      <c r="S21">
        <f t="shared" si="3"/>
        <v>10.116671002907781</v>
      </c>
      <c r="T21">
        <f t="shared" si="3"/>
        <v>9.6322862654206336</v>
      </c>
      <c r="U21">
        <f t="shared" si="3"/>
        <v>9.6342584560905884</v>
      </c>
      <c r="V21">
        <f t="shared" si="3"/>
        <v>9.6315499257688444</v>
      </c>
      <c r="W21">
        <f t="shared" si="3"/>
        <v>313.77988737872124</v>
      </c>
    </row>
    <row r="22" spans="1:23" x14ac:dyDescent="0.25">
      <c r="A22" t="s">
        <v>8</v>
      </c>
      <c r="B22">
        <f>B19-B20</f>
        <v>8.6491009968192998</v>
      </c>
      <c r="C22">
        <f t="shared" ref="C22:W22" si="4">C19-C20</f>
        <v>8.6299267793248688</v>
      </c>
      <c r="D22">
        <f t="shared" si="4"/>
        <v>18.970496156764661</v>
      </c>
      <c r="E22">
        <f t="shared" si="4"/>
        <v>85.094973908698307</v>
      </c>
      <c r="F22">
        <f t="shared" si="4"/>
        <v>35.825540973855311</v>
      </c>
      <c r="G22">
        <f t="shared" si="4"/>
        <v>18.886576434266516</v>
      </c>
      <c r="H22">
        <f t="shared" si="4"/>
        <v>43.187790779970314</v>
      </c>
      <c r="I22">
        <f t="shared" si="4"/>
        <v>13.632478003485057</v>
      </c>
      <c r="J22">
        <f t="shared" si="4"/>
        <v>37.046979250425458</v>
      </c>
      <c r="K22">
        <f t="shared" si="4"/>
        <v>125.92992338524347</v>
      </c>
      <c r="L22">
        <f t="shared" si="4"/>
        <v>136.65330955832462</v>
      </c>
      <c r="M22">
        <f t="shared" si="4"/>
        <v>177.05590358495513</v>
      </c>
      <c r="N22">
        <f t="shared" si="4"/>
        <v>188.55074879125934</v>
      </c>
      <c r="O22">
        <f t="shared" si="4"/>
        <v>137.95888255203215</v>
      </c>
      <c r="P22">
        <f t="shared" si="4"/>
        <v>106.97913299239831</v>
      </c>
      <c r="Q22">
        <f t="shared" si="4"/>
        <v>106.74101527237644</v>
      </c>
      <c r="R22">
        <f t="shared" si="4"/>
        <v>8.5183415463902232</v>
      </c>
      <c r="S22">
        <f t="shared" si="4"/>
        <v>8.4166623304255541</v>
      </c>
      <c r="T22">
        <f t="shared" si="4"/>
        <v>8.421047067912701</v>
      </c>
      <c r="U22">
        <f t="shared" si="4"/>
        <v>8.432408210576078</v>
      </c>
      <c r="V22">
        <f t="shared" si="4"/>
        <v>8.3951167408978229</v>
      </c>
      <c r="W22">
        <f t="shared" si="4"/>
        <v>275.56677928794534</v>
      </c>
    </row>
    <row r="23" spans="1:23" x14ac:dyDescent="0.25">
      <c r="A23" t="s">
        <v>6</v>
      </c>
      <c r="B23">
        <f t="shared" ref="B23:W23" si="5">AVERAGE(C12:C16)</f>
        <v>0</v>
      </c>
      <c r="C23">
        <f t="shared" si="5"/>
        <v>0</v>
      </c>
      <c r="D23">
        <f t="shared" si="5"/>
        <v>0</v>
      </c>
      <c r="E23">
        <f t="shared" si="5"/>
        <v>6.6666666666666662E-3</v>
      </c>
      <c r="F23">
        <f t="shared" si="5"/>
        <v>0</v>
      </c>
      <c r="G23">
        <f t="shared" si="5"/>
        <v>0</v>
      </c>
      <c r="H23">
        <f t="shared" si="5"/>
        <v>0</v>
      </c>
      <c r="I23">
        <f t="shared" si="5"/>
        <v>0</v>
      </c>
      <c r="J23">
        <f t="shared" si="5"/>
        <v>0</v>
      </c>
      <c r="K23">
        <f t="shared" si="5"/>
        <v>0.2</v>
      </c>
      <c r="L23">
        <f t="shared" si="5"/>
        <v>0.2</v>
      </c>
      <c r="M23">
        <f t="shared" si="5"/>
        <v>0.2</v>
      </c>
      <c r="N23">
        <f t="shared" si="5"/>
        <v>0.2</v>
      </c>
      <c r="O23">
        <f t="shared" si="5"/>
        <v>0.33999999999999997</v>
      </c>
      <c r="P23">
        <f t="shared" si="5"/>
        <v>0.2</v>
      </c>
      <c r="Q23">
        <f t="shared" si="5"/>
        <v>0.2</v>
      </c>
      <c r="R23">
        <f t="shared" si="5"/>
        <v>0</v>
      </c>
      <c r="S23">
        <f t="shared" si="5"/>
        <v>0</v>
      </c>
      <c r="T23">
        <f t="shared" si="5"/>
        <v>0</v>
      </c>
      <c r="U23">
        <f t="shared" si="5"/>
        <v>0</v>
      </c>
      <c r="V23">
        <f t="shared" si="5"/>
        <v>0</v>
      </c>
      <c r="W23">
        <f t="shared" si="5"/>
        <v>0.42000000000000004</v>
      </c>
    </row>
  </sheetData>
  <mergeCells count="3">
    <mergeCell ref="A2:A6"/>
    <mergeCell ref="A7:A11"/>
    <mergeCell ref="A12:A16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A290D-A2C9-4FD9-B87E-8E009AF2936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metrics23-10-01</vt:lpstr>
      <vt:lpstr>metrics23-11-05</vt:lpstr>
      <vt:lpstr>metrics23-17-04</vt:lpstr>
      <vt:lpstr>metrics23-20-03</vt:lpstr>
      <vt:lpstr>metrics23-21-41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Pancho Molina Leiva</dc:creator>
  <cp:lastModifiedBy>Pancho Molina Leiva</cp:lastModifiedBy>
  <dcterms:created xsi:type="dcterms:W3CDTF">2022-04-22T01:05:47Z</dcterms:created>
  <dcterms:modified xsi:type="dcterms:W3CDTF">2022-04-22T18:17:02Z</dcterms:modified>
</cp:coreProperties>
</file>