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ch\Escritorio\"/>
    </mc:Choice>
  </mc:AlternateContent>
  <xr:revisionPtr revIDLastSave="0" documentId="13_ncr:1_{6FF40FF6-9998-428E-981C-1D4FE52ABE49}" xr6:coauthVersionLast="47" xr6:coauthVersionMax="47" xr10:uidLastSave="{00000000-0000-0000-0000-000000000000}"/>
  <bookViews>
    <workbookView xWindow="-120" yWindow="-120" windowWidth="29040" windowHeight="15840" activeTab="5" xr2:uid="{2637B2A9-BD3A-4DA2-AA58-E39A0F4B6545}"/>
  </bookViews>
  <sheets>
    <sheet name="metrics00-15-36" sheetId="35" r:id="rId1"/>
    <sheet name="metrics00-13-09" sheetId="34" r:id="rId2"/>
    <sheet name="metrics00-11-19" sheetId="33" r:id="rId3"/>
    <sheet name="metrics00-09-21" sheetId="32" r:id="rId4"/>
    <sheet name="metrics00-07-37" sheetId="31" r:id="rId5"/>
    <sheet name="Hoja1" sheetId="1" r:id="rId6"/>
  </sheets>
  <definedNames>
    <definedName name="DatosExternos_1" localSheetId="4" hidden="1">'metrics00-07-37'!$A$1:$D$23</definedName>
    <definedName name="DatosExternos_2" localSheetId="3" hidden="1">'metrics00-09-21'!$A$1:$D$23</definedName>
    <definedName name="DatosExternos_3" localSheetId="2" hidden="1">'metrics00-11-19'!$A$1:$D$23</definedName>
    <definedName name="DatosExternos_4" localSheetId="1" hidden="1">'metrics00-13-09'!$A$1:$D$23</definedName>
    <definedName name="DatosExternos_5" localSheetId="0" hidden="1">'metrics00-15-36'!$A$1:$D$23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8" i="1" l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B18" i="1"/>
  <c r="C1" i="1" a="1"/>
  <c r="C1" i="1" s="1"/>
  <c r="C2" i="1" a="1"/>
  <c r="C2" i="1" s="1"/>
  <c r="C3" i="1" a="1"/>
  <c r="C3" i="1" s="1"/>
  <c r="C4" i="1" a="1"/>
  <c r="C4" i="1" s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B19" i="1" l="1"/>
  <c r="C19" i="1"/>
  <c r="K19" i="1"/>
  <c r="S19" i="1"/>
  <c r="D19" i="1"/>
  <c r="L19" i="1"/>
  <c r="T19" i="1"/>
  <c r="J19" i="1"/>
  <c r="E19" i="1"/>
  <c r="M19" i="1"/>
  <c r="U19" i="1"/>
  <c r="G19" i="1"/>
  <c r="O19" i="1"/>
  <c r="W19" i="1"/>
  <c r="I19" i="1"/>
  <c r="Q19" i="1"/>
  <c r="F19" i="1"/>
  <c r="N19" i="1"/>
  <c r="V19" i="1"/>
  <c r="H19" i="1"/>
  <c r="P19" i="1"/>
  <c r="B23" i="1"/>
  <c r="G23" i="1"/>
  <c r="O23" i="1"/>
  <c r="W23" i="1"/>
  <c r="H23" i="1"/>
  <c r="P23" i="1"/>
  <c r="F23" i="1"/>
  <c r="N23" i="1"/>
  <c r="V23" i="1"/>
  <c r="I23" i="1"/>
  <c r="Q23" i="1"/>
  <c r="C23" i="1"/>
  <c r="K23" i="1"/>
  <c r="S23" i="1"/>
  <c r="E23" i="1"/>
  <c r="M23" i="1"/>
  <c r="J23" i="1"/>
  <c r="R23" i="1"/>
  <c r="B20" i="1"/>
  <c r="I20" i="1"/>
  <c r="Q20" i="1"/>
  <c r="R19" i="1"/>
  <c r="V20" i="1"/>
  <c r="N20" i="1"/>
  <c r="F20" i="1"/>
  <c r="T23" i="1"/>
  <c r="L23" i="1"/>
  <c r="D23" i="1"/>
  <c r="U23" i="1"/>
  <c r="T20" i="1"/>
  <c r="L20" i="1"/>
  <c r="D20" i="1"/>
  <c r="W20" i="1"/>
  <c r="O20" i="1"/>
  <c r="G20" i="1"/>
  <c r="U20" i="1"/>
  <c r="M20" i="1"/>
  <c r="E20" i="1"/>
  <c r="S20" i="1"/>
  <c r="K20" i="1"/>
  <c r="C20" i="1"/>
  <c r="P20" i="1"/>
  <c r="H20" i="1"/>
  <c r="R20" i="1"/>
  <c r="J20" i="1"/>
  <c r="Q21" i="1" l="1"/>
  <c r="Q22" i="1"/>
  <c r="I21" i="1"/>
  <c r="I22" i="1"/>
  <c r="T21" i="1"/>
  <c r="T22" i="1"/>
  <c r="J21" i="1"/>
  <c r="J22" i="1"/>
  <c r="W22" i="1"/>
  <c r="W21" i="1"/>
  <c r="L21" i="1"/>
  <c r="L22" i="1"/>
  <c r="O22" i="1"/>
  <c r="O21" i="1"/>
  <c r="H22" i="1"/>
  <c r="H21" i="1"/>
  <c r="G22" i="1"/>
  <c r="G21" i="1"/>
  <c r="S21" i="1"/>
  <c r="S22" i="1"/>
  <c r="R21" i="1"/>
  <c r="R22" i="1"/>
  <c r="V22" i="1"/>
  <c r="V21" i="1"/>
  <c r="U22" i="1"/>
  <c r="U21" i="1"/>
  <c r="K21" i="1"/>
  <c r="K22" i="1"/>
  <c r="N22" i="1"/>
  <c r="N21" i="1"/>
  <c r="M22" i="1"/>
  <c r="M21" i="1"/>
  <c r="C21" i="1"/>
  <c r="C22" i="1"/>
  <c r="P22" i="1"/>
  <c r="P21" i="1"/>
  <c r="D21" i="1"/>
  <c r="D22" i="1"/>
  <c r="F22" i="1"/>
  <c r="F21" i="1"/>
  <c r="E22" i="1"/>
  <c r="E21" i="1"/>
  <c r="B22" i="1"/>
  <c r="B2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2B361C-B027-4FA5-BC97-5C01DBB8E72E}" keepAlive="1" name="Consulta - metrics00-07-37" description="Conexión a la consulta 'metrics00-07-37' en el libro." type="5" refreshedVersion="7" background="1" saveData="1">
    <dbPr connection="Provider=Microsoft.Mashup.OleDb.1;Data Source=$Workbook$;Location=metrics00-07-37;Extended Properties=&quot;&quot;" command="SELECT * FROM [metrics00-07-37]"/>
  </connection>
  <connection id="2" xr16:uid="{0D22A966-E004-4E96-8F3F-4714C9F099BF}" keepAlive="1" name="Consulta - metrics00-09-21" description="Conexión a la consulta 'metrics00-09-21' en el libro." type="5" refreshedVersion="7" background="1" saveData="1">
    <dbPr connection="Provider=Microsoft.Mashup.OleDb.1;Data Source=$Workbook$;Location=metrics00-09-21;Extended Properties=&quot;&quot;" command="SELECT * FROM [metrics00-09-21]"/>
  </connection>
  <connection id="3" xr16:uid="{9A8BD8DA-8AC4-4D0F-877E-CFBBE7485C99}" keepAlive="1" name="Consulta - metrics00-11-19" description="Conexión a la consulta 'metrics00-11-19' en el libro." type="5" refreshedVersion="7" background="1" saveData="1">
    <dbPr connection="Provider=Microsoft.Mashup.OleDb.1;Data Source=$Workbook$;Location=metrics00-11-19;Extended Properties=&quot;&quot;" command="SELECT * FROM [metrics00-11-19]"/>
  </connection>
  <connection id="4" xr16:uid="{950DF1DF-393B-4EE4-BE4E-0AA43863E6EE}" keepAlive="1" name="Consulta - metrics00-13-09" description="Conexión a la consulta 'metrics00-13-09' en el libro." type="5" refreshedVersion="7" background="1" saveData="1">
    <dbPr connection="Provider=Microsoft.Mashup.OleDb.1;Data Source=$Workbook$;Location=metrics00-13-09;Extended Properties=&quot;&quot;" command="SELECT * FROM [metrics00-13-09]"/>
  </connection>
  <connection id="5" xr16:uid="{27AB1E96-616C-4C2A-A8D0-91A299200A5E}" keepAlive="1" name="Consulta - metrics00-15-36" description="Conexión a la consulta 'metrics00-15-36' en el libro." type="5" refreshedVersion="7" background="1" saveData="1">
    <dbPr connection="Provider=Microsoft.Mashup.OleDb.1;Data Source=$Workbook$;Location=metrics00-15-36;Extended Properties=&quot;&quot;" command="SELECT * FROM [metrics00-15-36]"/>
  </connection>
  <connection id="6" xr16:uid="{5D85AD0F-6C90-470E-81D3-A41AF9FDDBB3}" keepAlive="1" name="Consulta - metrics23-34-10" description="Conexión a la consulta 'metrics23-34-10' en el libro." type="5" refreshedVersion="7" background="1" saveData="1">
    <dbPr connection="Provider=Microsoft.Mashup.OleDb.1;Data Source=$Workbook$;Location=metrics23-34-10;Extended Properties=&quot;&quot;" command="SELECT * FROM [metrics23-34-10]"/>
  </connection>
  <connection id="7" xr16:uid="{C052B700-8B79-4637-8AF4-0D70A9D7AD62}" keepAlive="1" name="Consulta - metrics23-35-19" description="Conexión a la consulta 'metrics23-35-19' en el libro." type="5" refreshedVersion="7" background="1" saveData="1">
    <dbPr connection="Provider=Microsoft.Mashup.OleDb.1;Data Source=$Workbook$;Location=metrics23-35-19;Extended Properties=&quot;&quot;" command="SELECT * FROM [metrics23-35-19]"/>
  </connection>
  <connection id="8" xr16:uid="{084D5E52-2D6A-4579-8A74-305085D3F153}" keepAlive="1" name="Consulta - metrics23-36-55" description="Conexión a la consulta 'metrics23-36-55' en el libro." type="5" refreshedVersion="7" background="1" saveData="1">
    <dbPr connection="Provider=Microsoft.Mashup.OleDb.1;Data Source=$Workbook$;Location=metrics23-36-55;Extended Properties=&quot;&quot;" command="SELECT * FROM [metrics23-36-55]"/>
  </connection>
  <connection id="9" xr16:uid="{D058DFB8-FBCD-46A4-A2EC-F418ED387415}" keepAlive="1" name="Consulta - metrics23-38-31" description="Conexión a la consulta 'metrics23-38-31' en el libro." type="5" refreshedVersion="7" background="1" saveData="1">
    <dbPr connection="Provider=Microsoft.Mashup.OleDb.1;Data Source=$Workbook$;Location=metrics23-38-31;Extended Properties=&quot;&quot;" command="SELECT * FROM [metrics23-38-31]"/>
  </connection>
  <connection id="10" xr16:uid="{02ADCEB6-E5F2-4639-ACAE-C0B7039EEBB2}" keepAlive="1" name="Consulta - metrics23-41-11" description="Conexión a la consulta 'metrics23-41-11' en el libro." type="5" refreshedVersion="7" background="1" saveData="1">
    <dbPr connection="Provider=Microsoft.Mashup.OleDb.1;Data Source=$Workbook$;Location=metrics23-41-11;Extended Properties=&quot;&quot;" command="SELECT * FROM [metrics23-41-11]"/>
  </connection>
  <connection id="11" xr16:uid="{0270E086-9023-4FA5-AE87-4DB843681BB6}" keepAlive="1" name="Consulta - metrics23-43-35" description="Conexión a la consulta 'metrics23-43-35' en el libro." type="5" refreshedVersion="7" background="1" saveData="1">
    <dbPr connection="Provider=Microsoft.Mashup.OleDb.1;Data Source=$Workbook$;Location=metrics23-43-35;Extended Properties=&quot;&quot;" command="SELECT * FROM [metrics23-43-35]"/>
  </connection>
  <connection id="12" xr16:uid="{BF1A7E07-7686-4E13-8FED-CA0CF9986D19}" keepAlive="1" name="Consulta - metrics23-46-16" description="Conexión a la consulta 'metrics23-46-16' en el libro." type="5" refreshedVersion="7" background="1" saveData="1">
    <dbPr connection="Provider=Microsoft.Mashup.OleDb.1;Data Source=$Workbook$;Location=metrics23-46-16;Extended Properties=&quot;&quot;" command="SELECT * FROM [metrics23-46-16]"/>
  </connection>
  <connection id="13" xr16:uid="{12181B9A-FFB5-4621-A64C-343537B232E8}" keepAlive="1" name="Consulta - metrics23-48-31" description="Conexión a la consulta 'metrics23-48-31' en el libro." type="5" refreshedVersion="7" background="1" saveData="1">
    <dbPr connection="Provider=Microsoft.Mashup.OleDb.1;Data Source=$Workbook$;Location=metrics23-48-31;Extended Properties=&quot;&quot;" command="SELECT * FROM [metrics23-48-31]"/>
  </connection>
  <connection id="14" xr16:uid="{79A59B78-D9B5-4C4C-B91F-3006D366A857}" keepAlive="1" name="Consulta - metrics23-53-14" description="Conexión a la consulta 'metrics23-53-14' en el libro." type="5" refreshedVersion="7" background="1" saveData="1">
    <dbPr connection="Provider=Microsoft.Mashup.OleDb.1;Data Source=$Workbook$;Location=metrics23-53-14;Extended Properties=&quot;&quot;" command="SELECT * FROM [metrics23-53-14]"/>
  </connection>
  <connection id="15" xr16:uid="{972B5806-5E2F-4EFA-9AA8-F221C77003EE}" keepAlive="1" name="Consulta - metrics23-56-51" description="Conexión a la consulta 'metrics23-56-51' en el libro." type="5" refreshedVersion="7" background="1" saveData="1">
    <dbPr connection="Provider=Microsoft.Mashup.OleDb.1;Data Source=$Workbook$;Location=metrics23-56-51;Extended Properties=&quot;&quot;" command="SELECT * FROM [metrics23-56-51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<sst xmlns="http://schemas.openxmlformats.org/spreadsheetml/2006/main" count="46" uniqueCount="14">
  <si>
    <t>steps</t>
  </si>
  <si>
    <t>avg_reward</t>
  </si>
  <si>
    <t>std_reward</t>
  </si>
  <si>
    <t>success_rate</t>
  </si>
  <si>
    <t>exp</t>
  </si>
  <si>
    <t>reward</t>
  </si>
  <si>
    <t>success</t>
  </si>
  <si>
    <t>reward_up</t>
  </si>
  <si>
    <t>reward_dwn</t>
  </si>
  <si>
    <t>23a</t>
  </si>
  <si>
    <t>23b</t>
  </si>
  <si>
    <t>23c</t>
  </si>
  <si>
    <t>23d</t>
  </si>
  <si>
    <t>23e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</si>
</sst>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Recompensa promedio exp_23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areaChart>
        <c:grouping val="standard"/>
        <c:varyColors val="0"/>
        <c:ser>
          <c:idx val="1"/>
          <c:order val="1"/>
          <c:tx>
            <c:strRef>
              <c:f>Hoja1!$A$21</c:f>
              <c:strCache>
                <c:ptCount val="1"/>
                <c:pt idx="0">
                  <c:v>reward_up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bg1"/>
              </a:solidFill>
            </a:ln>
            <a:effectLst/>
          </c:spPr>
          <c:val>
            <c:numRef>
              <c:f>Hoja1!$B$21:$W$21</c:f>
              <c:numCache>
                <c:formatCode>General</c:formatCode>
                <c:ptCount val="22"/>
                <c:pt idx="0">
                  <c:v>10.062232969447543</c:v>
                </c:pt>
                <c:pt idx="1">
                  <c:v>10.058868604359583</c:v>
                </c:pt>
                <c:pt idx="2">
                  <c:v>101.15769113087528</c:v>
                </c:pt>
                <c:pt idx="3">
                  <c:v>192.68427984817851</c:v>
                </c:pt>
                <c:pt idx="4">
                  <c:v>205.69545453317039</c:v>
                </c:pt>
                <c:pt idx="5">
                  <c:v>139.89137054064219</c:v>
                </c:pt>
                <c:pt idx="6">
                  <c:v>35.094485605470382</c:v>
                </c:pt>
                <c:pt idx="7">
                  <c:v>19.128809046942578</c:v>
                </c:pt>
                <c:pt idx="8">
                  <c:v>23.122008548655423</c:v>
                </c:pt>
                <c:pt idx="9">
                  <c:v>15.904584279554101</c:v>
                </c:pt>
                <c:pt idx="10">
                  <c:v>14.841899286799078</c:v>
                </c:pt>
                <c:pt idx="11">
                  <c:v>126.22440772424844</c:v>
                </c:pt>
                <c:pt idx="12">
                  <c:v>33.39103758890689</c:v>
                </c:pt>
                <c:pt idx="13">
                  <c:v>41.74153143878349</c:v>
                </c:pt>
                <c:pt idx="14">
                  <c:v>27.306163732168503</c:v>
                </c:pt>
                <c:pt idx="15">
                  <c:v>32.086381319734322</c:v>
                </c:pt>
                <c:pt idx="16">
                  <c:v>27.386992878206399</c:v>
                </c:pt>
                <c:pt idx="17">
                  <c:v>107.38717121613281</c:v>
                </c:pt>
                <c:pt idx="18">
                  <c:v>47.472217792627333</c:v>
                </c:pt>
                <c:pt idx="19">
                  <c:v>33.285795872736486</c:v>
                </c:pt>
                <c:pt idx="20">
                  <c:v>36.717816793031318</c:v>
                </c:pt>
                <c:pt idx="21">
                  <c:v>326.8607434357038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55-4C4B-A370-5CB7AADDB296}"/>
            </c:ext>
          </c:extLst>
        </c:ser>
        <c:ser>
          <c:idx val="2"/>
          <c:order val="2"/>
          <c:tx>
            <c:strRef>
              <c:f>Hoja1!$A$22</c:f>
              <c:strCache>
                <c:ptCount val="1"/>
                <c:pt idx="0">
                  <c:v>reward_dwn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bg1"/>
              </a:solidFill>
            </a:ln>
            <a:effectLst/>
          </c:spPr>
          <c:val>
            <c:numRef>
              <c:f>Hoja1!$B$22:$W$22</c:f>
              <c:numCache>
                <c:formatCode>General</c:formatCode>
                <c:ptCount val="22"/>
                <c:pt idx="0">
                  <c:v>8.5644336972191226</c:v>
                </c:pt>
                <c:pt idx="1">
                  <c:v>8.7011313956404184</c:v>
                </c:pt>
                <c:pt idx="2">
                  <c:v>47.842308869124722</c:v>
                </c:pt>
                <c:pt idx="3">
                  <c:v>79.155720151821484</c:v>
                </c:pt>
                <c:pt idx="4">
                  <c:v>136.05121213349628</c:v>
                </c:pt>
                <c:pt idx="5">
                  <c:v>130.13529612602446</c:v>
                </c:pt>
                <c:pt idx="6">
                  <c:v>27.452181061196299</c:v>
                </c:pt>
                <c:pt idx="7">
                  <c:v>14.231190953057421</c:v>
                </c:pt>
                <c:pt idx="8">
                  <c:v>20.144658118011243</c:v>
                </c:pt>
                <c:pt idx="9">
                  <c:v>13.255415720445903</c:v>
                </c:pt>
                <c:pt idx="10">
                  <c:v>12.451434046534262</c:v>
                </c:pt>
                <c:pt idx="11">
                  <c:v>57.295592275751567</c:v>
                </c:pt>
                <c:pt idx="12">
                  <c:v>30.328962411093102</c:v>
                </c:pt>
                <c:pt idx="13">
                  <c:v>38.165135227883177</c:v>
                </c:pt>
                <c:pt idx="14">
                  <c:v>25.253836267831499</c:v>
                </c:pt>
                <c:pt idx="15">
                  <c:v>28.620285346932345</c:v>
                </c:pt>
                <c:pt idx="16">
                  <c:v>24.786340455126933</c:v>
                </c:pt>
                <c:pt idx="17">
                  <c:v>106.5328287838672</c:v>
                </c:pt>
                <c:pt idx="18">
                  <c:v>30.434448874039333</c:v>
                </c:pt>
                <c:pt idx="19">
                  <c:v>29.807537460596858</c:v>
                </c:pt>
                <c:pt idx="20">
                  <c:v>17.002183206968688</c:v>
                </c:pt>
                <c:pt idx="21">
                  <c:v>242.47258989762946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355-4C4B-A370-5CB7AADDB2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20591"/>
        <c:axId val="48416015"/>
      </c:areaChart>
      <c:lineChart>
        <c:grouping val="standard"/>
        <c:varyColors val="0"/>
        <c:ser>
          <c:idx val="0"/>
          <c:order val="0"/>
          <c:tx>
            <c:strRef>
              <c:f>Hoja1!$A$19</c:f>
              <c:strCache>
                <c:ptCount val="1"/>
                <c:pt idx="0">
                  <c:v>reward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Hoja1!$B$18:$W$18</c:f>
              <c:numCache>
                <c:formatCode>General</c:formatCode>
                <c:ptCount val="22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20000</c:v>
                </c:pt>
              </c:numCache>
            </c:numRef>
          </c:cat>
          <c:val>
            <c:numRef>
              <c:f>Hoja1!$B$19:$W$19</c:f>
              <c:numCache>
                <c:formatCode>General</c:formatCode>
                <c:ptCount val="22"/>
                <c:pt idx="0">
                  <c:v>9.3133333333333326</c:v>
                </c:pt>
                <c:pt idx="1">
                  <c:v>9.3800000000000008</c:v>
                </c:pt>
                <c:pt idx="2">
                  <c:v>74.5</c:v>
                </c:pt>
                <c:pt idx="3">
                  <c:v>135.91999999999999</c:v>
                </c:pt>
                <c:pt idx="4">
                  <c:v>170.87333333333333</c:v>
                </c:pt>
                <c:pt idx="5">
                  <c:v>135.01333333333332</c:v>
                </c:pt>
                <c:pt idx="6">
                  <c:v>31.273333333333341</c:v>
                </c:pt>
                <c:pt idx="7">
                  <c:v>16.68</c:v>
                </c:pt>
                <c:pt idx="8">
                  <c:v>21.633333333333333</c:v>
                </c:pt>
                <c:pt idx="9">
                  <c:v>14.580000000000002</c:v>
                </c:pt>
                <c:pt idx="10">
                  <c:v>13.64666666666667</c:v>
                </c:pt>
                <c:pt idx="11">
                  <c:v>91.76</c:v>
                </c:pt>
                <c:pt idx="12">
                  <c:v>31.859999999999996</c:v>
                </c:pt>
                <c:pt idx="13">
                  <c:v>39.953333333333333</c:v>
                </c:pt>
                <c:pt idx="14">
                  <c:v>26.28</c:v>
                </c:pt>
                <c:pt idx="15">
                  <c:v>30.353333333333332</c:v>
                </c:pt>
                <c:pt idx="16">
                  <c:v>26.086666666666666</c:v>
                </c:pt>
                <c:pt idx="17">
                  <c:v>106.96000000000001</c:v>
                </c:pt>
                <c:pt idx="18">
                  <c:v>38.953333333333333</c:v>
                </c:pt>
                <c:pt idx="19">
                  <c:v>31.54666666666667</c:v>
                </c:pt>
                <c:pt idx="20">
                  <c:v>26.860000000000003</c:v>
                </c:pt>
                <c:pt idx="21">
                  <c:v>284.66666666666663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55-4C4B-A370-5CB7AADDB2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420591"/>
        <c:axId val="48416015"/>
      </c:lineChart>
      <c:catAx>
        <c:axId val="484205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Iteraciones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8416015"/>
        <c:crosses val="autoZero"/>
        <c:auto val="1"/>
        <c:lblAlgn val="ctr"/>
        <c:lblOffset val="100"/>
        <c:noMultiLvlLbl val="0"/>
      </c:catAx>
      <c:valAx>
        <c:axId val="48416015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8420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Éxito</a:t>
            </a:r>
            <a:r>
              <a:rPr lang="en-US" baseline="0"/>
              <a:t> promedio exp_23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Hoja1!$A$23</c:f>
              <c:strCache>
                <c:ptCount val="1"/>
                <c:pt idx="0">
                  <c:v>success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Hoja1!$B$18:$W$18</c:f>
              <c:numCache>
                <c:formatCode>General</c:formatCode>
                <c:ptCount val="22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20000</c:v>
                </c:pt>
              </c:numCache>
            </c:numRef>
          </c:cat>
          <c:val>
            <c:numRef>
              <c:f>Hoja1!$B$23:$W$23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5.333333333333333E-2</c:v>
                </c:pt>
                <c:pt idx="4">
                  <c:v>0.24666666666666667</c:v>
                </c:pt>
                <c:pt idx="5">
                  <c:v>0.2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0.16666666666666669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0.46666666666666662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C4-49AE-9EEC-482C2CAA25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420591"/>
        <c:axId val="48416015"/>
      </c:lineChart>
      <c:catAx>
        <c:axId val="484205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8416015"/>
        <c:crosses val="autoZero"/>
        <c:auto val="1"/>
        <c:lblAlgn val="ctr"/>
        <c:lblOffset val="100"/>
        <c:noMultiLvlLbl val="0"/>
      </c:catAx>
      <c:valAx>
        <c:axId val="48416015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8420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719534</xdr:colOff>
      <xdr:row>24</xdr:row>
      <xdr:rowOff>100852</xdr:rowOff>
    </xdr:from>
    <xdr:to>
      <xdr:col>10</xdr:col>
      <xdr:colOff>246528</xdr:colOff>
      <xdr:row>41</xdr:row>
      <xdr:rowOff>168443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94CB397-95B7-4107-85EF-00E88F3962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627530</xdr:colOff>
      <xdr:row>24</xdr:row>
      <xdr:rowOff>78442</xdr:rowOff>
    </xdr:from>
    <xdr:to>
      <xdr:col>19</xdr:col>
      <xdr:colOff>188141</xdr:colOff>
      <xdr:row>41</xdr:row>
      <xdr:rowOff>146033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CECED2D-8D2E-4CAE-AEA5-179C824BD9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5" xr16:uid="{F95F12F9-D6C2-4432-9537-F6AB6A4E1A49}" autoFormatId="16" applyNumberFormats="0" applyBorderFormats="0" applyFontFormats="0" applyPatternFormats="0" applyAlignmentFormats="0" applyWidthHeightFormats="0">
  <queryTableRefresh nextId="5">
    <queryTableFields count="4">
      <queryTableField id="1" name="steps" tableColumnId="1"/>
      <queryTableField id="2" name="avg_reward" tableColumnId="2"/>
      <queryTableField id="3" name="std_reward" tableColumnId="3"/>
      <queryTableField id="4" name="success_rat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4" xr16:uid="{BD25E66F-3972-4DC2-9198-CC084DF73F51}" autoFormatId="16" applyNumberFormats="0" applyBorderFormats="0" applyFontFormats="0" applyPatternFormats="0" applyAlignmentFormats="0" applyWidthHeightFormats="0">
  <queryTableRefresh nextId="5">
    <queryTableFields count="4">
      <queryTableField id="1" name="steps" tableColumnId="1"/>
      <queryTableField id="2" name="avg_reward" tableColumnId="2"/>
      <queryTableField id="3" name="std_reward" tableColumnId="3"/>
      <queryTableField id="4" name="success_rate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3" xr16:uid="{A76851C5-4997-4A6E-BE39-3E6A67123EE9}" autoFormatId="16" applyNumberFormats="0" applyBorderFormats="0" applyFontFormats="0" applyPatternFormats="0" applyAlignmentFormats="0" applyWidthHeightFormats="0">
  <queryTableRefresh nextId="5">
    <queryTableFields count="4">
      <queryTableField id="1" name="steps" tableColumnId="1"/>
      <queryTableField id="2" name="avg_reward" tableColumnId="2"/>
      <queryTableField id="3" name="std_reward" tableColumnId="3"/>
      <queryTableField id="4" name="success_rate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D6A251E8-3B12-4420-B078-3CC099EA3BE4}" autoFormatId="16" applyNumberFormats="0" applyBorderFormats="0" applyFontFormats="0" applyPatternFormats="0" applyAlignmentFormats="0" applyWidthHeightFormats="0">
  <queryTableRefresh nextId="5">
    <queryTableFields count="4">
      <queryTableField id="1" name="steps" tableColumnId="1"/>
      <queryTableField id="2" name="avg_reward" tableColumnId="2"/>
      <queryTableField id="3" name="std_reward" tableColumnId="3"/>
      <queryTableField id="4" name="success_rate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784EC66-7E33-4E6D-9F2B-9754256436E1}" autoFormatId="16" applyNumberFormats="0" applyBorderFormats="0" applyFontFormats="0" applyPatternFormats="0" applyAlignmentFormats="0" applyWidthHeightFormats="0">
  <queryTableRefresh nextId="5">
    <queryTableFields count="4">
      <queryTableField id="1" name="steps" tableColumnId="1"/>
      <queryTableField id="2" name="avg_reward" tableColumnId="2"/>
      <queryTableField id="3" name="std_reward" tableColumnId="3"/>
      <queryTableField id="4" name="success_rat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26F2380-E3E8-4CC4-A9C2-5FA89E610D24}" name="metrics00_15_36" displayName="metrics00_15_36" ref="A1:D23" tableType="queryTable" totalsRowShown="0">
  <autoFilter ref="A1:D23" xr:uid="{226F2380-E3E8-4CC4-A9C2-5FA89E610D24}"/>
  <tableColumns count="4">
    <tableColumn id="1" xr3:uid="{93D494D5-4DA9-4A3B-A4AC-6E2D3FF6361B}" uniqueName="1" name="steps" queryTableFieldId="1"/>
    <tableColumn id="2" xr3:uid="{99DF262B-3D34-4F3F-8D62-E4D204B5E954}" uniqueName="2" name="avg_reward" queryTableFieldId="2"/>
    <tableColumn id="3" xr3:uid="{F0CB0F70-85A7-4AA1-9D08-FFD279B39F86}" uniqueName="3" name="std_reward" queryTableFieldId="3"/>
    <tableColumn id="4" xr3:uid="{0D74FCE5-4E73-4363-BF13-D151415A7F11}" uniqueName="4" name="success_rat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0091CEA-7A13-4D6A-A5DA-F3E7ED4E98FA}" name="metrics00_13_09" displayName="metrics00_13_09" ref="A1:D23" tableType="queryTable" totalsRowShown="0">
  <autoFilter ref="A1:D23" xr:uid="{B0091CEA-7A13-4D6A-A5DA-F3E7ED4E98FA}"/>
  <tableColumns count="4">
    <tableColumn id="1" xr3:uid="{4D791B9D-9D54-4422-B420-ACA2CEB4F1E3}" uniqueName="1" name="steps" queryTableFieldId="1"/>
    <tableColumn id="2" xr3:uid="{1A49ADA0-700F-4E0D-9647-39DEA3B844BC}" uniqueName="2" name="avg_reward" queryTableFieldId="2"/>
    <tableColumn id="3" xr3:uid="{BAFDD51F-8E49-478D-91E9-B28C55CE0387}" uniqueName="3" name="std_reward" queryTableFieldId="3"/>
    <tableColumn id="4" xr3:uid="{4ECA950A-29EF-4D0D-B038-3147E645DFEB}" uniqueName="4" name="success_rate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55AF05F-AB9F-40C0-8C9E-AA72C62D1D16}" name="metrics00_11_19" displayName="metrics00_11_19" ref="A1:D23" tableType="queryTable" totalsRowShown="0">
  <autoFilter ref="A1:D23" xr:uid="{555AF05F-AB9F-40C0-8C9E-AA72C62D1D16}"/>
  <tableColumns count="4">
    <tableColumn id="1" xr3:uid="{FF434861-A1E4-4786-B2C5-E9713446ADA5}" uniqueName="1" name="steps" queryTableFieldId="1"/>
    <tableColumn id="2" xr3:uid="{DD10CB31-E9B2-4A78-8360-153A952DA6EE}" uniqueName="2" name="avg_reward" queryTableFieldId="2"/>
    <tableColumn id="3" xr3:uid="{1A40BD06-7D32-4FAA-ABB7-4BDBA45B6E02}" uniqueName="3" name="std_reward" queryTableFieldId="3"/>
    <tableColumn id="4" xr3:uid="{9DD73AC3-9209-465B-8CF0-2C2053F74740}" uniqueName="4" name="success_rate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0096F3-855E-4139-A840-576020FAEF1B}" name="metrics00_09_21" displayName="metrics00_09_21" ref="A1:D23" tableType="queryTable" totalsRowShown="0">
  <autoFilter ref="A1:D23" xr:uid="{4A0096F3-855E-4139-A840-576020FAEF1B}"/>
  <tableColumns count="4">
    <tableColumn id="1" xr3:uid="{B56CF258-BD1C-46B4-800A-1D24E3CCA5E2}" uniqueName="1" name="steps" queryTableFieldId="1"/>
    <tableColumn id="2" xr3:uid="{71E23633-B969-4AFF-8EFC-56EFDDA9439E}" uniqueName="2" name="avg_reward" queryTableFieldId="2"/>
    <tableColumn id="3" xr3:uid="{F4995FAC-69FE-4EE3-BC49-EAB2530D8FD3}" uniqueName="3" name="std_reward" queryTableFieldId="3"/>
    <tableColumn id="4" xr3:uid="{C4C6841C-8D37-4D3D-AE68-DCCBA42A225E}" uniqueName="4" name="success_rate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9111B9-35D5-4ECC-95F7-88FB60A1AF40}" name="metrics00_07_37" displayName="metrics00_07_37" ref="A1:D23" tableType="queryTable" totalsRowShown="0">
  <autoFilter ref="A1:D23" xr:uid="{A79111B9-35D5-4ECC-95F7-88FB60A1AF40}"/>
  <tableColumns count="4">
    <tableColumn id="1" xr3:uid="{927C3743-1F03-4A7F-A194-11E3543AE553}" uniqueName="1" name="steps" queryTableFieldId="1"/>
    <tableColumn id="2" xr3:uid="{BF2A9B82-BE5C-4160-ACCF-5186A4D64864}" uniqueName="2" name="avg_reward" queryTableFieldId="2"/>
    <tableColumn id="3" xr3:uid="{FC59B4D4-93EB-402A-92FE-D9F6D90F274B}" uniqueName="3" name="std_reward" queryTableFieldId="3"/>
    <tableColumn id="4" xr3:uid="{89E91C3D-7B7A-4DFA-A58E-E021B0E4B3E1}" uniqueName="4" name="success_rat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8BC6A-EA39-4864-8F48-1448503AF889}">
  <dimension ref="A1:D23"/>
  <sheetViews>
    <sheetView workbookViewId="0"/>
  </sheetViews>
  <sheetFormatPr baseColWidth="10" defaultRowHeight="15" x14ac:dyDescent="0.25"/>
  <cols>
    <col min="1" max="1" width="8" bestFit="1" customWidth="1"/>
    <col min="2" max="2" width="13.5703125" bestFit="1" customWidth="1"/>
    <col min="3" max="3" width="13.28515625" bestFit="1" customWidth="1"/>
    <col min="4" max="4" width="1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9.1999999999999993</v>
      </c>
      <c r="C2">
        <v>0.79162280580252775</v>
      </c>
      <c r="D2">
        <v>0</v>
      </c>
    </row>
    <row r="3" spans="1:4" x14ac:dyDescent="0.25">
      <c r="A3">
        <v>1000</v>
      </c>
      <c r="B3">
        <v>9.2333333333333325</v>
      </c>
      <c r="C3">
        <v>0.76084748070088837</v>
      </c>
      <c r="D3">
        <v>0</v>
      </c>
    </row>
    <row r="4" spans="1:4" x14ac:dyDescent="0.25">
      <c r="A4">
        <v>2000</v>
      </c>
      <c r="B4">
        <v>128.30000000000001</v>
      </c>
      <c r="C4">
        <v>45.558131363493544</v>
      </c>
      <c r="D4">
        <v>0</v>
      </c>
    </row>
    <row r="5" spans="1:4" x14ac:dyDescent="0.25">
      <c r="A5">
        <v>3000</v>
      </c>
      <c r="B5">
        <v>254.5</v>
      </c>
      <c r="C5">
        <v>126.27687832695264</v>
      </c>
      <c r="D5">
        <v>0.16666666666666666</v>
      </c>
    </row>
    <row r="6" spans="1:4" x14ac:dyDescent="0.25">
      <c r="A6">
        <v>4000</v>
      </c>
      <c r="B6">
        <v>500</v>
      </c>
      <c r="C6">
        <v>0</v>
      </c>
      <c r="D6">
        <v>1</v>
      </c>
    </row>
    <row r="7" spans="1:4" x14ac:dyDescent="0.25">
      <c r="A7">
        <v>5000</v>
      </c>
      <c r="B7">
        <v>500</v>
      </c>
      <c r="C7">
        <v>0</v>
      </c>
      <c r="D7">
        <v>1</v>
      </c>
    </row>
    <row r="8" spans="1:4" x14ac:dyDescent="0.25">
      <c r="A8">
        <v>6000</v>
      </c>
      <c r="B8">
        <v>9.7666666666666675</v>
      </c>
      <c r="C8">
        <v>0.71569701845279632</v>
      </c>
      <c r="D8">
        <v>0</v>
      </c>
    </row>
    <row r="9" spans="1:4" x14ac:dyDescent="0.25">
      <c r="A9">
        <v>7000</v>
      </c>
      <c r="B9">
        <v>9.1</v>
      </c>
      <c r="C9">
        <v>0.78951461882180074</v>
      </c>
      <c r="D9">
        <v>0</v>
      </c>
    </row>
    <row r="10" spans="1:4" x14ac:dyDescent="0.25">
      <c r="A10">
        <v>8000</v>
      </c>
      <c r="B10">
        <v>8.9666666666666668</v>
      </c>
      <c r="C10">
        <v>0.75203427817856516</v>
      </c>
      <c r="D10">
        <v>0</v>
      </c>
    </row>
    <row r="11" spans="1:4" x14ac:dyDescent="0.25">
      <c r="A11">
        <v>9000</v>
      </c>
      <c r="B11">
        <v>9.1333333333333329</v>
      </c>
      <c r="C11">
        <v>0.66999170807472586</v>
      </c>
      <c r="D11">
        <v>0</v>
      </c>
    </row>
    <row r="12" spans="1:4" x14ac:dyDescent="0.25">
      <c r="A12">
        <v>10000</v>
      </c>
      <c r="B12">
        <v>8.6333333333333329</v>
      </c>
      <c r="C12">
        <v>0.60461190490723493</v>
      </c>
      <c r="D12">
        <v>0</v>
      </c>
    </row>
    <row r="13" spans="1:4" x14ac:dyDescent="0.25">
      <c r="A13">
        <v>11000</v>
      </c>
      <c r="B13">
        <v>8.6</v>
      </c>
      <c r="C13">
        <v>0.4898979485566356</v>
      </c>
      <c r="D13">
        <v>0</v>
      </c>
    </row>
    <row r="14" spans="1:4" x14ac:dyDescent="0.25">
      <c r="A14">
        <v>12000</v>
      </c>
      <c r="B14">
        <v>8.6666666666666661</v>
      </c>
      <c r="C14">
        <v>0.47140452079103168</v>
      </c>
      <c r="D14">
        <v>0</v>
      </c>
    </row>
    <row r="15" spans="1:4" x14ac:dyDescent="0.25">
      <c r="A15">
        <v>13000</v>
      </c>
      <c r="B15">
        <v>8.9</v>
      </c>
      <c r="C15">
        <v>0.3</v>
      </c>
      <c r="D15">
        <v>0</v>
      </c>
    </row>
    <row r="16" spans="1:4" x14ac:dyDescent="0.25">
      <c r="A16">
        <v>14000</v>
      </c>
      <c r="B16">
        <v>8.9333333333333336</v>
      </c>
      <c r="C16">
        <v>0.57348835113617525</v>
      </c>
      <c r="D16">
        <v>0</v>
      </c>
    </row>
    <row r="17" spans="1:4" x14ac:dyDescent="0.25">
      <c r="A17">
        <v>15000</v>
      </c>
      <c r="B17">
        <v>8.8000000000000007</v>
      </c>
      <c r="C17">
        <v>0.4</v>
      </c>
      <c r="D17">
        <v>0</v>
      </c>
    </row>
    <row r="18" spans="1:4" x14ac:dyDescent="0.25">
      <c r="A18">
        <v>16000</v>
      </c>
      <c r="B18">
        <v>9</v>
      </c>
      <c r="C18">
        <v>0.57735026918962573</v>
      </c>
      <c r="D18">
        <v>0</v>
      </c>
    </row>
    <row r="19" spans="1:4" x14ac:dyDescent="0.25">
      <c r="A19">
        <v>17000</v>
      </c>
      <c r="B19">
        <v>8.7333333333333325</v>
      </c>
      <c r="C19">
        <v>0.62893207547044028</v>
      </c>
      <c r="D19">
        <v>0</v>
      </c>
    </row>
    <row r="20" spans="1:4" x14ac:dyDescent="0.25">
      <c r="A20">
        <v>18000</v>
      </c>
      <c r="B20">
        <v>8.7333333333333325</v>
      </c>
      <c r="C20">
        <v>0.44221663871405331</v>
      </c>
      <c r="D20">
        <v>0</v>
      </c>
    </row>
    <row r="21" spans="1:4" x14ac:dyDescent="0.25">
      <c r="A21">
        <v>19000</v>
      </c>
      <c r="B21">
        <v>8.7333333333333325</v>
      </c>
      <c r="C21">
        <v>0.57348835113617513</v>
      </c>
      <c r="D21">
        <v>0</v>
      </c>
    </row>
    <row r="22" spans="1:4" x14ac:dyDescent="0.25">
      <c r="A22">
        <v>20000</v>
      </c>
      <c r="B22">
        <v>8.6666666666666661</v>
      </c>
      <c r="C22">
        <v>0.53748384988656983</v>
      </c>
      <c r="D22">
        <v>0</v>
      </c>
    </row>
    <row r="23" spans="1:4" x14ac:dyDescent="0.25">
      <c r="A23">
        <v>20000</v>
      </c>
      <c r="B23">
        <v>500</v>
      </c>
      <c r="C23">
        <v>0</v>
      </c>
      <c r="D23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4427E-A483-4740-A7AE-FDFB8A45DB3D}">
  <dimension ref="A1:D23"/>
  <sheetViews>
    <sheetView workbookViewId="0"/>
  </sheetViews>
  <sheetFormatPr baseColWidth="10" defaultRowHeight="15" x14ac:dyDescent="0.25"/>
  <cols>
    <col min="1" max="1" width="8" bestFit="1" customWidth="1"/>
    <col min="2" max="2" width="13.5703125" bestFit="1" customWidth="1"/>
    <col min="3" max="3" width="13.28515625" bestFit="1" customWidth="1"/>
    <col min="4" max="4" width="1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9.5</v>
      </c>
      <c r="C2">
        <v>0.7187952884282609</v>
      </c>
      <c r="D2">
        <v>0</v>
      </c>
    </row>
    <row r="3" spans="1:4" x14ac:dyDescent="0.25">
      <c r="A3">
        <v>1000</v>
      </c>
      <c r="B3">
        <v>9.4333333333333336</v>
      </c>
      <c r="C3">
        <v>0.76084748070088859</v>
      </c>
      <c r="D3">
        <v>0</v>
      </c>
    </row>
    <row r="4" spans="1:4" x14ac:dyDescent="0.25">
      <c r="A4">
        <v>2000</v>
      </c>
      <c r="B4">
        <v>87.9</v>
      </c>
      <c r="C4">
        <v>13.64148085803004</v>
      </c>
      <c r="D4">
        <v>0</v>
      </c>
    </row>
    <row r="5" spans="1:4" x14ac:dyDescent="0.25">
      <c r="A5">
        <v>3000</v>
      </c>
      <c r="B5">
        <v>94.63333333333334</v>
      </c>
      <c r="C5">
        <v>7.9728009855731106</v>
      </c>
      <c r="D5">
        <v>0</v>
      </c>
    </row>
    <row r="6" spans="1:4" x14ac:dyDescent="0.25">
      <c r="A6">
        <v>4000</v>
      </c>
      <c r="B6">
        <v>9.5333333333333332</v>
      </c>
      <c r="C6">
        <v>0.66999170807472608</v>
      </c>
      <c r="D6">
        <v>0</v>
      </c>
    </row>
    <row r="7" spans="1:4" x14ac:dyDescent="0.25">
      <c r="A7">
        <v>5000</v>
      </c>
      <c r="B7">
        <v>9.3000000000000007</v>
      </c>
      <c r="C7">
        <v>0.78102496759066531</v>
      </c>
      <c r="D7">
        <v>0</v>
      </c>
    </row>
    <row r="8" spans="1:4" x14ac:dyDescent="0.25">
      <c r="A8">
        <v>6000</v>
      </c>
      <c r="B8">
        <v>10.9</v>
      </c>
      <c r="C8">
        <v>3.2491024401620008</v>
      </c>
      <c r="D8">
        <v>0</v>
      </c>
    </row>
    <row r="9" spans="1:4" x14ac:dyDescent="0.25">
      <c r="A9">
        <v>7000</v>
      </c>
      <c r="B9">
        <v>8.8666666666666671</v>
      </c>
      <c r="C9">
        <v>0.61824123303304679</v>
      </c>
      <c r="D9">
        <v>0</v>
      </c>
    </row>
    <row r="10" spans="1:4" x14ac:dyDescent="0.25">
      <c r="A10">
        <v>8000</v>
      </c>
      <c r="B10">
        <v>9.2666666666666675</v>
      </c>
      <c r="C10">
        <v>0.62893207547044028</v>
      </c>
      <c r="D10">
        <v>0</v>
      </c>
    </row>
    <row r="11" spans="1:4" x14ac:dyDescent="0.25">
      <c r="A11">
        <v>9000</v>
      </c>
      <c r="B11">
        <v>8.9666666666666668</v>
      </c>
      <c r="C11">
        <v>0.54670731556189078</v>
      </c>
      <c r="D11">
        <v>0</v>
      </c>
    </row>
    <row r="12" spans="1:4" x14ac:dyDescent="0.25">
      <c r="A12">
        <v>10000</v>
      </c>
      <c r="B12">
        <v>8.8000000000000007</v>
      </c>
      <c r="C12">
        <v>0.6</v>
      </c>
      <c r="D12">
        <v>0</v>
      </c>
    </row>
    <row r="13" spans="1:4" x14ac:dyDescent="0.25">
      <c r="A13">
        <v>11000</v>
      </c>
      <c r="B13">
        <v>8.7333333333333325</v>
      </c>
      <c r="C13">
        <v>0.5120763831912406</v>
      </c>
      <c r="D13">
        <v>0</v>
      </c>
    </row>
    <row r="14" spans="1:4" x14ac:dyDescent="0.25">
      <c r="A14">
        <v>12000</v>
      </c>
      <c r="B14">
        <v>9.5666666666666664</v>
      </c>
      <c r="C14">
        <v>1.0857664983268218</v>
      </c>
      <c r="D14">
        <v>0</v>
      </c>
    </row>
    <row r="15" spans="1:4" x14ac:dyDescent="0.25">
      <c r="A15">
        <v>13000</v>
      </c>
      <c r="B15">
        <v>8.7333333333333325</v>
      </c>
      <c r="C15">
        <v>0.44221663871405331</v>
      </c>
      <c r="D15">
        <v>0</v>
      </c>
    </row>
    <row r="16" spans="1:4" x14ac:dyDescent="0.25">
      <c r="A16">
        <v>14000</v>
      </c>
      <c r="B16">
        <v>8.7333333333333325</v>
      </c>
      <c r="C16">
        <v>0.44221663871405331</v>
      </c>
      <c r="D16">
        <v>0</v>
      </c>
    </row>
    <row r="17" spans="1:4" x14ac:dyDescent="0.25">
      <c r="A17">
        <v>15000</v>
      </c>
      <c r="B17">
        <v>8.7333333333333325</v>
      </c>
      <c r="C17">
        <v>0.44221663871405331</v>
      </c>
      <c r="D17">
        <v>0</v>
      </c>
    </row>
    <row r="18" spans="1:4" x14ac:dyDescent="0.25">
      <c r="A18">
        <v>16000</v>
      </c>
      <c r="B18">
        <v>8.9</v>
      </c>
      <c r="C18">
        <v>0.7</v>
      </c>
      <c r="D18">
        <v>0</v>
      </c>
    </row>
    <row r="19" spans="1:4" x14ac:dyDescent="0.25">
      <c r="A19">
        <v>17000</v>
      </c>
      <c r="B19">
        <v>8.6999999999999993</v>
      </c>
      <c r="C19">
        <v>0.45825756949558411</v>
      </c>
      <c r="D19">
        <v>0</v>
      </c>
    </row>
    <row r="20" spans="1:4" x14ac:dyDescent="0.25">
      <c r="A20">
        <v>18000</v>
      </c>
      <c r="B20">
        <v>8.6333333333333329</v>
      </c>
      <c r="C20">
        <v>0.54670731556189078</v>
      </c>
      <c r="D20">
        <v>0</v>
      </c>
    </row>
    <row r="21" spans="1:4" x14ac:dyDescent="0.25">
      <c r="A21">
        <v>19000</v>
      </c>
      <c r="B21">
        <v>8.8333333333333339</v>
      </c>
      <c r="C21">
        <v>0.52174919474995096</v>
      </c>
      <c r="D21">
        <v>0</v>
      </c>
    </row>
    <row r="22" spans="1:4" x14ac:dyDescent="0.25">
      <c r="A22">
        <v>20000</v>
      </c>
      <c r="B22">
        <v>8.7333333333333325</v>
      </c>
      <c r="C22">
        <v>0.5120763831912406</v>
      </c>
      <c r="D22">
        <v>0</v>
      </c>
    </row>
    <row r="23" spans="1:4" x14ac:dyDescent="0.25">
      <c r="A23">
        <v>20000</v>
      </c>
      <c r="B23">
        <v>93.533333333333331</v>
      </c>
      <c r="C23">
        <v>8.0030549722520892</v>
      </c>
      <c r="D23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68BC4-F9A6-4FB8-A75D-EE9009F3067E}">
  <dimension ref="A1:D23"/>
  <sheetViews>
    <sheetView workbookViewId="0"/>
  </sheetViews>
  <sheetFormatPr baseColWidth="10" defaultRowHeight="15" x14ac:dyDescent="0.25"/>
  <cols>
    <col min="1" max="1" width="8" bestFit="1" customWidth="1"/>
    <col min="2" max="2" width="13.5703125" bestFit="1" customWidth="1"/>
    <col min="3" max="3" width="13.28515625" bestFit="1" customWidth="1"/>
    <col min="4" max="4" width="1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9.0666666666666664</v>
      </c>
      <c r="C2">
        <v>0.72724747430904779</v>
      </c>
      <c r="D2">
        <v>0</v>
      </c>
    </row>
    <row r="3" spans="1:4" x14ac:dyDescent="0.25">
      <c r="A3">
        <v>1000</v>
      </c>
      <c r="B3">
        <v>9.5</v>
      </c>
      <c r="C3">
        <v>0.67082039324993692</v>
      </c>
      <c r="D3">
        <v>0</v>
      </c>
    </row>
    <row r="4" spans="1:4" x14ac:dyDescent="0.25">
      <c r="A4">
        <v>2000</v>
      </c>
      <c r="B4">
        <v>29.633333333333333</v>
      </c>
      <c r="C4">
        <v>10.071356523439244</v>
      </c>
      <c r="D4">
        <v>0</v>
      </c>
    </row>
    <row r="5" spans="1:4" x14ac:dyDescent="0.25">
      <c r="A5">
        <v>3000</v>
      </c>
      <c r="B5">
        <v>53.266666666666666</v>
      </c>
      <c r="C5">
        <v>20.088028496815934</v>
      </c>
      <c r="D5">
        <v>0</v>
      </c>
    </row>
    <row r="6" spans="1:4" x14ac:dyDescent="0.25">
      <c r="A6">
        <v>4000</v>
      </c>
      <c r="B6">
        <v>13.333333333333334</v>
      </c>
      <c r="C6">
        <v>5.0815570667092009</v>
      </c>
      <c r="D6">
        <v>0</v>
      </c>
    </row>
    <row r="7" spans="1:4" x14ac:dyDescent="0.25">
      <c r="A7">
        <v>5000</v>
      </c>
      <c r="B7">
        <v>8.6666666666666661</v>
      </c>
      <c r="C7">
        <v>0.53748384988656994</v>
      </c>
      <c r="D7">
        <v>0</v>
      </c>
    </row>
    <row r="8" spans="1:4" x14ac:dyDescent="0.25">
      <c r="A8">
        <v>6000</v>
      </c>
      <c r="B8">
        <v>8.8333333333333339</v>
      </c>
      <c r="C8">
        <v>0.73409051818484139</v>
      </c>
      <c r="D8">
        <v>0</v>
      </c>
    </row>
    <row r="9" spans="1:4" x14ac:dyDescent="0.25">
      <c r="A9">
        <v>7000</v>
      </c>
      <c r="B9">
        <v>9.1</v>
      </c>
      <c r="C9">
        <v>0.53851648071345037</v>
      </c>
      <c r="D9">
        <v>0</v>
      </c>
    </row>
    <row r="10" spans="1:4" x14ac:dyDescent="0.25">
      <c r="A10">
        <v>8000</v>
      </c>
      <c r="B10">
        <v>9</v>
      </c>
      <c r="C10">
        <v>0.63245553203367588</v>
      </c>
      <c r="D10">
        <v>0</v>
      </c>
    </row>
    <row r="11" spans="1:4" x14ac:dyDescent="0.25">
      <c r="A11">
        <v>9000</v>
      </c>
      <c r="B11">
        <v>8.8000000000000007</v>
      </c>
      <c r="C11">
        <v>0.54160256030906406</v>
      </c>
      <c r="D11">
        <v>0</v>
      </c>
    </row>
    <row r="12" spans="1:4" x14ac:dyDescent="0.25">
      <c r="A12">
        <v>10000</v>
      </c>
      <c r="B12">
        <v>8.8333333333333339</v>
      </c>
      <c r="C12">
        <v>0.58214163988576584</v>
      </c>
      <c r="D12">
        <v>0</v>
      </c>
    </row>
    <row r="13" spans="1:4" x14ac:dyDescent="0.25">
      <c r="A13">
        <v>11000</v>
      </c>
      <c r="B13">
        <v>8.9666666666666668</v>
      </c>
      <c r="C13">
        <v>0.54670731556189078</v>
      </c>
      <c r="D13">
        <v>0</v>
      </c>
    </row>
    <row r="14" spans="1:4" x14ac:dyDescent="0.25">
      <c r="A14">
        <v>12000</v>
      </c>
      <c r="B14">
        <v>8.7666666666666675</v>
      </c>
      <c r="C14">
        <v>0.49553562491061687</v>
      </c>
      <c r="D14">
        <v>0</v>
      </c>
    </row>
    <row r="15" spans="1:4" x14ac:dyDescent="0.25">
      <c r="A15">
        <v>13000</v>
      </c>
      <c r="B15">
        <v>8.9333333333333336</v>
      </c>
      <c r="C15">
        <v>0.44221663871405326</v>
      </c>
      <c r="D15">
        <v>0</v>
      </c>
    </row>
    <row r="16" spans="1:4" x14ac:dyDescent="0.25">
      <c r="A16">
        <v>14000</v>
      </c>
      <c r="B16">
        <v>8.8333333333333339</v>
      </c>
      <c r="C16">
        <v>0.45338235029118151</v>
      </c>
      <c r="D16">
        <v>0</v>
      </c>
    </row>
    <row r="17" spans="1:4" x14ac:dyDescent="0.25">
      <c r="A17">
        <v>15000</v>
      </c>
      <c r="B17">
        <v>9.1999999999999993</v>
      </c>
      <c r="C17">
        <v>0.54160256030906406</v>
      </c>
      <c r="D17">
        <v>0</v>
      </c>
    </row>
    <row r="18" spans="1:4" x14ac:dyDescent="0.25">
      <c r="A18">
        <v>16000</v>
      </c>
      <c r="B18">
        <v>8.8333333333333339</v>
      </c>
      <c r="C18">
        <v>0.45338235029118151</v>
      </c>
      <c r="D18">
        <v>0</v>
      </c>
    </row>
    <row r="19" spans="1:4" x14ac:dyDescent="0.25">
      <c r="A19">
        <v>17000</v>
      </c>
      <c r="B19">
        <v>8.7666666666666675</v>
      </c>
      <c r="C19">
        <v>0.55876848714134031</v>
      </c>
      <c r="D19">
        <v>0</v>
      </c>
    </row>
    <row r="20" spans="1:4" x14ac:dyDescent="0.25">
      <c r="A20">
        <v>18000</v>
      </c>
      <c r="B20">
        <v>8.7333333333333325</v>
      </c>
      <c r="C20">
        <v>0.57348835113617513</v>
      </c>
      <c r="D20">
        <v>0</v>
      </c>
    </row>
    <row r="21" spans="1:4" x14ac:dyDescent="0.25">
      <c r="A21">
        <v>19000</v>
      </c>
      <c r="B21">
        <v>8.8000000000000007</v>
      </c>
      <c r="C21">
        <v>0.40000000000000008</v>
      </c>
      <c r="D21">
        <v>0</v>
      </c>
    </row>
    <row r="22" spans="1:4" x14ac:dyDescent="0.25">
      <c r="A22">
        <v>20000</v>
      </c>
      <c r="B22">
        <v>8.8666666666666671</v>
      </c>
      <c r="C22">
        <v>0.33993463423951897</v>
      </c>
      <c r="D22">
        <v>0</v>
      </c>
    </row>
    <row r="23" spans="1:4" x14ac:dyDescent="0.25">
      <c r="A23">
        <v>20000</v>
      </c>
      <c r="B23">
        <v>55.033333333333331</v>
      </c>
      <c r="C23">
        <v>26.799854891812796</v>
      </c>
      <c r="D23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8C914-C14C-42ED-966A-2B68101DE482}">
  <dimension ref="A1:D23"/>
  <sheetViews>
    <sheetView workbookViewId="0"/>
  </sheetViews>
  <sheetFormatPr baseColWidth="10" defaultRowHeight="15" x14ac:dyDescent="0.25"/>
  <cols>
    <col min="1" max="1" width="8" bestFit="1" customWidth="1"/>
    <col min="2" max="2" width="13.5703125" bestFit="1" customWidth="1"/>
    <col min="3" max="3" width="13.28515625" bestFit="1" customWidth="1"/>
    <col min="4" max="4" width="1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9.3333333333333339</v>
      </c>
      <c r="C2">
        <v>0.78881063774661542</v>
      </c>
      <c r="D2">
        <v>0</v>
      </c>
    </row>
    <row r="3" spans="1:4" x14ac:dyDescent="0.25">
      <c r="A3">
        <v>1000</v>
      </c>
      <c r="B3">
        <v>9.6333333333333329</v>
      </c>
      <c r="C3">
        <v>0.60461190490723515</v>
      </c>
      <c r="D3">
        <v>0</v>
      </c>
    </row>
    <row r="4" spans="1:4" x14ac:dyDescent="0.25">
      <c r="A4">
        <v>2000</v>
      </c>
      <c r="B4">
        <v>75.2</v>
      </c>
      <c r="C4">
        <v>37.310766989346831</v>
      </c>
      <c r="D4">
        <v>0</v>
      </c>
    </row>
    <row r="5" spans="1:4" x14ac:dyDescent="0.25">
      <c r="A5">
        <v>3000</v>
      </c>
      <c r="B5">
        <v>174.13333333333333</v>
      </c>
      <c r="C5">
        <v>116.17220933692457</v>
      </c>
      <c r="D5">
        <v>0.1</v>
      </c>
    </row>
    <row r="6" spans="1:4" x14ac:dyDescent="0.25">
      <c r="A6">
        <v>4000</v>
      </c>
      <c r="B6">
        <v>249.66666666666666</v>
      </c>
      <c r="C6">
        <v>161.69030754982055</v>
      </c>
      <c r="D6">
        <v>0.23333333333333334</v>
      </c>
    </row>
    <row r="7" spans="1:4" x14ac:dyDescent="0.25">
      <c r="A7">
        <v>5000</v>
      </c>
      <c r="B7">
        <v>34.43333333333333</v>
      </c>
      <c r="C7">
        <v>17.036594599730179</v>
      </c>
      <c r="D7">
        <v>0</v>
      </c>
    </row>
    <row r="8" spans="1:4" x14ac:dyDescent="0.25">
      <c r="A8">
        <v>6000</v>
      </c>
      <c r="B8">
        <v>27.733333333333334</v>
      </c>
      <c r="C8">
        <v>7.3843678733449405</v>
      </c>
      <c r="D8">
        <v>0</v>
      </c>
    </row>
    <row r="9" spans="1:4" x14ac:dyDescent="0.25">
      <c r="A9">
        <v>7000</v>
      </c>
      <c r="B9">
        <v>9.1333333333333329</v>
      </c>
      <c r="C9">
        <v>0.61824123303304679</v>
      </c>
      <c r="D9">
        <v>0</v>
      </c>
    </row>
    <row r="10" spans="1:4" x14ac:dyDescent="0.25">
      <c r="A10">
        <v>8000</v>
      </c>
      <c r="B10">
        <v>9.6</v>
      </c>
      <c r="C10">
        <v>0.61101009266077866</v>
      </c>
      <c r="D10">
        <v>0</v>
      </c>
    </row>
    <row r="11" spans="1:4" x14ac:dyDescent="0.25">
      <c r="A11">
        <v>9000</v>
      </c>
      <c r="B11">
        <v>8.9</v>
      </c>
      <c r="C11">
        <v>0.4725815626252608</v>
      </c>
      <c r="D11">
        <v>0</v>
      </c>
    </row>
    <row r="12" spans="1:4" x14ac:dyDescent="0.25">
      <c r="A12">
        <v>10000</v>
      </c>
      <c r="B12">
        <v>8.8666666666666671</v>
      </c>
      <c r="C12">
        <v>0.42687494916218999</v>
      </c>
      <c r="D12">
        <v>0</v>
      </c>
    </row>
    <row r="13" spans="1:4" x14ac:dyDescent="0.25">
      <c r="A13">
        <v>11000</v>
      </c>
      <c r="B13">
        <v>8.6333333333333329</v>
      </c>
      <c r="C13">
        <v>0.48189440982669873</v>
      </c>
      <c r="D13">
        <v>0</v>
      </c>
    </row>
    <row r="14" spans="1:4" x14ac:dyDescent="0.25">
      <c r="A14">
        <v>12000</v>
      </c>
      <c r="B14">
        <v>8.7333333333333325</v>
      </c>
      <c r="C14">
        <v>0.5120763831912406</v>
      </c>
      <c r="D14">
        <v>0</v>
      </c>
    </row>
    <row r="15" spans="1:4" x14ac:dyDescent="0.25">
      <c r="A15">
        <v>13000</v>
      </c>
      <c r="B15">
        <v>8.8666666666666671</v>
      </c>
      <c r="C15">
        <v>0.61824123303304679</v>
      </c>
      <c r="D15">
        <v>0</v>
      </c>
    </row>
    <row r="16" spans="1:4" x14ac:dyDescent="0.25">
      <c r="A16">
        <v>14000</v>
      </c>
      <c r="B16">
        <v>8.9</v>
      </c>
      <c r="C16">
        <v>0.65064070986477118</v>
      </c>
      <c r="D16">
        <v>0</v>
      </c>
    </row>
    <row r="17" spans="1:4" x14ac:dyDescent="0.25">
      <c r="A17">
        <v>15000</v>
      </c>
      <c r="B17">
        <v>8.6999999999999993</v>
      </c>
      <c r="C17">
        <v>0.45825756949558405</v>
      </c>
      <c r="D17">
        <v>0</v>
      </c>
    </row>
    <row r="18" spans="1:4" x14ac:dyDescent="0.25">
      <c r="A18">
        <v>16000</v>
      </c>
      <c r="B18">
        <v>8.6333333333333329</v>
      </c>
      <c r="C18">
        <v>0.48189440982669873</v>
      </c>
      <c r="D18">
        <v>0</v>
      </c>
    </row>
    <row r="19" spans="1:4" x14ac:dyDescent="0.25">
      <c r="A19">
        <v>17000</v>
      </c>
      <c r="B19">
        <v>8.6</v>
      </c>
      <c r="C19">
        <v>0.4898979485566356</v>
      </c>
      <c r="D19">
        <v>0</v>
      </c>
    </row>
    <row r="20" spans="1:4" x14ac:dyDescent="0.25">
      <c r="A20">
        <v>18000</v>
      </c>
      <c r="B20">
        <v>8.8000000000000007</v>
      </c>
      <c r="C20">
        <v>0.47609522856952341</v>
      </c>
      <c r="D20">
        <v>0</v>
      </c>
    </row>
    <row r="21" spans="1:4" x14ac:dyDescent="0.25">
      <c r="A21">
        <v>19000</v>
      </c>
      <c r="B21">
        <v>8.8000000000000007</v>
      </c>
      <c r="C21">
        <v>0.40000000000000008</v>
      </c>
      <c r="D21">
        <v>0</v>
      </c>
    </row>
    <row r="22" spans="1:4" x14ac:dyDescent="0.25">
      <c r="A22">
        <v>20000</v>
      </c>
      <c r="B22">
        <v>8.8000000000000007</v>
      </c>
      <c r="C22">
        <v>0.54160256030906395</v>
      </c>
      <c r="D22">
        <v>0</v>
      </c>
    </row>
    <row r="23" spans="1:4" x14ac:dyDescent="0.25">
      <c r="A23">
        <v>20000</v>
      </c>
      <c r="B23">
        <v>274.76666666666665</v>
      </c>
      <c r="C23">
        <v>176.16747398112085</v>
      </c>
      <c r="D23">
        <v>0.33333333333333331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D4651-7E72-4627-9D59-AF62F4540D61}">
  <dimension ref="A1:D23"/>
  <sheetViews>
    <sheetView workbookViewId="0"/>
  </sheetViews>
  <sheetFormatPr baseColWidth="10" defaultRowHeight="15" x14ac:dyDescent="0.25"/>
  <cols>
    <col min="1" max="1" width="8" bestFit="1" customWidth="1"/>
    <col min="2" max="2" width="13.5703125" bestFit="1" customWidth="1"/>
    <col min="3" max="3" width="13.28515625" bestFit="1" customWidth="1"/>
    <col min="4" max="4" width="1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9.4666666666666668</v>
      </c>
      <c r="C2">
        <v>0.71802197428460057</v>
      </c>
      <c r="D2">
        <v>0</v>
      </c>
    </row>
    <row r="3" spans="1:4" x14ac:dyDescent="0.25">
      <c r="A3">
        <v>1000</v>
      </c>
      <c r="B3">
        <v>9.1</v>
      </c>
      <c r="C3">
        <v>0.59721576223896389</v>
      </c>
      <c r="D3">
        <v>0</v>
      </c>
    </row>
    <row r="4" spans="1:4" x14ac:dyDescent="0.25">
      <c r="A4">
        <v>2000</v>
      </c>
      <c r="B4">
        <v>51.466666666666669</v>
      </c>
      <c r="C4">
        <v>26.706719920066725</v>
      </c>
      <c r="D4">
        <v>0</v>
      </c>
    </row>
    <row r="5" spans="1:4" x14ac:dyDescent="0.25">
      <c r="A5">
        <v>3000</v>
      </c>
      <c r="B5">
        <v>103.06666666666666</v>
      </c>
      <c r="C5">
        <v>13.311482094626262</v>
      </c>
      <c r="D5">
        <v>0</v>
      </c>
    </row>
    <row r="6" spans="1:4" x14ac:dyDescent="0.25">
      <c r="A6">
        <v>4000</v>
      </c>
      <c r="B6">
        <v>81.833333333333329</v>
      </c>
      <c r="C6">
        <v>6.6687496745808517</v>
      </c>
      <c r="D6">
        <v>0</v>
      </c>
    </row>
    <row r="7" spans="1:4" x14ac:dyDescent="0.25">
      <c r="A7">
        <v>5000</v>
      </c>
      <c r="B7">
        <v>122.66666666666667</v>
      </c>
      <c r="C7">
        <v>6.0350826193368903</v>
      </c>
      <c r="D7">
        <v>0</v>
      </c>
    </row>
    <row r="8" spans="1:4" x14ac:dyDescent="0.25">
      <c r="A8">
        <v>6000</v>
      </c>
      <c r="B8">
        <v>99.13333333333334</v>
      </c>
      <c r="C8">
        <v>7.0225035105406359</v>
      </c>
      <c r="D8">
        <v>0</v>
      </c>
    </row>
    <row r="9" spans="1:4" x14ac:dyDescent="0.25">
      <c r="A9">
        <v>7000</v>
      </c>
      <c r="B9">
        <v>47.2</v>
      </c>
      <c r="C9">
        <v>9.6795316691115456</v>
      </c>
      <c r="D9">
        <v>0</v>
      </c>
    </row>
    <row r="10" spans="1:4" x14ac:dyDescent="0.25">
      <c r="A10">
        <v>8000</v>
      </c>
      <c r="B10">
        <v>71.333333333333329</v>
      </c>
      <c r="C10">
        <v>4.8189440982669867</v>
      </c>
      <c r="D10">
        <v>0</v>
      </c>
    </row>
    <row r="11" spans="1:4" x14ac:dyDescent="0.25">
      <c r="A11">
        <v>9000</v>
      </c>
      <c r="B11">
        <v>37.1</v>
      </c>
      <c r="C11">
        <v>4.3920382511995495</v>
      </c>
      <c r="D11">
        <v>0</v>
      </c>
    </row>
    <row r="12" spans="1:4" x14ac:dyDescent="0.25">
      <c r="A12">
        <v>10000</v>
      </c>
      <c r="B12">
        <v>33.1</v>
      </c>
      <c r="C12">
        <v>3.7625346067068497</v>
      </c>
      <c r="D12">
        <v>0</v>
      </c>
    </row>
    <row r="13" spans="1:4" x14ac:dyDescent="0.25">
      <c r="A13">
        <v>11000</v>
      </c>
      <c r="B13">
        <v>423.86666666666667</v>
      </c>
      <c r="C13">
        <v>170.29146256410573</v>
      </c>
      <c r="D13">
        <v>0.83333333333333337</v>
      </c>
    </row>
    <row r="14" spans="1:4" x14ac:dyDescent="0.25">
      <c r="A14">
        <v>12000</v>
      </c>
      <c r="B14">
        <v>123.56666666666666</v>
      </c>
      <c r="C14">
        <v>5.0904049173147543</v>
      </c>
      <c r="D14">
        <v>0</v>
      </c>
    </row>
    <row r="15" spans="1:4" x14ac:dyDescent="0.25">
      <c r="A15">
        <v>13000</v>
      </c>
      <c r="B15">
        <v>164.33333333333334</v>
      </c>
      <c r="C15">
        <v>7.1383160167896431</v>
      </c>
      <c r="D15">
        <v>0</v>
      </c>
    </row>
    <row r="16" spans="1:4" x14ac:dyDescent="0.25">
      <c r="A16">
        <v>14000</v>
      </c>
      <c r="B16">
        <v>96</v>
      </c>
      <c r="C16">
        <v>3.011090610836324</v>
      </c>
      <c r="D16">
        <v>0</v>
      </c>
    </row>
    <row r="17" spans="1:4" x14ac:dyDescent="0.25">
      <c r="A17">
        <v>15000</v>
      </c>
      <c r="B17">
        <v>116.33333333333333</v>
      </c>
      <c r="C17">
        <v>6.8231631634862397</v>
      </c>
      <c r="D17">
        <v>0</v>
      </c>
    </row>
    <row r="18" spans="1:4" x14ac:dyDescent="0.25">
      <c r="A18">
        <v>16000</v>
      </c>
      <c r="B18">
        <v>95.066666666666663</v>
      </c>
      <c r="C18">
        <v>4.2890040283911546</v>
      </c>
      <c r="D18">
        <v>0</v>
      </c>
    </row>
    <row r="19" spans="1:4" x14ac:dyDescent="0.25">
      <c r="A19">
        <v>17000</v>
      </c>
      <c r="B19">
        <v>500</v>
      </c>
      <c r="C19">
        <v>0</v>
      </c>
      <c r="D19">
        <v>1</v>
      </c>
    </row>
    <row r="20" spans="1:4" x14ac:dyDescent="0.25">
      <c r="A20">
        <v>18000</v>
      </c>
      <c r="B20">
        <v>159.86666666666667</v>
      </c>
      <c r="C20">
        <v>40.555914762488364</v>
      </c>
      <c r="D20">
        <v>0</v>
      </c>
    </row>
    <row r="21" spans="1:4" x14ac:dyDescent="0.25">
      <c r="A21">
        <v>19000</v>
      </c>
      <c r="B21">
        <v>122.56666666666666</v>
      </c>
      <c r="C21">
        <v>6.8004084844629409</v>
      </c>
      <c r="D21">
        <v>0</v>
      </c>
    </row>
    <row r="22" spans="1:4" x14ac:dyDescent="0.25">
      <c r="A22">
        <v>20000</v>
      </c>
      <c r="B22">
        <v>99.233333333333334</v>
      </c>
      <c r="C22">
        <v>47.357986537530167</v>
      </c>
      <c r="D22">
        <v>0</v>
      </c>
    </row>
    <row r="23" spans="1:4" x14ac:dyDescent="0.25">
      <c r="A23">
        <v>20000</v>
      </c>
      <c r="B23">
        <v>500</v>
      </c>
      <c r="C23">
        <v>0</v>
      </c>
      <c r="D23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1ADE5-83BF-4117-B81B-9C3F258AB248}">
  <dimension ref="A1:X23"/>
  <sheetViews>
    <sheetView tabSelected="1" zoomScale="90" zoomScaleNormal="90" workbookViewId="0">
      <selection activeCell="U27" sqref="U27"/>
    </sheetView>
  </sheetViews>
  <sheetFormatPr baseColWidth="10" defaultRowHeight="15" x14ac:dyDescent="0.25"/>
  <cols>
    <col min="1" max="1" width="11.85546875" customWidth="1"/>
    <col min="3" max="3" width="11.85546875" bestFit="1" customWidth="1"/>
  </cols>
  <sheetData>
    <row r="1" spans="1:24" ht="15.75" thickBot="1" x14ac:dyDescent="0.3">
      <c r="A1" t="s">
        <v>4</v>
      </c>
      <c r="B1" t="s">
        <v>0</v>
      </c>
      <c r="C1" cm="1">
        <f t="array" ref="C1:X1">TRANSPOSE(metrics00_07_37[steps])</f>
        <v>0</v>
      </c>
      <c r="D1">
        <v>1000</v>
      </c>
      <c r="E1">
        <v>2000</v>
      </c>
      <c r="F1">
        <v>3000</v>
      </c>
      <c r="G1">
        <v>4000</v>
      </c>
      <c r="H1">
        <v>5000</v>
      </c>
      <c r="I1">
        <v>6000</v>
      </c>
      <c r="J1">
        <v>7000</v>
      </c>
      <c r="K1">
        <v>8000</v>
      </c>
      <c r="L1">
        <v>9000</v>
      </c>
      <c r="M1">
        <v>10000</v>
      </c>
      <c r="N1">
        <v>11000</v>
      </c>
      <c r="O1">
        <v>12000</v>
      </c>
      <c r="P1">
        <v>13000</v>
      </c>
      <c r="Q1">
        <v>14000</v>
      </c>
      <c r="R1">
        <v>15000</v>
      </c>
      <c r="S1">
        <v>16000</v>
      </c>
      <c r="T1">
        <v>17000</v>
      </c>
      <c r="U1">
        <v>18000</v>
      </c>
      <c r="V1">
        <v>19000</v>
      </c>
      <c r="W1">
        <v>20000</v>
      </c>
      <c r="X1">
        <v>20000</v>
      </c>
    </row>
    <row r="2" spans="1:24" x14ac:dyDescent="0.25">
      <c r="A2" s="7" t="s">
        <v>1</v>
      </c>
      <c r="B2" s="2" t="s">
        <v>9</v>
      </c>
      <c r="C2" s="2" cm="1">
        <f t="array" ref="C2:X2">TRANSPOSE(metrics00_07_37[avg_reward])</f>
        <v>9.4666666666666668</v>
      </c>
      <c r="D2" s="2">
        <v>9.1</v>
      </c>
      <c r="E2" s="2">
        <v>51.466666666666669</v>
      </c>
      <c r="F2" s="2">
        <v>103.06666666666666</v>
      </c>
      <c r="G2" s="2">
        <v>81.833333333333329</v>
      </c>
      <c r="H2" s="2">
        <v>122.66666666666667</v>
      </c>
      <c r="I2" s="2">
        <v>99.13333333333334</v>
      </c>
      <c r="J2" s="2">
        <v>47.2</v>
      </c>
      <c r="K2" s="2">
        <v>71.333333333333329</v>
      </c>
      <c r="L2" s="2">
        <v>37.1</v>
      </c>
      <c r="M2" s="2">
        <v>33.1</v>
      </c>
      <c r="N2" s="2">
        <v>423.86666666666667</v>
      </c>
      <c r="O2" s="2">
        <v>123.56666666666666</v>
      </c>
      <c r="P2" s="2">
        <v>164.33333333333334</v>
      </c>
      <c r="Q2" s="2">
        <v>96</v>
      </c>
      <c r="R2" s="2">
        <v>116.33333333333333</v>
      </c>
      <c r="S2" s="2">
        <v>95.066666666666663</v>
      </c>
      <c r="T2" s="2">
        <v>500</v>
      </c>
      <c r="U2" s="2">
        <v>159.86666666666667</v>
      </c>
      <c r="V2" s="2">
        <v>122.56666666666666</v>
      </c>
      <c r="W2" s="2">
        <v>99.233333333333334</v>
      </c>
      <c r="X2" s="3">
        <v>500</v>
      </c>
    </row>
    <row r="3" spans="1:24" x14ac:dyDescent="0.25">
      <c r="A3" s="8"/>
      <c r="B3" s="1" t="s">
        <v>10</v>
      </c>
      <c r="C3" s="1" cm="1">
        <f t="array" ref="C3:X3">TRANSPOSE(metrics00_09_21[avg_reward])</f>
        <v>9.3333333333333339</v>
      </c>
      <c r="D3" s="1">
        <v>9.6333333333333329</v>
      </c>
      <c r="E3" s="1">
        <v>75.2</v>
      </c>
      <c r="F3" s="1">
        <v>174.13333333333333</v>
      </c>
      <c r="G3" s="1">
        <v>249.66666666666666</v>
      </c>
      <c r="H3" s="1">
        <v>34.43333333333333</v>
      </c>
      <c r="I3" s="1">
        <v>27.733333333333334</v>
      </c>
      <c r="J3" s="1">
        <v>9.1333333333333329</v>
      </c>
      <c r="K3" s="1">
        <v>9.6</v>
      </c>
      <c r="L3" s="1">
        <v>8.9</v>
      </c>
      <c r="M3" s="1">
        <v>8.8666666666666671</v>
      </c>
      <c r="N3" s="1">
        <v>8.6333333333333329</v>
      </c>
      <c r="O3" s="1">
        <v>8.7333333333333325</v>
      </c>
      <c r="P3" s="1">
        <v>8.8666666666666671</v>
      </c>
      <c r="Q3" s="1">
        <v>8.9</v>
      </c>
      <c r="R3" s="1">
        <v>8.6999999999999993</v>
      </c>
      <c r="S3" s="1">
        <v>8.6333333333333329</v>
      </c>
      <c r="T3" s="1">
        <v>8.6</v>
      </c>
      <c r="U3" s="1">
        <v>8.8000000000000007</v>
      </c>
      <c r="V3" s="1">
        <v>8.8000000000000007</v>
      </c>
      <c r="W3" s="1">
        <v>8.8000000000000007</v>
      </c>
      <c r="X3" s="4">
        <v>274.76666666666665</v>
      </c>
    </row>
    <row r="4" spans="1:24" x14ac:dyDescent="0.25">
      <c r="A4" s="8"/>
      <c r="B4" s="1" t="s">
        <v>11</v>
      </c>
      <c r="C4" s="1" cm="1">
        <f t="array" ref="C4:X4">TRANSPOSE(metrics00_11_19[avg_reward])</f>
        <v>9.0666666666666664</v>
      </c>
      <c r="D4" s="1">
        <v>9.5</v>
      </c>
      <c r="E4" s="1">
        <v>29.633333333333333</v>
      </c>
      <c r="F4" s="1">
        <v>53.266666666666666</v>
      </c>
      <c r="G4" s="1">
        <v>13.333333333333334</v>
      </c>
      <c r="H4" s="1">
        <v>8.6666666666666661</v>
      </c>
      <c r="I4" s="1">
        <v>8.8333333333333339</v>
      </c>
      <c r="J4" s="1">
        <v>9.1</v>
      </c>
      <c r="K4" s="1">
        <v>9</v>
      </c>
      <c r="L4" s="1">
        <v>8.8000000000000007</v>
      </c>
      <c r="M4" s="1">
        <v>8.8333333333333339</v>
      </c>
      <c r="N4" s="1">
        <v>8.9666666666666668</v>
      </c>
      <c r="O4" s="1">
        <v>8.7666666666666675</v>
      </c>
      <c r="P4" s="1">
        <v>8.9333333333333336</v>
      </c>
      <c r="Q4" s="1">
        <v>8.8333333333333339</v>
      </c>
      <c r="R4" s="1">
        <v>9.1999999999999993</v>
      </c>
      <c r="S4" s="1">
        <v>8.8333333333333339</v>
      </c>
      <c r="T4" s="1">
        <v>8.7666666666666675</v>
      </c>
      <c r="U4" s="1">
        <v>8.7333333333333325</v>
      </c>
      <c r="V4" s="1">
        <v>8.8000000000000007</v>
      </c>
      <c r="W4" s="1">
        <v>8.8666666666666671</v>
      </c>
      <c r="X4" s="4">
        <v>55.033333333333331</v>
      </c>
    </row>
    <row r="5" spans="1:24" x14ac:dyDescent="0.25">
      <c r="A5" s="8"/>
      <c r="B5" s="1" t="s">
        <v>12</v>
      </c>
      <c r="C5" s="1" cm="1">
        <f t="array" ref="C5:X5">TRANSPOSE(metrics00_13_09[avg_reward])</f>
        <v>9.5</v>
      </c>
      <c r="D5" s="1">
        <v>9.4333333333333336</v>
      </c>
      <c r="E5" s="1">
        <v>87.9</v>
      </c>
      <c r="F5" s="1">
        <v>94.63333333333334</v>
      </c>
      <c r="G5" s="1">
        <v>9.5333333333333332</v>
      </c>
      <c r="H5" s="1">
        <v>9.3000000000000007</v>
      </c>
      <c r="I5" s="1">
        <v>10.9</v>
      </c>
      <c r="J5" s="1">
        <v>8.8666666666666671</v>
      </c>
      <c r="K5" s="1">
        <v>9.2666666666666675</v>
      </c>
      <c r="L5" s="1">
        <v>8.9666666666666668</v>
      </c>
      <c r="M5" s="1">
        <v>8.8000000000000007</v>
      </c>
      <c r="N5" s="1">
        <v>8.7333333333333325</v>
      </c>
      <c r="O5" s="1">
        <v>9.5666666666666664</v>
      </c>
      <c r="P5" s="1">
        <v>8.7333333333333325</v>
      </c>
      <c r="Q5" s="1">
        <v>8.7333333333333325</v>
      </c>
      <c r="R5" s="1">
        <v>8.7333333333333325</v>
      </c>
      <c r="S5" s="1">
        <v>8.9</v>
      </c>
      <c r="T5" s="1">
        <v>8.6999999999999993</v>
      </c>
      <c r="U5" s="1">
        <v>8.6333333333333329</v>
      </c>
      <c r="V5" s="1">
        <v>8.8333333333333339</v>
      </c>
      <c r="W5" s="1">
        <v>8.7333333333333325</v>
      </c>
      <c r="X5" s="4">
        <v>93.533333333333331</v>
      </c>
    </row>
    <row r="6" spans="1:24" ht="15.75" thickBot="1" x14ac:dyDescent="0.3">
      <c r="A6" s="9"/>
      <c r="B6" s="5" t="s">
        <v>13</v>
      </c>
      <c r="C6" s="5" cm="1">
        <f t="array" ref="C6:X6">TRANSPOSE(metrics00_15_36[avg_reward])</f>
        <v>9.1999999999999993</v>
      </c>
      <c r="D6" s="5">
        <v>9.2333333333333325</v>
      </c>
      <c r="E6" s="5">
        <v>128.30000000000001</v>
      </c>
      <c r="F6" s="5">
        <v>254.5</v>
      </c>
      <c r="G6" s="5">
        <v>500</v>
      </c>
      <c r="H6" s="5">
        <v>500</v>
      </c>
      <c r="I6" s="5">
        <v>9.7666666666666675</v>
      </c>
      <c r="J6" s="5">
        <v>9.1</v>
      </c>
      <c r="K6" s="5">
        <v>8.9666666666666668</v>
      </c>
      <c r="L6" s="5">
        <v>9.1333333333333329</v>
      </c>
      <c r="M6" s="5">
        <v>8.6333333333333329</v>
      </c>
      <c r="N6" s="5">
        <v>8.6</v>
      </c>
      <c r="O6" s="5">
        <v>8.6666666666666661</v>
      </c>
      <c r="P6" s="5">
        <v>8.9</v>
      </c>
      <c r="Q6" s="5">
        <v>8.9333333333333336</v>
      </c>
      <c r="R6" s="5">
        <v>8.8000000000000007</v>
      </c>
      <c r="S6" s="5">
        <v>9</v>
      </c>
      <c r="T6" s="5">
        <v>8.7333333333333325</v>
      </c>
      <c r="U6" s="5">
        <v>8.7333333333333325</v>
      </c>
      <c r="V6" s="5">
        <v>8.7333333333333325</v>
      </c>
      <c r="W6" s="5">
        <v>8.6666666666666661</v>
      </c>
      <c r="X6" s="6">
        <v>500</v>
      </c>
    </row>
    <row r="7" spans="1:24" x14ac:dyDescent="0.25">
      <c r="A7" s="7" t="s">
        <v>2</v>
      </c>
      <c r="B7" s="2" t="s">
        <v>9</v>
      </c>
      <c r="C7" s="2" cm="1">
        <f t="array" ref="C7:X7">TRANSPOSE(metrics00_07_37[std_reward])</f>
        <v>0.71802197428460057</v>
      </c>
      <c r="D7" s="2">
        <v>0.59721576223896389</v>
      </c>
      <c r="E7" s="2">
        <v>26.706719920066725</v>
      </c>
      <c r="F7" s="2">
        <v>13.311482094626262</v>
      </c>
      <c r="G7" s="2">
        <v>6.6687496745808517</v>
      </c>
      <c r="H7" s="2">
        <v>6.0350826193368903</v>
      </c>
      <c r="I7" s="2">
        <v>7.0225035105406359</v>
      </c>
      <c r="J7" s="2">
        <v>9.6795316691115456</v>
      </c>
      <c r="K7" s="2">
        <v>4.8189440982669867</v>
      </c>
      <c r="L7" s="2">
        <v>4.3920382511995495</v>
      </c>
      <c r="M7" s="2">
        <v>3.7625346067068497</v>
      </c>
      <c r="N7" s="2">
        <v>170.29146256410573</v>
      </c>
      <c r="O7" s="2">
        <v>5.0904049173147543</v>
      </c>
      <c r="P7" s="2">
        <v>7.1383160167896431</v>
      </c>
      <c r="Q7" s="2">
        <v>3.011090610836324</v>
      </c>
      <c r="R7" s="2">
        <v>6.8231631634862397</v>
      </c>
      <c r="S7" s="2">
        <v>4.2890040283911546</v>
      </c>
      <c r="T7" s="2">
        <v>0</v>
      </c>
      <c r="U7" s="2">
        <v>40.555914762488364</v>
      </c>
      <c r="V7" s="2">
        <v>6.8004084844629409</v>
      </c>
      <c r="W7" s="2">
        <v>47.357986537530167</v>
      </c>
      <c r="X7" s="3">
        <v>0</v>
      </c>
    </row>
    <row r="8" spans="1:24" x14ac:dyDescent="0.25">
      <c r="A8" s="8"/>
      <c r="B8" s="1" t="s">
        <v>10</v>
      </c>
      <c r="C8" s="1" cm="1">
        <f t="array" ref="C8:X8">TRANSPOSE(metrics00_09_21[std_reward])</f>
        <v>0.78881063774661542</v>
      </c>
      <c r="D8" s="1">
        <v>0.60461190490723515</v>
      </c>
      <c r="E8" s="1">
        <v>37.310766989346831</v>
      </c>
      <c r="F8" s="1">
        <v>116.17220933692457</v>
      </c>
      <c r="G8" s="1">
        <v>161.69030754982055</v>
      </c>
      <c r="H8" s="1">
        <v>17.036594599730179</v>
      </c>
      <c r="I8" s="1">
        <v>7.3843678733449405</v>
      </c>
      <c r="J8" s="1">
        <v>0.61824123303304679</v>
      </c>
      <c r="K8" s="1">
        <v>0.61101009266077866</v>
      </c>
      <c r="L8" s="1">
        <v>0.4725815626252608</v>
      </c>
      <c r="M8" s="1">
        <v>0.42687494916218999</v>
      </c>
      <c r="N8" s="1">
        <v>0.48189440982669873</v>
      </c>
      <c r="O8" s="1">
        <v>0.5120763831912406</v>
      </c>
      <c r="P8" s="1">
        <v>0.61824123303304679</v>
      </c>
      <c r="Q8" s="1">
        <v>0.65064070986477118</v>
      </c>
      <c r="R8" s="1">
        <v>0.45825756949558405</v>
      </c>
      <c r="S8" s="1">
        <v>0.48189440982669873</v>
      </c>
      <c r="T8" s="1">
        <v>0.4898979485566356</v>
      </c>
      <c r="U8" s="1">
        <v>0.47609522856952341</v>
      </c>
      <c r="V8" s="1">
        <v>0.40000000000000008</v>
      </c>
      <c r="W8" s="1">
        <v>0.54160256030906395</v>
      </c>
      <c r="X8" s="4">
        <v>176.16747398112085</v>
      </c>
    </row>
    <row r="9" spans="1:24" x14ac:dyDescent="0.25">
      <c r="A9" s="8"/>
      <c r="B9" s="1" t="s">
        <v>11</v>
      </c>
      <c r="C9" s="1" cm="1">
        <f t="array" ref="C9:X9">TRANSPOSE(metrics00_11_19[std_reward])</f>
        <v>0.72724747430904779</v>
      </c>
      <c r="D9" s="1">
        <v>0.67082039324993692</v>
      </c>
      <c r="E9" s="1">
        <v>10.071356523439244</v>
      </c>
      <c r="F9" s="1">
        <v>20.088028496815934</v>
      </c>
      <c r="G9" s="1">
        <v>5.0815570667092009</v>
      </c>
      <c r="H9" s="1">
        <v>0.53748384988656994</v>
      </c>
      <c r="I9" s="1">
        <v>0.73409051818484139</v>
      </c>
      <c r="J9" s="1">
        <v>0.53851648071345037</v>
      </c>
      <c r="K9" s="1">
        <v>0.63245553203367588</v>
      </c>
      <c r="L9" s="1">
        <v>0.54160256030906406</v>
      </c>
      <c r="M9" s="1">
        <v>0.58214163988576584</v>
      </c>
      <c r="N9" s="1">
        <v>0.54670731556189078</v>
      </c>
      <c r="O9" s="1">
        <v>0.49553562491061687</v>
      </c>
      <c r="P9" s="1">
        <v>0.44221663871405326</v>
      </c>
      <c r="Q9" s="1">
        <v>0.45338235029118151</v>
      </c>
      <c r="R9" s="1">
        <v>0.54160256030906406</v>
      </c>
      <c r="S9" s="1">
        <v>0.45338235029118151</v>
      </c>
      <c r="T9" s="1">
        <v>0.55876848714134031</v>
      </c>
      <c r="U9" s="1">
        <v>0.57348835113617513</v>
      </c>
      <c r="V9" s="1">
        <v>0.40000000000000008</v>
      </c>
      <c r="W9" s="1">
        <v>0.33993463423951897</v>
      </c>
      <c r="X9" s="4">
        <v>26.799854891812796</v>
      </c>
    </row>
    <row r="10" spans="1:24" x14ac:dyDescent="0.25">
      <c r="A10" s="8"/>
      <c r="B10" s="1" t="s">
        <v>12</v>
      </c>
      <c r="C10" s="1" cm="1">
        <f t="array" ref="C10:X10">TRANSPOSE(metrics00_13_09[std_reward])</f>
        <v>0.7187952884282609</v>
      </c>
      <c r="D10" s="1">
        <v>0.76084748070088859</v>
      </c>
      <c r="E10" s="1">
        <v>13.64148085803004</v>
      </c>
      <c r="F10" s="1">
        <v>7.9728009855731106</v>
      </c>
      <c r="G10" s="1">
        <v>0.66999170807472608</v>
      </c>
      <c r="H10" s="1">
        <v>0.78102496759066531</v>
      </c>
      <c r="I10" s="1">
        <v>3.2491024401620008</v>
      </c>
      <c r="J10" s="1">
        <v>0.61824123303304679</v>
      </c>
      <c r="K10" s="1">
        <v>0.62893207547044028</v>
      </c>
      <c r="L10" s="1">
        <v>0.54670731556189078</v>
      </c>
      <c r="M10" s="1">
        <v>0.6</v>
      </c>
      <c r="N10" s="1">
        <v>0.5120763831912406</v>
      </c>
      <c r="O10" s="1">
        <v>1.0857664983268218</v>
      </c>
      <c r="P10" s="1">
        <v>0.44221663871405331</v>
      </c>
      <c r="Q10" s="1">
        <v>0.44221663871405331</v>
      </c>
      <c r="R10" s="1">
        <v>0.44221663871405331</v>
      </c>
      <c r="S10" s="1">
        <v>0.7</v>
      </c>
      <c r="T10" s="1">
        <v>0.45825756949558411</v>
      </c>
      <c r="U10" s="1">
        <v>0.54670731556189078</v>
      </c>
      <c r="V10" s="1">
        <v>0.52174919474995096</v>
      </c>
      <c r="W10" s="1">
        <v>0.5120763831912406</v>
      </c>
      <c r="X10" s="4">
        <v>8.0030549722520892</v>
      </c>
    </row>
    <row r="11" spans="1:24" ht="15.75" thickBot="1" x14ac:dyDescent="0.3">
      <c r="A11" s="9"/>
      <c r="B11" s="5" t="s">
        <v>13</v>
      </c>
      <c r="C11" s="5" cm="1">
        <f t="array" ref="C11:X11">TRANSPOSE(metrics00_15_36[std_reward])</f>
        <v>0.79162280580252775</v>
      </c>
      <c r="D11" s="5">
        <v>0.76084748070088837</v>
      </c>
      <c r="E11" s="5">
        <v>45.558131363493544</v>
      </c>
      <c r="F11" s="5">
        <v>126.27687832695264</v>
      </c>
      <c r="G11" s="5">
        <v>0</v>
      </c>
      <c r="H11" s="5">
        <v>0</v>
      </c>
      <c r="I11" s="5">
        <v>0.71569701845279632</v>
      </c>
      <c r="J11" s="5">
        <v>0.78951461882180074</v>
      </c>
      <c r="K11" s="5">
        <v>0.75203427817856516</v>
      </c>
      <c r="L11" s="5">
        <v>0.66999170807472586</v>
      </c>
      <c r="M11" s="5">
        <v>0.60461190490723493</v>
      </c>
      <c r="N11" s="5">
        <v>0.4898979485566356</v>
      </c>
      <c r="O11" s="5">
        <v>0.47140452079103168</v>
      </c>
      <c r="P11" s="5">
        <v>0.3</v>
      </c>
      <c r="Q11" s="5">
        <v>0.57348835113617525</v>
      </c>
      <c r="R11" s="5">
        <v>0.4</v>
      </c>
      <c r="S11" s="5">
        <v>0.57735026918962573</v>
      </c>
      <c r="T11" s="5">
        <v>0.62893207547044028</v>
      </c>
      <c r="U11" s="5">
        <v>0.44221663871405331</v>
      </c>
      <c r="V11" s="5">
        <v>0.57348835113617513</v>
      </c>
      <c r="W11" s="5">
        <v>0.53748384988656983</v>
      </c>
      <c r="X11" s="6">
        <v>0</v>
      </c>
    </row>
    <row r="12" spans="1:24" x14ac:dyDescent="0.25">
      <c r="A12" s="7" t="s">
        <v>3</v>
      </c>
      <c r="B12" s="2" t="s">
        <v>9</v>
      </c>
      <c r="C12" s="2" cm="1">
        <f t="array" ref="C12:X12">TRANSPOSE(metrics00_07_37[success_rate])</f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0.83333333333333337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1</v>
      </c>
      <c r="U12" s="2">
        <v>0</v>
      </c>
      <c r="V12" s="2">
        <v>0</v>
      </c>
      <c r="W12" s="2">
        <v>0</v>
      </c>
      <c r="X12" s="3">
        <v>1</v>
      </c>
    </row>
    <row r="13" spans="1:24" x14ac:dyDescent="0.25">
      <c r="A13" s="8"/>
      <c r="B13" s="1" t="s">
        <v>10</v>
      </c>
      <c r="C13" s="1" cm="1">
        <f t="array" ref="C13:X13">TRANSPOSE(metrics00_09_21[success_rate])</f>
        <v>0</v>
      </c>
      <c r="D13" s="1">
        <v>0</v>
      </c>
      <c r="E13" s="1">
        <v>0</v>
      </c>
      <c r="F13" s="1">
        <v>0.1</v>
      </c>
      <c r="G13" s="1">
        <v>0.23333333333333334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4">
        <v>0.33333333333333331</v>
      </c>
    </row>
    <row r="14" spans="1:24" x14ac:dyDescent="0.25">
      <c r="A14" s="8"/>
      <c r="B14" s="1" t="s">
        <v>11</v>
      </c>
      <c r="C14" s="1" cm="1">
        <f t="array" ref="C14:X14">TRANSPOSE(metrics00_11_19[success_rate])</f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4">
        <v>0</v>
      </c>
    </row>
    <row r="15" spans="1:24" x14ac:dyDescent="0.25">
      <c r="A15" s="8"/>
      <c r="B15" s="1" t="s">
        <v>12</v>
      </c>
      <c r="C15" s="1" cm="1">
        <f t="array" ref="C15:X15">TRANSPOSE(metrics00_13_09[success_rate])</f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4">
        <v>0</v>
      </c>
    </row>
    <row r="16" spans="1:24" ht="15.75" thickBot="1" x14ac:dyDescent="0.3">
      <c r="A16" s="9"/>
      <c r="B16" s="5" t="s">
        <v>13</v>
      </c>
      <c r="C16" s="5" cm="1">
        <f t="array" ref="C16:X16">TRANSPOSE(metrics00_15_36[success_rate])</f>
        <v>0</v>
      </c>
      <c r="D16" s="5">
        <v>0</v>
      </c>
      <c r="E16" s="5">
        <v>0</v>
      </c>
      <c r="F16" s="5">
        <v>0.16666666666666666</v>
      </c>
      <c r="G16" s="5">
        <v>1</v>
      </c>
      <c r="H16" s="5">
        <v>1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6">
        <v>1</v>
      </c>
    </row>
    <row r="18" spans="1:23" x14ac:dyDescent="0.25">
      <c r="A18" t="s">
        <v>0</v>
      </c>
      <c r="B18">
        <f>C1</f>
        <v>0</v>
      </c>
      <c r="C18">
        <f t="shared" ref="C18:W18" si="0">D1</f>
        <v>1000</v>
      </c>
      <c r="D18">
        <f t="shared" si="0"/>
        <v>2000</v>
      </c>
      <c r="E18">
        <f t="shared" si="0"/>
        <v>3000</v>
      </c>
      <c r="F18">
        <f t="shared" si="0"/>
        <v>4000</v>
      </c>
      <c r="G18">
        <f t="shared" si="0"/>
        <v>5000</v>
      </c>
      <c r="H18">
        <f t="shared" si="0"/>
        <v>6000</v>
      </c>
      <c r="I18">
        <f t="shared" si="0"/>
        <v>7000</v>
      </c>
      <c r="J18">
        <f t="shared" si="0"/>
        <v>8000</v>
      </c>
      <c r="K18">
        <f t="shared" si="0"/>
        <v>9000</v>
      </c>
      <c r="L18">
        <f t="shared" si="0"/>
        <v>10000</v>
      </c>
      <c r="M18">
        <f t="shared" si="0"/>
        <v>11000</v>
      </c>
      <c r="N18">
        <f t="shared" si="0"/>
        <v>12000</v>
      </c>
      <c r="O18">
        <f t="shared" si="0"/>
        <v>13000</v>
      </c>
      <c r="P18">
        <f t="shared" si="0"/>
        <v>14000</v>
      </c>
      <c r="Q18">
        <f t="shared" si="0"/>
        <v>15000</v>
      </c>
      <c r="R18">
        <f t="shared" si="0"/>
        <v>16000</v>
      </c>
      <c r="S18">
        <f t="shared" si="0"/>
        <v>17000</v>
      </c>
      <c r="T18">
        <f t="shared" si="0"/>
        <v>18000</v>
      </c>
      <c r="U18">
        <f t="shared" si="0"/>
        <v>19000</v>
      </c>
      <c r="V18">
        <f t="shared" si="0"/>
        <v>20000</v>
      </c>
      <c r="W18">
        <f t="shared" si="0"/>
        <v>20000</v>
      </c>
    </row>
    <row r="19" spans="1:23" x14ac:dyDescent="0.25">
      <c r="A19" t="s">
        <v>5</v>
      </c>
      <c r="B19">
        <f t="shared" ref="B19:W19" si="1">AVERAGE(C2:C6)</f>
        <v>9.3133333333333326</v>
      </c>
      <c r="C19">
        <f t="shared" si="1"/>
        <v>9.3800000000000008</v>
      </c>
      <c r="D19">
        <f t="shared" si="1"/>
        <v>74.5</v>
      </c>
      <c r="E19">
        <f t="shared" si="1"/>
        <v>135.91999999999999</v>
      </c>
      <c r="F19">
        <f t="shared" si="1"/>
        <v>170.87333333333333</v>
      </c>
      <c r="G19">
        <f t="shared" si="1"/>
        <v>135.01333333333332</v>
      </c>
      <c r="H19">
        <f t="shared" si="1"/>
        <v>31.273333333333341</v>
      </c>
      <c r="I19">
        <f t="shared" si="1"/>
        <v>16.68</v>
      </c>
      <c r="J19">
        <f t="shared" si="1"/>
        <v>21.633333333333333</v>
      </c>
      <c r="K19">
        <f t="shared" si="1"/>
        <v>14.580000000000002</v>
      </c>
      <c r="L19">
        <f t="shared" si="1"/>
        <v>13.64666666666667</v>
      </c>
      <c r="M19">
        <f t="shared" si="1"/>
        <v>91.76</v>
      </c>
      <c r="N19">
        <f t="shared" si="1"/>
        <v>31.859999999999996</v>
      </c>
      <c r="O19">
        <f t="shared" si="1"/>
        <v>39.953333333333333</v>
      </c>
      <c r="P19">
        <f t="shared" si="1"/>
        <v>26.28</v>
      </c>
      <c r="Q19">
        <f t="shared" si="1"/>
        <v>30.353333333333332</v>
      </c>
      <c r="R19">
        <f t="shared" si="1"/>
        <v>26.086666666666666</v>
      </c>
      <c r="S19">
        <f t="shared" si="1"/>
        <v>106.96000000000001</v>
      </c>
      <c r="T19">
        <f t="shared" si="1"/>
        <v>38.953333333333333</v>
      </c>
      <c r="U19">
        <f t="shared" si="1"/>
        <v>31.54666666666667</v>
      </c>
      <c r="V19">
        <f t="shared" si="1"/>
        <v>26.860000000000003</v>
      </c>
      <c r="W19">
        <f t="shared" si="1"/>
        <v>284.66666666666663</v>
      </c>
    </row>
    <row r="20" spans="1:23" x14ac:dyDescent="0.25">
      <c r="A20" t="s">
        <v>2</v>
      </c>
      <c r="B20">
        <f t="shared" ref="B20:W20" si="2">AVERAGE(C7:C11)</f>
        <v>0.74889963611421051</v>
      </c>
      <c r="C20">
        <f t="shared" si="2"/>
        <v>0.67886860435958263</v>
      </c>
      <c r="D20">
        <f t="shared" si="2"/>
        <v>26.657691130875275</v>
      </c>
      <c r="E20">
        <f t="shared" si="2"/>
        <v>56.764279848178504</v>
      </c>
      <c r="F20">
        <f t="shared" si="2"/>
        <v>34.822121199837063</v>
      </c>
      <c r="G20">
        <f t="shared" si="2"/>
        <v>4.8780372073088607</v>
      </c>
      <c r="H20">
        <f t="shared" si="2"/>
        <v>3.8211522721370428</v>
      </c>
      <c r="I20">
        <f t="shared" si="2"/>
        <v>2.4488090469425781</v>
      </c>
      <c r="J20">
        <f t="shared" si="2"/>
        <v>1.4886752153220892</v>
      </c>
      <c r="K20">
        <f t="shared" si="2"/>
        <v>1.3245842795540983</v>
      </c>
      <c r="L20">
        <f t="shared" si="2"/>
        <v>1.1952326201324079</v>
      </c>
      <c r="M20">
        <f t="shared" si="2"/>
        <v>34.464407724248439</v>
      </c>
      <c r="N20">
        <f t="shared" si="2"/>
        <v>1.531037588906893</v>
      </c>
      <c r="O20">
        <f t="shared" si="2"/>
        <v>1.788198105450159</v>
      </c>
      <c r="P20">
        <f t="shared" si="2"/>
        <v>1.0261637321685011</v>
      </c>
      <c r="Q20">
        <f t="shared" si="2"/>
        <v>1.733047986400988</v>
      </c>
      <c r="R20">
        <f t="shared" si="2"/>
        <v>1.300326211539732</v>
      </c>
      <c r="S20">
        <f t="shared" si="2"/>
        <v>0.42717121613280007</v>
      </c>
      <c r="T20">
        <f t="shared" si="2"/>
        <v>8.5188844592940018</v>
      </c>
      <c r="U20">
        <f t="shared" si="2"/>
        <v>1.7391292060698134</v>
      </c>
      <c r="V20">
        <f t="shared" si="2"/>
        <v>9.8578167930313132</v>
      </c>
      <c r="W20">
        <f t="shared" si="2"/>
        <v>42.194076769037153</v>
      </c>
    </row>
    <row r="21" spans="1:23" x14ac:dyDescent="0.25">
      <c r="A21" t="s">
        <v>7</v>
      </c>
      <c r="B21">
        <f>B19+B20</f>
        <v>10.062232969447543</v>
      </c>
      <c r="C21">
        <f t="shared" ref="C21:W21" si="3">C19+C20</f>
        <v>10.058868604359583</v>
      </c>
      <c r="D21">
        <f t="shared" si="3"/>
        <v>101.15769113087528</v>
      </c>
      <c r="E21">
        <f t="shared" si="3"/>
        <v>192.68427984817851</v>
      </c>
      <c r="F21">
        <f t="shared" si="3"/>
        <v>205.69545453317039</v>
      </c>
      <c r="G21">
        <f t="shared" si="3"/>
        <v>139.89137054064219</v>
      </c>
      <c r="H21">
        <f t="shared" si="3"/>
        <v>35.094485605470382</v>
      </c>
      <c r="I21">
        <f t="shared" si="3"/>
        <v>19.128809046942578</v>
      </c>
      <c r="J21">
        <f t="shared" si="3"/>
        <v>23.122008548655423</v>
      </c>
      <c r="K21">
        <f t="shared" si="3"/>
        <v>15.904584279554101</v>
      </c>
      <c r="L21">
        <f t="shared" si="3"/>
        <v>14.841899286799078</v>
      </c>
      <c r="M21">
        <f t="shared" si="3"/>
        <v>126.22440772424844</v>
      </c>
      <c r="N21">
        <f t="shared" si="3"/>
        <v>33.39103758890689</v>
      </c>
      <c r="O21">
        <f t="shared" si="3"/>
        <v>41.74153143878349</v>
      </c>
      <c r="P21">
        <f t="shared" si="3"/>
        <v>27.306163732168503</v>
      </c>
      <c r="Q21">
        <f t="shared" si="3"/>
        <v>32.086381319734322</v>
      </c>
      <c r="R21">
        <f t="shared" si="3"/>
        <v>27.386992878206399</v>
      </c>
      <c r="S21">
        <f t="shared" si="3"/>
        <v>107.38717121613281</v>
      </c>
      <c r="T21">
        <f t="shared" si="3"/>
        <v>47.472217792627333</v>
      </c>
      <c r="U21">
        <f t="shared" si="3"/>
        <v>33.285795872736486</v>
      </c>
      <c r="V21">
        <f t="shared" si="3"/>
        <v>36.717816793031318</v>
      </c>
      <c r="W21">
        <f t="shared" si="3"/>
        <v>326.8607434357038</v>
      </c>
    </row>
    <row r="22" spans="1:23" x14ac:dyDescent="0.25">
      <c r="A22" t="s">
        <v>8</v>
      </c>
      <c r="B22">
        <f>B19-B20</f>
        <v>8.5644336972191226</v>
      </c>
      <c r="C22">
        <f t="shared" ref="C22:W22" si="4">C19-C20</f>
        <v>8.7011313956404184</v>
      </c>
      <c r="D22">
        <f t="shared" si="4"/>
        <v>47.842308869124722</v>
      </c>
      <c r="E22">
        <f t="shared" si="4"/>
        <v>79.155720151821484</v>
      </c>
      <c r="F22">
        <f t="shared" si="4"/>
        <v>136.05121213349628</v>
      </c>
      <c r="G22">
        <f t="shared" si="4"/>
        <v>130.13529612602446</v>
      </c>
      <c r="H22">
        <f t="shared" si="4"/>
        <v>27.452181061196299</v>
      </c>
      <c r="I22">
        <f t="shared" si="4"/>
        <v>14.231190953057421</v>
      </c>
      <c r="J22">
        <f t="shared" si="4"/>
        <v>20.144658118011243</v>
      </c>
      <c r="K22">
        <f t="shared" si="4"/>
        <v>13.255415720445903</v>
      </c>
      <c r="L22">
        <f t="shared" si="4"/>
        <v>12.451434046534262</v>
      </c>
      <c r="M22">
        <f t="shared" si="4"/>
        <v>57.295592275751567</v>
      </c>
      <c r="N22">
        <f t="shared" si="4"/>
        <v>30.328962411093102</v>
      </c>
      <c r="O22">
        <f t="shared" si="4"/>
        <v>38.165135227883177</v>
      </c>
      <c r="P22">
        <f t="shared" si="4"/>
        <v>25.253836267831499</v>
      </c>
      <c r="Q22">
        <f t="shared" si="4"/>
        <v>28.620285346932345</v>
      </c>
      <c r="R22">
        <f t="shared" si="4"/>
        <v>24.786340455126933</v>
      </c>
      <c r="S22">
        <f t="shared" si="4"/>
        <v>106.5328287838672</v>
      </c>
      <c r="T22">
        <f t="shared" si="4"/>
        <v>30.434448874039333</v>
      </c>
      <c r="U22">
        <f t="shared" si="4"/>
        <v>29.807537460596858</v>
      </c>
      <c r="V22">
        <f t="shared" si="4"/>
        <v>17.002183206968688</v>
      </c>
      <c r="W22">
        <f t="shared" si="4"/>
        <v>242.47258989762946</v>
      </c>
    </row>
    <row r="23" spans="1:23" x14ac:dyDescent="0.25">
      <c r="A23" t="s">
        <v>6</v>
      </c>
      <c r="B23">
        <f t="shared" ref="B23:W23" si="5">AVERAGE(C12:C16)</f>
        <v>0</v>
      </c>
      <c r="C23">
        <f t="shared" si="5"/>
        <v>0</v>
      </c>
      <c r="D23">
        <f t="shared" si="5"/>
        <v>0</v>
      </c>
      <c r="E23">
        <f t="shared" si="5"/>
        <v>5.333333333333333E-2</v>
      </c>
      <c r="F23">
        <f t="shared" si="5"/>
        <v>0.24666666666666667</v>
      </c>
      <c r="G23">
        <f t="shared" si="5"/>
        <v>0.2</v>
      </c>
      <c r="H23">
        <f t="shared" si="5"/>
        <v>0</v>
      </c>
      <c r="I23">
        <f t="shared" si="5"/>
        <v>0</v>
      </c>
      <c r="J23">
        <f t="shared" si="5"/>
        <v>0</v>
      </c>
      <c r="K23">
        <f t="shared" si="5"/>
        <v>0</v>
      </c>
      <c r="L23">
        <f t="shared" si="5"/>
        <v>0</v>
      </c>
      <c r="M23">
        <f t="shared" si="5"/>
        <v>0.16666666666666669</v>
      </c>
      <c r="N23">
        <f t="shared" si="5"/>
        <v>0</v>
      </c>
      <c r="O23">
        <f t="shared" si="5"/>
        <v>0</v>
      </c>
      <c r="P23">
        <f t="shared" si="5"/>
        <v>0</v>
      </c>
      <c r="Q23">
        <f t="shared" si="5"/>
        <v>0</v>
      </c>
      <c r="R23">
        <f t="shared" si="5"/>
        <v>0</v>
      </c>
      <c r="S23">
        <f t="shared" si="5"/>
        <v>0.2</v>
      </c>
      <c r="T23">
        <f t="shared" si="5"/>
        <v>0</v>
      </c>
      <c r="U23">
        <f t="shared" si="5"/>
        <v>0</v>
      </c>
      <c r="V23">
        <f t="shared" si="5"/>
        <v>0</v>
      </c>
      <c r="W23">
        <f t="shared" si="5"/>
        <v>0.46666666666666662</v>
      </c>
    </row>
  </sheetData>
  <mergeCells count="3">
    <mergeCell ref="A2:A6"/>
    <mergeCell ref="A7:A11"/>
    <mergeCell ref="A12:A16"/>
  </mergeCells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3A290D-A2C9-4FD9-B87E-8E009AF293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metrics00-15-36</vt:lpstr>
      <vt:lpstr>metrics00-13-09</vt:lpstr>
      <vt:lpstr>metrics00-11-19</vt:lpstr>
      <vt:lpstr>metrics00-09-21</vt:lpstr>
      <vt:lpstr>metrics00-07-37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Pancho Molina Leiva</dc:creator>
  <cp:lastModifiedBy>Pancho Molina Leiva</cp:lastModifiedBy>
  <dcterms:created xsi:type="dcterms:W3CDTF">2022-04-22T01:05:47Z</dcterms:created>
  <dcterms:modified xsi:type="dcterms:W3CDTF">2022-04-22T18:16:20Z</dcterms:modified>
</cp:coreProperties>
</file>