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20\"/>
    </mc:Choice>
  </mc:AlternateContent>
  <xr:revisionPtr revIDLastSave="0" documentId="13_ncr:1_{5EA8E804-E022-4F0C-89C6-346C40BF03D3}" xr6:coauthVersionLast="47" xr6:coauthVersionMax="47" xr10:uidLastSave="{00000000-0000-0000-0000-000000000000}"/>
  <bookViews>
    <workbookView xWindow="-120" yWindow="-120" windowWidth="29040" windowHeight="15720" activeTab="4" xr2:uid="{B680A685-83DB-409A-8DF3-ECC86F059228}"/>
  </bookViews>
  <sheets>
    <sheet name="zd6.1" sheetId="3" r:id="rId1"/>
    <sheet name="zd6.2" sheetId="5" r:id="rId2"/>
    <sheet name="zd6.4" sheetId="10" r:id="rId3"/>
    <sheet name="statek" sheetId="2" r:id="rId4"/>
    <sheet name="Odpowiedzi" sheetId="4" r:id="rId5"/>
    <sheet name="Arkusz5" sheetId="6" r:id="rId6"/>
  </sheets>
  <definedNames>
    <definedName name="ExternalData_1" localSheetId="3" hidden="1">statek!$A$1:$F$203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2" l="1"/>
  <c r="V5" i="2"/>
  <c r="V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G193" i="2"/>
  <c r="M19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4" i="2"/>
  <c r="O195" i="2"/>
  <c r="O196" i="2"/>
  <c r="O197" i="2"/>
  <c r="O198" i="2"/>
  <c r="O199" i="2"/>
  <c r="O200" i="2"/>
  <c r="O201" i="2"/>
  <c r="O202" i="2"/>
  <c r="O203" i="2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M203" i="2"/>
  <c r="M20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4" i="2"/>
  <c r="M195" i="2"/>
  <c r="M196" i="2"/>
  <c r="M197" i="2"/>
  <c r="M198" i="2"/>
  <c r="M199" i="2"/>
  <c r="M200" i="2"/>
  <c r="M201" i="2"/>
  <c r="G8" i="2"/>
  <c r="L3" i="2"/>
  <c r="L4" i="2" s="1"/>
  <c r="L5" i="2" s="1"/>
  <c r="L6" i="2" s="1"/>
  <c r="L7" i="2" s="1"/>
  <c r="L8" i="2" s="1"/>
  <c r="K3" i="2"/>
  <c r="K4" i="2" s="1"/>
  <c r="K5" i="2" s="1"/>
  <c r="K6" i="2" s="1"/>
  <c r="K7" i="2" s="1"/>
  <c r="K8" i="2" s="1"/>
  <c r="J3" i="2"/>
  <c r="J4" i="2" s="1"/>
  <c r="J5" i="2" s="1"/>
  <c r="J6" i="2" s="1"/>
  <c r="J7" i="2" s="1"/>
  <c r="J8" i="2" s="1"/>
  <c r="I3" i="2"/>
  <c r="I4" i="2" s="1"/>
  <c r="I5" i="2" s="1"/>
  <c r="I6" i="2" s="1"/>
  <c r="I7" i="2" s="1"/>
  <c r="H3" i="2"/>
  <c r="H4" i="2" s="1"/>
  <c r="H5" i="2" s="1"/>
  <c r="H6" i="2" s="1"/>
  <c r="H7" i="2" s="1"/>
  <c r="G3" i="2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4" i="2"/>
  <c r="G195" i="2"/>
  <c r="G196" i="2"/>
  <c r="G197" i="2"/>
  <c r="G198" i="2"/>
  <c r="G199" i="2"/>
  <c r="G200" i="2"/>
  <c r="G201" i="2"/>
  <c r="G202" i="2"/>
  <c r="G203" i="2"/>
  <c r="G2" i="2"/>
  <c r="J9" i="2" l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O204" i="2"/>
  <c r="G192" i="2"/>
  <c r="M192" i="2"/>
  <c r="N193" i="2"/>
  <c r="N194" i="2" s="1"/>
  <c r="O193" i="2"/>
  <c r="N195" i="2" l="1"/>
  <c r="N196" i="2" s="1"/>
  <c r="N197" i="2" s="1"/>
  <c r="N198" i="2" s="1"/>
  <c r="N199" i="2" s="1"/>
  <c r="N200" i="2" s="1"/>
  <c r="N201" i="2" s="1"/>
  <c r="N202" i="2" s="1"/>
  <c r="N20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A77A42-1E75-482D-B836-4F6B090D1311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<sst xmlns="http://schemas.openxmlformats.org/spreadsheetml/2006/main" count="677" uniqueCount="55">
  <si>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</si>
  <si>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</si>
  <si>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</si>
  <si>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</si>
  <si>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</si>
  <si>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</si>
  <si>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</si>
  <si>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</si>
  <si>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</si>
  <si>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</si>
  <si>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</si>
  <si>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</si>
  <si>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</si>
  <si>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</si>
  <si>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</si>
  <si>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</si>
  <si>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</si>
  <si>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</si>
  <si>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</si>
  <si>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</si>
  <si>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</si>
  <si>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</si>
  <si>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</si>
  <si>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</si>
  <si>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</si>
  <si>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Suma z ile ton</t>
  </si>
  <si>
    <t>Liczba z data</t>
  </si>
  <si>
    <t>zd6.1</t>
  </si>
  <si>
    <t>łączna masa</t>
  </si>
  <si>
    <t>ilość razy</t>
  </si>
  <si>
    <t>ilość dni na morzu</t>
  </si>
  <si>
    <t>Liczba z ilość dni na morzu</t>
  </si>
  <si>
    <t>(Wiele elementów)</t>
  </si>
  <si>
    <t>zd6.2</t>
  </si>
  <si>
    <t>22 dni</t>
  </si>
  <si>
    <t>zd6.3</t>
  </si>
  <si>
    <t>max</t>
  </si>
  <si>
    <t>max ton</t>
  </si>
  <si>
    <t>min</t>
  </si>
  <si>
    <t>Etykiety kolumn</t>
  </si>
  <si>
    <t>miesiąc i rok</t>
  </si>
  <si>
    <t>Wyładunek</t>
  </si>
  <si>
    <t>Załadunek</t>
  </si>
  <si>
    <t>500000</t>
  </si>
  <si>
    <t>koszt załadunku</t>
  </si>
  <si>
    <t>zd6.5</t>
  </si>
  <si>
    <t>po zakończeniu wszystkich transakcji</t>
  </si>
  <si>
    <t>ilość talarów</t>
  </si>
  <si>
    <t>największy stan kasy po wypłynięciu z portu</t>
  </si>
  <si>
    <t>czy jest mniejsze od zera</t>
  </si>
  <si>
    <t>kasa na koniec dnia</t>
  </si>
  <si>
    <t>Min</t>
  </si>
  <si>
    <t>MAX na koniec dnia</t>
  </si>
  <si>
    <t>min talarów przed pierwszym rejsem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</si>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</sst>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2" borderId="0" xfId="0" applyNumberFormat="1" applyFill="1"/>
    <xf numFmtId="0" fontId="0" fillId="2" borderId="0" xfId="0" applyFill="1"/>
    <xf numFmtId="14" fontId="0" fillId="0" borderId="0" xfId="0" applyNumberFormat="1" applyAlignment="1">
      <alignment horizontal="left"/>
    </xf>
    <xf numFmtId="14" fontId="0" fillId="3" borderId="0" xfId="0" applyNumberFormat="1" applyFill="1"/>
    <xf numFmtId="0" fontId="0" fillId="3" borderId="0" xfId="0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164" fontId="0" fillId="0" borderId="0" xfId="0" applyNumberFormat="1" applyAlignment="1">
      <alignment horizontal="left"/>
    </xf>
    <xf numFmtId="14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14" fontId="0" fillId="0" borderId="1" xfId="0" applyNumberFormat="1" applyBorder="1"/>
    <xf numFmtId="0" fontId="2" fillId="0" borderId="0" xfId="0" applyFont="1"/>
  </cellXfs>
  <cellStyles count="1">
    <cellStyle name="Normalny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m/yyyy"/>
    </dxf>
    <dxf>
      <numFmt numFmtId="164" formatCode="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załadunek</a:t>
            </a:r>
            <a:r>
              <a:rPr lang="pl-PL" baseline="0"/>
              <a:t> i wyładunek towaru T5 w każdym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'zd6.4'!$F$4</c:f>
              <c:strCache>
                <c:ptCount val="1"/>
                <c:pt idx="0">
                  <c:v>Wyładunek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'zd6.4'!$E$5:$E$39</c:f>
              <c:numCache>
                <c:formatCode>mm/yyyy</c:formatCode>
                <c:ptCount val="35"/>
                <c:pt idx="0">
                  <c:v>42370</c:v>
                </c:pt>
                <c:pt idx="1">
                  <c:v>42385</c:v>
                </c:pt>
                <c:pt idx="2">
                  <c:v>42393</c:v>
                </c:pt>
                <c:pt idx="3">
                  <c:v>42440</c:v>
                </c:pt>
                <c:pt idx="4">
                  <c:v>42482</c:v>
                </c:pt>
                <c:pt idx="5">
                  <c:v>42504</c:v>
                </c:pt>
                <c:pt idx="6">
                  <c:v>42542</c:v>
                </c:pt>
                <c:pt idx="7">
                  <c:v>42559</c:v>
                </c:pt>
                <c:pt idx="8">
                  <c:v>42593</c:v>
                </c:pt>
                <c:pt idx="9">
                  <c:v>42619</c:v>
                </c:pt>
                <c:pt idx="10">
                  <c:v>42640</c:v>
                </c:pt>
                <c:pt idx="11">
                  <c:v>42704</c:v>
                </c:pt>
                <c:pt idx="12">
                  <c:v>42759</c:v>
                </c:pt>
                <c:pt idx="13">
                  <c:v>42793</c:v>
                </c:pt>
                <c:pt idx="14">
                  <c:v>42819</c:v>
                </c:pt>
                <c:pt idx="15">
                  <c:v>42864</c:v>
                </c:pt>
                <c:pt idx="16">
                  <c:v>42882</c:v>
                </c:pt>
                <c:pt idx="17">
                  <c:v>42904</c:v>
                </c:pt>
                <c:pt idx="18">
                  <c:v>42959</c:v>
                </c:pt>
                <c:pt idx="19">
                  <c:v>42993</c:v>
                </c:pt>
                <c:pt idx="20">
                  <c:v>43019</c:v>
                </c:pt>
                <c:pt idx="21">
                  <c:v>43040</c:v>
                </c:pt>
                <c:pt idx="22">
                  <c:v>43082</c:v>
                </c:pt>
                <c:pt idx="23">
                  <c:v>43129</c:v>
                </c:pt>
                <c:pt idx="24">
                  <c:v>43147</c:v>
                </c:pt>
                <c:pt idx="25">
                  <c:v>43162</c:v>
                </c:pt>
                <c:pt idx="26">
                  <c:v>43207</c:v>
                </c:pt>
                <c:pt idx="27">
                  <c:v>43252</c:v>
                </c:pt>
                <c:pt idx="28">
                  <c:v>43292</c:v>
                </c:pt>
                <c:pt idx="29">
                  <c:v>43317</c:v>
                </c:pt>
                <c:pt idx="30">
                  <c:v>43347</c:v>
                </c:pt>
                <c:pt idx="31">
                  <c:v>43362</c:v>
                </c:pt>
                <c:pt idx="32">
                  <c:v>43407</c:v>
                </c:pt>
                <c:pt idx="33">
                  <c:v>43428</c:v>
                </c:pt>
                <c:pt idx="34">
                  <c:v>43452</c:v>
                </c:pt>
              </c:numCache>
            </c:numRef>
          </c:cat>
          <c:val>
            <c:numRef>
              <c:f>'zd6.4'!$F$5:$F$39</c:f>
              <c:numCache>
                <c:formatCode>General</c:formatCode>
                <c:ptCount val="35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48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  <c:pt idx="23">
                  <c:v>22</c:v>
                </c:pt>
                <c:pt idx="24">
                  <c:v>0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121</c:v>
                </c:pt>
                <c:pt idx="30">
                  <c:v>0</c:v>
                </c:pt>
                <c:pt idx="31">
                  <c:v>26</c:v>
                </c:pt>
                <c:pt idx="32">
                  <c:v>0</c:v>
                </c:pt>
                <c:pt idx="33">
                  <c:v>64</c:v>
                </c:pt>
                <c:pt idx="3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2-45F9-B159-99CB39914371}"/>
            </c:ext>
          </c:extLst>
        </c:ser>
        <c:ser>
          <c:idx val="1"/>
          <c:order val="1"/>
          <c:tx>
            <c:strRef>
              <c:f>'zd6.4'!$G$4</c:f>
              <c:strCache>
                <c:ptCount val="1"/>
                <c:pt idx="0">
                  <c:v>Załadunek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'zd6.4'!$E$5:$E$39</c:f>
              <c:numCache>
                <c:formatCode>mm/yyyy</c:formatCode>
                <c:ptCount val="35"/>
                <c:pt idx="0">
                  <c:v>42370</c:v>
                </c:pt>
                <c:pt idx="1">
                  <c:v>42385</c:v>
                </c:pt>
                <c:pt idx="2">
                  <c:v>42393</c:v>
                </c:pt>
                <c:pt idx="3">
                  <c:v>42440</c:v>
                </c:pt>
                <c:pt idx="4">
                  <c:v>42482</c:v>
                </c:pt>
                <c:pt idx="5">
                  <c:v>42504</c:v>
                </c:pt>
                <c:pt idx="6">
                  <c:v>42542</c:v>
                </c:pt>
                <c:pt idx="7">
                  <c:v>42559</c:v>
                </c:pt>
                <c:pt idx="8">
                  <c:v>42593</c:v>
                </c:pt>
                <c:pt idx="9">
                  <c:v>42619</c:v>
                </c:pt>
                <c:pt idx="10">
                  <c:v>42640</c:v>
                </c:pt>
                <c:pt idx="11">
                  <c:v>42704</c:v>
                </c:pt>
                <c:pt idx="12">
                  <c:v>42759</c:v>
                </c:pt>
                <c:pt idx="13">
                  <c:v>42793</c:v>
                </c:pt>
                <c:pt idx="14">
                  <c:v>42819</c:v>
                </c:pt>
                <c:pt idx="15">
                  <c:v>42864</c:v>
                </c:pt>
                <c:pt idx="16">
                  <c:v>42882</c:v>
                </c:pt>
                <c:pt idx="17">
                  <c:v>42904</c:v>
                </c:pt>
                <c:pt idx="18">
                  <c:v>42959</c:v>
                </c:pt>
                <c:pt idx="19">
                  <c:v>42993</c:v>
                </c:pt>
                <c:pt idx="20">
                  <c:v>43019</c:v>
                </c:pt>
                <c:pt idx="21">
                  <c:v>43040</c:v>
                </c:pt>
                <c:pt idx="22">
                  <c:v>43082</c:v>
                </c:pt>
                <c:pt idx="23">
                  <c:v>43129</c:v>
                </c:pt>
                <c:pt idx="24">
                  <c:v>43147</c:v>
                </c:pt>
                <c:pt idx="25">
                  <c:v>43162</c:v>
                </c:pt>
                <c:pt idx="26">
                  <c:v>43207</c:v>
                </c:pt>
                <c:pt idx="27">
                  <c:v>43252</c:v>
                </c:pt>
                <c:pt idx="28">
                  <c:v>43292</c:v>
                </c:pt>
                <c:pt idx="29">
                  <c:v>43317</c:v>
                </c:pt>
                <c:pt idx="30">
                  <c:v>43347</c:v>
                </c:pt>
                <c:pt idx="31">
                  <c:v>43362</c:v>
                </c:pt>
                <c:pt idx="32">
                  <c:v>43407</c:v>
                </c:pt>
                <c:pt idx="33">
                  <c:v>43428</c:v>
                </c:pt>
                <c:pt idx="34">
                  <c:v>43452</c:v>
                </c:pt>
              </c:numCache>
            </c:numRef>
          </c:cat>
          <c:val>
            <c:numRef>
              <c:f>'zd6.4'!$G$5:$G$39</c:f>
              <c:numCache>
                <c:formatCode>General</c:formatCode>
                <c:ptCount val="35"/>
                <c:pt idx="0">
                  <c:v>32</c:v>
                </c:pt>
                <c:pt idx="1">
                  <c:v>0</c:v>
                </c:pt>
                <c:pt idx="2">
                  <c:v>44</c:v>
                </c:pt>
                <c:pt idx="3">
                  <c:v>8</c:v>
                </c:pt>
                <c:pt idx="4">
                  <c:v>33</c:v>
                </c:pt>
                <c:pt idx="5">
                  <c:v>35</c:v>
                </c:pt>
                <c:pt idx="6">
                  <c:v>42</c:v>
                </c:pt>
                <c:pt idx="7">
                  <c:v>35</c:v>
                </c:pt>
                <c:pt idx="8">
                  <c:v>48</c:v>
                </c:pt>
                <c:pt idx="9">
                  <c:v>0</c:v>
                </c:pt>
                <c:pt idx="10">
                  <c:v>44</c:v>
                </c:pt>
                <c:pt idx="11">
                  <c:v>30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34</c:v>
                </c:pt>
                <c:pt idx="16">
                  <c:v>0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10</c:v>
                </c:pt>
                <c:pt idx="24">
                  <c:v>34</c:v>
                </c:pt>
                <c:pt idx="25">
                  <c:v>0</c:v>
                </c:pt>
                <c:pt idx="26">
                  <c:v>5</c:v>
                </c:pt>
                <c:pt idx="27">
                  <c:v>48</c:v>
                </c:pt>
                <c:pt idx="28">
                  <c:v>72</c:v>
                </c:pt>
                <c:pt idx="29">
                  <c:v>0</c:v>
                </c:pt>
                <c:pt idx="30">
                  <c:v>22</c:v>
                </c:pt>
                <c:pt idx="31">
                  <c:v>0</c:v>
                </c:pt>
                <c:pt idx="32">
                  <c:v>20</c:v>
                </c:pt>
                <c:pt idx="33">
                  <c:v>48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2-45F9-B159-99CB3991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92168575"/>
        <c:axId val="271878943"/>
      </c:barChart>
      <c:dateAx>
        <c:axId val="99216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  <a:r>
                  <a:rPr lang="pl-PL" baseline="0"/>
                  <a:t> i 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m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1878943"/>
        <c:crosses val="autoZero"/>
        <c:auto val="1"/>
        <c:lblOffset val="100"/>
        <c:baseTimeUnit val="days"/>
      </c:dateAx>
      <c:valAx>
        <c:axId val="271878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ton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16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9</xdr:row>
      <xdr:rowOff>147637</xdr:rowOff>
    </xdr:from>
    <xdr:to>
      <xdr:col>23</xdr:col>
      <xdr:colOff>228599</xdr:colOff>
      <xdr:row>24</xdr:row>
      <xdr:rowOff>33337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52BD10-9CFC-E128-9B1A-23B1BB7D5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229.917067245369" createdVersion="8" refreshedVersion="8" minRefreshableVersion="3" recordCount="202" xr:uid="{CA3DA5E0-293B-4A00-8359-1CEE67F9A3CD}">
  <cacheSource type="worksheet">
    <worksheetSource name="statek"/>
  </cacheSource>
  <cacheFields count="18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ilość dni na morzu" numFmtId="0">
      <sharedItems containsSemiMixedTypes="0" containsString="0" containsNumber="1" containsInteger="1" minValue="-43453" maxValue="26" count="20">
        <n v="0"/>
        <n v="14"/>
        <n v="7"/>
        <n v="25"/>
        <n v="20"/>
        <n v="23"/>
        <n v="17"/>
        <n v="21"/>
        <n v="24"/>
        <n v="12"/>
        <n v="16"/>
        <n v="18"/>
        <n v="-43453"/>
        <n v="1" u="1"/>
        <n v="15" u="1"/>
        <n v="8" u="1"/>
        <n v="26" u="1"/>
        <n v="22" u="1"/>
        <n v="13" u="1"/>
        <n v="19" u="1"/>
      </sharedItems>
    </cacheField>
    <cacheField name="T1" numFmtId="0">
      <sharedItems containsSemiMixedTypes="0" containsString="0" containsNumber="1" containsInteger="1" minValue="0" maxValue="195"/>
    </cacheField>
    <cacheField name="T2" numFmtId="0">
      <sharedItems containsSemiMixedTypes="0" containsString="0" containsNumber="1" containsInteger="1" minValue="0" maxValue="199"/>
    </cacheField>
    <cacheField name="T3" numFmtId="0">
      <sharedItems containsSemiMixedTypes="0" containsString="0" containsNumber="1" containsInteger="1" minValue="0" maxValue="151"/>
    </cacheField>
    <cacheField name="T4" numFmtId="0">
      <sharedItems containsSemiMixedTypes="0" containsString="0" containsNumber="1" containsInteger="1" minValue="0" maxValue="184"/>
    </cacheField>
    <cacheField name="T5" numFmtId="0">
      <sharedItems containsSemiMixedTypes="0" containsString="0" containsNumber="1" containsInteger="1" minValue="0" maxValue="195"/>
    </cacheField>
    <cacheField name="miesiąc i rok" numFmtId="164">
      <sharedItems containsSemiMixedTypes="0" containsNonDate="0" containsDate="1" containsString="0" minDate="1899-12-30T00:00:00" maxDate="2018-12-19T00:00:00" count="57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  <d v="1899-12-30T00:00:00"/>
      </sharedItems>
      <fieldGroup par="17"/>
    </cacheField>
    <cacheField name="załadunek T5" numFmtId="0">
      <sharedItems containsNonDate="0" containsString="0" containsBlank="1"/>
    </cacheField>
    <cacheField name="wyładunek T5" numFmtId="0">
      <sharedItems containsNonDate="0" containsString="0" containsBlank="1"/>
    </cacheField>
    <cacheField name="Miesiące (miesiąc i rok)" numFmtId="0" databaseField="0">
      <fieldGroup base="12">
        <rangePr groupBy="months" startDate="1899-12-30T00:00:00" endDate="2018-12-19T00:00:00"/>
        <groupItems count="14">
          <s v="&lt;00/01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018"/>
        </groupItems>
      </fieldGroup>
    </cacheField>
    <cacheField name="Kwartały (miesiąc i rok)" numFmtId="0" databaseField="0">
      <fieldGroup base="12">
        <rangePr groupBy="quarters" startDate="1899-12-30T00:00:00" endDate="2018-12-19T00:00:00"/>
        <groupItems count="6">
          <s v="&lt;00/01/1900"/>
          <s v="Kwartał1"/>
          <s v="Kwartał2"/>
          <s v="Kwartał3"/>
          <s v="Kwartał4"/>
          <s v="&gt;19/12/2018"/>
        </groupItems>
      </fieldGroup>
    </cacheField>
    <cacheField name="Lata (miesiąc i rok)" numFmtId="0" databaseField="0">
      <fieldGroup base="12">
        <rangePr groupBy="years" startDate="1899-12-30T00:00:00" endDate="2018-12-19T00:00:00"/>
        <groupItems count="121">
          <s v="&lt;00/0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1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d v="2016-01-01T00:00:00"/>
    <s v="Algier"/>
    <x v="0"/>
    <x v="0"/>
    <n v="3"/>
    <n v="80"/>
    <x v="0"/>
    <n v="0"/>
    <n v="0"/>
    <n v="0"/>
    <n v="3"/>
    <n v="0"/>
    <x v="0"/>
    <m/>
    <m/>
  </r>
  <r>
    <d v="2016-01-01T00:00:00"/>
    <s v="Algier"/>
    <x v="1"/>
    <x v="0"/>
    <n v="32"/>
    <n v="50"/>
    <x v="0"/>
    <n v="0"/>
    <n v="0"/>
    <n v="0"/>
    <n v="3"/>
    <n v="32"/>
    <x v="0"/>
    <m/>
    <m/>
  </r>
  <r>
    <d v="2016-01-01T00:00:00"/>
    <s v="Algier"/>
    <x v="2"/>
    <x v="0"/>
    <n v="38"/>
    <n v="10"/>
    <x v="0"/>
    <n v="38"/>
    <n v="0"/>
    <n v="0"/>
    <n v="3"/>
    <n v="32"/>
    <x v="0"/>
    <m/>
    <m/>
  </r>
  <r>
    <d v="2016-01-01T00:00:00"/>
    <s v="Algier"/>
    <x v="3"/>
    <x v="0"/>
    <n v="33"/>
    <n v="30"/>
    <x v="0"/>
    <n v="38"/>
    <n v="33"/>
    <n v="0"/>
    <n v="3"/>
    <n v="32"/>
    <x v="0"/>
    <m/>
    <m/>
  </r>
  <r>
    <d v="2016-01-01T00:00:00"/>
    <s v="Algier"/>
    <x v="4"/>
    <x v="0"/>
    <n v="43"/>
    <n v="25"/>
    <x v="1"/>
    <n v="38"/>
    <n v="33"/>
    <n v="43"/>
    <n v="3"/>
    <n v="32"/>
    <x v="1"/>
    <m/>
    <m/>
  </r>
  <r>
    <d v="2016-01-16T00:00:00"/>
    <s v="Tunis"/>
    <x v="1"/>
    <x v="1"/>
    <n v="32"/>
    <n v="58"/>
    <x v="0"/>
    <n v="38"/>
    <n v="33"/>
    <n v="43"/>
    <n v="3"/>
    <n v="0"/>
    <x v="1"/>
    <m/>
    <m/>
  </r>
  <r>
    <d v="2016-01-16T00:00:00"/>
    <s v="Tunis"/>
    <x v="3"/>
    <x v="0"/>
    <n v="14"/>
    <n v="26"/>
    <x v="2"/>
    <n v="38"/>
    <n v="47"/>
    <n v="43"/>
    <n v="3"/>
    <n v="0"/>
    <x v="2"/>
    <m/>
    <m/>
  </r>
  <r>
    <d v="2016-01-24T00:00:00"/>
    <s v="Benghazi"/>
    <x v="1"/>
    <x v="0"/>
    <n v="44"/>
    <n v="46"/>
    <x v="0"/>
    <n v="38"/>
    <n v="47"/>
    <n v="43"/>
    <n v="3"/>
    <n v="44"/>
    <x v="2"/>
    <m/>
    <m/>
  </r>
  <r>
    <d v="2016-01-24T00:00:00"/>
    <s v="Benghazi"/>
    <x v="3"/>
    <x v="0"/>
    <n v="1"/>
    <n v="28"/>
    <x v="0"/>
    <n v="38"/>
    <n v="48"/>
    <n v="43"/>
    <n v="3"/>
    <n v="44"/>
    <x v="2"/>
    <m/>
    <m/>
  </r>
  <r>
    <d v="2016-01-24T00:00:00"/>
    <s v="Benghazi"/>
    <x v="0"/>
    <x v="0"/>
    <n v="21"/>
    <n v="74"/>
    <x v="3"/>
    <n v="38"/>
    <n v="48"/>
    <n v="43"/>
    <n v="24"/>
    <n v="44"/>
    <x v="3"/>
    <m/>
    <m/>
  </r>
  <r>
    <d v="2016-02-19T00:00:00"/>
    <s v="Aleksandria"/>
    <x v="4"/>
    <x v="1"/>
    <n v="43"/>
    <n v="32"/>
    <x v="0"/>
    <n v="38"/>
    <n v="48"/>
    <n v="0"/>
    <n v="24"/>
    <n v="44"/>
    <x v="3"/>
    <m/>
    <m/>
  </r>
  <r>
    <d v="2016-02-19T00:00:00"/>
    <s v="Aleksandria"/>
    <x v="2"/>
    <x v="1"/>
    <n v="38"/>
    <n v="13"/>
    <x v="0"/>
    <n v="0"/>
    <n v="48"/>
    <n v="0"/>
    <n v="24"/>
    <n v="44"/>
    <x v="3"/>
    <m/>
    <m/>
  </r>
  <r>
    <d v="2016-02-19T00:00:00"/>
    <s v="Aleksandria"/>
    <x v="0"/>
    <x v="0"/>
    <n v="9"/>
    <n v="59"/>
    <x v="0"/>
    <n v="0"/>
    <n v="48"/>
    <n v="0"/>
    <n v="33"/>
    <n v="44"/>
    <x v="3"/>
    <m/>
    <m/>
  </r>
  <r>
    <d v="2016-02-19T00:00:00"/>
    <s v="Aleksandria"/>
    <x v="1"/>
    <x v="0"/>
    <n v="8"/>
    <n v="37"/>
    <x v="4"/>
    <n v="0"/>
    <n v="48"/>
    <n v="0"/>
    <n v="33"/>
    <n v="52"/>
    <x v="4"/>
    <m/>
    <m/>
  </r>
  <r>
    <d v="2016-03-11T00:00:00"/>
    <s v="Bejrut"/>
    <x v="1"/>
    <x v="1"/>
    <n v="50"/>
    <n v="61"/>
    <x v="0"/>
    <n v="0"/>
    <n v="48"/>
    <n v="0"/>
    <n v="33"/>
    <n v="2"/>
    <x v="4"/>
    <m/>
    <m/>
  </r>
  <r>
    <d v="2016-03-11T00:00:00"/>
    <s v="Bejrut"/>
    <x v="4"/>
    <x v="0"/>
    <n v="32"/>
    <n v="20"/>
    <x v="0"/>
    <n v="0"/>
    <n v="48"/>
    <n v="32"/>
    <n v="33"/>
    <n v="2"/>
    <x v="4"/>
    <m/>
    <m/>
  </r>
  <r>
    <d v="2016-03-11T00:00:00"/>
    <s v="Bejrut"/>
    <x v="2"/>
    <x v="0"/>
    <n v="7"/>
    <n v="8"/>
    <x v="0"/>
    <n v="7"/>
    <n v="48"/>
    <n v="32"/>
    <n v="33"/>
    <n v="2"/>
    <x v="4"/>
    <m/>
    <m/>
  </r>
  <r>
    <d v="2016-03-11T00:00:00"/>
    <s v="Bejrut"/>
    <x v="3"/>
    <x v="0"/>
    <n v="10"/>
    <n v="24"/>
    <x v="5"/>
    <n v="7"/>
    <n v="58"/>
    <n v="32"/>
    <n v="33"/>
    <n v="2"/>
    <x v="5"/>
    <m/>
    <m/>
  </r>
  <r>
    <d v="2016-04-04T00:00:00"/>
    <s v="Palermo"/>
    <x v="2"/>
    <x v="1"/>
    <n v="7"/>
    <n v="12"/>
    <x v="0"/>
    <n v="0"/>
    <n v="58"/>
    <n v="32"/>
    <n v="33"/>
    <n v="2"/>
    <x v="5"/>
    <m/>
    <m/>
  </r>
  <r>
    <d v="2016-04-04T00:00:00"/>
    <s v="Palermo"/>
    <x v="4"/>
    <x v="0"/>
    <n v="25"/>
    <n v="19"/>
    <x v="0"/>
    <n v="0"/>
    <n v="58"/>
    <n v="57"/>
    <n v="33"/>
    <n v="2"/>
    <x v="5"/>
    <m/>
    <m/>
  </r>
  <r>
    <d v="2016-04-04T00:00:00"/>
    <s v="Palermo"/>
    <x v="1"/>
    <x v="0"/>
    <n v="33"/>
    <n v="38"/>
    <x v="6"/>
    <n v="0"/>
    <n v="58"/>
    <n v="57"/>
    <n v="33"/>
    <n v="35"/>
    <x v="6"/>
    <m/>
    <m/>
  </r>
  <r>
    <d v="2016-04-22T00:00:00"/>
    <s v="Neapol"/>
    <x v="3"/>
    <x v="1"/>
    <n v="36"/>
    <n v="35"/>
    <x v="0"/>
    <n v="0"/>
    <n v="22"/>
    <n v="57"/>
    <n v="33"/>
    <n v="35"/>
    <x v="6"/>
    <m/>
    <m/>
  </r>
  <r>
    <d v="2016-04-22T00:00:00"/>
    <s v="Neapol"/>
    <x v="0"/>
    <x v="0"/>
    <n v="5"/>
    <n v="66"/>
    <x v="0"/>
    <n v="0"/>
    <n v="22"/>
    <n v="57"/>
    <n v="38"/>
    <n v="35"/>
    <x v="6"/>
    <m/>
    <m/>
  </r>
  <r>
    <d v="2016-04-22T00:00:00"/>
    <s v="Neapol"/>
    <x v="1"/>
    <x v="0"/>
    <n v="35"/>
    <n v="41"/>
    <x v="7"/>
    <n v="0"/>
    <n v="22"/>
    <n v="57"/>
    <n v="38"/>
    <n v="70"/>
    <x v="7"/>
    <m/>
    <m/>
  </r>
  <r>
    <d v="2016-05-14T00:00:00"/>
    <s v="Monako"/>
    <x v="0"/>
    <x v="1"/>
    <n v="38"/>
    <n v="98"/>
    <x v="0"/>
    <n v="0"/>
    <n v="22"/>
    <n v="57"/>
    <n v="0"/>
    <n v="70"/>
    <x v="7"/>
    <m/>
    <m/>
  </r>
  <r>
    <d v="2016-05-14T00:00:00"/>
    <s v="Monako"/>
    <x v="3"/>
    <x v="0"/>
    <n v="10"/>
    <n v="23"/>
    <x v="8"/>
    <n v="0"/>
    <n v="32"/>
    <n v="57"/>
    <n v="0"/>
    <n v="70"/>
    <x v="8"/>
    <m/>
    <m/>
  </r>
  <r>
    <d v="2016-06-08T00:00:00"/>
    <s v="Barcelona"/>
    <x v="3"/>
    <x v="1"/>
    <n v="4"/>
    <n v="38"/>
    <x v="0"/>
    <n v="0"/>
    <n v="28"/>
    <n v="57"/>
    <n v="0"/>
    <n v="70"/>
    <x v="8"/>
    <m/>
    <m/>
  </r>
  <r>
    <d v="2016-06-08T00:00:00"/>
    <s v="Barcelona"/>
    <x v="0"/>
    <x v="0"/>
    <n v="42"/>
    <n v="60"/>
    <x v="0"/>
    <n v="0"/>
    <n v="28"/>
    <n v="57"/>
    <n v="42"/>
    <n v="70"/>
    <x v="8"/>
    <m/>
    <m/>
  </r>
  <r>
    <d v="2016-06-08T00:00:00"/>
    <s v="Barcelona"/>
    <x v="2"/>
    <x v="0"/>
    <n v="28"/>
    <n v="8"/>
    <x v="0"/>
    <n v="28"/>
    <n v="28"/>
    <n v="57"/>
    <n v="42"/>
    <n v="70"/>
    <x v="8"/>
    <m/>
    <m/>
  </r>
  <r>
    <d v="2016-06-08T00:00:00"/>
    <s v="Barcelona"/>
    <x v="4"/>
    <x v="0"/>
    <n v="19"/>
    <n v="19"/>
    <x v="9"/>
    <n v="28"/>
    <n v="28"/>
    <n v="76"/>
    <n v="42"/>
    <n v="70"/>
    <x v="9"/>
    <m/>
    <m/>
  </r>
  <r>
    <d v="2016-06-21T00:00:00"/>
    <s v="Walencja"/>
    <x v="4"/>
    <x v="1"/>
    <n v="72"/>
    <n v="28"/>
    <x v="0"/>
    <n v="28"/>
    <n v="28"/>
    <n v="4"/>
    <n v="42"/>
    <n v="70"/>
    <x v="9"/>
    <m/>
    <m/>
  </r>
  <r>
    <d v="2016-06-21T00:00:00"/>
    <s v="Walencja"/>
    <x v="0"/>
    <x v="1"/>
    <n v="42"/>
    <n v="90"/>
    <x v="0"/>
    <n v="28"/>
    <n v="28"/>
    <n v="4"/>
    <n v="0"/>
    <n v="70"/>
    <x v="9"/>
    <m/>
    <m/>
  </r>
  <r>
    <d v="2016-06-21T00:00:00"/>
    <s v="Walencja"/>
    <x v="1"/>
    <x v="0"/>
    <n v="42"/>
    <n v="44"/>
    <x v="0"/>
    <n v="28"/>
    <n v="28"/>
    <n v="4"/>
    <n v="0"/>
    <n v="112"/>
    <x v="9"/>
    <m/>
    <m/>
  </r>
  <r>
    <d v="2016-06-21T00:00:00"/>
    <s v="Walencja"/>
    <x v="3"/>
    <x v="0"/>
    <n v="33"/>
    <n v="26"/>
    <x v="0"/>
    <n v="28"/>
    <n v="61"/>
    <n v="4"/>
    <n v="0"/>
    <n v="112"/>
    <x v="9"/>
    <m/>
    <m/>
  </r>
  <r>
    <d v="2016-06-21T00:00:00"/>
    <s v="Walencja"/>
    <x v="2"/>
    <x v="0"/>
    <n v="9"/>
    <n v="9"/>
    <x v="10"/>
    <n v="37"/>
    <n v="61"/>
    <n v="4"/>
    <n v="0"/>
    <n v="112"/>
    <x v="10"/>
    <m/>
    <m/>
  </r>
  <r>
    <d v="2016-07-08T00:00:00"/>
    <s v="Algier"/>
    <x v="4"/>
    <x v="1"/>
    <n v="4"/>
    <n v="29"/>
    <x v="0"/>
    <n v="37"/>
    <n v="61"/>
    <n v="0"/>
    <n v="0"/>
    <n v="112"/>
    <x v="10"/>
    <m/>
    <m/>
  </r>
  <r>
    <d v="2016-07-08T00:00:00"/>
    <s v="Algier"/>
    <x v="2"/>
    <x v="1"/>
    <n v="37"/>
    <n v="12"/>
    <x v="0"/>
    <n v="0"/>
    <n v="61"/>
    <n v="0"/>
    <n v="0"/>
    <n v="112"/>
    <x v="10"/>
    <m/>
    <m/>
  </r>
  <r>
    <d v="2016-07-08T00:00:00"/>
    <s v="Algier"/>
    <x v="1"/>
    <x v="0"/>
    <n v="35"/>
    <n v="42"/>
    <x v="0"/>
    <n v="0"/>
    <n v="61"/>
    <n v="0"/>
    <n v="0"/>
    <n v="147"/>
    <x v="10"/>
    <m/>
    <m/>
  </r>
  <r>
    <d v="2016-07-08T00:00:00"/>
    <s v="Algier"/>
    <x v="0"/>
    <x v="0"/>
    <n v="32"/>
    <n v="66"/>
    <x v="1"/>
    <n v="0"/>
    <n v="61"/>
    <n v="0"/>
    <n v="32"/>
    <n v="147"/>
    <x v="11"/>
    <m/>
    <m/>
  </r>
  <r>
    <d v="2016-07-23T00:00:00"/>
    <s v="Tunis"/>
    <x v="0"/>
    <x v="1"/>
    <n v="32"/>
    <n v="92"/>
    <x v="0"/>
    <n v="0"/>
    <n v="61"/>
    <n v="0"/>
    <n v="0"/>
    <n v="147"/>
    <x v="11"/>
    <m/>
    <m/>
  </r>
  <r>
    <d v="2016-07-23T00:00:00"/>
    <s v="Tunis"/>
    <x v="1"/>
    <x v="0"/>
    <n v="48"/>
    <n v="43"/>
    <x v="11"/>
    <n v="0"/>
    <n v="61"/>
    <n v="0"/>
    <n v="0"/>
    <n v="195"/>
    <x v="12"/>
    <m/>
    <m/>
  </r>
  <r>
    <d v="2016-08-11T00:00:00"/>
    <s v="Benghazi"/>
    <x v="1"/>
    <x v="1"/>
    <n v="191"/>
    <n v="60"/>
    <x v="0"/>
    <n v="0"/>
    <n v="61"/>
    <n v="0"/>
    <n v="0"/>
    <n v="4"/>
    <x v="12"/>
    <m/>
    <m/>
  </r>
  <r>
    <d v="2016-08-11T00:00:00"/>
    <s v="Benghazi"/>
    <x v="3"/>
    <x v="0"/>
    <n v="9"/>
    <n v="24"/>
    <x v="0"/>
    <n v="0"/>
    <n v="70"/>
    <n v="0"/>
    <n v="0"/>
    <n v="4"/>
    <x v="12"/>
    <m/>
    <m/>
  </r>
  <r>
    <d v="2016-08-11T00:00:00"/>
    <s v="Benghazi"/>
    <x v="0"/>
    <x v="0"/>
    <n v="36"/>
    <n v="65"/>
    <x v="3"/>
    <n v="0"/>
    <n v="70"/>
    <n v="0"/>
    <n v="36"/>
    <n v="4"/>
    <x v="13"/>
    <m/>
    <m/>
  </r>
  <r>
    <d v="2016-09-06T00:00:00"/>
    <s v="Aleksandria"/>
    <x v="2"/>
    <x v="0"/>
    <n v="47"/>
    <n v="7"/>
    <x v="0"/>
    <n v="47"/>
    <n v="70"/>
    <n v="0"/>
    <n v="36"/>
    <n v="4"/>
    <x v="13"/>
    <m/>
    <m/>
  </r>
  <r>
    <d v="2016-09-06T00:00:00"/>
    <s v="Aleksandria"/>
    <x v="1"/>
    <x v="1"/>
    <n v="4"/>
    <n v="63"/>
    <x v="0"/>
    <n v="47"/>
    <n v="70"/>
    <n v="0"/>
    <n v="36"/>
    <n v="0"/>
    <x v="13"/>
    <m/>
    <m/>
  </r>
  <r>
    <d v="2016-09-06T00:00:00"/>
    <s v="Aleksandria"/>
    <x v="4"/>
    <x v="0"/>
    <n v="8"/>
    <n v="19"/>
    <x v="0"/>
    <n v="47"/>
    <n v="70"/>
    <n v="8"/>
    <n v="36"/>
    <n v="0"/>
    <x v="13"/>
    <m/>
    <m/>
  </r>
  <r>
    <d v="2016-09-06T00:00:00"/>
    <s v="Aleksandria"/>
    <x v="3"/>
    <x v="0"/>
    <n v="3"/>
    <n v="22"/>
    <x v="0"/>
    <n v="47"/>
    <n v="73"/>
    <n v="8"/>
    <n v="36"/>
    <n v="0"/>
    <x v="13"/>
    <m/>
    <m/>
  </r>
  <r>
    <d v="2016-09-06T00:00:00"/>
    <s v="Aleksandria"/>
    <x v="0"/>
    <x v="0"/>
    <n v="41"/>
    <n v="59"/>
    <x v="4"/>
    <n v="47"/>
    <n v="73"/>
    <n v="8"/>
    <n v="77"/>
    <n v="0"/>
    <x v="14"/>
    <m/>
    <m/>
  </r>
  <r>
    <d v="2016-09-27T00:00:00"/>
    <s v="Bejrut"/>
    <x v="1"/>
    <x v="0"/>
    <n v="44"/>
    <n v="40"/>
    <x v="0"/>
    <n v="47"/>
    <n v="73"/>
    <n v="8"/>
    <n v="77"/>
    <n v="44"/>
    <x v="14"/>
    <m/>
    <m/>
  </r>
  <r>
    <d v="2016-09-27T00:00:00"/>
    <s v="Bejrut"/>
    <x v="2"/>
    <x v="1"/>
    <n v="45"/>
    <n v="12"/>
    <x v="0"/>
    <n v="2"/>
    <n v="73"/>
    <n v="8"/>
    <n v="77"/>
    <n v="44"/>
    <x v="14"/>
    <m/>
    <m/>
  </r>
  <r>
    <d v="2016-09-27T00:00:00"/>
    <s v="Bejrut"/>
    <x v="4"/>
    <x v="0"/>
    <n v="40"/>
    <n v="20"/>
    <x v="0"/>
    <n v="2"/>
    <n v="73"/>
    <n v="48"/>
    <n v="77"/>
    <n v="44"/>
    <x v="14"/>
    <m/>
    <m/>
  </r>
  <r>
    <d v="2016-09-27T00:00:00"/>
    <s v="Bejrut"/>
    <x v="0"/>
    <x v="0"/>
    <n v="3"/>
    <n v="63"/>
    <x v="0"/>
    <n v="2"/>
    <n v="73"/>
    <n v="48"/>
    <n v="80"/>
    <n v="44"/>
    <x v="14"/>
    <m/>
    <m/>
  </r>
  <r>
    <d v="2016-09-27T00:00:00"/>
    <s v="Bejrut"/>
    <x v="3"/>
    <x v="0"/>
    <n v="17"/>
    <n v="24"/>
    <x v="5"/>
    <n v="2"/>
    <n v="90"/>
    <n v="48"/>
    <n v="80"/>
    <n v="44"/>
    <x v="15"/>
    <m/>
    <m/>
  </r>
  <r>
    <d v="2016-10-21T00:00:00"/>
    <s v="Palermo"/>
    <x v="2"/>
    <x v="1"/>
    <n v="2"/>
    <n v="12"/>
    <x v="0"/>
    <n v="0"/>
    <n v="90"/>
    <n v="48"/>
    <n v="80"/>
    <n v="44"/>
    <x v="15"/>
    <m/>
    <m/>
  </r>
  <r>
    <d v="2016-10-21T00:00:00"/>
    <s v="Palermo"/>
    <x v="4"/>
    <x v="0"/>
    <n v="14"/>
    <n v="19"/>
    <x v="0"/>
    <n v="0"/>
    <n v="90"/>
    <n v="62"/>
    <n v="80"/>
    <n v="44"/>
    <x v="15"/>
    <m/>
    <m/>
  </r>
  <r>
    <d v="2016-10-21T00:00:00"/>
    <s v="Palermo"/>
    <x v="3"/>
    <x v="0"/>
    <n v="23"/>
    <n v="23"/>
    <x v="6"/>
    <n v="0"/>
    <n v="113"/>
    <n v="62"/>
    <n v="80"/>
    <n v="44"/>
    <x v="16"/>
    <m/>
    <m/>
  </r>
  <r>
    <d v="2016-11-08T00:00:00"/>
    <s v="Neapol"/>
    <x v="2"/>
    <x v="0"/>
    <n v="11"/>
    <n v="8"/>
    <x v="0"/>
    <n v="11"/>
    <n v="113"/>
    <n v="62"/>
    <n v="80"/>
    <n v="44"/>
    <x v="16"/>
    <m/>
    <m/>
  </r>
  <r>
    <d v="2016-11-08T00:00:00"/>
    <s v="Neapol"/>
    <x v="0"/>
    <x v="0"/>
    <n v="17"/>
    <n v="66"/>
    <x v="0"/>
    <n v="11"/>
    <n v="113"/>
    <n v="62"/>
    <n v="97"/>
    <n v="44"/>
    <x v="16"/>
    <m/>
    <m/>
  </r>
  <r>
    <d v="2016-11-08T00:00:00"/>
    <s v="Neapol"/>
    <x v="1"/>
    <x v="0"/>
    <n v="30"/>
    <n v="41"/>
    <x v="7"/>
    <n v="11"/>
    <n v="113"/>
    <n v="62"/>
    <n v="97"/>
    <n v="74"/>
    <x v="17"/>
    <m/>
    <m/>
  </r>
  <r>
    <d v="2016-11-30T00:00:00"/>
    <s v="Monako"/>
    <x v="0"/>
    <x v="1"/>
    <n v="97"/>
    <n v="98"/>
    <x v="0"/>
    <n v="11"/>
    <n v="113"/>
    <n v="62"/>
    <n v="0"/>
    <n v="74"/>
    <x v="17"/>
    <m/>
    <m/>
  </r>
  <r>
    <d v="2016-11-30T00:00:00"/>
    <s v="Monako"/>
    <x v="2"/>
    <x v="1"/>
    <n v="11"/>
    <n v="12"/>
    <x v="0"/>
    <n v="0"/>
    <n v="113"/>
    <n v="62"/>
    <n v="0"/>
    <n v="74"/>
    <x v="17"/>
    <m/>
    <m/>
  </r>
  <r>
    <d v="2016-11-30T00:00:00"/>
    <s v="Monako"/>
    <x v="4"/>
    <x v="0"/>
    <n v="17"/>
    <n v="20"/>
    <x v="0"/>
    <n v="0"/>
    <n v="113"/>
    <n v="79"/>
    <n v="0"/>
    <n v="74"/>
    <x v="17"/>
    <m/>
    <m/>
  </r>
  <r>
    <d v="2016-11-30T00:00:00"/>
    <s v="Monako"/>
    <x v="3"/>
    <x v="0"/>
    <n v="4"/>
    <n v="23"/>
    <x v="8"/>
    <n v="0"/>
    <n v="117"/>
    <n v="79"/>
    <n v="0"/>
    <n v="74"/>
    <x v="18"/>
    <m/>
    <m/>
  </r>
  <r>
    <d v="2016-12-25T00:00:00"/>
    <s v="Barcelona"/>
    <x v="4"/>
    <x v="1"/>
    <n v="79"/>
    <n v="31"/>
    <x v="0"/>
    <n v="0"/>
    <n v="117"/>
    <n v="0"/>
    <n v="0"/>
    <n v="74"/>
    <x v="18"/>
    <m/>
    <m/>
  </r>
  <r>
    <d v="2016-12-25T00:00:00"/>
    <s v="Barcelona"/>
    <x v="0"/>
    <x v="0"/>
    <n v="33"/>
    <n v="60"/>
    <x v="0"/>
    <n v="0"/>
    <n v="117"/>
    <n v="0"/>
    <n v="33"/>
    <n v="74"/>
    <x v="18"/>
    <m/>
    <m/>
  </r>
  <r>
    <d v="2016-12-25T00:00:00"/>
    <s v="Barcelona"/>
    <x v="3"/>
    <x v="0"/>
    <n v="26"/>
    <n v="23"/>
    <x v="9"/>
    <n v="0"/>
    <n v="143"/>
    <n v="0"/>
    <n v="33"/>
    <n v="74"/>
    <x v="19"/>
    <m/>
    <m/>
  </r>
  <r>
    <d v="2017-01-07T00:00:00"/>
    <s v="Walencja"/>
    <x v="4"/>
    <x v="0"/>
    <n v="40"/>
    <n v="22"/>
    <x v="0"/>
    <n v="0"/>
    <n v="143"/>
    <n v="40"/>
    <n v="33"/>
    <n v="74"/>
    <x v="19"/>
    <m/>
    <m/>
  </r>
  <r>
    <d v="2017-01-07T00:00:00"/>
    <s v="Walencja"/>
    <x v="2"/>
    <x v="0"/>
    <n v="42"/>
    <n v="9"/>
    <x v="0"/>
    <n v="42"/>
    <n v="143"/>
    <n v="40"/>
    <n v="33"/>
    <n v="74"/>
    <x v="19"/>
    <m/>
    <m/>
  </r>
  <r>
    <d v="2017-01-07T00:00:00"/>
    <s v="Walencja"/>
    <x v="3"/>
    <x v="0"/>
    <n v="42"/>
    <n v="26"/>
    <x v="0"/>
    <n v="42"/>
    <n v="185"/>
    <n v="40"/>
    <n v="33"/>
    <n v="74"/>
    <x v="19"/>
    <m/>
    <m/>
  </r>
  <r>
    <d v="2017-01-07T00:00:00"/>
    <s v="Walencja"/>
    <x v="0"/>
    <x v="0"/>
    <n v="9"/>
    <n v="70"/>
    <x v="0"/>
    <n v="42"/>
    <n v="185"/>
    <n v="40"/>
    <n v="42"/>
    <n v="74"/>
    <x v="19"/>
    <m/>
    <m/>
  </r>
  <r>
    <d v="2017-01-07T00:00:00"/>
    <s v="Walencja"/>
    <x v="1"/>
    <x v="0"/>
    <n v="39"/>
    <n v="44"/>
    <x v="10"/>
    <n v="42"/>
    <n v="185"/>
    <n v="40"/>
    <n v="42"/>
    <n v="113"/>
    <x v="20"/>
    <m/>
    <m/>
  </r>
  <r>
    <d v="2017-01-24T00:00:00"/>
    <s v="Algier"/>
    <x v="1"/>
    <x v="1"/>
    <n v="112"/>
    <n v="59"/>
    <x v="0"/>
    <n v="42"/>
    <n v="185"/>
    <n v="40"/>
    <n v="42"/>
    <n v="1"/>
    <x v="20"/>
    <m/>
    <m/>
  </r>
  <r>
    <d v="2017-01-24T00:00:00"/>
    <s v="Algier"/>
    <x v="0"/>
    <x v="0"/>
    <n v="34"/>
    <n v="66"/>
    <x v="0"/>
    <n v="42"/>
    <n v="185"/>
    <n v="40"/>
    <n v="76"/>
    <n v="1"/>
    <x v="20"/>
    <m/>
    <m/>
  </r>
  <r>
    <d v="2017-01-24T00:00:00"/>
    <s v="Algier"/>
    <x v="4"/>
    <x v="0"/>
    <n v="5"/>
    <n v="21"/>
    <x v="1"/>
    <n v="42"/>
    <n v="185"/>
    <n v="45"/>
    <n v="76"/>
    <n v="1"/>
    <x v="21"/>
    <m/>
    <m/>
  </r>
  <r>
    <d v="2017-02-08T00:00:00"/>
    <s v="Tunis"/>
    <x v="0"/>
    <x v="1"/>
    <n v="74"/>
    <n v="92"/>
    <x v="0"/>
    <n v="42"/>
    <n v="185"/>
    <n v="45"/>
    <n v="2"/>
    <n v="1"/>
    <x v="21"/>
    <m/>
    <m/>
  </r>
  <r>
    <d v="2017-02-08T00:00:00"/>
    <s v="Tunis"/>
    <x v="3"/>
    <x v="0"/>
    <n v="14"/>
    <n v="26"/>
    <x v="11"/>
    <n v="42"/>
    <n v="199"/>
    <n v="45"/>
    <n v="2"/>
    <n v="1"/>
    <x v="22"/>
    <m/>
    <m/>
  </r>
  <r>
    <d v="2017-02-27T00:00:00"/>
    <s v="Benghazi"/>
    <x v="1"/>
    <x v="1"/>
    <n v="1"/>
    <n v="60"/>
    <x v="0"/>
    <n v="42"/>
    <n v="199"/>
    <n v="45"/>
    <n v="2"/>
    <n v="0"/>
    <x v="22"/>
    <m/>
    <m/>
  </r>
  <r>
    <d v="2017-02-27T00:00:00"/>
    <s v="Benghazi"/>
    <x v="3"/>
    <x v="1"/>
    <n v="43"/>
    <n v="36"/>
    <x v="0"/>
    <n v="42"/>
    <n v="156"/>
    <n v="45"/>
    <n v="2"/>
    <n v="0"/>
    <x v="22"/>
    <m/>
    <m/>
  </r>
  <r>
    <d v="2017-02-27T00:00:00"/>
    <s v="Benghazi"/>
    <x v="2"/>
    <x v="0"/>
    <n v="30"/>
    <n v="8"/>
    <x v="0"/>
    <n v="72"/>
    <n v="156"/>
    <n v="45"/>
    <n v="2"/>
    <n v="0"/>
    <x v="22"/>
    <m/>
    <m/>
  </r>
  <r>
    <d v="2017-02-27T00:00:00"/>
    <s v="Benghazi"/>
    <x v="4"/>
    <x v="0"/>
    <n v="14"/>
    <n v="20"/>
    <x v="3"/>
    <n v="72"/>
    <n v="156"/>
    <n v="59"/>
    <n v="2"/>
    <n v="0"/>
    <x v="23"/>
    <m/>
    <m/>
  </r>
  <r>
    <d v="2017-03-25T00:00:00"/>
    <s v="Aleksandria"/>
    <x v="3"/>
    <x v="1"/>
    <n v="33"/>
    <n v="38"/>
    <x v="0"/>
    <n v="72"/>
    <n v="123"/>
    <n v="59"/>
    <n v="2"/>
    <n v="0"/>
    <x v="23"/>
    <m/>
    <m/>
  </r>
  <r>
    <d v="2017-03-25T00:00:00"/>
    <s v="Aleksandria"/>
    <x v="1"/>
    <x v="0"/>
    <n v="35"/>
    <n v="37"/>
    <x v="0"/>
    <n v="72"/>
    <n v="123"/>
    <n v="59"/>
    <n v="2"/>
    <n v="35"/>
    <x v="23"/>
    <m/>
    <m/>
  </r>
  <r>
    <d v="2017-03-25T00:00:00"/>
    <s v="Aleksandria"/>
    <x v="4"/>
    <x v="0"/>
    <n v="40"/>
    <n v="19"/>
    <x v="4"/>
    <n v="72"/>
    <n v="123"/>
    <n v="99"/>
    <n v="2"/>
    <n v="35"/>
    <x v="24"/>
    <m/>
    <m/>
  </r>
  <r>
    <d v="2017-04-15T00:00:00"/>
    <s v="Bejrut"/>
    <x v="3"/>
    <x v="1"/>
    <n v="21"/>
    <n v="36"/>
    <x v="0"/>
    <n v="72"/>
    <n v="102"/>
    <n v="99"/>
    <n v="2"/>
    <n v="35"/>
    <x v="24"/>
    <m/>
    <m/>
  </r>
  <r>
    <d v="2017-04-15T00:00:00"/>
    <s v="Bejrut"/>
    <x v="0"/>
    <x v="1"/>
    <n v="2"/>
    <n v="97"/>
    <x v="0"/>
    <n v="72"/>
    <n v="102"/>
    <n v="99"/>
    <n v="0"/>
    <n v="35"/>
    <x v="24"/>
    <m/>
    <m/>
  </r>
  <r>
    <d v="2017-04-15T00:00:00"/>
    <s v="Bejrut"/>
    <x v="4"/>
    <x v="0"/>
    <n v="12"/>
    <n v="20"/>
    <x v="0"/>
    <n v="72"/>
    <n v="102"/>
    <n v="111"/>
    <n v="0"/>
    <n v="35"/>
    <x v="24"/>
    <m/>
    <m/>
  </r>
  <r>
    <d v="2017-04-15T00:00:00"/>
    <s v="Bejrut"/>
    <x v="2"/>
    <x v="0"/>
    <n v="15"/>
    <n v="8"/>
    <x v="0"/>
    <n v="87"/>
    <n v="102"/>
    <n v="111"/>
    <n v="0"/>
    <n v="35"/>
    <x v="24"/>
    <m/>
    <m/>
  </r>
  <r>
    <d v="2017-04-15T00:00:00"/>
    <s v="Bejrut"/>
    <x v="1"/>
    <x v="0"/>
    <n v="1"/>
    <n v="40"/>
    <x v="5"/>
    <n v="87"/>
    <n v="102"/>
    <n v="111"/>
    <n v="0"/>
    <n v="36"/>
    <x v="25"/>
    <m/>
    <m/>
  </r>
  <r>
    <d v="2017-05-09T00:00:00"/>
    <s v="Palermo"/>
    <x v="2"/>
    <x v="1"/>
    <n v="86"/>
    <n v="12"/>
    <x v="0"/>
    <n v="1"/>
    <n v="102"/>
    <n v="111"/>
    <n v="0"/>
    <n v="36"/>
    <x v="25"/>
    <m/>
    <m/>
  </r>
  <r>
    <d v="2017-05-09T00:00:00"/>
    <s v="Palermo"/>
    <x v="4"/>
    <x v="1"/>
    <n v="110"/>
    <n v="31"/>
    <x v="0"/>
    <n v="1"/>
    <n v="102"/>
    <n v="1"/>
    <n v="0"/>
    <n v="36"/>
    <x v="25"/>
    <m/>
    <m/>
  </r>
  <r>
    <d v="2017-05-09T00:00:00"/>
    <s v="Palermo"/>
    <x v="1"/>
    <x v="0"/>
    <n v="33"/>
    <n v="38"/>
    <x v="0"/>
    <n v="1"/>
    <n v="102"/>
    <n v="1"/>
    <n v="0"/>
    <n v="69"/>
    <x v="25"/>
    <m/>
    <m/>
  </r>
  <r>
    <d v="2017-05-09T00:00:00"/>
    <s v="Palermo"/>
    <x v="3"/>
    <x v="0"/>
    <n v="13"/>
    <n v="23"/>
    <x v="0"/>
    <n v="1"/>
    <n v="115"/>
    <n v="1"/>
    <n v="0"/>
    <n v="69"/>
    <x v="25"/>
    <m/>
    <m/>
  </r>
  <r>
    <d v="2017-05-09T00:00:00"/>
    <s v="Palermo"/>
    <x v="0"/>
    <x v="0"/>
    <n v="37"/>
    <n v="61"/>
    <x v="6"/>
    <n v="1"/>
    <n v="115"/>
    <n v="1"/>
    <n v="37"/>
    <n v="69"/>
    <x v="26"/>
    <m/>
    <m/>
  </r>
  <r>
    <d v="2017-05-27T00:00:00"/>
    <s v="Neapol"/>
    <x v="2"/>
    <x v="1"/>
    <n v="1"/>
    <n v="12"/>
    <x v="0"/>
    <n v="0"/>
    <n v="115"/>
    <n v="1"/>
    <n v="37"/>
    <n v="69"/>
    <x v="26"/>
    <m/>
    <m/>
  </r>
  <r>
    <d v="2017-05-27T00:00:00"/>
    <s v="Neapol"/>
    <x v="1"/>
    <x v="1"/>
    <n v="68"/>
    <n v="59"/>
    <x v="0"/>
    <n v="0"/>
    <n v="115"/>
    <n v="1"/>
    <n v="37"/>
    <n v="1"/>
    <x v="26"/>
    <m/>
    <m/>
  </r>
  <r>
    <d v="2017-05-27T00:00:00"/>
    <s v="Neapol"/>
    <x v="0"/>
    <x v="0"/>
    <n v="35"/>
    <n v="66"/>
    <x v="0"/>
    <n v="0"/>
    <n v="115"/>
    <n v="1"/>
    <n v="72"/>
    <n v="1"/>
    <x v="26"/>
    <m/>
    <m/>
  </r>
  <r>
    <d v="2017-05-27T00:00:00"/>
    <s v="Neapol"/>
    <x v="4"/>
    <x v="0"/>
    <n v="25"/>
    <n v="21"/>
    <x v="0"/>
    <n v="0"/>
    <n v="115"/>
    <n v="26"/>
    <n v="72"/>
    <n v="1"/>
    <x v="26"/>
    <m/>
    <m/>
  </r>
  <r>
    <d v="2017-05-27T00:00:00"/>
    <s v="Neapol"/>
    <x v="3"/>
    <x v="0"/>
    <n v="10"/>
    <n v="25"/>
    <x v="7"/>
    <n v="0"/>
    <n v="125"/>
    <n v="26"/>
    <n v="72"/>
    <n v="1"/>
    <x v="27"/>
    <m/>
    <m/>
  </r>
  <r>
    <d v="2017-06-18T00:00:00"/>
    <s v="Monako"/>
    <x v="3"/>
    <x v="1"/>
    <n v="38"/>
    <n v="37"/>
    <x v="0"/>
    <n v="0"/>
    <n v="87"/>
    <n v="26"/>
    <n v="72"/>
    <n v="1"/>
    <x v="27"/>
    <m/>
    <m/>
  </r>
  <r>
    <d v="2017-06-18T00:00:00"/>
    <s v="Monako"/>
    <x v="2"/>
    <x v="0"/>
    <n v="22"/>
    <n v="8"/>
    <x v="0"/>
    <n v="22"/>
    <n v="87"/>
    <n v="26"/>
    <n v="72"/>
    <n v="1"/>
    <x v="27"/>
    <m/>
    <m/>
  </r>
  <r>
    <d v="2017-06-18T00:00:00"/>
    <s v="Monako"/>
    <x v="4"/>
    <x v="0"/>
    <n v="25"/>
    <n v="20"/>
    <x v="0"/>
    <n v="22"/>
    <n v="87"/>
    <n v="51"/>
    <n v="72"/>
    <n v="1"/>
    <x v="27"/>
    <m/>
    <m/>
  </r>
  <r>
    <d v="2017-06-18T00:00:00"/>
    <s v="Monako"/>
    <x v="1"/>
    <x v="0"/>
    <n v="8"/>
    <n v="39"/>
    <x v="0"/>
    <n v="22"/>
    <n v="87"/>
    <n v="51"/>
    <n v="72"/>
    <n v="9"/>
    <x v="27"/>
    <m/>
    <m/>
  </r>
  <r>
    <d v="2017-06-18T00:00:00"/>
    <s v="Monako"/>
    <x v="0"/>
    <x v="0"/>
    <n v="45"/>
    <n v="62"/>
    <x v="8"/>
    <n v="22"/>
    <n v="87"/>
    <n v="51"/>
    <n v="117"/>
    <n v="9"/>
    <x v="28"/>
    <m/>
    <m/>
  </r>
  <r>
    <d v="2017-07-13T00:00:00"/>
    <s v="Barcelona"/>
    <x v="0"/>
    <x v="1"/>
    <n v="116"/>
    <n v="100"/>
    <x v="0"/>
    <n v="22"/>
    <n v="87"/>
    <n v="51"/>
    <n v="1"/>
    <n v="9"/>
    <x v="28"/>
    <m/>
    <m/>
  </r>
  <r>
    <d v="2017-07-13T00:00:00"/>
    <s v="Barcelona"/>
    <x v="4"/>
    <x v="0"/>
    <n v="29"/>
    <n v="19"/>
    <x v="9"/>
    <n v="22"/>
    <n v="87"/>
    <n v="80"/>
    <n v="1"/>
    <n v="9"/>
    <x v="29"/>
    <m/>
    <m/>
  </r>
  <r>
    <d v="2017-07-26T00:00:00"/>
    <s v="Walencja"/>
    <x v="3"/>
    <x v="1"/>
    <n v="5"/>
    <n v="34"/>
    <x v="0"/>
    <n v="22"/>
    <n v="82"/>
    <n v="80"/>
    <n v="1"/>
    <n v="9"/>
    <x v="29"/>
    <m/>
    <m/>
  </r>
  <r>
    <d v="2017-07-26T00:00:00"/>
    <s v="Walencja"/>
    <x v="2"/>
    <x v="1"/>
    <n v="22"/>
    <n v="11"/>
    <x v="0"/>
    <n v="0"/>
    <n v="82"/>
    <n v="80"/>
    <n v="1"/>
    <n v="9"/>
    <x v="29"/>
    <m/>
    <m/>
  </r>
  <r>
    <d v="2017-07-26T00:00:00"/>
    <s v="Walencja"/>
    <x v="4"/>
    <x v="0"/>
    <n v="37"/>
    <n v="22"/>
    <x v="0"/>
    <n v="0"/>
    <n v="82"/>
    <n v="117"/>
    <n v="1"/>
    <n v="9"/>
    <x v="29"/>
    <m/>
    <m/>
  </r>
  <r>
    <d v="2017-07-26T00:00:00"/>
    <s v="Walencja"/>
    <x v="0"/>
    <x v="0"/>
    <n v="10"/>
    <n v="70"/>
    <x v="0"/>
    <n v="0"/>
    <n v="82"/>
    <n v="117"/>
    <n v="11"/>
    <n v="9"/>
    <x v="29"/>
    <m/>
    <m/>
  </r>
  <r>
    <d v="2017-07-26T00:00:00"/>
    <s v="Walencja"/>
    <x v="1"/>
    <x v="0"/>
    <n v="42"/>
    <n v="44"/>
    <x v="10"/>
    <n v="0"/>
    <n v="82"/>
    <n v="117"/>
    <n v="11"/>
    <n v="51"/>
    <x v="30"/>
    <m/>
    <m/>
  </r>
  <r>
    <d v="2017-08-12T00:00:00"/>
    <s v="Algier"/>
    <x v="0"/>
    <x v="1"/>
    <n v="11"/>
    <n v="94"/>
    <x v="0"/>
    <n v="0"/>
    <n v="82"/>
    <n v="117"/>
    <n v="0"/>
    <n v="51"/>
    <x v="30"/>
    <m/>
    <m/>
  </r>
  <r>
    <d v="2017-08-12T00:00:00"/>
    <s v="Algier"/>
    <x v="1"/>
    <x v="1"/>
    <n v="48"/>
    <n v="59"/>
    <x v="0"/>
    <n v="0"/>
    <n v="82"/>
    <n v="117"/>
    <n v="0"/>
    <n v="3"/>
    <x v="30"/>
    <m/>
    <m/>
  </r>
  <r>
    <d v="2017-08-12T00:00:00"/>
    <s v="Algier"/>
    <x v="4"/>
    <x v="0"/>
    <n v="20"/>
    <n v="21"/>
    <x v="0"/>
    <n v="0"/>
    <n v="82"/>
    <n v="137"/>
    <n v="0"/>
    <n v="3"/>
    <x v="30"/>
    <m/>
    <m/>
  </r>
  <r>
    <d v="2017-08-12T00:00:00"/>
    <s v="Algier"/>
    <x v="3"/>
    <x v="0"/>
    <n v="26"/>
    <n v="25"/>
    <x v="1"/>
    <n v="0"/>
    <n v="108"/>
    <n v="137"/>
    <n v="0"/>
    <n v="3"/>
    <x v="31"/>
    <m/>
    <m/>
  </r>
  <r>
    <d v="2017-08-27T00:00:00"/>
    <s v="Tunis"/>
    <x v="2"/>
    <x v="0"/>
    <n v="24"/>
    <n v="9"/>
    <x v="0"/>
    <n v="24"/>
    <n v="108"/>
    <n v="137"/>
    <n v="0"/>
    <n v="3"/>
    <x v="31"/>
    <m/>
    <m/>
  </r>
  <r>
    <d v="2017-08-27T00:00:00"/>
    <s v="Tunis"/>
    <x v="0"/>
    <x v="0"/>
    <n v="38"/>
    <n v="68"/>
    <x v="0"/>
    <n v="24"/>
    <n v="108"/>
    <n v="137"/>
    <n v="38"/>
    <n v="3"/>
    <x v="31"/>
    <m/>
    <m/>
  </r>
  <r>
    <d v="2017-08-27T00:00:00"/>
    <s v="Tunis"/>
    <x v="4"/>
    <x v="0"/>
    <n v="14"/>
    <n v="21"/>
    <x v="0"/>
    <n v="24"/>
    <n v="108"/>
    <n v="151"/>
    <n v="38"/>
    <n v="3"/>
    <x v="31"/>
    <m/>
    <m/>
  </r>
  <r>
    <d v="2017-08-27T00:00:00"/>
    <s v="Tunis"/>
    <x v="1"/>
    <x v="0"/>
    <n v="4"/>
    <n v="43"/>
    <x v="11"/>
    <n v="24"/>
    <n v="108"/>
    <n v="151"/>
    <n v="38"/>
    <n v="7"/>
    <x v="32"/>
    <m/>
    <m/>
  </r>
  <r>
    <d v="2017-09-15T00:00:00"/>
    <s v="Benghazi"/>
    <x v="3"/>
    <x v="1"/>
    <n v="19"/>
    <n v="36"/>
    <x v="0"/>
    <n v="24"/>
    <n v="89"/>
    <n v="151"/>
    <n v="38"/>
    <n v="7"/>
    <x v="32"/>
    <m/>
    <m/>
  </r>
  <r>
    <d v="2017-09-15T00:00:00"/>
    <s v="Benghazi"/>
    <x v="0"/>
    <x v="0"/>
    <n v="30"/>
    <n v="65"/>
    <x v="3"/>
    <n v="24"/>
    <n v="89"/>
    <n v="151"/>
    <n v="68"/>
    <n v="7"/>
    <x v="33"/>
    <m/>
    <m/>
  </r>
  <r>
    <d v="2017-10-11T00:00:00"/>
    <s v="Aleksandria"/>
    <x v="1"/>
    <x v="1"/>
    <n v="6"/>
    <n v="63"/>
    <x v="0"/>
    <n v="24"/>
    <n v="89"/>
    <n v="151"/>
    <n v="68"/>
    <n v="1"/>
    <x v="33"/>
    <m/>
    <m/>
  </r>
  <r>
    <d v="2017-10-11T00:00:00"/>
    <s v="Aleksandria"/>
    <x v="0"/>
    <x v="0"/>
    <n v="43"/>
    <n v="59"/>
    <x v="4"/>
    <n v="24"/>
    <n v="89"/>
    <n v="151"/>
    <n v="111"/>
    <n v="1"/>
    <x v="34"/>
    <m/>
    <m/>
  </r>
  <r>
    <d v="2017-11-01T00:00:00"/>
    <s v="Bejrut"/>
    <x v="1"/>
    <x v="1"/>
    <n v="1"/>
    <n v="61"/>
    <x v="0"/>
    <n v="24"/>
    <n v="89"/>
    <n v="151"/>
    <n v="111"/>
    <n v="0"/>
    <x v="34"/>
    <m/>
    <m/>
  </r>
  <r>
    <d v="2017-11-01T00:00:00"/>
    <s v="Bejrut"/>
    <x v="4"/>
    <x v="1"/>
    <n v="147"/>
    <n v="30"/>
    <x v="0"/>
    <n v="24"/>
    <n v="89"/>
    <n v="4"/>
    <n v="111"/>
    <n v="0"/>
    <x v="34"/>
    <m/>
    <m/>
  </r>
  <r>
    <d v="2017-11-01T00:00:00"/>
    <s v="Bejrut"/>
    <x v="2"/>
    <x v="0"/>
    <n v="15"/>
    <n v="8"/>
    <x v="0"/>
    <n v="39"/>
    <n v="89"/>
    <n v="4"/>
    <n v="111"/>
    <n v="0"/>
    <x v="34"/>
    <m/>
    <m/>
  </r>
  <r>
    <d v="2017-11-01T00:00:00"/>
    <s v="Bejrut"/>
    <x v="0"/>
    <x v="0"/>
    <n v="24"/>
    <n v="63"/>
    <x v="0"/>
    <n v="39"/>
    <n v="89"/>
    <n v="4"/>
    <n v="135"/>
    <n v="0"/>
    <x v="34"/>
    <m/>
    <m/>
  </r>
  <r>
    <d v="2017-11-01T00:00:00"/>
    <s v="Bejrut"/>
    <x v="3"/>
    <x v="0"/>
    <n v="19"/>
    <n v="24"/>
    <x v="5"/>
    <n v="39"/>
    <n v="108"/>
    <n v="4"/>
    <n v="135"/>
    <n v="0"/>
    <x v="35"/>
    <m/>
    <m/>
  </r>
  <r>
    <d v="2017-11-25T00:00:00"/>
    <s v="Palermo"/>
    <x v="0"/>
    <x v="1"/>
    <n v="134"/>
    <n v="99"/>
    <x v="0"/>
    <n v="39"/>
    <n v="108"/>
    <n v="4"/>
    <n v="1"/>
    <n v="0"/>
    <x v="35"/>
    <m/>
    <m/>
  </r>
  <r>
    <d v="2017-11-25T00:00:00"/>
    <s v="Palermo"/>
    <x v="1"/>
    <x v="0"/>
    <n v="12"/>
    <n v="38"/>
    <x v="6"/>
    <n v="39"/>
    <n v="108"/>
    <n v="4"/>
    <n v="1"/>
    <n v="12"/>
    <x v="36"/>
    <m/>
    <m/>
  </r>
  <r>
    <d v="2017-12-13T00:00:00"/>
    <s v="Neapol"/>
    <x v="4"/>
    <x v="1"/>
    <n v="4"/>
    <n v="30"/>
    <x v="0"/>
    <n v="39"/>
    <n v="108"/>
    <n v="0"/>
    <n v="1"/>
    <n v="12"/>
    <x v="36"/>
    <m/>
    <m/>
  </r>
  <r>
    <d v="2017-12-13T00:00:00"/>
    <s v="Neapol"/>
    <x v="2"/>
    <x v="0"/>
    <n v="26"/>
    <n v="8"/>
    <x v="0"/>
    <n v="65"/>
    <n v="108"/>
    <n v="0"/>
    <n v="1"/>
    <n v="12"/>
    <x v="36"/>
    <m/>
    <m/>
  </r>
  <r>
    <d v="2017-12-13T00:00:00"/>
    <s v="Neapol"/>
    <x v="0"/>
    <x v="0"/>
    <n v="38"/>
    <n v="66"/>
    <x v="7"/>
    <n v="65"/>
    <n v="108"/>
    <n v="0"/>
    <n v="39"/>
    <n v="12"/>
    <x v="37"/>
    <m/>
    <m/>
  </r>
  <r>
    <d v="2018-01-04T00:00:00"/>
    <s v="Monako"/>
    <x v="0"/>
    <x v="1"/>
    <n v="38"/>
    <n v="98"/>
    <x v="0"/>
    <n v="65"/>
    <n v="108"/>
    <n v="0"/>
    <n v="1"/>
    <n v="12"/>
    <x v="37"/>
    <m/>
    <m/>
  </r>
  <r>
    <d v="2018-01-04T00:00:00"/>
    <s v="Monako"/>
    <x v="3"/>
    <x v="1"/>
    <n v="44"/>
    <n v="37"/>
    <x v="0"/>
    <n v="65"/>
    <n v="64"/>
    <n v="0"/>
    <n v="1"/>
    <n v="12"/>
    <x v="37"/>
    <m/>
    <m/>
  </r>
  <r>
    <d v="2018-01-04T00:00:00"/>
    <s v="Monako"/>
    <x v="2"/>
    <x v="0"/>
    <n v="21"/>
    <n v="8"/>
    <x v="0"/>
    <n v="86"/>
    <n v="64"/>
    <n v="0"/>
    <n v="1"/>
    <n v="12"/>
    <x v="37"/>
    <m/>
    <m/>
  </r>
  <r>
    <d v="2018-01-04T00:00:00"/>
    <s v="Monako"/>
    <x v="1"/>
    <x v="0"/>
    <n v="10"/>
    <n v="39"/>
    <x v="8"/>
    <n v="86"/>
    <n v="64"/>
    <n v="0"/>
    <n v="1"/>
    <n v="22"/>
    <x v="38"/>
    <m/>
    <m/>
  </r>
  <r>
    <d v="2018-01-29T00:00:00"/>
    <s v="Barcelona"/>
    <x v="3"/>
    <x v="1"/>
    <n v="15"/>
    <n v="38"/>
    <x v="0"/>
    <n v="86"/>
    <n v="49"/>
    <n v="0"/>
    <n v="1"/>
    <n v="22"/>
    <x v="38"/>
    <m/>
    <m/>
  </r>
  <r>
    <d v="2018-01-29T00:00:00"/>
    <s v="Barcelona"/>
    <x v="1"/>
    <x v="1"/>
    <n v="22"/>
    <n v="63"/>
    <x v="0"/>
    <n v="86"/>
    <n v="49"/>
    <n v="0"/>
    <n v="1"/>
    <n v="0"/>
    <x v="38"/>
    <m/>
    <m/>
  </r>
  <r>
    <d v="2018-01-29T00:00:00"/>
    <s v="Barcelona"/>
    <x v="0"/>
    <x v="0"/>
    <n v="9"/>
    <n v="60"/>
    <x v="0"/>
    <n v="86"/>
    <n v="49"/>
    <n v="0"/>
    <n v="10"/>
    <n v="0"/>
    <x v="38"/>
    <m/>
    <m/>
  </r>
  <r>
    <d v="2018-01-29T00:00:00"/>
    <s v="Barcelona"/>
    <x v="4"/>
    <x v="0"/>
    <n v="6"/>
    <n v="19"/>
    <x v="0"/>
    <n v="86"/>
    <n v="49"/>
    <n v="6"/>
    <n v="10"/>
    <n v="0"/>
    <x v="38"/>
    <m/>
    <m/>
  </r>
  <r>
    <d v="2018-01-29T00:00:00"/>
    <s v="Barcelona"/>
    <x v="2"/>
    <x v="0"/>
    <n v="4"/>
    <n v="8"/>
    <x v="0"/>
    <n v="90"/>
    <n v="49"/>
    <n v="6"/>
    <n v="10"/>
    <n v="0"/>
    <x v="39"/>
    <m/>
    <m/>
  </r>
  <r>
    <d v="2018-01-30T00:00:00"/>
    <s v="Walencja"/>
    <x v="4"/>
    <x v="1"/>
    <n v="6"/>
    <n v="25"/>
    <x v="0"/>
    <n v="90"/>
    <n v="49"/>
    <n v="0"/>
    <n v="10"/>
    <n v="0"/>
    <x v="39"/>
    <m/>
    <m/>
  </r>
  <r>
    <d v="2018-01-30T00:00:00"/>
    <s v="Walencja"/>
    <x v="0"/>
    <x v="0"/>
    <n v="48"/>
    <n v="79"/>
    <x v="10"/>
    <n v="90"/>
    <n v="49"/>
    <n v="0"/>
    <n v="58"/>
    <n v="0"/>
    <x v="40"/>
    <m/>
    <m/>
  </r>
  <r>
    <d v="2018-02-16T00:00:00"/>
    <s v="Algier"/>
    <x v="1"/>
    <x v="0"/>
    <n v="34"/>
    <n v="42"/>
    <x v="0"/>
    <n v="90"/>
    <n v="49"/>
    <n v="0"/>
    <n v="58"/>
    <n v="34"/>
    <x v="40"/>
    <m/>
    <m/>
  </r>
  <r>
    <d v="2018-02-16T00:00:00"/>
    <s v="Algier"/>
    <x v="3"/>
    <x v="1"/>
    <n v="49"/>
    <n v="35"/>
    <x v="0"/>
    <n v="90"/>
    <n v="0"/>
    <n v="0"/>
    <n v="58"/>
    <n v="34"/>
    <x v="40"/>
    <m/>
    <m/>
  </r>
  <r>
    <d v="2018-02-16T00:00:00"/>
    <s v="Algier"/>
    <x v="2"/>
    <x v="0"/>
    <n v="10"/>
    <n v="8"/>
    <x v="0"/>
    <n v="100"/>
    <n v="0"/>
    <n v="0"/>
    <n v="58"/>
    <n v="34"/>
    <x v="40"/>
    <m/>
    <m/>
  </r>
  <r>
    <d v="2018-02-16T00:00:00"/>
    <s v="Algier"/>
    <x v="4"/>
    <x v="0"/>
    <n v="47"/>
    <n v="21"/>
    <x v="0"/>
    <n v="100"/>
    <n v="0"/>
    <n v="47"/>
    <n v="58"/>
    <n v="34"/>
    <x v="40"/>
    <m/>
    <m/>
  </r>
  <r>
    <d v="2018-02-16T00:00:00"/>
    <s v="Algier"/>
    <x v="0"/>
    <x v="0"/>
    <n v="48"/>
    <n v="66"/>
    <x v="1"/>
    <n v="100"/>
    <n v="0"/>
    <n v="47"/>
    <n v="106"/>
    <n v="34"/>
    <x v="41"/>
    <m/>
    <m/>
  </r>
  <r>
    <d v="2018-03-03T00:00:00"/>
    <s v="Tunis"/>
    <x v="1"/>
    <x v="1"/>
    <n v="34"/>
    <n v="58"/>
    <x v="0"/>
    <n v="100"/>
    <n v="0"/>
    <n v="47"/>
    <n v="106"/>
    <n v="0"/>
    <x v="41"/>
    <m/>
    <m/>
  </r>
  <r>
    <d v="2018-03-03T00:00:00"/>
    <s v="Tunis"/>
    <x v="2"/>
    <x v="0"/>
    <n v="5"/>
    <n v="9"/>
    <x v="11"/>
    <n v="105"/>
    <n v="0"/>
    <n v="47"/>
    <n v="106"/>
    <n v="0"/>
    <x v="42"/>
    <m/>
    <m/>
  </r>
  <r>
    <d v="2018-03-22T00:00:00"/>
    <s v="Benghazi"/>
    <x v="4"/>
    <x v="1"/>
    <n v="46"/>
    <n v="30"/>
    <x v="0"/>
    <n v="105"/>
    <n v="0"/>
    <n v="1"/>
    <n v="106"/>
    <n v="0"/>
    <x v="42"/>
    <m/>
    <m/>
  </r>
  <r>
    <d v="2018-03-22T00:00:00"/>
    <s v="Benghazi"/>
    <x v="0"/>
    <x v="0"/>
    <n v="49"/>
    <n v="65"/>
    <x v="0"/>
    <n v="105"/>
    <n v="0"/>
    <n v="1"/>
    <n v="155"/>
    <n v="0"/>
    <x v="42"/>
    <m/>
    <m/>
  </r>
  <r>
    <d v="2018-03-22T00:00:00"/>
    <s v="Benghazi"/>
    <x v="2"/>
    <x v="0"/>
    <n v="16"/>
    <n v="8"/>
    <x v="3"/>
    <n v="121"/>
    <n v="0"/>
    <n v="1"/>
    <n v="155"/>
    <n v="0"/>
    <x v="43"/>
    <m/>
    <m/>
  </r>
  <r>
    <d v="2018-04-17T00:00:00"/>
    <s v="Aleksandria"/>
    <x v="1"/>
    <x v="0"/>
    <n v="5"/>
    <n v="37"/>
    <x v="0"/>
    <n v="121"/>
    <n v="0"/>
    <n v="1"/>
    <n v="155"/>
    <n v="5"/>
    <x v="43"/>
    <m/>
    <m/>
  </r>
  <r>
    <d v="2018-04-17T00:00:00"/>
    <s v="Aleksandria"/>
    <x v="4"/>
    <x v="1"/>
    <n v="1"/>
    <n v="32"/>
    <x v="0"/>
    <n v="121"/>
    <n v="0"/>
    <n v="0"/>
    <n v="155"/>
    <n v="5"/>
    <x v="43"/>
    <m/>
    <m/>
  </r>
  <r>
    <d v="2018-04-17T00:00:00"/>
    <s v="Aleksandria"/>
    <x v="2"/>
    <x v="0"/>
    <n v="34"/>
    <n v="7"/>
    <x v="0"/>
    <n v="155"/>
    <n v="0"/>
    <n v="0"/>
    <n v="155"/>
    <n v="5"/>
    <x v="43"/>
    <m/>
    <m/>
  </r>
  <r>
    <d v="2018-04-17T00:00:00"/>
    <s v="Aleksandria"/>
    <x v="0"/>
    <x v="0"/>
    <n v="29"/>
    <n v="59"/>
    <x v="4"/>
    <n v="155"/>
    <n v="0"/>
    <n v="0"/>
    <n v="184"/>
    <n v="5"/>
    <x v="44"/>
    <m/>
    <m/>
  </r>
  <r>
    <d v="2018-05-08T00:00:00"/>
    <s v="Bejrut"/>
    <x v="3"/>
    <x v="0"/>
    <n v="34"/>
    <n v="24"/>
    <x v="0"/>
    <n v="155"/>
    <n v="34"/>
    <n v="0"/>
    <n v="184"/>
    <n v="5"/>
    <x v="44"/>
    <m/>
    <m/>
  </r>
  <r>
    <d v="2018-05-08T00:00:00"/>
    <s v="Bejrut"/>
    <x v="4"/>
    <x v="0"/>
    <n v="27"/>
    <n v="20"/>
    <x v="0"/>
    <n v="155"/>
    <n v="34"/>
    <n v="27"/>
    <n v="184"/>
    <n v="5"/>
    <x v="44"/>
    <m/>
    <m/>
  </r>
  <r>
    <d v="2018-05-08T00:00:00"/>
    <s v="Bejrut"/>
    <x v="2"/>
    <x v="0"/>
    <n v="40"/>
    <n v="8"/>
    <x v="5"/>
    <n v="195"/>
    <n v="34"/>
    <n v="27"/>
    <n v="184"/>
    <n v="5"/>
    <x v="45"/>
    <m/>
    <m/>
  </r>
  <r>
    <d v="2018-06-01T00:00:00"/>
    <s v="Palermo"/>
    <x v="0"/>
    <x v="1"/>
    <n v="184"/>
    <n v="99"/>
    <x v="0"/>
    <n v="195"/>
    <n v="34"/>
    <n v="27"/>
    <n v="0"/>
    <n v="5"/>
    <x v="45"/>
    <m/>
    <m/>
  </r>
  <r>
    <d v="2018-06-01T00:00:00"/>
    <s v="Palermo"/>
    <x v="1"/>
    <x v="0"/>
    <n v="48"/>
    <n v="38"/>
    <x v="0"/>
    <n v="195"/>
    <n v="34"/>
    <n v="27"/>
    <n v="0"/>
    <n v="53"/>
    <x v="45"/>
    <m/>
    <m/>
  </r>
  <r>
    <d v="2018-06-01T00:00:00"/>
    <s v="Palermo"/>
    <x v="3"/>
    <x v="0"/>
    <n v="21"/>
    <n v="23"/>
    <x v="6"/>
    <n v="195"/>
    <n v="55"/>
    <n v="27"/>
    <n v="0"/>
    <n v="53"/>
    <x v="46"/>
    <m/>
    <m/>
  </r>
  <r>
    <d v="2018-06-19T00:00:00"/>
    <s v="Neapol"/>
    <x v="0"/>
    <x v="0"/>
    <n v="47"/>
    <n v="66"/>
    <x v="0"/>
    <n v="195"/>
    <n v="55"/>
    <n v="27"/>
    <n v="47"/>
    <n v="53"/>
    <x v="46"/>
    <m/>
    <m/>
  </r>
  <r>
    <d v="2018-06-19T00:00:00"/>
    <s v="Neapol"/>
    <x v="3"/>
    <x v="0"/>
    <n v="6"/>
    <n v="25"/>
    <x v="0"/>
    <n v="195"/>
    <n v="61"/>
    <n v="27"/>
    <n v="47"/>
    <n v="53"/>
    <x v="46"/>
    <m/>
    <m/>
  </r>
  <r>
    <d v="2018-06-19T00:00:00"/>
    <s v="Neapol"/>
    <x v="1"/>
    <x v="0"/>
    <n v="47"/>
    <n v="41"/>
    <x v="7"/>
    <n v="195"/>
    <n v="61"/>
    <n v="27"/>
    <n v="47"/>
    <n v="100"/>
    <x v="47"/>
    <m/>
    <m/>
  </r>
  <r>
    <d v="2018-07-11T00:00:00"/>
    <s v="Monako"/>
    <x v="2"/>
    <x v="1"/>
    <n v="192"/>
    <n v="12"/>
    <x v="0"/>
    <n v="3"/>
    <n v="61"/>
    <n v="27"/>
    <n v="47"/>
    <n v="100"/>
    <x v="47"/>
    <m/>
    <m/>
  </r>
  <r>
    <d v="2018-07-11T00:00:00"/>
    <s v="Monako"/>
    <x v="3"/>
    <x v="1"/>
    <n v="48"/>
    <n v="37"/>
    <x v="0"/>
    <n v="3"/>
    <n v="13"/>
    <n v="27"/>
    <n v="47"/>
    <n v="100"/>
    <x v="47"/>
    <m/>
    <m/>
  </r>
  <r>
    <d v="2018-07-11T00:00:00"/>
    <s v="Monako"/>
    <x v="0"/>
    <x v="0"/>
    <n v="18"/>
    <n v="62"/>
    <x v="0"/>
    <n v="3"/>
    <n v="13"/>
    <n v="27"/>
    <n v="65"/>
    <n v="100"/>
    <x v="47"/>
    <m/>
    <m/>
  </r>
  <r>
    <d v="2018-07-11T00:00:00"/>
    <s v="Monako"/>
    <x v="1"/>
    <x v="0"/>
    <n v="25"/>
    <n v="39"/>
    <x v="0"/>
    <n v="3"/>
    <n v="13"/>
    <n v="27"/>
    <n v="65"/>
    <n v="125"/>
    <x v="47"/>
    <m/>
    <m/>
  </r>
  <r>
    <d v="2018-07-11T00:00:00"/>
    <s v="Monako"/>
    <x v="4"/>
    <x v="0"/>
    <n v="2"/>
    <n v="20"/>
    <x v="8"/>
    <n v="3"/>
    <n v="13"/>
    <n v="29"/>
    <n v="65"/>
    <n v="125"/>
    <x v="48"/>
    <m/>
    <m/>
  </r>
  <r>
    <d v="2018-08-05T00:00:00"/>
    <s v="Barcelona"/>
    <x v="3"/>
    <x v="1"/>
    <n v="13"/>
    <n v="38"/>
    <x v="0"/>
    <n v="3"/>
    <n v="0"/>
    <n v="29"/>
    <n v="65"/>
    <n v="125"/>
    <x v="48"/>
    <m/>
    <m/>
  </r>
  <r>
    <d v="2018-08-05T00:00:00"/>
    <s v="Barcelona"/>
    <x v="1"/>
    <x v="1"/>
    <n v="121"/>
    <n v="63"/>
    <x v="0"/>
    <n v="3"/>
    <n v="0"/>
    <n v="29"/>
    <n v="65"/>
    <n v="4"/>
    <x v="48"/>
    <m/>
    <m/>
  </r>
  <r>
    <d v="2018-08-05T00:00:00"/>
    <s v="Barcelona"/>
    <x v="4"/>
    <x v="0"/>
    <n v="30"/>
    <n v="19"/>
    <x v="0"/>
    <n v="3"/>
    <n v="0"/>
    <n v="59"/>
    <n v="65"/>
    <n v="4"/>
    <x v="48"/>
    <m/>
    <m/>
  </r>
  <r>
    <d v="2018-08-05T00:00:00"/>
    <s v="Barcelona"/>
    <x v="2"/>
    <x v="0"/>
    <n v="46"/>
    <n v="8"/>
    <x v="9"/>
    <n v="49"/>
    <n v="0"/>
    <n v="59"/>
    <n v="65"/>
    <n v="4"/>
    <x v="49"/>
    <m/>
    <m/>
  </r>
  <r>
    <d v="2018-08-18T00:00:00"/>
    <s v="Walencja"/>
    <x v="2"/>
    <x v="1"/>
    <n v="49"/>
    <n v="11"/>
    <x v="0"/>
    <n v="0"/>
    <n v="0"/>
    <n v="59"/>
    <n v="65"/>
    <n v="4"/>
    <x v="49"/>
    <m/>
    <m/>
  </r>
  <r>
    <d v="2018-08-18T00:00:00"/>
    <s v="Walencja"/>
    <x v="0"/>
    <x v="1"/>
    <n v="61"/>
    <n v="90"/>
    <x v="0"/>
    <n v="0"/>
    <n v="0"/>
    <n v="59"/>
    <n v="4"/>
    <n v="4"/>
    <x v="49"/>
    <m/>
    <m/>
  </r>
  <r>
    <d v="2018-08-18T00:00:00"/>
    <s v="Walencja"/>
    <x v="4"/>
    <x v="0"/>
    <n v="19"/>
    <n v="22"/>
    <x v="0"/>
    <n v="0"/>
    <n v="0"/>
    <n v="78"/>
    <n v="4"/>
    <n v="4"/>
    <x v="49"/>
    <m/>
    <m/>
  </r>
  <r>
    <d v="2018-08-18T00:00:00"/>
    <s v="Walencja"/>
    <x v="1"/>
    <x v="0"/>
    <n v="22"/>
    <n v="44"/>
    <x v="10"/>
    <n v="0"/>
    <n v="0"/>
    <n v="78"/>
    <n v="4"/>
    <n v="26"/>
    <x v="50"/>
    <m/>
    <m/>
  </r>
  <r>
    <d v="2018-09-04T00:00:00"/>
    <s v="Algier"/>
    <x v="3"/>
    <x v="0"/>
    <n v="9"/>
    <n v="25"/>
    <x v="0"/>
    <n v="0"/>
    <n v="9"/>
    <n v="78"/>
    <n v="4"/>
    <n v="26"/>
    <x v="50"/>
    <m/>
    <m/>
  </r>
  <r>
    <d v="2018-09-04T00:00:00"/>
    <s v="Algier"/>
    <x v="0"/>
    <x v="1"/>
    <n v="4"/>
    <n v="94"/>
    <x v="0"/>
    <n v="0"/>
    <n v="9"/>
    <n v="78"/>
    <n v="0"/>
    <n v="26"/>
    <x v="50"/>
    <m/>
    <m/>
  </r>
  <r>
    <d v="2018-09-04T00:00:00"/>
    <s v="Algier"/>
    <x v="4"/>
    <x v="0"/>
    <n v="8"/>
    <n v="21"/>
    <x v="0"/>
    <n v="0"/>
    <n v="9"/>
    <n v="86"/>
    <n v="0"/>
    <n v="26"/>
    <x v="50"/>
    <m/>
    <m/>
  </r>
  <r>
    <d v="2018-09-04T00:00:00"/>
    <s v="Algier"/>
    <x v="2"/>
    <x v="0"/>
    <n v="47"/>
    <n v="8"/>
    <x v="1"/>
    <n v="47"/>
    <n v="9"/>
    <n v="86"/>
    <n v="0"/>
    <n v="26"/>
    <x v="51"/>
    <m/>
    <m/>
  </r>
  <r>
    <d v="2018-09-19T00:00:00"/>
    <s v="Tunis"/>
    <x v="4"/>
    <x v="1"/>
    <n v="82"/>
    <n v="29"/>
    <x v="0"/>
    <n v="47"/>
    <n v="9"/>
    <n v="4"/>
    <n v="0"/>
    <n v="26"/>
    <x v="51"/>
    <m/>
    <m/>
  </r>
  <r>
    <d v="2018-09-19T00:00:00"/>
    <s v="Tunis"/>
    <x v="1"/>
    <x v="1"/>
    <n v="26"/>
    <n v="58"/>
    <x v="0"/>
    <n v="47"/>
    <n v="9"/>
    <n v="4"/>
    <n v="0"/>
    <n v="0"/>
    <x v="51"/>
    <m/>
    <m/>
  </r>
  <r>
    <d v="2018-09-19T00:00:00"/>
    <s v="Tunis"/>
    <x v="2"/>
    <x v="0"/>
    <n v="24"/>
    <n v="9"/>
    <x v="0"/>
    <n v="71"/>
    <n v="9"/>
    <n v="4"/>
    <n v="0"/>
    <n v="0"/>
    <x v="51"/>
    <m/>
    <m/>
  </r>
  <r>
    <d v="2018-09-19T00:00:00"/>
    <s v="Tunis"/>
    <x v="3"/>
    <x v="0"/>
    <n v="36"/>
    <n v="26"/>
    <x v="0"/>
    <n v="71"/>
    <n v="45"/>
    <n v="4"/>
    <n v="0"/>
    <n v="0"/>
    <x v="51"/>
    <m/>
    <m/>
  </r>
  <r>
    <d v="2018-09-19T00:00:00"/>
    <s v="Tunis"/>
    <x v="0"/>
    <x v="0"/>
    <n v="6"/>
    <n v="68"/>
    <x v="11"/>
    <n v="71"/>
    <n v="45"/>
    <n v="4"/>
    <n v="6"/>
    <n v="0"/>
    <x v="52"/>
    <m/>
    <m/>
  </r>
  <r>
    <d v="2018-10-08T00:00:00"/>
    <s v="Benghazi"/>
    <x v="3"/>
    <x v="1"/>
    <n v="45"/>
    <n v="36"/>
    <x v="0"/>
    <n v="71"/>
    <n v="0"/>
    <n v="4"/>
    <n v="6"/>
    <n v="0"/>
    <x v="52"/>
    <m/>
    <m/>
  </r>
  <r>
    <d v="2018-10-08T00:00:00"/>
    <s v="Benghazi"/>
    <x v="2"/>
    <x v="0"/>
    <n v="18"/>
    <n v="8"/>
    <x v="0"/>
    <n v="89"/>
    <n v="0"/>
    <n v="4"/>
    <n v="6"/>
    <n v="0"/>
    <x v="52"/>
    <m/>
    <m/>
  </r>
  <r>
    <d v="2018-10-08T00:00:00"/>
    <s v="Benghazi"/>
    <x v="1"/>
    <x v="0"/>
    <n v="20"/>
    <n v="41"/>
    <x v="3"/>
    <n v="89"/>
    <n v="0"/>
    <n v="4"/>
    <n v="6"/>
    <n v="20"/>
    <x v="53"/>
    <m/>
    <m/>
  </r>
  <r>
    <d v="2018-11-03T00:00:00"/>
    <s v="Aleksandria"/>
    <x v="4"/>
    <x v="1"/>
    <n v="4"/>
    <n v="32"/>
    <x v="0"/>
    <n v="89"/>
    <n v="0"/>
    <n v="0"/>
    <n v="6"/>
    <n v="20"/>
    <x v="53"/>
    <m/>
    <m/>
  </r>
  <r>
    <d v="2018-11-03T00:00:00"/>
    <s v="Aleksandria"/>
    <x v="1"/>
    <x v="0"/>
    <n v="48"/>
    <n v="37"/>
    <x v="4"/>
    <n v="89"/>
    <n v="0"/>
    <n v="0"/>
    <n v="6"/>
    <n v="68"/>
    <x v="54"/>
    <m/>
    <m/>
  </r>
  <r>
    <d v="2018-11-24T00:00:00"/>
    <s v="Bejrut"/>
    <x v="1"/>
    <x v="1"/>
    <n v="64"/>
    <n v="61"/>
    <x v="0"/>
    <n v="89"/>
    <n v="0"/>
    <n v="0"/>
    <n v="6"/>
    <n v="4"/>
    <x v="54"/>
    <m/>
    <m/>
  </r>
  <r>
    <d v="2018-11-24T00:00:00"/>
    <s v="Bejrut"/>
    <x v="0"/>
    <x v="0"/>
    <n v="43"/>
    <n v="63"/>
    <x v="0"/>
    <n v="89"/>
    <n v="0"/>
    <n v="0"/>
    <n v="49"/>
    <n v="4"/>
    <x v="54"/>
    <m/>
    <m/>
  </r>
  <r>
    <d v="2018-11-24T00:00:00"/>
    <s v="Bejrut"/>
    <x v="3"/>
    <x v="0"/>
    <n v="24"/>
    <n v="24"/>
    <x v="5"/>
    <n v="89"/>
    <n v="24"/>
    <n v="0"/>
    <n v="49"/>
    <n v="4"/>
    <x v="55"/>
    <m/>
    <m/>
  </r>
  <r>
    <d v="2018-12-18T00:00:00"/>
    <s v="Palermo"/>
    <x v="1"/>
    <x v="1"/>
    <n v="4"/>
    <n v="62"/>
    <x v="0"/>
    <n v="89"/>
    <n v="24"/>
    <n v="0"/>
    <n v="49"/>
    <n v="0"/>
    <x v="55"/>
    <m/>
    <m/>
  </r>
  <r>
    <d v="2018-12-18T00:00:00"/>
    <s v="Palermo"/>
    <x v="4"/>
    <x v="0"/>
    <n v="35"/>
    <n v="19"/>
    <x v="0"/>
    <n v="89"/>
    <n v="24"/>
    <n v="35"/>
    <n v="49"/>
    <n v="0"/>
    <x v="55"/>
    <m/>
    <m/>
  </r>
  <r>
    <d v="2018-12-18T00:00:00"/>
    <s v="Palermo"/>
    <x v="2"/>
    <x v="0"/>
    <n v="41"/>
    <n v="8"/>
    <x v="0"/>
    <n v="130"/>
    <n v="24"/>
    <n v="35"/>
    <n v="49"/>
    <n v="0"/>
    <x v="55"/>
    <m/>
    <m/>
  </r>
  <r>
    <d v="2018-12-18T00:00:00"/>
    <s v="Palermo"/>
    <x v="0"/>
    <x v="0"/>
    <n v="23"/>
    <n v="61"/>
    <x v="0"/>
    <n v="130"/>
    <n v="24"/>
    <n v="35"/>
    <n v="72"/>
    <n v="0"/>
    <x v="55"/>
    <m/>
    <m/>
  </r>
  <r>
    <d v="2018-12-18T00:00:00"/>
    <s v="Palermo"/>
    <x v="3"/>
    <x v="0"/>
    <n v="46"/>
    <n v="23"/>
    <x v="12"/>
    <n v="130"/>
    <n v="70"/>
    <n v="35"/>
    <n v="72"/>
    <n v="0"/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46B36-B120-4363-943B-172CD31E5B02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9" firstHeaderRow="0" firstDataRow="1" firstDataCol="1"/>
  <pivotFields count="18">
    <pivotField dataField="1" numFmtId="14" showAll="0"/>
    <pivotField showAll="0"/>
    <pivotField axis="axisRow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58">
        <item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</pivotFields>
  <rowFields count="1">
    <field x="2"/>
  </rowFields>
  <rowItems count="6">
    <i>
      <x v="3"/>
    </i>
    <i>
      <x v="4"/>
    </i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le ton" fld="4" baseField="0" baseItem="0"/>
    <dataField name="Liczba z da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A365F-E5D7-4E5A-A730-3642DD9F74DB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8">
    <pivotField numFmtId="14" showAll="0"/>
    <pivotField showAll="0"/>
    <pivotField showAll="0"/>
    <pivotField showAll="0"/>
    <pivotField showAll="0"/>
    <pivotField showAll="0"/>
    <pivotField axis="axisPage" dataField="1" multipleItemSelectionAllowed="1" showAll="0">
      <items count="21">
        <item h="1" x="0"/>
        <item h="1" m="1" x="13"/>
        <item h="1" m="1" x="15"/>
        <item h="1" m="1" x="18"/>
        <item h="1" m="1" x="14"/>
        <item h="1" x="6"/>
        <item h="1" x="11"/>
        <item h="1" m="1" x="19"/>
        <item x="7"/>
        <item m="1" x="17"/>
        <item x="8"/>
        <item x="3"/>
        <item m="1" x="16"/>
        <item h="1" x="1"/>
        <item h="1" x="2"/>
        <item h="1" x="4"/>
        <item x="5"/>
        <item h="1" x="9"/>
        <item h="1" x="10"/>
        <item h="1" x="12"/>
        <item t="default"/>
      </items>
    </pivotField>
    <pivotField showAll="0"/>
    <pivotField showAll="0"/>
    <pivotField showAll="0"/>
    <pivotField showAll="0"/>
    <pivotField showAll="0"/>
    <pivotField numFmtId="164" showAll="0">
      <items count="58">
        <item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</pivotFields>
  <rowItems count="1">
    <i/>
  </rowItems>
  <colItems count="1">
    <i/>
  </colItems>
  <pageFields count="1">
    <pageField fld="6" hier="-1"/>
  </pageFields>
  <dataFields count="1">
    <dataField name="Liczba z ilość dni na morzu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35930-2552-4B47-B38C-A3E67B17B276}" name="Tabela przestawna3" cacheId="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A3:C39" firstHeaderRow="1" firstDataRow="2" firstDataCol="1" rowPageCount="1" colPageCount="1"/>
  <pivotFields count="18">
    <pivotField numFmtId="14" showAll="0" defaultSubtotal="0"/>
    <pivotField showAll="0" defaultSubtotal="0"/>
    <pivotField axis="axisPage" showAll="0" defaultSubtotal="0">
      <items count="5">
        <item x="2"/>
        <item x="3"/>
        <item x="4"/>
        <item x="0"/>
        <item x="1"/>
      </items>
    </pivotField>
    <pivotField axis="axisCol" showAll="0" defaultSubtotal="0">
      <items count="2">
        <item x="1"/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numFmtId="164" showAll="0" defaultSubtotal="0">
      <items count="57">
        <item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showAll="0" defaultSubtotal="0"/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</items>
    </pivotField>
  </pivotFields>
  <rowFields count="1">
    <field x="12"/>
  </rowFields>
  <rowItems count="35">
    <i>
      <x v="1"/>
    </i>
    <i>
      <x v="2"/>
    </i>
    <i>
      <x v="3"/>
    </i>
    <i>
      <x v="5"/>
    </i>
    <i>
      <x v="7"/>
    </i>
    <i>
      <x v="8"/>
    </i>
    <i>
      <x v="10"/>
    </i>
    <i>
      <x v="11"/>
    </i>
    <i>
      <x v="13"/>
    </i>
    <i>
      <x v="14"/>
    </i>
    <i>
      <x v="15"/>
    </i>
    <i>
      <x v="18"/>
    </i>
    <i>
      <x v="21"/>
    </i>
    <i>
      <x v="23"/>
    </i>
    <i>
      <x v="24"/>
    </i>
    <i>
      <x v="26"/>
    </i>
    <i>
      <x v="27"/>
    </i>
    <i>
      <x v="28"/>
    </i>
    <i>
      <x v="31"/>
    </i>
    <i>
      <x v="33"/>
    </i>
    <i>
      <x v="34"/>
    </i>
    <i>
      <x v="35"/>
    </i>
    <i>
      <x v="37"/>
    </i>
    <i>
      <x v="39"/>
    </i>
    <i>
      <x v="41"/>
    </i>
    <i>
      <x v="42"/>
    </i>
    <i>
      <x v="44"/>
    </i>
    <i>
      <x v="46"/>
    </i>
    <i>
      <x v="48"/>
    </i>
    <i>
      <x v="49"/>
    </i>
    <i>
      <x v="51"/>
    </i>
    <i>
      <x v="52"/>
    </i>
    <i>
      <x v="54"/>
    </i>
    <i>
      <x v="55"/>
    </i>
    <i>
      <x v="56"/>
    </i>
  </rowItems>
  <colFields count="1">
    <field x="3"/>
  </colFields>
  <colItems count="2">
    <i>
      <x/>
    </i>
    <i>
      <x v="1"/>
    </i>
  </colItems>
  <pageFields count="1">
    <pageField fld="2" item="4" hier="-1"/>
  </pageField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DFF49-4E7D-43B0-BF2F-420C4570E5E1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/>
  <pivotFields count="18">
    <pivotField numFmtId="14" showAll="0"/>
    <pivotField showAll="0"/>
    <pivotField axis="axisRow" showAll="0" sortType="descending">
      <items count="6">
        <item x="2"/>
        <item x="3"/>
        <item x="4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58">
        <item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</pivotFields>
  <rowFields count="1">
    <field x="2"/>
  </rowFields>
  <rowItems count="6">
    <i>
      <x v="3"/>
    </i>
    <i>
      <x v="4"/>
    </i>
    <i>
      <x v="2"/>
    </i>
    <i>
      <x/>
    </i>
    <i>
      <x v="1"/>
    </i>
    <i t="grand">
      <x/>
    </i>
  </rowItems>
  <colItems count="1">
    <i/>
  </colItem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A2F1CE-6E29-4A7B-986E-D9C00D2B4A8B}" autoFormatId="16" applyNumberFormats="0" applyBorderFormats="0" applyFontFormats="0" applyPatternFormats="0" applyAlignmentFormats="0" applyWidthHeightFormats="0">
  <queryTableRefresh nextId="19" unboundColumnsRight="10">
    <queryTableFields count="1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B4C08-72F3-461D-9F82-0D99A6754946}" name="statek" displayName="statek" ref="A1:P204" tableType="queryTable" totalsRowCount="1">
  <autoFilter ref="A1:P203" xr:uid="{390B4C08-72F3-461D-9F82-0D99A6754946}"/>
  <tableColumns count="16">
    <tableColumn id="1" xr3:uid="{ACC455EF-FFC8-4369-8E6E-41AFF595CF0A}" uniqueName="1" name="data" queryTableFieldId="1" dataDxfId="32" totalsRowDxfId="31"/>
    <tableColumn id="2" xr3:uid="{3F969B08-CA93-45F6-ABCE-0BB972A9670A}" uniqueName="2" name="port" queryTableFieldId="2" dataDxfId="30" totalsRowDxfId="29"/>
    <tableColumn id="3" xr3:uid="{9F0BAABB-D5B6-42BC-8A55-7D65BA2EE254}" uniqueName="3" name="towar" queryTableFieldId="3" dataDxfId="28" totalsRowDxfId="27"/>
    <tableColumn id="4" xr3:uid="{ABCC3264-F5DF-482B-9FF2-46F9E0712044}" uniqueName="4" name="Z/W" queryTableFieldId="4" dataDxfId="26" totalsRowDxfId="25"/>
    <tableColumn id="5" xr3:uid="{7E62E52C-8824-4291-BF19-8FC9D7BBB3DA}" uniqueName="5" name="ile ton" queryTableFieldId="5"/>
    <tableColumn id="6" xr3:uid="{576CE742-AC26-4F56-B240-EF5869EA1C55}" uniqueName="6" name="cena za tone w talarach" queryTableFieldId="6"/>
    <tableColumn id="7" xr3:uid="{B710AF74-02C8-47F5-AE58-63EB2D45B5FF}" uniqueName="7" name="ilość dni na morzu" queryTableFieldId="7" dataDxfId="24" totalsRowDxfId="23">
      <calculatedColumnFormula>IF(A3-A2-1 = -1,0,A3-A2-1)</calculatedColumnFormula>
    </tableColumn>
    <tableColumn id="8" xr3:uid="{2A327E3C-3B46-466B-B95D-25227684836C}" uniqueName="8" name="T1" queryTableFieldId="8" dataDxfId="22" totalsRowDxfId="21"/>
    <tableColumn id="9" xr3:uid="{70C8DEB6-8FA3-4068-91FF-864A75BA4B0F}" uniqueName="9" name="T2" queryTableFieldId="9" dataDxfId="20" totalsRowDxfId="19"/>
    <tableColumn id="10" xr3:uid="{FC388940-F6B4-4848-B0D5-0ADB49AD6A3D}" uniqueName="10" name="T3" queryTableFieldId="10" dataDxfId="18" totalsRowDxfId="17"/>
    <tableColumn id="11" xr3:uid="{7CDBC0F7-ED5E-4E53-8D95-968E484E43C1}" uniqueName="11" name="T4" queryTableFieldId="11" dataDxfId="16" totalsRowDxfId="15"/>
    <tableColumn id="12" xr3:uid="{A09CA1EF-4BCC-469D-ADB4-8DFD03868B25}" uniqueName="12" name="T5" queryTableFieldId="12" dataDxfId="14" totalsRowDxfId="13"/>
    <tableColumn id="13" xr3:uid="{D3EE55DD-233E-48C1-96B1-FC2C26314F01}" uniqueName="13" name="miesiąc i rok" queryTableFieldId="13" dataDxfId="12" totalsRowDxfId="11">
      <calculatedColumnFormula>A3</calculatedColumnFormula>
    </tableColumn>
    <tableColumn id="16" xr3:uid="{681382A0-986B-46BC-A599-5EF300121C63}" uniqueName="16" name="500000" queryTableFieldId="16" dataDxfId="10" totalsRowDxfId="9">
      <calculatedColumnFormula>IF(statek[[#This Row],[Z/W]]="Z",N1-statek[[#This Row],[ile ton]]*statek[[#This Row],[cena za tone w talarach]],N1+statek[[#This Row],[ile ton]]*statek[[#This Row],[cena za tone w talarach]])</calculatedColumnFormula>
    </tableColumn>
    <tableColumn id="17" xr3:uid="{5D5E224D-15AD-4411-83B6-16785AE52A45}" uniqueName="17" name="koszt załadunku" totalsRowFunction="custom" queryTableFieldId="17" dataDxfId="8" totalsRowDxfId="7">
      <calculatedColumnFormula>IF(statek[[#This Row],[Z/W]]="Z",statek[[#This Row],[ile ton]]*statek[[#This Row],[cena za tone w talarach]],0)</calculatedColumnFormula>
      <totalsRowFormula>SUM(O2:O203)</totalsRowFormula>
    </tableColumn>
    <tableColumn id="18" xr3:uid="{6D0FFF92-8D75-4B13-8FCF-E1134C880C21}" uniqueName="18" name="kasa na koniec dnia" queryTableFieldId="18" dataDxfId="6">
      <calculatedColumnFormula>IF(A3&lt;&gt;statek[[#This Row],[data]],statek[[#This Row],[500000]],"")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5FC25F-0F45-4032-8BD8-79B6268DE499}" name="Tabela2" displayName="Tabela2" ref="A2:C3" totalsRowShown="0">
  <autoFilter ref="A2:C3" xr:uid="{605FC25F-0F45-4032-8BD8-79B6268DE499}"/>
  <tableColumns count="3">
    <tableColumn id="1" xr3:uid="{47F08546-9371-4047-81D9-69240F7E403D}" name="towar" dataDxfId="5"/>
    <tableColumn id="2" xr3:uid="{B44C1BDD-2D42-42E7-8ABF-EF6673151C7F}" name="łączna masa" dataDxfId="4"/>
    <tableColumn id="3" xr3:uid="{861ADAF3-EB90-47A1-9636-121406D430CC}" name="ilość raz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3420-C46F-41AD-8EC6-6ECE19D7D680}">
  <dimension ref="A3:C9"/>
  <sheetViews>
    <sheetView workbookViewId="0">
      <selection activeCell="A8" sqref="A8:B8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1.85546875" bestFit="1" customWidth="1"/>
  </cols>
  <sheetData>
    <row r="3" spans="1:3" x14ac:dyDescent="0.25">
      <c r="A3" s="2" t="s">
        <v>23</v>
      </c>
      <c r="B3" t="s">
        <v>25</v>
      </c>
      <c r="C3" t="s">
        <v>26</v>
      </c>
    </row>
    <row r="4" spans="1:3" x14ac:dyDescent="0.25">
      <c r="A4" s="3" t="s">
        <v>7</v>
      </c>
      <c r="B4">
        <v>1738</v>
      </c>
      <c r="C4">
        <v>45</v>
      </c>
    </row>
    <row r="5" spans="1:3" x14ac:dyDescent="0.25">
      <c r="A5" s="3" t="s">
        <v>9</v>
      </c>
      <c r="B5">
        <v>1568</v>
      </c>
      <c r="C5">
        <v>43</v>
      </c>
    </row>
    <row r="6" spans="1:3" x14ac:dyDescent="0.25">
      <c r="A6" s="3" t="s">
        <v>11</v>
      </c>
      <c r="B6">
        <v>896</v>
      </c>
      <c r="C6">
        <v>39</v>
      </c>
    </row>
    <row r="7" spans="1:3" x14ac:dyDescent="0.25">
      <c r="A7" s="3" t="s">
        <v>12</v>
      </c>
      <c r="B7">
        <v>1231</v>
      </c>
      <c r="C7">
        <v>39</v>
      </c>
    </row>
    <row r="8" spans="1:3" x14ac:dyDescent="0.25">
      <c r="A8" s="3" t="s">
        <v>10</v>
      </c>
      <c r="B8">
        <v>1110</v>
      </c>
      <c r="C8">
        <v>36</v>
      </c>
    </row>
    <row r="9" spans="1:3" x14ac:dyDescent="0.25">
      <c r="A9" s="3" t="s">
        <v>24</v>
      </c>
      <c r="B9">
        <v>6543</v>
      </c>
      <c r="C9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A0BB-0CCB-4658-9371-A3727E3584C5}">
  <dimension ref="A1:B4"/>
  <sheetViews>
    <sheetView workbookViewId="0">
      <selection activeCell="B1" sqref="B1"/>
    </sheetView>
  </sheetViews>
  <sheetFormatPr defaultRowHeight="15" x14ac:dyDescent="0.25"/>
  <cols>
    <col min="1" max="1" width="24.28515625" bestFit="1" customWidth="1"/>
    <col min="2" max="2" width="21" bestFit="1" customWidth="1"/>
  </cols>
  <sheetData>
    <row r="1" spans="1:2" x14ac:dyDescent="0.25">
      <c r="A1" s="2" t="s">
        <v>30</v>
      </c>
      <c r="B1" t="s">
        <v>32</v>
      </c>
    </row>
    <row r="3" spans="1:2" x14ac:dyDescent="0.25">
      <c r="A3" t="s">
        <v>31</v>
      </c>
    </row>
    <row r="4" spans="1:2" x14ac:dyDescent="0.25">
      <c r="A4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7BB9-34B5-40EF-886F-C53178D28ED6}">
  <dimension ref="A1:G39"/>
  <sheetViews>
    <sheetView workbookViewId="0">
      <selection activeCell="Q27" sqref="Q27"/>
    </sheetView>
  </sheetViews>
  <sheetFormatPr defaultRowHeight="15" x14ac:dyDescent="0.25"/>
  <cols>
    <col min="1" max="2" width="17.7109375" bestFit="1" customWidth="1"/>
    <col min="3" max="3" width="3" bestFit="1" customWidth="1"/>
    <col min="4" max="4" width="14.28515625" bestFit="1" customWidth="1"/>
  </cols>
  <sheetData>
    <row r="1" spans="1:7" x14ac:dyDescent="0.25">
      <c r="A1" s="2" t="s">
        <v>2</v>
      </c>
      <c r="B1" t="s">
        <v>9</v>
      </c>
    </row>
    <row r="3" spans="1:7" x14ac:dyDescent="0.25">
      <c r="A3" s="2" t="s">
        <v>25</v>
      </c>
      <c r="B3" s="2" t="s">
        <v>39</v>
      </c>
    </row>
    <row r="4" spans="1:7" x14ac:dyDescent="0.25">
      <c r="A4" s="2" t="s">
        <v>23</v>
      </c>
      <c r="B4" t="s">
        <v>14</v>
      </c>
      <c r="C4" t="s">
        <v>8</v>
      </c>
      <c r="F4" t="s">
        <v>41</v>
      </c>
      <c r="G4" t="s">
        <v>42</v>
      </c>
    </row>
    <row r="5" spans="1:7" x14ac:dyDescent="0.25">
      <c r="A5" s="12">
        <v>42370</v>
      </c>
      <c r="C5">
        <v>32</v>
      </c>
      <c r="E5" s="12">
        <v>42370</v>
      </c>
      <c r="F5">
        <v>0</v>
      </c>
      <c r="G5">
        <v>32</v>
      </c>
    </row>
    <row r="6" spans="1:7" x14ac:dyDescent="0.25">
      <c r="A6" s="12">
        <v>42385</v>
      </c>
      <c r="B6">
        <v>32</v>
      </c>
      <c r="E6" s="12">
        <v>42385</v>
      </c>
      <c r="F6">
        <v>32</v>
      </c>
      <c r="G6">
        <v>0</v>
      </c>
    </row>
    <row r="7" spans="1:7" x14ac:dyDescent="0.25">
      <c r="A7" s="12">
        <v>42393</v>
      </c>
      <c r="C7">
        <v>44</v>
      </c>
      <c r="E7" s="12">
        <v>42393</v>
      </c>
      <c r="F7">
        <v>0</v>
      </c>
      <c r="G7">
        <v>44</v>
      </c>
    </row>
    <row r="8" spans="1:7" x14ac:dyDescent="0.25">
      <c r="A8" s="12">
        <v>42440</v>
      </c>
      <c r="B8">
        <v>50</v>
      </c>
      <c r="C8">
        <v>8</v>
      </c>
      <c r="E8" s="12">
        <v>42440</v>
      </c>
      <c r="F8">
        <v>50</v>
      </c>
      <c r="G8">
        <v>8</v>
      </c>
    </row>
    <row r="9" spans="1:7" x14ac:dyDescent="0.25">
      <c r="A9" s="12">
        <v>42482</v>
      </c>
      <c r="C9">
        <v>33</v>
      </c>
      <c r="E9" s="12">
        <v>42482</v>
      </c>
      <c r="F9">
        <v>0</v>
      </c>
      <c r="G9">
        <v>33</v>
      </c>
    </row>
    <row r="10" spans="1:7" x14ac:dyDescent="0.25">
      <c r="A10" s="12">
        <v>42504</v>
      </c>
      <c r="C10">
        <v>35</v>
      </c>
      <c r="E10" s="12">
        <v>42504</v>
      </c>
      <c r="F10">
        <v>0</v>
      </c>
      <c r="G10">
        <v>35</v>
      </c>
    </row>
    <row r="11" spans="1:7" x14ac:dyDescent="0.25">
      <c r="A11" s="12">
        <v>42542</v>
      </c>
      <c r="C11">
        <v>42</v>
      </c>
      <c r="E11" s="12">
        <v>42542</v>
      </c>
      <c r="F11">
        <v>0</v>
      </c>
      <c r="G11">
        <v>42</v>
      </c>
    </row>
    <row r="12" spans="1:7" x14ac:dyDescent="0.25">
      <c r="A12" s="12">
        <v>42559</v>
      </c>
      <c r="C12">
        <v>35</v>
      </c>
      <c r="E12" s="12">
        <v>42559</v>
      </c>
      <c r="F12">
        <v>0</v>
      </c>
      <c r="G12">
        <v>35</v>
      </c>
    </row>
    <row r="13" spans="1:7" x14ac:dyDescent="0.25">
      <c r="A13" s="12">
        <v>42593</v>
      </c>
      <c r="B13">
        <v>191</v>
      </c>
      <c r="C13">
        <v>48</v>
      </c>
      <c r="E13" s="12">
        <v>42593</v>
      </c>
      <c r="F13">
        <v>191</v>
      </c>
      <c r="G13">
        <v>48</v>
      </c>
    </row>
    <row r="14" spans="1:7" x14ac:dyDescent="0.25">
      <c r="A14" s="12">
        <v>42619</v>
      </c>
      <c r="B14">
        <v>4</v>
      </c>
      <c r="E14" s="12">
        <v>42619</v>
      </c>
      <c r="F14">
        <v>4</v>
      </c>
      <c r="G14">
        <v>0</v>
      </c>
    </row>
    <row r="15" spans="1:7" x14ac:dyDescent="0.25">
      <c r="A15" s="12">
        <v>42640</v>
      </c>
      <c r="C15">
        <v>44</v>
      </c>
      <c r="E15" s="12">
        <v>42640</v>
      </c>
      <c r="F15">
        <v>0</v>
      </c>
      <c r="G15">
        <v>44</v>
      </c>
    </row>
    <row r="16" spans="1:7" x14ac:dyDescent="0.25">
      <c r="A16" s="12">
        <v>42704</v>
      </c>
      <c r="C16">
        <v>30</v>
      </c>
      <c r="E16" s="12">
        <v>42704</v>
      </c>
      <c r="F16">
        <v>0</v>
      </c>
      <c r="G16">
        <v>30</v>
      </c>
    </row>
    <row r="17" spans="1:7" x14ac:dyDescent="0.25">
      <c r="A17" s="12">
        <v>42759</v>
      </c>
      <c r="B17">
        <v>112</v>
      </c>
      <c r="C17">
        <v>39</v>
      </c>
      <c r="E17" s="12">
        <v>42759</v>
      </c>
      <c r="F17">
        <v>112</v>
      </c>
      <c r="G17">
        <v>39</v>
      </c>
    </row>
    <row r="18" spans="1:7" x14ac:dyDescent="0.25">
      <c r="A18" s="12">
        <v>42793</v>
      </c>
      <c r="B18">
        <v>1</v>
      </c>
      <c r="E18" s="12">
        <v>42793</v>
      </c>
      <c r="F18">
        <v>1</v>
      </c>
      <c r="G18">
        <v>0</v>
      </c>
    </row>
    <row r="19" spans="1:7" x14ac:dyDescent="0.25">
      <c r="A19" s="12">
        <v>42819</v>
      </c>
      <c r="C19">
        <v>35</v>
      </c>
      <c r="E19" s="12">
        <v>42819</v>
      </c>
      <c r="F19">
        <v>0</v>
      </c>
      <c r="G19">
        <v>35</v>
      </c>
    </row>
    <row r="20" spans="1:7" x14ac:dyDescent="0.25">
      <c r="A20" s="12">
        <v>42864</v>
      </c>
      <c r="C20">
        <v>34</v>
      </c>
      <c r="E20" s="12">
        <v>42864</v>
      </c>
      <c r="F20">
        <v>0</v>
      </c>
      <c r="G20">
        <v>34</v>
      </c>
    </row>
    <row r="21" spans="1:7" x14ac:dyDescent="0.25">
      <c r="A21" s="12">
        <v>42882</v>
      </c>
      <c r="B21">
        <v>68</v>
      </c>
      <c r="E21" s="12">
        <v>42882</v>
      </c>
      <c r="F21">
        <v>68</v>
      </c>
      <c r="G21">
        <v>0</v>
      </c>
    </row>
    <row r="22" spans="1:7" x14ac:dyDescent="0.25">
      <c r="A22" s="12">
        <v>42904</v>
      </c>
      <c r="C22">
        <v>8</v>
      </c>
      <c r="E22" s="12">
        <v>42904</v>
      </c>
      <c r="F22">
        <v>0</v>
      </c>
      <c r="G22">
        <v>8</v>
      </c>
    </row>
    <row r="23" spans="1:7" x14ac:dyDescent="0.25">
      <c r="A23" s="12">
        <v>42959</v>
      </c>
      <c r="B23">
        <v>48</v>
      </c>
      <c r="C23">
        <v>42</v>
      </c>
      <c r="E23" s="12">
        <v>42959</v>
      </c>
      <c r="F23">
        <v>48</v>
      </c>
      <c r="G23">
        <v>42</v>
      </c>
    </row>
    <row r="24" spans="1:7" x14ac:dyDescent="0.25">
      <c r="A24" s="12">
        <v>42993</v>
      </c>
      <c r="C24">
        <v>4</v>
      </c>
      <c r="E24" s="12">
        <v>42993</v>
      </c>
      <c r="F24">
        <v>0</v>
      </c>
      <c r="G24">
        <v>4</v>
      </c>
    </row>
    <row r="25" spans="1:7" x14ac:dyDescent="0.25">
      <c r="A25" s="12">
        <v>43019</v>
      </c>
      <c r="B25">
        <v>6</v>
      </c>
      <c r="E25" s="12">
        <v>43019</v>
      </c>
      <c r="F25">
        <v>6</v>
      </c>
      <c r="G25">
        <v>0</v>
      </c>
    </row>
    <row r="26" spans="1:7" x14ac:dyDescent="0.25">
      <c r="A26" s="12">
        <v>43040</v>
      </c>
      <c r="B26">
        <v>1</v>
      </c>
      <c r="E26" s="12">
        <v>43040</v>
      </c>
      <c r="F26">
        <v>1</v>
      </c>
      <c r="G26">
        <v>0</v>
      </c>
    </row>
    <row r="27" spans="1:7" x14ac:dyDescent="0.25">
      <c r="A27" s="12">
        <v>43082</v>
      </c>
      <c r="C27">
        <v>12</v>
      </c>
      <c r="E27" s="12">
        <v>43082</v>
      </c>
      <c r="F27">
        <v>0</v>
      </c>
      <c r="G27">
        <v>12</v>
      </c>
    </row>
    <row r="28" spans="1:7" x14ac:dyDescent="0.25">
      <c r="A28" s="12">
        <v>43129</v>
      </c>
      <c r="B28">
        <v>22</v>
      </c>
      <c r="C28">
        <v>10</v>
      </c>
      <c r="E28" s="12">
        <v>43129</v>
      </c>
      <c r="F28">
        <v>22</v>
      </c>
      <c r="G28">
        <v>10</v>
      </c>
    </row>
    <row r="29" spans="1:7" x14ac:dyDescent="0.25">
      <c r="A29" s="12">
        <v>43147</v>
      </c>
      <c r="C29">
        <v>34</v>
      </c>
      <c r="E29" s="12">
        <v>43147</v>
      </c>
      <c r="F29">
        <v>0</v>
      </c>
      <c r="G29">
        <v>34</v>
      </c>
    </row>
    <row r="30" spans="1:7" x14ac:dyDescent="0.25">
      <c r="A30" s="12">
        <v>43162</v>
      </c>
      <c r="B30">
        <v>34</v>
      </c>
      <c r="E30" s="12">
        <v>43162</v>
      </c>
      <c r="F30">
        <v>34</v>
      </c>
      <c r="G30">
        <v>0</v>
      </c>
    </row>
    <row r="31" spans="1:7" x14ac:dyDescent="0.25">
      <c r="A31" s="12">
        <v>43207</v>
      </c>
      <c r="C31">
        <v>5</v>
      </c>
      <c r="E31" s="12">
        <v>43207</v>
      </c>
      <c r="F31">
        <v>0</v>
      </c>
      <c r="G31">
        <v>5</v>
      </c>
    </row>
    <row r="32" spans="1:7" x14ac:dyDescent="0.25">
      <c r="A32" s="12">
        <v>43252</v>
      </c>
      <c r="C32">
        <v>48</v>
      </c>
      <c r="E32" s="12">
        <v>43252</v>
      </c>
      <c r="F32">
        <v>0</v>
      </c>
      <c r="G32">
        <v>48</v>
      </c>
    </row>
    <row r="33" spans="1:7" x14ac:dyDescent="0.25">
      <c r="A33" s="12">
        <v>43292</v>
      </c>
      <c r="C33">
        <v>72</v>
      </c>
      <c r="E33" s="12">
        <v>43292</v>
      </c>
      <c r="F33">
        <v>0</v>
      </c>
      <c r="G33">
        <v>72</v>
      </c>
    </row>
    <row r="34" spans="1:7" x14ac:dyDescent="0.25">
      <c r="A34" s="12">
        <v>43317</v>
      </c>
      <c r="B34">
        <v>121</v>
      </c>
      <c r="E34" s="12">
        <v>43317</v>
      </c>
      <c r="F34">
        <v>121</v>
      </c>
      <c r="G34">
        <v>0</v>
      </c>
    </row>
    <row r="35" spans="1:7" x14ac:dyDescent="0.25">
      <c r="A35" s="12">
        <v>43347</v>
      </c>
      <c r="C35">
        <v>22</v>
      </c>
      <c r="E35" s="12">
        <v>43347</v>
      </c>
      <c r="F35">
        <v>0</v>
      </c>
      <c r="G35">
        <v>22</v>
      </c>
    </row>
    <row r="36" spans="1:7" x14ac:dyDescent="0.25">
      <c r="A36" s="12">
        <v>43362</v>
      </c>
      <c r="B36">
        <v>26</v>
      </c>
      <c r="E36" s="12">
        <v>43362</v>
      </c>
      <c r="F36">
        <v>26</v>
      </c>
      <c r="G36">
        <v>0</v>
      </c>
    </row>
    <row r="37" spans="1:7" x14ac:dyDescent="0.25">
      <c r="A37" s="12">
        <v>43407</v>
      </c>
      <c r="C37">
        <v>20</v>
      </c>
      <c r="E37" s="12">
        <v>43407</v>
      </c>
      <c r="F37">
        <v>0</v>
      </c>
      <c r="G37">
        <v>20</v>
      </c>
    </row>
    <row r="38" spans="1:7" x14ac:dyDescent="0.25">
      <c r="A38" s="12">
        <v>43428</v>
      </c>
      <c r="B38">
        <v>64</v>
      </c>
      <c r="C38">
        <v>48</v>
      </c>
      <c r="E38" s="12">
        <v>43428</v>
      </c>
      <c r="F38">
        <v>64</v>
      </c>
      <c r="G38">
        <v>48</v>
      </c>
    </row>
    <row r="39" spans="1:7" x14ac:dyDescent="0.25">
      <c r="A39" s="12">
        <v>43452</v>
      </c>
      <c r="B39">
        <v>4</v>
      </c>
      <c r="E39" s="12">
        <v>43452</v>
      </c>
      <c r="F39">
        <v>4</v>
      </c>
      <c r="G39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92EC-7068-4C05-B682-7BA6B11912B9}">
  <dimension ref="A1:V204"/>
  <sheetViews>
    <sheetView zoomScale="70" zoomScaleNormal="70" workbookViewId="0">
      <selection activeCell="V6" sqref="V6"/>
    </sheetView>
  </sheetViews>
  <sheetFormatPr defaultRowHeight="15" x14ac:dyDescent="0.25"/>
  <cols>
    <col min="1" max="1" width="12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19.28515625" bestFit="1" customWidth="1"/>
    <col min="13" max="13" width="15.42578125" style="9" bestFit="1" customWidth="1"/>
    <col min="15" max="15" width="15" customWidth="1"/>
    <col min="16" max="16" width="27.85546875" bestFit="1" customWidth="1"/>
    <col min="21" max="21" width="34.85546875" bestFit="1" customWidth="1"/>
    <col min="22" max="22" width="11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</v>
      </c>
      <c r="H1" t="s">
        <v>10</v>
      </c>
      <c r="I1" t="s">
        <v>11</v>
      </c>
      <c r="J1" t="s">
        <v>12</v>
      </c>
      <c r="K1" t="s">
        <v>7</v>
      </c>
      <c r="L1" t="s">
        <v>9</v>
      </c>
      <c r="M1" s="9" t="s">
        <v>40</v>
      </c>
      <c r="N1" t="s">
        <v>43</v>
      </c>
      <c r="O1" t="s">
        <v>44</v>
      </c>
      <c r="P1" t="s">
        <v>50</v>
      </c>
    </row>
    <row r="2" spans="1:22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f>IF(A3-A2-1 = -1,0,A3-A2-1)</f>
        <v>0</v>
      </c>
      <c r="H2">
        <v>0</v>
      </c>
      <c r="I2">
        <v>0</v>
      </c>
      <c r="J2">
        <v>0</v>
      </c>
      <c r="K2">
        <v>3</v>
      </c>
      <c r="L2">
        <v>0</v>
      </c>
      <c r="M2" s="9">
        <f t="shared" ref="M2:M65" si="0">A3</f>
        <v>42370</v>
      </c>
      <c r="N2">
        <f>IF(statek[[#This Row],[Z/W]]="Z",N1-statek[[#This Row],[ile ton]]*statek[[#This Row],[cena za tone w talarach]],N1+statek[[#This Row],[ile ton]]*statek[[#This Row],[cena za tone w talarach]])</f>
        <v>499760</v>
      </c>
      <c r="O2">
        <f>IF(statek[[#This Row],[Z/W]]="Z",statek[[#This Row],[ile ton]]*statek[[#This Row],[cena za tone w talarach]],0)</f>
        <v>240</v>
      </c>
      <c r="P2" t="str">
        <f>IF(A3&lt;&gt;statek[[#This Row],[data]],statek[[#This Row],[500000]],"")</f>
        <v/>
      </c>
      <c r="U2" t="s">
        <v>49</v>
      </c>
    </row>
    <row r="3" spans="1:22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 t="shared" ref="G3:G66" si="1">IF(A4-A3-1 = -1,0,A4-A3-1)</f>
        <v>0</v>
      </c>
      <c r="H3">
        <f>IF(statek[[#This Row],[towar]] = "T1",IF(statek[[#This Row],[Z/W]] = "Z",H2+statek[[#This Row],[ile ton]],H2-statek[[#This Row],[ile ton]]),H2)</f>
        <v>0</v>
      </c>
      <c r="I3">
        <f>IF(statek[[#This Row],[towar]] = "T2",IF(statek[[#This Row],[Z/W]] = "Z",I2+statek[[#This Row],[ile ton]],I2-statek[[#This Row],[ile ton]]),I2)</f>
        <v>0</v>
      </c>
      <c r="J3">
        <f>IF(statek[[#This Row],[towar]] = "T3",IF(statek[[#This Row],[Z/W]] = "Z",J2+statek[[#This Row],[ile ton]],J2-statek[[#This Row],[ile ton]]),J2)</f>
        <v>0</v>
      </c>
      <c r="K3">
        <f>IF(statek[[#This Row],[towar]] = "T4",IF(statek[[#This Row],[Z/W]] = "Z",K2+statek[[#This Row],[ile ton]],K2-statek[[#This Row],[ile ton]]),K2)</f>
        <v>3</v>
      </c>
      <c r="L3">
        <f>IF(statek[[#This Row],[towar]] = "T5",IF(statek[[#This Row],[Z/W]] = "Z",L2+statek[[#This Row],[ile ton]],L2-statek[[#This Row],[ile ton]]),L2)</f>
        <v>32</v>
      </c>
      <c r="M3" s="9">
        <f t="shared" si="0"/>
        <v>42370</v>
      </c>
      <c r="N3">
        <f>IF(statek[[#This Row],[Z/W]]="Z",N2-statek[[#This Row],[ile ton]]*statek[[#This Row],[cena za tone w talarach]],N2+statek[[#This Row],[ile ton]]*statek[[#This Row],[cena za tone w talarach]])</f>
        <v>498160</v>
      </c>
      <c r="O3">
        <f>IF(statek[[#This Row],[Z/W]]="Z",statek[[#This Row],[ile ton]]*statek[[#This Row],[cena za tone w talarach]],0)</f>
        <v>1600</v>
      </c>
      <c r="P3" t="str">
        <f>IF(A4&lt;&gt;statek[[#This Row],[data]],statek[[#This Row],[500000]],"")</f>
        <v/>
      </c>
      <c r="U3" t="s">
        <v>52</v>
      </c>
      <c r="V3">
        <f>MAX(P:P)</f>
        <v>550079</v>
      </c>
    </row>
    <row r="4" spans="1:22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si="1"/>
        <v>0</v>
      </c>
      <c r="H4">
        <f>IF(statek[[#This Row],[towar]] = "T1",IF(statek[[#This Row],[Z/W]] = "Z",H3+statek[[#This Row],[ile ton]],H3-statek[[#This Row],[ile ton]]),H3)</f>
        <v>38</v>
      </c>
      <c r="I4">
        <f>IF(statek[[#This Row],[towar]] = "T2",IF(statek[[#This Row],[Z/W]] = "Z",I3+statek[[#This Row],[ile ton]],I3-statek[[#This Row],[ile ton]]),I3)</f>
        <v>0</v>
      </c>
      <c r="J4">
        <f>IF(statek[[#This Row],[towar]] = "T3",IF(statek[[#This Row],[Z/W]] = "Z",J3+statek[[#This Row],[ile ton]],J3-statek[[#This Row],[ile ton]]),J3)</f>
        <v>0</v>
      </c>
      <c r="K4">
        <f>IF(statek[[#This Row],[towar]] = "T4",IF(statek[[#This Row],[Z/W]] = "Z",K3+statek[[#This Row],[ile ton]],K3-statek[[#This Row],[ile ton]]),K3)</f>
        <v>3</v>
      </c>
      <c r="L4">
        <f>IF(statek[[#This Row],[towar]] = "T5",IF(statek[[#This Row],[Z/W]] = "Z",L3+statek[[#This Row],[ile ton]],L3-statek[[#This Row],[ile ton]]),L3)</f>
        <v>32</v>
      </c>
      <c r="M4" s="9">
        <f t="shared" si="0"/>
        <v>42370</v>
      </c>
      <c r="N4">
        <f>IF(statek[[#This Row],[Z/W]]="Z",N3-statek[[#This Row],[ile ton]]*statek[[#This Row],[cena za tone w talarach]],N3+statek[[#This Row],[ile ton]]*statek[[#This Row],[cena za tone w talarach]])</f>
        <v>497780</v>
      </c>
      <c r="O4">
        <f>IF(statek[[#This Row],[Z/W]]="Z",statek[[#This Row],[ile ton]]*statek[[#This Row],[cena za tone w talarach]],0)</f>
        <v>380</v>
      </c>
      <c r="P4" t="str">
        <f>IF(A5&lt;&gt;statek[[#This Row],[data]],statek[[#This Row],[500000]],"")</f>
        <v/>
      </c>
    </row>
    <row r="5" spans="1:22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0</v>
      </c>
      <c r="H5">
        <f>IF(statek[[#This Row],[towar]] = "T1",IF(statek[[#This Row],[Z/W]] = "Z",H4+statek[[#This Row],[ile ton]],H4-statek[[#This Row],[ile ton]]),H4)</f>
        <v>38</v>
      </c>
      <c r="I5">
        <f>IF(statek[[#This Row],[towar]] = "T2",IF(statek[[#This Row],[Z/W]] = "Z",I4+statek[[#This Row],[ile ton]],I4-statek[[#This Row],[ile ton]]),I4)</f>
        <v>33</v>
      </c>
      <c r="J5">
        <f>IF(statek[[#This Row],[towar]] = "T3",IF(statek[[#This Row],[Z/W]] = "Z",J4+statek[[#This Row],[ile ton]],J4-statek[[#This Row],[ile ton]]),J4)</f>
        <v>0</v>
      </c>
      <c r="K5">
        <f>IF(statek[[#This Row],[towar]] = "T4",IF(statek[[#This Row],[Z/W]] = "Z",K4+statek[[#This Row],[ile ton]],K4-statek[[#This Row],[ile ton]]),K4)</f>
        <v>3</v>
      </c>
      <c r="L5">
        <f>IF(statek[[#This Row],[towar]] = "T5",IF(statek[[#This Row],[Z/W]] = "Z",L4+statek[[#This Row],[ile ton]],L4-statek[[#This Row],[ile ton]]),L4)</f>
        <v>32</v>
      </c>
      <c r="M5" s="9">
        <f t="shared" si="0"/>
        <v>42370</v>
      </c>
      <c r="N5">
        <f>IF(statek[[#This Row],[Z/W]]="Z",N4-statek[[#This Row],[ile ton]]*statek[[#This Row],[cena za tone w talarach]],N4+statek[[#This Row],[ile ton]]*statek[[#This Row],[cena za tone w talarach]])</f>
        <v>496790</v>
      </c>
      <c r="O5">
        <f>IF(statek[[#This Row],[Z/W]]="Z",statek[[#This Row],[ile ton]]*statek[[#This Row],[cena za tone w talarach]],0)</f>
        <v>990</v>
      </c>
      <c r="P5" t="str">
        <f>IF(A6&lt;&gt;statek[[#This Row],[data]],statek[[#This Row],[500000]],"")</f>
        <v/>
      </c>
      <c r="U5" t="s">
        <v>51</v>
      </c>
      <c r="V5">
        <f>MIN(N:N)</f>
        <v>493601</v>
      </c>
    </row>
    <row r="6" spans="1:22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14</v>
      </c>
      <c r="H6">
        <f>IF(statek[[#This Row],[towar]] = "T1",IF(statek[[#This Row],[Z/W]] = "Z",H5+statek[[#This Row],[ile ton]],H5-statek[[#This Row],[ile ton]]),H5)</f>
        <v>38</v>
      </c>
      <c r="I6">
        <f>IF(statek[[#This Row],[towar]] = "T2",IF(statek[[#This Row],[Z/W]] = "Z",I5+statek[[#This Row],[ile ton]],I5-statek[[#This Row],[ile ton]]),I5)</f>
        <v>33</v>
      </c>
      <c r="J6">
        <f>IF(statek[[#This Row],[towar]] = "T3",IF(statek[[#This Row],[Z/W]] = "Z",J5+statek[[#This Row],[ile ton]],J5-statek[[#This Row],[ile ton]]),J5)</f>
        <v>43</v>
      </c>
      <c r="K6">
        <f>IF(statek[[#This Row],[towar]] = "T4",IF(statek[[#This Row],[Z/W]] = "Z",K5+statek[[#This Row],[ile ton]],K5-statek[[#This Row],[ile ton]]),K5)</f>
        <v>3</v>
      </c>
      <c r="L6">
        <f>IF(statek[[#This Row],[towar]] = "T5",IF(statek[[#This Row],[Z/W]] = "Z",L5+statek[[#This Row],[ile ton]],L5-statek[[#This Row],[ile ton]]),L5)</f>
        <v>32</v>
      </c>
      <c r="M6" s="9">
        <f t="shared" si="0"/>
        <v>42385</v>
      </c>
      <c r="N6">
        <f>IF(statek[[#This Row],[Z/W]]="Z",N5-statek[[#This Row],[ile ton]]*statek[[#This Row],[cena za tone w talarach]],N5+statek[[#This Row],[ile ton]]*statek[[#This Row],[cena za tone w talarach]])</f>
        <v>495715</v>
      </c>
      <c r="O6">
        <f>IF(statek[[#This Row],[Z/W]]="Z",statek[[#This Row],[ile ton]]*statek[[#This Row],[cena za tone w talarach]],0)</f>
        <v>1075</v>
      </c>
      <c r="P6">
        <f>IF(A7&lt;&gt;statek[[#This Row],[data]],statek[[#This Row],[500000]],"")</f>
        <v>495715</v>
      </c>
      <c r="U6" t="s">
        <v>53</v>
      </c>
      <c r="V6">
        <f>statek[[#Headers],[500000]]-V5</f>
        <v>6399</v>
      </c>
    </row>
    <row r="7" spans="1:22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0</v>
      </c>
      <c r="H7">
        <f>IF(statek[[#This Row],[towar]] = "T1",IF(statek[[#This Row],[Z/W]] = "Z",H6+statek[[#This Row],[ile ton]],H6-statek[[#This Row],[ile ton]]),H6)</f>
        <v>38</v>
      </c>
      <c r="I7">
        <f>IF(statek[[#This Row],[towar]] = "T2",IF(statek[[#This Row],[Z/W]] = "Z",I6+statek[[#This Row],[ile ton]],I6-statek[[#This Row],[ile ton]]),I6)</f>
        <v>33</v>
      </c>
      <c r="J7">
        <f>IF(statek[[#This Row],[towar]] = "T3",IF(statek[[#This Row],[Z/W]] = "Z",J6+statek[[#This Row],[ile ton]],J6-statek[[#This Row],[ile ton]]),J6)</f>
        <v>43</v>
      </c>
      <c r="K7">
        <f>IF(statek[[#This Row],[towar]] = "T4",IF(statek[[#This Row],[Z/W]] = "Z",K6+statek[[#This Row],[ile ton]],K6-statek[[#This Row],[ile ton]]),K6)</f>
        <v>3</v>
      </c>
      <c r="L7">
        <f>IF(statek[[#This Row],[towar]] = "T5",IF(statek[[#This Row],[Z/W]] = "Z",L6+statek[[#This Row],[ile ton]],L6-statek[[#This Row],[ile ton]]),L6)</f>
        <v>0</v>
      </c>
      <c r="M7" s="9">
        <f t="shared" si="0"/>
        <v>42385</v>
      </c>
      <c r="N7">
        <f>IF(statek[[#This Row],[Z/W]]="Z",N6-statek[[#This Row],[ile ton]]*statek[[#This Row],[cena za tone w talarach]],N6+statek[[#This Row],[ile ton]]*statek[[#This Row],[cena za tone w talarach]])</f>
        <v>497571</v>
      </c>
      <c r="O7">
        <f>IF(statek[[#This Row],[Z/W]]="Z",statek[[#This Row],[ile ton]]*statek[[#This Row],[cena za tone w talarach]],0)</f>
        <v>0</v>
      </c>
      <c r="P7" t="str">
        <f>IF(A8&lt;&gt;statek[[#This Row],[data]],statek[[#This Row],[500000]],"")</f>
        <v/>
      </c>
    </row>
    <row r="8" spans="1:22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7</v>
      </c>
      <c r="H8">
        <f>IF(statek[[#This Row],[towar]] = "T1",IF(statek[[#This Row],[Z/W]] = "Z",H7+statek[[#This Row],[ile ton]],H7-statek[[#This Row],[ile ton]]),H7)</f>
        <v>38</v>
      </c>
      <c r="I8">
        <f>IF(statek[[#This Row],[towar]] = "T2",IF(statek[[#This Row],[Z/W]] = "Z",I7+statek[[#This Row],[ile ton]],I7-statek[[#This Row],[ile ton]]),I7)</f>
        <v>47</v>
      </c>
      <c r="J8">
        <f>IF(statek[[#This Row],[towar]] = "T3",IF(statek[[#This Row],[Z/W]] = "Z",J7+statek[[#This Row],[ile ton]],J7-statek[[#This Row],[ile ton]]),J7)</f>
        <v>43</v>
      </c>
      <c r="K8">
        <f>IF(statek[[#This Row],[towar]] = "T4",IF(statek[[#This Row],[Z/W]] = "Z",K7+statek[[#This Row],[ile ton]],K7-statek[[#This Row],[ile ton]]),K7)</f>
        <v>3</v>
      </c>
      <c r="L8">
        <f>IF(statek[[#This Row],[towar]] = "T5",IF(statek[[#This Row],[Z/W]] = "Z",L7+statek[[#This Row],[ile ton]],L7-statek[[#This Row],[ile ton]]),L7)</f>
        <v>0</v>
      </c>
      <c r="M8" s="9">
        <f t="shared" si="0"/>
        <v>42393</v>
      </c>
      <c r="N8">
        <f>IF(statek[[#This Row],[Z/W]]="Z",N7-statek[[#This Row],[ile ton]]*statek[[#This Row],[cena za tone w talarach]],N7+statek[[#This Row],[ile ton]]*statek[[#This Row],[cena za tone w talarach]])</f>
        <v>497207</v>
      </c>
      <c r="O8">
        <f>IF(statek[[#This Row],[Z/W]]="Z",statek[[#This Row],[ile ton]]*statek[[#This Row],[cena za tone w talarach]],0)</f>
        <v>364</v>
      </c>
      <c r="P8">
        <f>IF(A9&lt;&gt;statek[[#This Row],[data]],statek[[#This Row],[500000]],"")</f>
        <v>497207</v>
      </c>
    </row>
    <row r="9" spans="1:22" s="8" customFormat="1" x14ac:dyDescent="0.25">
      <c r="A9" s="7">
        <v>42393</v>
      </c>
      <c r="B9" s="8" t="s">
        <v>15</v>
      </c>
      <c r="C9" s="8" t="s">
        <v>9</v>
      </c>
      <c r="D9" s="8" t="s">
        <v>8</v>
      </c>
      <c r="E9" s="8">
        <v>44</v>
      </c>
      <c r="F9" s="8">
        <v>46</v>
      </c>
      <c r="G9" s="8">
        <f t="shared" si="1"/>
        <v>0</v>
      </c>
      <c r="H9" s="8">
        <f>IF(statek[[#This Row],[towar]] = "T1",IF(statek[[#This Row],[Z/W]] = "Z",H8+statek[[#This Row],[ile ton]],H8-statek[[#This Row],[ile ton]]),H8)</f>
        <v>38</v>
      </c>
      <c r="I9" s="8">
        <f>IF(statek[[#This Row],[towar]] = "T2",IF(statek[[#This Row],[Z/W]] = "Z",I8+statek[[#This Row],[ile ton]],I8-statek[[#This Row],[ile ton]]),I8)</f>
        <v>47</v>
      </c>
      <c r="J9" s="8">
        <f>IF(statek[[#This Row],[towar]] = "T3",IF(statek[[#This Row],[Z/W]] = "Z",J8+statek[[#This Row],[ile ton]],J8-statek[[#This Row],[ile ton]]),J8)</f>
        <v>43</v>
      </c>
      <c r="K9" s="8">
        <f>IF(statek[[#This Row],[towar]] = "T4",IF(statek[[#This Row],[Z/W]] = "Z",K8+statek[[#This Row],[ile ton]],K8-statek[[#This Row],[ile ton]]),K8)</f>
        <v>3</v>
      </c>
      <c r="L9" s="8">
        <f>IF(statek[[#This Row],[towar]] = "T5",IF(statek[[#This Row],[Z/W]] = "Z",L8+statek[[#This Row],[ile ton]],L8-statek[[#This Row],[ile ton]]),L8)</f>
        <v>44</v>
      </c>
      <c r="M9" s="10">
        <f t="shared" si="0"/>
        <v>42393</v>
      </c>
      <c r="N9" s="8">
        <f>IF(statek[[#This Row],[Z/W]]="Z",N8-statek[[#This Row],[ile ton]]*statek[[#This Row],[cena za tone w talarach]],N8+statek[[#This Row],[ile ton]]*statek[[#This Row],[cena za tone w talarach]])</f>
        <v>495183</v>
      </c>
      <c r="O9" s="8">
        <f>IF(statek[[#This Row],[Z/W]]="Z",statek[[#This Row],[ile ton]]*statek[[#This Row],[cena za tone w talarach]],0)</f>
        <v>2024</v>
      </c>
      <c r="P9" s="8" t="str">
        <f>IF(A10&lt;&gt;statek[[#This Row],[data]],statek[[#This Row],[500000]],"")</f>
        <v/>
      </c>
    </row>
    <row r="10" spans="1:22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0</v>
      </c>
      <c r="H10">
        <f>IF(statek[[#This Row],[towar]] = "T1",IF(statek[[#This Row],[Z/W]] = "Z",H9+statek[[#This Row],[ile ton]],H9-statek[[#This Row],[ile ton]]),H9)</f>
        <v>38</v>
      </c>
      <c r="I10">
        <f>IF(statek[[#This Row],[towar]] = "T2",IF(statek[[#This Row],[Z/W]] = "Z",I9+statek[[#This Row],[ile ton]],I9-statek[[#This Row],[ile ton]]),I9)</f>
        <v>48</v>
      </c>
      <c r="J10">
        <f>IF(statek[[#This Row],[towar]] = "T3",IF(statek[[#This Row],[Z/W]] = "Z",J9+statek[[#This Row],[ile ton]],J9-statek[[#This Row],[ile ton]]),J9)</f>
        <v>43</v>
      </c>
      <c r="K10">
        <f>IF(statek[[#This Row],[towar]] = "T4",IF(statek[[#This Row],[Z/W]] = "Z",K9+statek[[#This Row],[ile ton]],K9-statek[[#This Row],[ile ton]]),K9)</f>
        <v>3</v>
      </c>
      <c r="L10">
        <f>IF(statek[[#This Row],[towar]] = "T5",IF(statek[[#This Row],[Z/W]] = "Z",L9+statek[[#This Row],[ile ton]],L9-statek[[#This Row],[ile ton]]),L9)</f>
        <v>44</v>
      </c>
      <c r="M10" s="9">
        <f t="shared" si="0"/>
        <v>42393</v>
      </c>
      <c r="N10">
        <f>IF(statek[[#This Row],[Z/W]]="Z",N9-statek[[#This Row],[ile ton]]*statek[[#This Row],[cena za tone w talarach]],N9+statek[[#This Row],[ile ton]]*statek[[#This Row],[cena za tone w talarach]])</f>
        <v>495155</v>
      </c>
      <c r="O10">
        <f>IF(statek[[#This Row],[Z/W]]="Z",statek[[#This Row],[ile ton]]*statek[[#This Row],[cena za tone w talarach]],0)</f>
        <v>28</v>
      </c>
      <c r="P10" t="str">
        <f>IF(A11&lt;&gt;statek[[#This Row],[data]],statek[[#This Row],[500000]],"")</f>
        <v/>
      </c>
    </row>
    <row r="11" spans="1:22" s="5" customFormat="1" x14ac:dyDescent="0.25">
      <c r="A11" s="4">
        <v>42393</v>
      </c>
      <c r="B11" s="5" t="s">
        <v>15</v>
      </c>
      <c r="C11" s="5" t="s">
        <v>7</v>
      </c>
      <c r="D11" s="5" t="s">
        <v>8</v>
      </c>
      <c r="E11" s="5">
        <v>21</v>
      </c>
      <c r="F11" s="5">
        <v>74</v>
      </c>
      <c r="G11" s="5">
        <f t="shared" si="1"/>
        <v>25</v>
      </c>
      <c r="H11" s="5">
        <f>IF(statek[[#This Row],[towar]] = "T1",IF(statek[[#This Row],[Z/W]] = "Z",H10+statek[[#This Row],[ile ton]],H10-statek[[#This Row],[ile ton]]),H10)</f>
        <v>38</v>
      </c>
      <c r="I11" s="5">
        <f>IF(statek[[#This Row],[towar]] = "T2",IF(statek[[#This Row],[Z/W]] = "Z",I10+statek[[#This Row],[ile ton]],I10-statek[[#This Row],[ile ton]]),I10)</f>
        <v>48</v>
      </c>
      <c r="J11" s="5">
        <f>IF(statek[[#This Row],[towar]] = "T3",IF(statek[[#This Row],[Z/W]] = "Z",J10+statek[[#This Row],[ile ton]],J10-statek[[#This Row],[ile ton]]),J10)</f>
        <v>43</v>
      </c>
      <c r="K11" s="5">
        <f>IF(statek[[#This Row],[towar]] = "T4",IF(statek[[#This Row],[Z/W]] = "Z",K10+statek[[#This Row],[ile ton]],K10-statek[[#This Row],[ile ton]]),K10)</f>
        <v>24</v>
      </c>
      <c r="L11" s="5">
        <f>IF(statek[[#This Row],[towar]] = "T5",IF(statek[[#This Row],[Z/W]] = "Z",L10+statek[[#This Row],[ile ton]],L10-statek[[#This Row],[ile ton]]),L10)</f>
        <v>44</v>
      </c>
      <c r="M11" s="11">
        <f t="shared" si="0"/>
        <v>42419</v>
      </c>
      <c r="N11" s="5">
        <f>IF(statek[[#This Row],[Z/W]]="Z",N10-statek[[#This Row],[ile ton]]*statek[[#This Row],[cena za tone w talarach]],N10+statek[[#This Row],[ile ton]]*statek[[#This Row],[cena za tone w talarach]])</f>
        <v>493601</v>
      </c>
      <c r="O11" s="5">
        <f>IF(statek[[#This Row],[Z/W]]="Z",statek[[#This Row],[ile ton]]*statek[[#This Row],[cena za tone w talarach]],0)</f>
        <v>1554</v>
      </c>
      <c r="P11" s="5">
        <f>IF(A12&lt;&gt;statek[[#This Row],[data]],statek[[#This Row],[500000]],"")</f>
        <v>493601</v>
      </c>
    </row>
    <row r="12" spans="1:22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0</v>
      </c>
      <c r="H12">
        <f>IF(statek[[#This Row],[towar]] = "T1",IF(statek[[#This Row],[Z/W]] = "Z",H11+statek[[#This Row],[ile ton]],H11-statek[[#This Row],[ile ton]]),H11)</f>
        <v>38</v>
      </c>
      <c r="I12">
        <f>IF(statek[[#This Row],[towar]] = "T2",IF(statek[[#This Row],[Z/W]] = "Z",I11+statek[[#This Row],[ile ton]],I11-statek[[#This Row],[ile ton]]),I11)</f>
        <v>48</v>
      </c>
      <c r="J12">
        <f>IF(statek[[#This Row],[towar]] = "T3",IF(statek[[#This Row],[Z/W]] = "Z",J11+statek[[#This Row],[ile ton]],J11-statek[[#This Row],[ile ton]]),J11)</f>
        <v>0</v>
      </c>
      <c r="K12">
        <f>IF(statek[[#This Row],[towar]] = "T4",IF(statek[[#This Row],[Z/W]] = "Z",K11+statek[[#This Row],[ile ton]],K11-statek[[#This Row],[ile ton]]),K11)</f>
        <v>24</v>
      </c>
      <c r="L12">
        <f>IF(statek[[#This Row],[towar]] = "T5",IF(statek[[#This Row],[Z/W]] = "Z",L11+statek[[#This Row],[ile ton]],L11-statek[[#This Row],[ile ton]]),L11)</f>
        <v>44</v>
      </c>
      <c r="M12" s="9">
        <f t="shared" si="0"/>
        <v>42419</v>
      </c>
      <c r="N12">
        <f>IF(statek[[#This Row],[Z/W]]="Z",N11-statek[[#This Row],[ile ton]]*statek[[#This Row],[cena za tone w talarach]],N11+statek[[#This Row],[ile ton]]*statek[[#This Row],[cena za tone w talarach]])</f>
        <v>494977</v>
      </c>
      <c r="O12">
        <f>IF(statek[[#This Row],[Z/W]]="Z",statek[[#This Row],[ile ton]]*statek[[#This Row],[cena za tone w talarach]],0)</f>
        <v>0</v>
      </c>
      <c r="P12" t="str">
        <f>IF(A13&lt;&gt;statek[[#This Row],[data]],statek[[#This Row],[500000]],"")</f>
        <v/>
      </c>
    </row>
    <row r="13" spans="1:22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0</v>
      </c>
      <c r="H13">
        <f>IF(statek[[#This Row],[towar]] = "T1",IF(statek[[#This Row],[Z/W]] = "Z",H12+statek[[#This Row],[ile ton]],H12-statek[[#This Row],[ile ton]]),H12)</f>
        <v>0</v>
      </c>
      <c r="I13">
        <f>IF(statek[[#This Row],[towar]] = "T2",IF(statek[[#This Row],[Z/W]] = "Z",I12+statek[[#This Row],[ile ton]],I12-statek[[#This Row],[ile ton]]),I12)</f>
        <v>48</v>
      </c>
      <c r="J13">
        <f>IF(statek[[#This Row],[towar]] = "T3",IF(statek[[#This Row],[Z/W]] = "Z",J12+statek[[#This Row],[ile ton]],J12-statek[[#This Row],[ile ton]]),J12)</f>
        <v>0</v>
      </c>
      <c r="K13">
        <f>IF(statek[[#This Row],[towar]] = "T4",IF(statek[[#This Row],[Z/W]] = "Z",K12+statek[[#This Row],[ile ton]],K12-statek[[#This Row],[ile ton]]),K12)</f>
        <v>24</v>
      </c>
      <c r="L13">
        <f>IF(statek[[#This Row],[towar]] = "T5",IF(statek[[#This Row],[Z/W]] = "Z",L12+statek[[#This Row],[ile ton]],L12-statek[[#This Row],[ile ton]]),L12)</f>
        <v>44</v>
      </c>
      <c r="M13" s="9">
        <f t="shared" si="0"/>
        <v>42419</v>
      </c>
      <c r="N13">
        <f>IF(statek[[#This Row],[Z/W]]="Z",N12-statek[[#This Row],[ile ton]]*statek[[#This Row],[cena za tone w talarach]],N12+statek[[#This Row],[ile ton]]*statek[[#This Row],[cena za tone w talarach]])</f>
        <v>495471</v>
      </c>
      <c r="O13">
        <f>IF(statek[[#This Row],[Z/W]]="Z",statek[[#This Row],[ile ton]]*statek[[#This Row],[cena za tone w talarach]],0)</f>
        <v>0</v>
      </c>
      <c r="P13" t="str">
        <f>IF(A14&lt;&gt;statek[[#This Row],[data]],statek[[#This Row],[500000]],"")</f>
        <v/>
      </c>
    </row>
    <row r="14" spans="1:22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0</v>
      </c>
      <c r="H14">
        <f>IF(statek[[#This Row],[towar]] = "T1",IF(statek[[#This Row],[Z/W]] = "Z",H13+statek[[#This Row],[ile ton]],H13-statek[[#This Row],[ile ton]]),H13)</f>
        <v>0</v>
      </c>
      <c r="I14">
        <f>IF(statek[[#This Row],[towar]] = "T2",IF(statek[[#This Row],[Z/W]] = "Z",I13+statek[[#This Row],[ile ton]],I13-statek[[#This Row],[ile ton]]),I13)</f>
        <v>48</v>
      </c>
      <c r="J14">
        <f>IF(statek[[#This Row],[towar]] = "T3",IF(statek[[#This Row],[Z/W]] = "Z",J13+statek[[#This Row],[ile ton]],J13-statek[[#This Row],[ile ton]]),J13)</f>
        <v>0</v>
      </c>
      <c r="K14">
        <f>IF(statek[[#This Row],[towar]] = "T4",IF(statek[[#This Row],[Z/W]] = "Z",K13+statek[[#This Row],[ile ton]],K13-statek[[#This Row],[ile ton]]),K13)</f>
        <v>33</v>
      </c>
      <c r="L14">
        <f>IF(statek[[#This Row],[towar]] = "T5",IF(statek[[#This Row],[Z/W]] = "Z",L13+statek[[#This Row],[ile ton]],L13-statek[[#This Row],[ile ton]]),L13)</f>
        <v>44</v>
      </c>
      <c r="M14" s="9">
        <f t="shared" si="0"/>
        <v>42419</v>
      </c>
      <c r="N14">
        <f>IF(statek[[#This Row],[Z/W]]="Z",N13-statek[[#This Row],[ile ton]]*statek[[#This Row],[cena za tone w talarach]],N13+statek[[#This Row],[ile ton]]*statek[[#This Row],[cena za tone w talarach]])</f>
        <v>494940</v>
      </c>
      <c r="O14">
        <f>IF(statek[[#This Row],[Z/W]]="Z",statek[[#This Row],[ile ton]]*statek[[#This Row],[cena za tone w talarach]],0)</f>
        <v>531</v>
      </c>
      <c r="P14" t="str">
        <f>IF(A15&lt;&gt;statek[[#This Row],[data]],statek[[#This Row],[500000]],"")</f>
        <v/>
      </c>
    </row>
    <row r="15" spans="1:22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20</v>
      </c>
      <c r="H15">
        <f>IF(statek[[#This Row],[towar]] = "T1",IF(statek[[#This Row],[Z/W]] = "Z",H14+statek[[#This Row],[ile ton]],H14-statek[[#This Row],[ile ton]]),H14)</f>
        <v>0</v>
      </c>
      <c r="I15">
        <f>IF(statek[[#This Row],[towar]] = "T2",IF(statek[[#This Row],[Z/W]] = "Z",I14+statek[[#This Row],[ile ton]],I14-statek[[#This Row],[ile ton]]),I14)</f>
        <v>48</v>
      </c>
      <c r="J15">
        <f>IF(statek[[#This Row],[towar]] = "T3",IF(statek[[#This Row],[Z/W]] = "Z",J14+statek[[#This Row],[ile ton]],J14-statek[[#This Row],[ile ton]]),J14)</f>
        <v>0</v>
      </c>
      <c r="K15">
        <f>IF(statek[[#This Row],[towar]] = "T4",IF(statek[[#This Row],[Z/W]] = "Z",K14+statek[[#This Row],[ile ton]],K14-statek[[#This Row],[ile ton]]),K14)</f>
        <v>33</v>
      </c>
      <c r="L15">
        <f>IF(statek[[#This Row],[towar]] = "T5",IF(statek[[#This Row],[Z/W]] = "Z",L14+statek[[#This Row],[ile ton]],L14-statek[[#This Row],[ile ton]]),L14)</f>
        <v>52</v>
      </c>
      <c r="M15" s="9">
        <f t="shared" si="0"/>
        <v>42440</v>
      </c>
      <c r="N15">
        <f>IF(statek[[#This Row],[Z/W]]="Z",N14-statek[[#This Row],[ile ton]]*statek[[#This Row],[cena za tone w talarach]],N14+statek[[#This Row],[ile ton]]*statek[[#This Row],[cena za tone w talarach]])</f>
        <v>494644</v>
      </c>
      <c r="O15">
        <f>IF(statek[[#This Row],[Z/W]]="Z",statek[[#This Row],[ile ton]]*statek[[#This Row],[cena za tone w talarach]],0)</f>
        <v>296</v>
      </c>
      <c r="P15">
        <f>IF(A16&lt;&gt;statek[[#This Row],[data]],statek[[#This Row],[500000]],"")</f>
        <v>494644</v>
      </c>
    </row>
    <row r="16" spans="1:22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0</v>
      </c>
      <c r="H16">
        <f>IF(statek[[#This Row],[towar]] = "T1",IF(statek[[#This Row],[Z/W]] = "Z",H15+statek[[#This Row],[ile ton]],H15-statek[[#This Row],[ile ton]]),H15)</f>
        <v>0</v>
      </c>
      <c r="I16">
        <f>IF(statek[[#This Row],[towar]] = "T2",IF(statek[[#This Row],[Z/W]] = "Z",I15+statek[[#This Row],[ile ton]],I15-statek[[#This Row],[ile ton]]),I15)</f>
        <v>48</v>
      </c>
      <c r="J16">
        <f>IF(statek[[#This Row],[towar]] = "T3",IF(statek[[#This Row],[Z/W]] = "Z",J15+statek[[#This Row],[ile ton]],J15-statek[[#This Row],[ile ton]]),J15)</f>
        <v>0</v>
      </c>
      <c r="K16">
        <f>IF(statek[[#This Row],[towar]] = "T4",IF(statek[[#This Row],[Z/W]] = "Z",K15+statek[[#This Row],[ile ton]],K15-statek[[#This Row],[ile ton]]),K15)</f>
        <v>33</v>
      </c>
      <c r="L16">
        <f>IF(statek[[#This Row],[towar]] = "T5",IF(statek[[#This Row],[Z/W]] = "Z",L15+statek[[#This Row],[ile ton]],L15-statek[[#This Row],[ile ton]]),L15)</f>
        <v>2</v>
      </c>
      <c r="M16" s="9">
        <f t="shared" si="0"/>
        <v>42440</v>
      </c>
      <c r="N16">
        <f>IF(statek[[#This Row],[Z/W]]="Z",N15-statek[[#This Row],[ile ton]]*statek[[#This Row],[cena za tone w talarach]],N15+statek[[#This Row],[ile ton]]*statek[[#This Row],[cena za tone w talarach]])</f>
        <v>497694</v>
      </c>
      <c r="O16">
        <f>IF(statek[[#This Row],[Z/W]]="Z",statek[[#This Row],[ile ton]]*statek[[#This Row],[cena za tone w talarach]],0)</f>
        <v>0</v>
      </c>
      <c r="P16" t="str">
        <f>IF(A17&lt;&gt;statek[[#This Row],[data]],statek[[#This Row],[500000]],"")</f>
        <v/>
      </c>
    </row>
    <row r="17" spans="1:16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0</v>
      </c>
      <c r="H17">
        <f>IF(statek[[#This Row],[towar]] = "T1",IF(statek[[#This Row],[Z/W]] = "Z",H16+statek[[#This Row],[ile ton]],H16-statek[[#This Row],[ile ton]]),H16)</f>
        <v>0</v>
      </c>
      <c r="I17">
        <f>IF(statek[[#This Row],[towar]] = "T2",IF(statek[[#This Row],[Z/W]] = "Z",I16+statek[[#This Row],[ile ton]],I16-statek[[#This Row],[ile ton]]),I16)</f>
        <v>48</v>
      </c>
      <c r="J17">
        <f>IF(statek[[#This Row],[towar]] = "T3",IF(statek[[#This Row],[Z/W]] = "Z",J16+statek[[#This Row],[ile ton]],J16-statek[[#This Row],[ile ton]]),J16)</f>
        <v>32</v>
      </c>
      <c r="K17">
        <f>IF(statek[[#This Row],[towar]] = "T4",IF(statek[[#This Row],[Z/W]] = "Z",K16+statek[[#This Row],[ile ton]],K16-statek[[#This Row],[ile ton]]),K16)</f>
        <v>33</v>
      </c>
      <c r="L17">
        <f>IF(statek[[#This Row],[towar]] = "T5",IF(statek[[#This Row],[Z/W]] = "Z",L16+statek[[#This Row],[ile ton]],L16-statek[[#This Row],[ile ton]]),L16)</f>
        <v>2</v>
      </c>
      <c r="M17" s="9">
        <f t="shared" si="0"/>
        <v>42440</v>
      </c>
      <c r="N17">
        <f>IF(statek[[#This Row],[Z/W]]="Z",N16-statek[[#This Row],[ile ton]]*statek[[#This Row],[cena za tone w talarach]],N16+statek[[#This Row],[ile ton]]*statek[[#This Row],[cena za tone w talarach]])</f>
        <v>497054</v>
      </c>
      <c r="O17">
        <f>IF(statek[[#This Row],[Z/W]]="Z",statek[[#This Row],[ile ton]]*statek[[#This Row],[cena za tone w talarach]],0)</f>
        <v>640</v>
      </c>
      <c r="P17" t="str">
        <f>IF(A18&lt;&gt;statek[[#This Row],[data]],statek[[#This Row],[500000]],"")</f>
        <v/>
      </c>
    </row>
    <row r="18" spans="1:16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0</v>
      </c>
      <c r="H18">
        <f>IF(statek[[#This Row],[towar]] = "T1",IF(statek[[#This Row],[Z/W]] = "Z",H17+statek[[#This Row],[ile ton]],H17-statek[[#This Row],[ile ton]]),H17)</f>
        <v>7</v>
      </c>
      <c r="I18">
        <f>IF(statek[[#This Row],[towar]] = "T2",IF(statek[[#This Row],[Z/W]] = "Z",I17+statek[[#This Row],[ile ton]],I17-statek[[#This Row],[ile ton]]),I17)</f>
        <v>48</v>
      </c>
      <c r="J18">
        <f>IF(statek[[#This Row],[towar]] = "T3",IF(statek[[#This Row],[Z/W]] = "Z",J17+statek[[#This Row],[ile ton]],J17-statek[[#This Row],[ile ton]]),J17)</f>
        <v>32</v>
      </c>
      <c r="K18">
        <f>IF(statek[[#This Row],[towar]] = "T4",IF(statek[[#This Row],[Z/W]] = "Z",K17+statek[[#This Row],[ile ton]],K17-statek[[#This Row],[ile ton]]),K17)</f>
        <v>33</v>
      </c>
      <c r="L18">
        <f>IF(statek[[#This Row],[towar]] = "T5",IF(statek[[#This Row],[Z/W]] = "Z",L17+statek[[#This Row],[ile ton]],L17-statek[[#This Row],[ile ton]]),L17)</f>
        <v>2</v>
      </c>
      <c r="M18" s="9">
        <f t="shared" si="0"/>
        <v>42440</v>
      </c>
      <c r="N18">
        <f>IF(statek[[#This Row],[Z/W]]="Z",N17-statek[[#This Row],[ile ton]]*statek[[#This Row],[cena za tone w talarach]],N17+statek[[#This Row],[ile ton]]*statek[[#This Row],[cena za tone w talarach]])</f>
        <v>496998</v>
      </c>
      <c r="O18">
        <f>IF(statek[[#This Row],[Z/W]]="Z",statek[[#This Row],[ile ton]]*statek[[#This Row],[cena za tone w talarach]],0)</f>
        <v>56</v>
      </c>
      <c r="P18" t="str">
        <f>IF(A19&lt;&gt;statek[[#This Row],[data]],statek[[#This Row],[500000]],"")</f>
        <v/>
      </c>
    </row>
    <row r="19" spans="1:16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23</v>
      </c>
      <c r="H19">
        <f>IF(statek[[#This Row],[towar]] = "T1",IF(statek[[#This Row],[Z/W]] = "Z",H18+statek[[#This Row],[ile ton]],H18-statek[[#This Row],[ile ton]]),H18)</f>
        <v>7</v>
      </c>
      <c r="I19">
        <f>IF(statek[[#This Row],[towar]] = "T2",IF(statek[[#This Row],[Z/W]] = "Z",I18+statek[[#This Row],[ile ton]],I18-statek[[#This Row],[ile ton]]),I18)</f>
        <v>58</v>
      </c>
      <c r="J19">
        <f>IF(statek[[#This Row],[towar]] = "T3",IF(statek[[#This Row],[Z/W]] = "Z",J18+statek[[#This Row],[ile ton]],J18-statek[[#This Row],[ile ton]]),J18)</f>
        <v>32</v>
      </c>
      <c r="K19">
        <f>IF(statek[[#This Row],[towar]] = "T4",IF(statek[[#This Row],[Z/W]] = "Z",K18+statek[[#This Row],[ile ton]],K18-statek[[#This Row],[ile ton]]),K18)</f>
        <v>33</v>
      </c>
      <c r="L19">
        <f>IF(statek[[#This Row],[towar]] = "T5",IF(statek[[#This Row],[Z/W]] = "Z",L18+statek[[#This Row],[ile ton]],L18-statek[[#This Row],[ile ton]]),L18)</f>
        <v>2</v>
      </c>
      <c r="M19" s="9">
        <f t="shared" si="0"/>
        <v>42464</v>
      </c>
      <c r="N19">
        <f>IF(statek[[#This Row],[Z/W]]="Z",N18-statek[[#This Row],[ile ton]]*statek[[#This Row],[cena za tone w talarach]],N18+statek[[#This Row],[ile ton]]*statek[[#This Row],[cena za tone w talarach]])</f>
        <v>496758</v>
      </c>
      <c r="O19">
        <f>IF(statek[[#This Row],[Z/W]]="Z",statek[[#This Row],[ile ton]]*statek[[#This Row],[cena za tone w talarach]],0)</f>
        <v>240</v>
      </c>
      <c r="P19">
        <f>IF(A20&lt;&gt;statek[[#This Row],[data]],statek[[#This Row],[500000]],"")</f>
        <v>496758</v>
      </c>
    </row>
    <row r="20" spans="1:16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0</v>
      </c>
      <c r="H20">
        <f>IF(statek[[#This Row],[towar]] = "T1",IF(statek[[#This Row],[Z/W]] = "Z",H19+statek[[#This Row],[ile ton]],H19-statek[[#This Row],[ile ton]]),H19)</f>
        <v>0</v>
      </c>
      <c r="I20">
        <f>IF(statek[[#This Row],[towar]] = "T2",IF(statek[[#This Row],[Z/W]] = "Z",I19+statek[[#This Row],[ile ton]],I19-statek[[#This Row],[ile ton]]),I19)</f>
        <v>58</v>
      </c>
      <c r="J20">
        <f>IF(statek[[#This Row],[towar]] = "T3",IF(statek[[#This Row],[Z/W]] = "Z",J19+statek[[#This Row],[ile ton]],J19-statek[[#This Row],[ile ton]]),J19)</f>
        <v>32</v>
      </c>
      <c r="K20">
        <f>IF(statek[[#This Row],[towar]] = "T4",IF(statek[[#This Row],[Z/W]] = "Z",K19+statek[[#This Row],[ile ton]],K19-statek[[#This Row],[ile ton]]),K19)</f>
        <v>33</v>
      </c>
      <c r="L20">
        <f>IF(statek[[#This Row],[towar]] = "T5",IF(statek[[#This Row],[Z/W]] = "Z",L19+statek[[#This Row],[ile ton]],L19-statek[[#This Row],[ile ton]]),L19)</f>
        <v>2</v>
      </c>
      <c r="M20" s="9">
        <f t="shared" si="0"/>
        <v>42464</v>
      </c>
      <c r="N20">
        <f>IF(statek[[#This Row],[Z/W]]="Z",N19-statek[[#This Row],[ile ton]]*statek[[#This Row],[cena za tone w talarach]],N19+statek[[#This Row],[ile ton]]*statek[[#This Row],[cena za tone w talarach]])</f>
        <v>496842</v>
      </c>
      <c r="O20">
        <f>IF(statek[[#This Row],[Z/W]]="Z",statek[[#This Row],[ile ton]]*statek[[#This Row],[cena za tone w talarach]],0)</f>
        <v>0</v>
      </c>
      <c r="P20" t="str">
        <f>IF(A21&lt;&gt;statek[[#This Row],[data]],statek[[#This Row],[500000]],"")</f>
        <v/>
      </c>
    </row>
    <row r="21" spans="1:16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0</v>
      </c>
      <c r="H21">
        <f>IF(statek[[#This Row],[towar]] = "T1",IF(statek[[#This Row],[Z/W]] = "Z",H20+statek[[#This Row],[ile ton]],H20-statek[[#This Row],[ile ton]]),H20)</f>
        <v>0</v>
      </c>
      <c r="I21">
        <f>IF(statek[[#This Row],[towar]] = "T2",IF(statek[[#This Row],[Z/W]] = "Z",I20+statek[[#This Row],[ile ton]],I20-statek[[#This Row],[ile ton]]),I20)</f>
        <v>58</v>
      </c>
      <c r="J21">
        <f>IF(statek[[#This Row],[towar]] = "T3",IF(statek[[#This Row],[Z/W]] = "Z",J20+statek[[#This Row],[ile ton]],J20-statek[[#This Row],[ile ton]]),J20)</f>
        <v>57</v>
      </c>
      <c r="K21">
        <f>IF(statek[[#This Row],[towar]] = "T4",IF(statek[[#This Row],[Z/W]] = "Z",K20+statek[[#This Row],[ile ton]],K20-statek[[#This Row],[ile ton]]),K20)</f>
        <v>33</v>
      </c>
      <c r="L21">
        <f>IF(statek[[#This Row],[towar]] = "T5",IF(statek[[#This Row],[Z/W]] = "Z",L20+statek[[#This Row],[ile ton]],L20-statek[[#This Row],[ile ton]]),L20)</f>
        <v>2</v>
      </c>
      <c r="M21" s="9">
        <f t="shared" si="0"/>
        <v>42464</v>
      </c>
      <c r="N21">
        <f>IF(statek[[#This Row],[Z/W]]="Z",N20-statek[[#This Row],[ile ton]]*statek[[#This Row],[cena za tone w talarach]],N20+statek[[#This Row],[ile ton]]*statek[[#This Row],[cena za tone w talarach]])</f>
        <v>496367</v>
      </c>
      <c r="O21">
        <f>IF(statek[[#This Row],[Z/W]]="Z",statek[[#This Row],[ile ton]]*statek[[#This Row],[cena za tone w talarach]],0)</f>
        <v>475</v>
      </c>
      <c r="P21" t="str">
        <f>IF(A22&lt;&gt;statek[[#This Row],[data]],statek[[#This Row],[500000]],"")</f>
        <v/>
      </c>
    </row>
    <row r="22" spans="1:16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17</v>
      </c>
      <c r="H22">
        <f>IF(statek[[#This Row],[towar]] = "T1",IF(statek[[#This Row],[Z/W]] = "Z",H21+statek[[#This Row],[ile ton]],H21-statek[[#This Row],[ile ton]]),H21)</f>
        <v>0</v>
      </c>
      <c r="I22">
        <f>IF(statek[[#This Row],[towar]] = "T2",IF(statek[[#This Row],[Z/W]] = "Z",I21+statek[[#This Row],[ile ton]],I21-statek[[#This Row],[ile ton]]),I21)</f>
        <v>58</v>
      </c>
      <c r="J22">
        <f>IF(statek[[#This Row],[towar]] = "T3",IF(statek[[#This Row],[Z/W]] = "Z",J21+statek[[#This Row],[ile ton]],J21-statek[[#This Row],[ile ton]]),J21)</f>
        <v>57</v>
      </c>
      <c r="K22">
        <f>IF(statek[[#This Row],[towar]] = "T4",IF(statek[[#This Row],[Z/W]] = "Z",K21+statek[[#This Row],[ile ton]],K21-statek[[#This Row],[ile ton]]),K21)</f>
        <v>33</v>
      </c>
      <c r="L22">
        <f>IF(statek[[#This Row],[towar]] = "T5",IF(statek[[#This Row],[Z/W]] = "Z",L21+statek[[#This Row],[ile ton]],L21-statek[[#This Row],[ile ton]]),L21)</f>
        <v>35</v>
      </c>
      <c r="M22" s="9">
        <f t="shared" si="0"/>
        <v>42482</v>
      </c>
      <c r="N22">
        <f>IF(statek[[#This Row],[Z/W]]="Z",N21-statek[[#This Row],[ile ton]]*statek[[#This Row],[cena za tone w talarach]],N21+statek[[#This Row],[ile ton]]*statek[[#This Row],[cena za tone w talarach]])</f>
        <v>495113</v>
      </c>
      <c r="O22">
        <f>IF(statek[[#This Row],[Z/W]]="Z",statek[[#This Row],[ile ton]]*statek[[#This Row],[cena za tone w talarach]],0)</f>
        <v>1254</v>
      </c>
      <c r="P22">
        <f>IF(A23&lt;&gt;statek[[#This Row],[data]],statek[[#This Row],[500000]],"")</f>
        <v>495113</v>
      </c>
    </row>
    <row r="23" spans="1:16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0</v>
      </c>
      <c r="H23">
        <f>IF(statek[[#This Row],[towar]] = "T1",IF(statek[[#This Row],[Z/W]] = "Z",H22+statek[[#This Row],[ile ton]],H22-statek[[#This Row],[ile ton]]),H22)</f>
        <v>0</v>
      </c>
      <c r="I23">
        <f>IF(statek[[#This Row],[towar]] = "T2",IF(statek[[#This Row],[Z/W]] = "Z",I22+statek[[#This Row],[ile ton]],I22-statek[[#This Row],[ile ton]]),I22)</f>
        <v>22</v>
      </c>
      <c r="J23">
        <f>IF(statek[[#This Row],[towar]] = "T3",IF(statek[[#This Row],[Z/W]] = "Z",J22+statek[[#This Row],[ile ton]],J22-statek[[#This Row],[ile ton]]),J22)</f>
        <v>57</v>
      </c>
      <c r="K23">
        <f>IF(statek[[#This Row],[towar]] = "T4",IF(statek[[#This Row],[Z/W]] = "Z",K22+statek[[#This Row],[ile ton]],K22-statek[[#This Row],[ile ton]]),K22)</f>
        <v>33</v>
      </c>
      <c r="L23">
        <f>IF(statek[[#This Row],[towar]] = "T5",IF(statek[[#This Row],[Z/W]] = "Z",L22+statek[[#This Row],[ile ton]],L22-statek[[#This Row],[ile ton]]),L22)</f>
        <v>35</v>
      </c>
      <c r="M23" s="9">
        <f t="shared" si="0"/>
        <v>42482</v>
      </c>
      <c r="N23">
        <f>IF(statek[[#This Row],[Z/W]]="Z",N22-statek[[#This Row],[ile ton]]*statek[[#This Row],[cena za tone w talarach]],N22+statek[[#This Row],[ile ton]]*statek[[#This Row],[cena za tone w talarach]])</f>
        <v>496373</v>
      </c>
      <c r="O23">
        <f>IF(statek[[#This Row],[Z/W]]="Z",statek[[#This Row],[ile ton]]*statek[[#This Row],[cena za tone w talarach]],0)</f>
        <v>0</v>
      </c>
      <c r="P23" t="str">
        <f>IF(A24&lt;&gt;statek[[#This Row],[data]],statek[[#This Row],[500000]],"")</f>
        <v/>
      </c>
    </row>
    <row r="24" spans="1:16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0</v>
      </c>
      <c r="H24">
        <f>IF(statek[[#This Row],[towar]] = "T1",IF(statek[[#This Row],[Z/W]] = "Z",H23+statek[[#This Row],[ile ton]],H23-statek[[#This Row],[ile ton]]),H23)</f>
        <v>0</v>
      </c>
      <c r="I24">
        <f>IF(statek[[#This Row],[towar]] = "T2",IF(statek[[#This Row],[Z/W]] = "Z",I23+statek[[#This Row],[ile ton]],I23-statek[[#This Row],[ile ton]]),I23)</f>
        <v>22</v>
      </c>
      <c r="J24">
        <f>IF(statek[[#This Row],[towar]] = "T3",IF(statek[[#This Row],[Z/W]] = "Z",J23+statek[[#This Row],[ile ton]],J23-statek[[#This Row],[ile ton]]),J23)</f>
        <v>57</v>
      </c>
      <c r="K24">
        <f>IF(statek[[#This Row],[towar]] = "T4",IF(statek[[#This Row],[Z/W]] = "Z",K23+statek[[#This Row],[ile ton]],K23-statek[[#This Row],[ile ton]]),K23)</f>
        <v>38</v>
      </c>
      <c r="L24">
        <f>IF(statek[[#This Row],[towar]] = "T5",IF(statek[[#This Row],[Z/W]] = "Z",L23+statek[[#This Row],[ile ton]],L23-statek[[#This Row],[ile ton]]),L23)</f>
        <v>35</v>
      </c>
      <c r="M24" s="9">
        <f t="shared" si="0"/>
        <v>42482</v>
      </c>
      <c r="N24">
        <f>IF(statek[[#This Row],[Z/W]]="Z",N23-statek[[#This Row],[ile ton]]*statek[[#This Row],[cena za tone w talarach]],N23+statek[[#This Row],[ile ton]]*statek[[#This Row],[cena za tone w talarach]])</f>
        <v>496043</v>
      </c>
      <c r="O24">
        <f>IF(statek[[#This Row],[Z/W]]="Z",statek[[#This Row],[ile ton]]*statek[[#This Row],[cena za tone w talarach]],0)</f>
        <v>330</v>
      </c>
      <c r="P24" t="str">
        <f>IF(A25&lt;&gt;statek[[#This Row],[data]],statek[[#This Row],[500000]],"")</f>
        <v/>
      </c>
    </row>
    <row r="25" spans="1:16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21</v>
      </c>
      <c r="H25">
        <f>IF(statek[[#This Row],[towar]] = "T1",IF(statek[[#This Row],[Z/W]] = "Z",H24+statek[[#This Row],[ile ton]],H24-statek[[#This Row],[ile ton]]),H24)</f>
        <v>0</v>
      </c>
      <c r="I25">
        <f>IF(statek[[#This Row],[towar]] = "T2",IF(statek[[#This Row],[Z/W]] = "Z",I24+statek[[#This Row],[ile ton]],I24-statek[[#This Row],[ile ton]]),I24)</f>
        <v>22</v>
      </c>
      <c r="J25">
        <f>IF(statek[[#This Row],[towar]] = "T3",IF(statek[[#This Row],[Z/W]] = "Z",J24+statek[[#This Row],[ile ton]],J24-statek[[#This Row],[ile ton]]),J24)</f>
        <v>57</v>
      </c>
      <c r="K25">
        <f>IF(statek[[#This Row],[towar]] = "T4",IF(statek[[#This Row],[Z/W]] = "Z",K24+statek[[#This Row],[ile ton]],K24-statek[[#This Row],[ile ton]]),K24)</f>
        <v>38</v>
      </c>
      <c r="L25">
        <f>IF(statek[[#This Row],[towar]] = "T5",IF(statek[[#This Row],[Z/W]] = "Z",L24+statek[[#This Row],[ile ton]],L24-statek[[#This Row],[ile ton]]),L24)</f>
        <v>70</v>
      </c>
      <c r="M25" s="9">
        <f t="shared" si="0"/>
        <v>42504</v>
      </c>
      <c r="N25">
        <f>IF(statek[[#This Row],[Z/W]]="Z",N24-statek[[#This Row],[ile ton]]*statek[[#This Row],[cena za tone w talarach]],N24+statek[[#This Row],[ile ton]]*statek[[#This Row],[cena za tone w talarach]])</f>
        <v>494608</v>
      </c>
      <c r="O25">
        <f>IF(statek[[#This Row],[Z/W]]="Z",statek[[#This Row],[ile ton]]*statek[[#This Row],[cena za tone w talarach]],0)</f>
        <v>1435</v>
      </c>
      <c r="P25">
        <f>IF(A26&lt;&gt;statek[[#This Row],[data]],statek[[#This Row],[500000]],"")</f>
        <v>494608</v>
      </c>
    </row>
    <row r="26" spans="1:16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0</v>
      </c>
      <c r="H26">
        <f>IF(statek[[#This Row],[towar]] = "T1",IF(statek[[#This Row],[Z/W]] = "Z",H25+statek[[#This Row],[ile ton]],H25-statek[[#This Row],[ile ton]]),H25)</f>
        <v>0</v>
      </c>
      <c r="I26">
        <f>IF(statek[[#This Row],[towar]] = "T2",IF(statek[[#This Row],[Z/W]] = "Z",I25+statek[[#This Row],[ile ton]],I25-statek[[#This Row],[ile ton]]),I25)</f>
        <v>22</v>
      </c>
      <c r="J26">
        <f>IF(statek[[#This Row],[towar]] = "T3",IF(statek[[#This Row],[Z/W]] = "Z",J25+statek[[#This Row],[ile ton]],J25-statek[[#This Row],[ile ton]]),J25)</f>
        <v>57</v>
      </c>
      <c r="K26">
        <f>IF(statek[[#This Row],[towar]] = "T4",IF(statek[[#This Row],[Z/W]] = "Z",K25+statek[[#This Row],[ile ton]],K25-statek[[#This Row],[ile ton]]),K25)</f>
        <v>0</v>
      </c>
      <c r="L26">
        <f>IF(statek[[#This Row],[towar]] = "T5",IF(statek[[#This Row],[Z/W]] = "Z",L25+statek[[#This Row],[ile ton]],L25-statek[[#This Row],[ile ton]]),L25)</f>
        <v>70</v>
      </c>
      <c r="M26" s="9">
        <f t="shared" si="0"/>
        <v>42504</v>
      </c>
      <c r="N26">
        <f>IF(statek[[#This Row],[Z/W]]="Z",N25-statek[[#This Row],[ile ton]]*statek[[#This Row],[cena za tone w talarach]],N25+statek[[#This Row],[ile ton]]*statek[[#This Row],[cena za tone w talarach]])</f>
        <v>498332</v>
      </c>
      <c r="O26">
        <f>IF(statek[[#This Row],[Z/W]]="Z",statek[[#This Row],[ile ton]]*statek[[#This Row],[cena za tone w talarach]],0)</f>
        <v>0</v>
      </c>
      <c r="P26" t="str">
        <f>IF(A27&lt;&gt;statek[[#This Row],[data]],statek[[#This Row],[500000]],"")</f>
        <v/>
      </c>
    </row>
    <row r="27" spans="1:16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24</v>
      </c>
      <c r="H27">
        <f>IF(statek[[#This Row],[towar]] = "T1",IF(statek[[#This Row],[Z/W]] = "Z",H26+statek[[#This Row],[ile ton]],H26-statek[[#This Row],[ile ton]]),H26)</f>
        <v>0</v>
      </c>
      <c r="I27">
        <f>IF(statek[[#This Row],[towar]] = "T2",IF(statek[[#This Row],[Z/W]] = "Z",I26+statek[[#This Row],[ile ton]],I26-statek[[#This Row],[ile ton]]),I26)</f>
        <v>32</v>
      </c>
      <c r="J27">
        <f>IF(statek[[#This Row],[towar]] = "T3",IF(statek[[#This Row],[Z/W]] = "Z",J26+statek[[#This Row],[ile ton]],J26-statek[[#This Row],[ile ton]]),J26)</f>
        <v>57</v>
      </c>
      <c r="K27">
        <f>IF(statek[[#This Row],[towar]] = "T4",IF(statek[[#This Row],[Z/W]] = "Z",K26+statek[[#This Row],[ile ton]],K26-statek[[#This Row],[ile ton]]),K26)</f>
        <v>0</v>
      </c>
      <c r="L27">
        <f>IF(statek[[#This Row],[towar]] = "T5",IF(statek[[#This Row],[Z/W]] = "Z",L26+statek[[#This Row],[ile ton]],L26-statek[[#This Row],[ile ton]]),L26)</f>
        <v>70</v>
      </c>
      <c r="M27" s="9">
        <f t="shared" si="0"/>
        <v>42529</v>
      </c>
      <c r="N27">
        <f>IF(statek[[#This Row],[Z/W]]="Z",N26-statek[[#This Row],[ile ton]]*statek[[#This Row],[cena za tone w talarach]],N26+statek[[#This Row],[ile ton]]*statek[[#This Row],[cena za tone w talarach]])</f>
        <v>498102</v>
      </c>
      <c r="O27">
        <f>IF(statek[[#This Row],[Z/W]]="Z",statek[[#This Row],[ile ton]]*statek[[#This Row],[cena za tone w talarach]],0)</f>
        <v>230</v>
      </c>
      <c r="P27">
        <f>IF(A28&lt;&gt;statek[[#This Row],[data]],statek[[#This Row],[500000]],"")</f>
        <v>498102</v>
      </c>
    </row>
    <row r="28" spans="1:16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0</v>
      </c>
      <c r="H28">
        <f>IF(statek[[#This Row],[towar]] = "T1",IF(statek[[#This Row],[Z/W]] = "Z",H27+statek[[#This Row],[ile ton]],H27-statek[[#This Row],[ile ton]]),H27)</f>
        <v>0</v>
      </c>
      <c r="I28">
        <f>IF(statek[[#This Row],[towar]] = "T2",IF(statek[[#This Row],[Z/W]] = "Z",I27+statek[[#This Row],[ile ton]],I27-statek[[#This Row],[ile ton]]),I27)</f>
        <v>28</v>
      </c>
      <c r="J28">
        <f>IF(statek[[#This Row],[towar]] = "T3",IF(statek[[#This Row],[Z/W]] = "Z",J27+statek[[#This Row],[ile ton]],J27-statek[[#This Row],[ile ton]]),J27)</f>
        <v>57</v>
      </c>
      <c r="K28">
        <f>IF(statek[[#This Row],[towar]] = "T4",IF(statek[[#This Row],[Z/W]] = "Z",K27+statek[[#This Row],[ile ton]],K27-statek[[#This Row],[ile ton]]),K27)</f>
        <v>0</v>
      </c>
      <c r="L28">
        <f>IF(statek[[#This Row],[towar]] = "T5",IF(statek[[#This Row],[Z/W]] = "Z",L27+statek[[#This Row],[ile ton]],L27-statek[[#This Row],[ile ton]]),L27)</f>
        <v>70</v>
      </c>
      <c r="M28" s="9">
        <f t="shared" si="0"/>
        <v>42529</v>
      </c>
      <c r="N28">
        <f>IF(statek[[#This Row],[Z/W]]="Z",N27-statek[[#This Row],[ile ton]]*statek[[#This Row],[cena za tone w talarach]],N27+statek[[#This Row],[ile ton]]*statek[[#This Row],[cena za tone w talarach]])</f>
        <v>498254</v>
      </c>
      <c r="O28">
        <f>IF(statek[[#This Row],[Z/W]]="Z",statek[[#This Row],[ile ton]]*statek[[#This Row],[cena za tone w talarach]],0)</f>
        <v>0</v>
      </c>
      <c r="P28" t="str">
        <f>IF(A29&lt;&gt;statek[[#This Row],[data]],statek[[#This Row],[500000]],"")</f>
        <v/>
      </c>
    </row>
    <row r="29" spans="1:16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0</v>
      </c>
      <c r="H29">
        <f>IF(statek[[#This Row],[towar]] = "T1",IF(statek[[#This Row],[Z/W]] = "Z",H28+statek[[#This Row],[ile ton]],H28-statek[[#This Row],[ile ton]]),H28)</f>
        <v>0</v>
      </c>
      <c r="I29">
        <f>IF(statek[[#This Row],[towar]] = "T2",IF(statek[[#This Row],[Z/W]] = "Z",I28+statek[[#This Row],[ile ton]],I28-statek[[#This Row],[ile ton]]),I28)</f>
        <v>28</v>
      </c>
      <c r="J29">
        <f>IF(statek[[#This Row],[towar]] = "T3",IF(statek[[#This Row],[Z/W]] = "Z",J28+statek[[#This Row],[ile ton]],J28-statek[[#This Row],[ile ton]]),J28)</f>
        <v>57</v>
      </c>
      <c r="K29">
        <f>IF(statek[[#This Row],[towar]] = "T4",IF(statek[[#This Row],[Z/W]] = "Z",K28+statek[[#This Row],[ile ton]],K28-statek[[#This Row],[ile ton]]),K28)</f>
        <v>42</v>
      </c>
      <c r="L29">
        <f>IF(statek[[#This Row],[towar]] = "T5",IF(statek[[#This Row],[Z/W]] = "Z",L28+statek[[#This Row],[ile ton]],L28-statek[[#This Row],[ile ton]]),L28)</f>
        <v>70</v>
      </c>
      <c r="M29" s="9">
        <f t="shared" si="0"/>
        <v>42529</v>
      </c>
      <c r="N29">
        <f>IF(statek[[#This Row],[Z/W]]="Z",N28-statek[[#This Row],[ile ton]]*statek[[#This Row],[cena za tone w talarach]],N28+statek[[#This Row],[ile ton]]*statek[[#This Row],[cena za tone w talarach]])</f>
        <v>495734</v>
      </c>
      <c r="O29">
        <f>IF(statek[[#This Row],[Z/W]]="Z",statek[[#This Row],[ile ton]]*statek[[#This Row],[cena za tone w talarach]],0)</f>
        <v>2520</v>
      </c>
      <c r="P29" t="str">
        <f>IF(A30&lt;&gt;statek[[#This Row],[data]],statek[[#This Row],[500000]],"")</f>
        <v/>
      </c>
    </row>
    <row r="30" spans="1:16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0</v>
      </c>
      <c r="H30">
        <f>IF(statek[[#This Row],[towar]] = "T1",IF(statek[[#This Row],[Z/W]] = "Z",H29+statek[[#This Row],[ile ton]],H29-statek[[#This Row],[ile ton]]),H29)</f>
        <v>28</v>
      </c>
      <c r="I30">
        <f>IF(statek[[#This Row],[towar]] = "T2",IF(statek[[#This Row],[Z/W]] = "Z",I29+statek[[#This Row],[ile ton]],I29-statek[[#This Row],[ile ton]]),I29)</f>
        <v>28</v>
      </c>
      <c r="J30">
        <f>IF(statek[[#This Row],[towar]] = "T3",IF(statek[[#This Row],[Z/W]] = "Z",J29+statek[[#This Row],[ile ton]],J29-statek[[#This Row],[ile ton]]),J29)</f>
        <v>57</v>
      </c>
      <c r="K30">
        <f>IF(statek[[#This Row],[towar]] = "T4",IF(statek[[#This Row],[Z/W]] = "Z",K29+statek[[#This Row],[ile ton]],K29-statek[[#This Row],[ile ton]]),K29)</f>
        <v>42</v>
      </c>
      <c r="L30">
        <f>IF(statek[[#This Row],[towar]] = "T5",IF(statek[[#This Row],[Z/W]] = "Z",L29+statek[[#This Row],[ile ton]],L29-statek[[#This Row],[ile ton]]),L29)</f>
        <v>70</v>
      </c>
      <c r="M30" s="9">
        <f t="shared" si="0"/>
        <v>42529</v>
      </c>
      <c r="N30">
        <f>IF(statek[[#This Row],[Z/W]]="Z",N29-statek[[#This Row],[ile ton]]*statek[[#This Row],[cena za tone w talarach]],N29+statek[[#This Row],[ile ton]]*statek[[#This Row],[cena za tone w talarach]])</f>
        <v>495510</v>
      </c>
      <c r="O30">
        <f>IF(statek[[#This Row],[Z/W]]="Z",statek[[#This Row],[ile ton]]*statek[[#This Row],[cena za tone w talarach]],0)</f>
        <v>224</v>
      </c>
      <c r="P30" t="str">
        <f>IF(A31&lt;&gt;statek[[#This Row],[data]],statek[[#This Row],[500000]],"")</f>
        <v/>
      </c>
    </row>
    <row r="31" spans="1:16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12</v>
      </c>
      <c r="H31">
        <f>IF(statek[[#This Row],[towar]] = "T1",IF(statek[[#This Row],[Z/W]] = "Z",H30+statek[[#This Row],[ile ton]],H30-statek[[#This Row],[ile ton]]),H30)</f>
        <v>28</v>
      </c>
      <c r="I31">
        <f>IF(statek[[#This Row],[towar]] = "T2",IF(statek[[#This Row],[Z/W]] = "Z",I30+statek[[#This Row],[ile ton]],I30-statek[[#This Row],[ile ton]]),I30)</f>
        <v>28</v>
      </c>
      <c r="J31">
        <f>IF(statek[[#This Row],[towar]] = "T3",IF(statek[[#This Row],[Z/W]] = "Z",J30+statek[[#This Row],[ile ton]],J30-statek[[#This Row],[ile ton]]),J30)</f>
        <v>76</v>
      </c>
      <c r="K31">
        <f>IF(statek[[#This Row],[towar]] = "T4",IF(statek[[#This Row],[Z/W]] = "Z",K30+statek[[#This Row],[ile ton]],K30-statek[[#This Row],[ile ton]]),K30)</f>
        <v>42</v>
      </c>
      <c r="L31">
        <f>IF(statek[[#This Row],[towar]] = "T5",IF(statek[[#This Row],[Z/W]] = "Z",L30+statek[[#This Row],[ile ton]],L30-statek[[#This Row],[ile ton]]),L30)</f>
        <v>70</v>
      </c>
      <c r="M31" s="9">
        <f t="shared" si="0"/>
        <v>42542</v>
      </c>
      <c r="N31">
        <f>IF(statek[[#This Row],[Z/W]]="Z",N30-statek[[#This Row],[ile ton]]*statek[[#This Row],[cena za tone w talarach]],N30+statek[[#This Row],[ile ton]]*statek[[#This Row],[cena za tone w talarach]])</f>
        <v>495149</v>
      </c>
      <c r="O31">
        <f>IF(statek[[#This Row],[Z/W]]="Z",statek[[#This Row],[ile ton]]*statek[[#This Row],[cena za tone w talarach]],0)</f>
        <v>361</v>
      </c>
      <c r="P31">
        <f>IF(A32&lt;&gt;statek[[#This Row],[data]],statek[[#This Row],[500000]],"")</f>
        <v>495149</v>
      </c>
    </row>
    <row r="32" spans="1:16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0</v>
      </c>
      <c r="H32">
        <f>IF(statek[[#This Row],[towar]] = "T1",IF(statek[[#This Row],[Z/W]] = "Z",H31+statek[[#This Row],[ile ton]],H31-statek[[#This Row],[ile ton]]),H31)</f>
        <v>28</v>
      </c>
      <c r="I32">
        <f>IF(statek[[#This Row],[towar]] = "T2",IF(statek[[#This Row],[Z/W]] = "Z",I31+statek[[#This Row],[ile ton]],I31-statek[[#This Row],[ile ton]]),I31)</f>
        <v>28</v>
      </c>
      <c r="J32">
        <f>IF(statek[[#This Row],[towar]] = "T3",IF(statek[[#This Row],[Z/W]] = "Z",J31+statek[[#This Row],[ile ton]],J31-statek[[#This Row],[ile ton]]),J31)</f>
        <v>4</v>
      </c>
      <c r="K32">
        <f>IF(statek[[#This Row],[towar]] = "T4",IF(statek[[#This Row],[Z/W]] = "Z",K31+statek[[#This Row],[ile ton]],K31-statek[[#This Row],[ile ton]]),K31)</f>
        <v>42</v>
      </c>
      <c r="L32">
        <f>IF(statek[[#This Row],[towar]] = "T5",IF(statek[[#This Row],[Z/W]] = "Z",L31+statek[[#This Row],[ile ton]],L31-statek[[#This Row],[ile ton]]),L31)</f>
        <v>70</v>
      </c>
      <c r="M32" s="9">
        <f t="shared" si="0"/>
        <v>42542</v>
      </c>
      <c r="N32">
        <f>IF(statek[[#This Row],[Z/W]]="Z",N31-statek[[#This Row],[ile ton]]*statek[[#This Row],[cena za tone w talarach]],N31+statek[[#This Row],[ile ton]]*statek[[#This Row],[cena za tone w talarach]])</f>
        <v>497165</v>
      </c>
      <c r="O32">
        <f>IF(statek[[#This Row],[Z/W]]="Z",statek[[#This Row],[ile ton]]*statek[[#This Row],[cena za tone w talarach]],0)</f>
        <v>0</v>
      </c>
      <c r="P32" t="str">
        <f>IF(A33&lt;&gt;statek[[#This Row],[data]],statek[[#This Row],[500000]],"")</f>
        <v/>
      </c>
    </row>
    <row r="33" spans="1:16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0</v>
      </c>
      <c r="H33">
        <f>IF(statek[[#This Row],[towar]] = "T1",IF(statek[[#This Row],[Z/W]] = "Z",H32+statek[[#This Row],[ile ton]],H32-statek[[#This Row],[ile ton]]),H32)</f>
        <v>28</v>
      </c>
      <c r="I33">
        <f>IF(statek[[#This Row],[towar]] = "T2",IF(statek[[#This Row],[Z/W]] = "Z",I32+statek[[#This Row],[ile ton]],I32-statek[[#This Row],[ile ton]]),I32)</f>
        <v>28</v>
      </c>
      <c r="J33">
        <f>IF(statek[[#This Row],[towar]] = "T3",IF(statek[[#This Row],[Z/W]] = "Z",J32+statek[[#This Row],[ile ton]],J32-statek[[#This Row],[ile ton]]),J32)</f>
        <v>4</v>
      </c>
      <c r="K33">
        <f>IF(statek[[#This Row],[towar]] = "T4",IF(statek[[#This Row],[Z/W]] = "Z",K32+statek[[#This Row],[ile ton]],K32-statek[[#This Row],[ile ton]]),K32)</f>
        <v>0</v>
      </c>
      <c r="L33">
        <f>IF(statek[[#This Row],[towar]] = "T5",IF(statek[[#This Row],[Z/W]] = "Z",L32+statek[[#This Row],[ile ton]],L32-statek[[#This Row],[ile ton]]),L32)</f>
        <v>70</v>
      </c>
      <c r="M33" s="9">
        <f t="shared" si="0"/>
        <v>42542</v>
      </c>
      <c r="N33">
        <f>IF(statek[[#This Row],[Z/W]]="Z",N32-statek[[#This Row],[ile ton]]*statek[[#This Row],[cena za tone w talarach]],N32+statek[[#This Row],[ile ton]]*statek[[#This Row],[cena za tone w talarach]])</f>
        <v>500945</v>
      </c>
      <c r="O33">
        <f>IF(statek[[#This Row],[Z/W]]="Z",statek[[#This Row],[ile ton]]*statek[[#This Row],[cena za tone w talarach]],0)</f>
        <v>0</v>
      </c>
      <c r="P33" t="str">
        <f>IF(A34&lt;&gt;statek[[#This Row],[data]],statek[[#This Row],[500000]],"")</f>
        <v/>
      </c>
    </row>
    <row r="34" spans="1:16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0</v>
      </c>
      <c r="H34">
        <f>IF(statek[[#This Row],[towar]] = "T1",IF(statek[[#This Row],[Z/W]] = "Z",H33+statek[[#This Row],[ile ton]],H33-statek[[#This Row],[ile ton]]),H33)</f>
        <v>28</v>
      </c>
      <c r="I34">
        <f>IF(statek[[#This Row],[towar]] = "T2",IF(statek[[#This Row],[Z/W]] = "Z",I33+statek[[#This Row],[ile ton]],I33-statek[[#This Row],[ile ton]]),I33)</f>
        <v>28</v>
      </c>
      <c r="J34">
        <f>IF(statek[[#This Row],[towar]] = "T3",IF(statek[[#This Row],[Z/W]] = "Z",J33+statek[[#This Row],[ile ton]],J33-statek[[#This Row],[ile ton]]),J33)</f>
        <v>4</v>
      </c>
      <c r="K34">
        <f>IF(statek[[#This Row],[towar]] = "T4",IF(statek[[#This Row],[Z/W]] = "Z",K33+statek[[#This Row],[ile ton]],K33-statek[[#This Row],[ile ton]]),K33)</f>
        <v>0</v>
      </c>
      <c r="L34">
        <f>IF(statek[[#This Row],[towar]] = "T5",IF(statek[[#This Row],[Z/W]] = "Z",L33+statek[[#This Row],[ile ton]],L33-statek[[#This Row],[ile ton]]),L33)</f>
        <v>112</v>
      </c>
      <c r="M34" s="9">
        <f t="shared" si="0"/>
        <v>42542</v>
      </c>
      <c r="N34">
        <f>IF(statek[[#This Row],[Z/W]]="Z",N33-statek[[#This Row],[ile ton]]*statek[[#This Row],[cena za tone w talarach]],N33+statek[[#This Row],[ile ton]]*statek[[#This Row],[cena za tone w talarach]])</f>
        <v>499097</v>
      </c>
      <c r="O34">
        <f>IF(statek[[#This Row],[Z/W]]="Z",statek[[#This Row],[ile ton]]*statek[[#This Row],[cena za tone w talarach]],0)</f>
        <v>1848</v>
      </c>
      <c r="P34" t="str">
        <f>IF(A35&lt;&gt;statek[[#This Row],[data]],statek[[#This Row],[500000]],"")</f>
        <v/>
      </c>
    </row>
    <row r="35" spans="1:16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0</v>
      </c>
      <c r="H35">
        <f>IF(statek[[#This Row],[towar]] = "T1",IF(statek[[#This Row],[Z/W]] = "Z",H34+statek[[#This Row],[ile ton]],H34-statek[[#This Row],[ile ton]]),H34)</f>
        <v>28</v>
      </c>
      <c r="I35">
        <f>IF(statek[[#This Row],[towar]] = "T2",IF(statek[[#This Row],[Z/W]] = "Z",I34+statek[[#This Row],[ile ton]],I34-statek[[#This Row],[ile ton]]),I34)</f>
        <v>61</v>
      </c>
      <c r="J35">
        <f>IF(statek[[#This Row],[towar]] = "T3",IF(statek[[#This Row],[Z/W]] = "Z",J34+statek[[#This Row],[ile ton]],J34-statek[[#This Row],[ile ton]]),J34)</f>
        <v>4</v>
      </c>
      <c r="K35">
        <f>IF(statek[[#This Row],[towar]] = "T4",IF(statek[[#This Row],[Z/W]] = "Z",K34+statek[[#This Row],[ile ton]],K34-statek[[#This Row],[ile ton]]),K34)</f>
        <v>0</v>
      </c>
      <c r="L35">
        <f>IF(statek[[#This Row],[towar]] = "T5",IF(statek[[#This Row],[Z/W]] = "Z",L34+statek[[#This Row],[ile ton]],L34-statek[[#This Row],[ile ton]]),L34)</f>
        <v>112</v>
      </c>
      <c r="M35" s="9">
        <f t="shared" si="0"/>
        <v>42542</v>
      </c>
      <c r="N35">
        <f>IF(statek[[#This Row],[Z/W]]="Z",N34-statek[[#This Row],[ile ton]]*statek[[#This Row],[cena za tone w talarach]],N34+statek[[#This Row],[ile ton]]*statek[[#This Row],[cena za tone w talarach]])</f>
        <v>498239</v>
      </c>
      <c r="O35">
        <f>IF(statek[[#This Row],[Z/W]]="Z",statek[[#This Row],[ile ton]]*statek[[#This Row],[cena za tone w talarach]],0)</f>
        <v>858</v>
      </c>
      <c r="P35" t="str">
        <f>IF(A36&lt;&gt;statek[[#This Row],[data]],statek[[#This Row],[500000]],"")</f>
        <v/>
      </c>
    </row>
    <row r="36" spans="1:16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16</v>
      </c>
      <c r="H36">
        <f>IF(statek[[#This Row],[towar]] = "T1",IF(statek[[#This Row],[Z/W]] = "Z",H35+statek[[#This Row],[ile ton]],H35-statek[[#This Row],[ile ton]]),H35)</f>
        <v>37</v>
      </c>
      <c r="I36">
        <f>IF(statek[[#This Row],[towar]] = "T2",IF(statek[[#This Row],[Z/W]] = "Z",I35+statek[[#This Row],[ile ton]],I35-statek[[#This Row],[ile ton]]),I35)</f>
        <v>61</v>
      </c>
      <c r="J36">
        <f>IF(statek[[#This Row],[towar]] = "T3",IF(statek[[#This Row],[Z/W]] = "Z",J35+statek[[#This Row],[ile ton]],J35-statek[[#This Row],[ile ton]]),J35)</f>
        <v>4</v>
      </c>
      <c r="K36">
        <f>IF(statek[[#This Row],[towar]] = "T4",IF(statek[[#This Row],[Z/W]] = "Z",K35+statek[[#This Row],[ile ton]],K35-statek[[#This Row],[ile ton]]),K35)</f>
        <v>0</v>
      </c>
      <c r="L36">
        <f>IF(statek[[#This Row],[towar]] = "T5",IF(statek[[#This Row],[Z/W]] = "Z",L35+statek[[#This Row],[ile ton]],L35-statek[[#This Row],[ile ton]]),L35)</f>
        <v>112</v>
      </c>
      <c r="M36" s="9">
        <f t="shared" si="0"/>
        <v>42559</v>
      </c>
      <c r="N36">
        <f>IF(statek[[#This Row],[Z/W]]="Z",N35-statek[[#This Row],[ile ton]]*statek[[#This Row],[cena za tone w talarach]],N35+statek[[#This Row],[ile ton]]*statek[[#This Row],[cena za tone w talarach]])</f>
        <v>498158</v>
      </c>
      <c r="O36">
        <f>IF(statek[[#This Row],[Z/W]]="Z",statek[[#This Row],[ile ton]]*statek[[#This Row],[cena za tone w talarach]],0)</f>
        <v>81</v>
      </c>
      <c r="P36">
        <f>IF(A37&lt;&gt;statek[[#This Row],[data]],statek[[#This Row],[500000]],"")</f>
        <v>498158</v>
      </c>
    </row>
    <row r="37" spans="1:16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0</v>
      </c>
      <c r="H37">
        <f>IF(statek[[#This Row],[towar]] = "T1",IF(statek[[#This Row],[Z/W]] = "Z",H36+statek[[#This Row],[ile ton]],H36-statek[[#This Row],[ile ton]]),H36)</f>
        <v>37</v>
      </c>
      <c r="I37">
        <f>IF(statek[[#This Row],[towar]] = "T2",IF(statek[[#This Row],[Z/W]] = "Z",I36+statek[[#This Row],[ile ton]],I36-statek[[#This Row],[ile ton]]),I36)</f>
        <v>61</v>
      </c>
      <c r="J37">
        <f>IF(statek[[#This Row],[towar]] = "T3",IF(statek[[#This Row],[Z/W]] = "Z",J36+statek[[#This Row],[ile ton]],J36-statek[[#This Row],[ile ton]]),J36)</f>
        <v>0</v>
      </c>
      <c r="K37">
        <f>IF(statek[[#This Row],[towar]] = "T4",IF(statek[[#This Row],[Z/W]] = "Z",K36+statek[[#This Row],[ile ton]],K36-statek[[#This Row],[ile ton]]),K36)</f>
        <v>0</v>
      </c>
      <c r="L37">
        <f>IF(statek[[#This Row],[towar]] = "T5",IF(statek[[#This Row],[Z/W]] = "Z",L36+statek[[#This Row],[ile ton]],L36-statek[[#This Row],[ile ton]]),L36)</f>
        <v>112</v>
      </c>
      <c r="M37" s="9">
        <f t="shared" si="0"/>
        <v>42559</v>
      </c>
      <c r="N37">
        <f>IF(statek[[#This Row],[Z/W]]="Z",N36-statek[[#This Row],[ile ton]]*statek[[#This Row],[cena za tone w talarach]],N36+statek[[#This Row],[ile ton]]*statek[[#This Row],[cena za tone w talarach]])</f>
        <v>498274</v>
      </c>
      <c r="O37">
        <f>IF(statek[[#This Row],[Z/W]]="Z",statek[[#This Row],[ile ton]]*statek[[#This Row],[cena za tone w talarach]],0)</f>
        <v>0</v>
      </c>
      <c r="P37" t="str">
        <f>IF(A38&lt;&gt;statek[[#This Row],[data]],statek[[#This Row],[500000]],"")</f>
        <v/>
      </c>
    </row>
    <row r="38" spans="1:16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0</v>
      </c>
      <c r="H38">
        <f>IF(statek[[#This Row],[towar]] = "T1",IF(statek[[#This Row],[Z/W]] = "Z",H37+statek[[#This Row],[ile ton]],H37-statek[[#This Row],[ile ton]]),H37)</f>
        <v>0</v>
      </c>
      <c r="I38">
        <f>IF(statek[[#This Row],[towar]] = "T2",IF(statek[[#This Row],[Z/W]] = "Z",I37+statek[[#This Row],[ile ton]],I37-statek[[#This Row],[ile ton]]),I37)</f>
        <v>61</v>
      </c>
      <c r="J38">
        <f>IF(statek[[#This Row],[towar]] = "T3",IF(statek[[#This Row],[Z/W]] = "Z",J37+statek[[#This Row],[ile ton]],J37-statek[[#This Row],[ile ton]]),J37)</f>
        <v>0</v>
      </c>
      <c r="K38">
        <f>IF(statek[[#This Row],[towar]] = "T4",IF(statek[[#This Row],[Z/W]] = "Z",K37+statek[[#This Row],[ile ton]],K37-statek[[#This Row],[ile ton]]),K37)</f>
        <v>0</v>
      </c>
      <c r="L38">
        <f>IF(statek[[#This Row],[towar]] = "T5",IF(statek[[#This Row],[Z/W]] = "Z",L37+statek[[#This Row],[ile ton]],L37-statek[[#This Row],[ile ton]]),L37)</f>
        <v>112</v>
      </c>
      <c r="M38" s="9">
        <f t="shared" si="0"/>
        <v>42559</v>
      </c>
      <c r="N38">
        <f>IF(statek[[#This Row],[Z/W]]="Z",N37-statek[[#This Row],[ile ton]]*statek[[#This Row],[cena za tone w talarach]],N37+statek[[#This Row],[ile ton]]*statek[[#This Row],[cena za tone w talarach]])</f>
        <v>498718</v>
      </c>
      <c r="O38">
        <f>IF(statek[[#This Row],[Z/W]]="Z",statek[[#This Row],[ile ton]]*statek[[#This Row],[cena za tone w talarach]],0)</f>
        <v>0</v>
      </c>
      <c r="P38" t="str">
        <f>IF(A39&lt;&gt;statek[[#This Row],[data]],statek[[#This Row],[500000]],"")</f>
        <v/>
      </c>
    </row>
    <row r="39" spans="1:16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0</v>
      </c>
      <c r="H39">
        <f>IF(statek[[#This Row],[towar]] = "T1",IF(statek[[#This Row],[Z/W]] = "Z",H38+statek[[#This Row],[ile ton]],H38-statek[[#This Row],[ile ton]]),H38)</f>
        <v>0</v>
      </c>
      <c r="I39">
        <f>IF(statek[[#This Row],[towar]] = "T2",IF(statek[[#This Row],[Z/W]] = "Z",I38+statek[[#This Row],[ile ton]],I38-statek[[#This Row],[ile ton]]),I38)</f>
        <v>61</v>
      </c>
      <c r="J39">
        <f>IF(statek[[#This Row],[towar]] = "T3",IF(statek[[#This Row],[Z/W]] = "Z",J38+statek[[#This Row],[ile ton]],J38-statek[[#This Row],[ile ton]]),J38)</f>
        <v>0</v>
      </c>
      <c r="K39">
        <f>IF(statek[[#This Row],[towar]] = "T4",IF(statek[[#This Row],[Z/W]] = "Z",K38+statek[[#This Row],[ile ton]],K38-statek[[#This Row],[ile ton]]),K38)</f>
        <v>0</v>
      </c>
      <c r="L39">
        <f>IF(statek[[#This Row],[towar]] = "T5",IF(statek[[#This Row],[Z/W]] = "Z",L38+statek[[#This Row],[ile ton]],L38-statek[[#This Row],[ile ton]]),L38)</f>
        <v>147</v>
      </c>
      <c r="M39" s="9">
        <f t="shared" si="0"/>
        <v>42559</v>
      </c>
      <c r="N39">
        <f>IF(statek[[#This Row],[Z/W]]="Z",N38-statek[[#This Row],[ile ton]]*statek[[#This Row],[cena za tone w talarach]],N38+statek[[#This Row],[ile ton]]*statek[[#This Row],[cena za tone w talarach]])</f>
        <v>497248</v>
      </c>
      <c r="O39">
        <f>IF(statek[[#This Row],[Z/W]]="Z",statek[[#This Row],[ile ton]]*statek[[#This Row],[cena za tone w talarach]],0)</f>
        <v>1470</v>
      </c>
      <c r="P39" t="str">
        <f>IF(A40&lt;&gt;statek[[#This Row],[data]],statek[[#This Row],[500000]],"")</f>
        <v/>
      </c>
    </row>
    <row r="40" spans="1:16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14</v>
      </c>
      <c r="H40">
        <f>IF(statek[[#This Row],[towar]] = "T1",IF(statek[[#This Row],[Z/W]] = "Z",H39+statek[[#This Row],[ile ton]],H39-statek[[#This Row],[ile ton]]),H39)</f>
        <v>0</v>
      </c>
      <c r="I40">
        <f>IF(statek[[#This Row],[towar]] = "T2",IF(statek[[#This Row],[Z/W]] = "Z",I39+statek[[#This Row],[ile ton]],I39-statek[[#This Row],[ile ton]]),I39)</f>
        <v>61</v>
      </c>
      <c r="J40">
        <f>IF(statek[[#This Row],[towar]] = "T3",IF(statek[[#This Row],[Z/W]] = "Z",J39+statek[[#This Row],[ile ton]],J39-statek[[#This Row],[ile ton]]),J39)</f>
        <v>0</v>
      </c>
      <c r="K40">
        <f>IF(statek[[#This Row],[towar]] = "T4",IF(statek[[#This Row],[Z/W]] = "Z",K39+statek[[#This Row],[ile ton]],K39-statek[[#This Row],[ile ton]]),K39)</f>
        <v>32</v>
      </c>
      <c r="L40">
        <f>IF(statek[[#This Row],[towar]] = "T5",IF(statek[[#This Row],[Z/W]] = "Z",L39+statek[[#This Row],[ile ton]],L39-statek[[#This Row],[ile ton]]),L39)</f>
        <v>147</v>
      </c>
      <c r="M40" s="9">
        <f t="shared" si="0"/>
        <v>42574</v>
      </c>
      <c r="N40">
        <f>IF(statek[[#This Row],[Z/W]]="Z",N39-statek[[#This Row],[ile ton]]*statek[[#This Row],[cena za tone w talarach]],N39+statek[[#This Row],[ile ton]]*statek[[#This Row],[cena za tone w talarach]])</f>
        <v>495136</v>
      </c>
      <c r="O40">
        <f>IF(statek[[#This Row],[Z/W]]="Z",statek[[#This Row],[ile ton]]*statek[[#This Row],[cena za tone w talarach]],0)</f>
        <v>2112</v>
      </c>
      <c r="P40">
        <f>IF(A41&lt;&gt;statek[[#This Row],[data]],statek[[#This Row],[500000]],"")</f>
        <v>495136</v>
      </c>
    </row>
    <row r="41" spans="1:16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0</v>
      </c>
      <c r="H41">
        <f>IF(statek[[#This Row],[towar]] = "T1",IF(statek[[#This Row],[Z/W]] = "Z",H40+statek[[#This Row],[ile ton]],H40-statek[[#This Row],[ile ton]]),H40)</f>
        <v>0</v>
      </c>
      <c r="I41">
        <f>IF(statek[[#This Row],[towar]] = "T2",IF(statek[[#This Row],[Z/W]] = "Z",I40+statek[[#This Row],[ile ton]],I40-statek[[#This Row],[ile ton]]),I40)</f>
        <v>61</v>
      </c>
      <c r="J41">
        <f>IF(statek[[#This Row],[towar]] = "T3",IF(statek[[#This Row],[Z/W]] = "Z",J40+statek[[#This Row],[ile ton]],J40-statek[[#This Row],[ile ton]]),J40)</f>
        <v>0</v>
      </c>
      <c r="K41">
        <f>IF(statek[[#This Row],[towar]] = "T4",IF(statek[[#This Row],[Z/W]] = "Z",K40+statek[[#This Row],[ile ton]],K40-statek[[#This Row],[ile ton]]),K40)</f>
        <v>0</v>
      </c>
      <c r="L41">
        <f>IF(statek[[#This Row],[towar]] = "T5",IF(statek[[#This Row],[Z/W]] = "Z",L40+statek[[#This Row],[ile ton]],L40-statek[[#This Row],[ile ton]]),L40)</f>
        <v>147</v>
      </c>
      <c r="M41" s="9">
        <f t="shared" si="0"/>
        <v>42574</v>
      </c>
      <c r="N41">
        <f>IF(statek[[#This Row],[Z/W]]="Z",N40-statek[[#This Row],[ile ton]]*statek[[#This Row],[cena za tone w talarach]],N40+statek[[#This Row],[ile ton]]*statek[[#This Row],[cena za tone w talarach]])</f>
        <v>498080</v>
      </c>
      <c r="O41">
        <f>IF(statek[[#This Row],[Z/W]]="Z",statek[[#This Row],[ile ton]]*statek[[#This Row],[cena za tone w talarach]],0)</f>
        <v>0</v>
      </c>
      <c r="P41" t="str">
        <f>IF(A42&lt;&gt;statek[[#This Row],[data]],statek[[#This Row],[500000]],"")</f>
        <v/>
      </c>
    </row>
    <row r="42" spans="1:16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18</v>
      </c>
      <c r="H42">
        <f>IF(statek[[#This Row],[towar]] = "T1",IF(statek[[#This Row],[Z/W]] = "Z",H41+statek[[#This Row],[ile ton]],H41-statek[[#This Row],[ile ton]]),H41)</f>
        <v>0</v>
      </c>
      <c r="I42">
        <f>IF(statek[[#This Row],[towar]] = "T2",IF(statek[[#This Row],[Z/W]] = "Z",I41+statek[[#This Row],[ile ton]],I41-statek[[#This Row],[ile ton]]),I41)</f>
        <v>61</v>
      </c>
      <c r="J42">
        <f>IF(statek[[#This Row],[towar]] = "T3",IF(statek[[#This Row],[Z/W]] = "Z",J41+statek[[#This Row],[ile ton]],J41-statek[[#This Row],[ile ton]]),J41)</f>
        <v>0</v>
      </c>
      <c r="K42">
        <f>IF(statek[[#This Row],[towar]] = "T4",IF(statek[[#This Row],[Z/W]] = "Z",K41+statek[[#This Row],[ile ton]],K41-statek[[#This Row],[ile ton]]),K41)</f>
        <v>0</v>
      </c>
      <c r="L42">
        <f>IF(statek[[#This Row],[towar]] = "T5",IF(statek[[#This Row],[Z/W]] = "Z",L41+statek[[#This Row],[ile ton]],L41-statek[[#This Row],[ile ton]]),L41)</f>
        <v>195</v>
      </c>
      <c r="M42" s="9">
        <f t="shared" si="0"/>
        <v>42593</v>
      </c>
      <c r="N42">
        <f>IF(statek[[#This Row],[Z/W]]="Z",N41-statek[[#This Row],[ile ton]]*statek[[#This Row],[cena za tone w talarach]],N41+statek[[#This Row],[ile ton]]*statek[[#This Row],[cena za tone w talarach]])</f>
        <v>496016</v>
      </c>
      <c r="O42">
        <f>IF(statek[[#This Row],[Z/W]]="Z",statek[[#This Row],[ile ton]]*statek[[#This Row],[cena za tone w talarach]],0)</f>
        <v>2064</v>
      </c>
      <c r="P42">
        <f>IF(A43&lt;&gt;statek[[#This Row],[data]],statek[[#This Row],[500000]],"")</f>
        <v>496016</v>
      </c>
    </row>
    <row r="43" spans="1:16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0</v>
      </c>
      <c r="H43">
        <f>IF(statek[[#This Row],[towar]] = "T1",IF(statek[[#This Row],[Z/W]] = "Z",H42+statek[[#This Row],[ile ton]],H42-statek[[#This Row],[ile ton]]),H42)</f>
        <v>0</v>
      </c>
      <c r="I43">
        <f>IF(statek[[#This Row],[towar]] = "T2",IF(statek[[#This Row],[Z/W]] = "Z",I42+statek[[#This Row],[ile ton]],I42-statek[[#This Row],[ile ton]]),I42)</f>
        <v>61</v>
      </c>
      <c r="J43">
        <f>IF(statek[[#This Row],[towar]] = "T3",IF(statek[[#This Row],[Z/W]] = "Z",J42+statek[[#This Row],[ile ton]],J42-statek[[#This Row],[ile ton]]),J42)</f>
        <v>0</v>
      </c>
      <c r="K43">
        <f>IF(statek[[#This Row],[towar]] = "T4",IF(statek[[#This Row],[Z/W]] = "Z",K42+statek[[#This Row],[ile ton]],K42-statek[[#This Row],[ile ton]]),K42)</f>
        <v>0</v>
      </c>
      <c r="L43">
        <f>IF(statek[[#This Row],[towar]] = "T5",IF(statek[[#This Row],[Z/W]] = "Z",L42+statek[[#This Row],[ile ton]],L42-statek[[#This Row],[ile ton]]),L42)</f>
        <v>4</v>
      </c>
      <c r="M43" s="9">
        <f t="shared" si="0"/>
        <v>42593</v>
      </c>
      <c r="N43">
        <f>IF(statek[[#This Row],[Z/W]]="Z",N42-statek[[#This Row],[ile ton]]*statek[[#This Row],[cena za tone w talarach]],N42+statek[[#This Row],[ile ton]]*statek[[#This Row],[cena za tone w talarach]])</f>
        <v>507476</v>
      </c>
      <c r="O43">
        <f>IF(statek[[#This Row],[Z/W]]="Z",statek[[#This Row],[ile ton]]*statek[[#This Row],[cena za tone w talarach]],0)</f>
        <v>0</v>
      </c>
      <c r="P43" t="str">
        <f>IF(A44&lt;&gt;statek[[#This Row],[data]],statek[[#This Row],[500000]],"")</f>
        <v/>
      </c>
    </row>
    <row r="44" spans="1:16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0</v>
      </c>
      <c r="H44">
        <f>IF(statek[[#This Row],[towar]] = "T1",IF(statek[[#This Row],[Z/W]] = "Z",H43+statek[[#This Row],[ile ton]],H43-statek[[#This Row],[ile ton]]),H43)</f>
        <v>0</v>
      </c>
      <c r="I44">
        <f>IF(statek[[#This Row],[towar]] = "T2",IF(statek[[#This Row],[Z/W]] = "Z",I43+statek[[#This Row],[ile ton]],I43-statek[[#This Row],[ile ton]]),I43)</f>
        <v>70</v>
      </c>
      <c r="J44">
        <f>IF(statek[[#This Row],[towar]] = "T3",IF(statek[[#This Row],[Z/W]] = "Z",J43+statek[[#This Row],[ile ton]],J43-statek[[#This Row],[ile ton]]),J43)</f>
        <v>0</v>
      </c>
      <c r="K44">
        <f>IF(statek[[#This Row],[towar]] = "T4",IF(statek[[#This Row],[Z/W]] = "Z",K43+statek[[#This Row],[ile ton]],K43-statek[[#This Row],[ile ton]]),K43)</f>
        <v>0</v>
      </c>
      <c r="L44">
        <f>IF(statek[[#This Row],[towar]] = "T5",IF(statek[[#This Row],[Z/W]] = "Z",L43+statek[[#This Row],[ile ton]],L43-statek[[#This Row],[ile ton]]),L43)</f>
        <v>4</v>
      </c>
      <c r="M44" s="9">
        <f t="shared" si="0"/>
        <v>42593</v>
      </c>
      <c r="N44">
        <f>IF(statek[[#This Row],[Z/W]]="Z",N43-statek[[#This Row],[ile ton]]*statek[[#This Row],[cena za tone w talarach]],N43+statek[[#This Row],[ile ton]]*statek[[#This Row],[cena za tone w talarach]])</f>
        <v>507260</v>
      </c>
      <c r="O44">
        <f>IF(statek[[#This Row],[Z/W]]="Z",statek[[#This Row],[ile ton]]*statek[[#This Row],[cena za tone w talarach]],0)</f>
        <v>216</v>
      </c>
      <c r="P44" t="str">
        <f>IF(A45&lt;&gt;statek[[#This Row],[data]],statek[[#This Row],[500000]],"")</f>
        <v/>
      </c>
    </row>
    <row r="45" spans="1:16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25</v>
      </c>
      <c r="H45">
        <f>IF(statek[[#This Row],[towar]] = "T1",IF(statek[[#This Row],[Z/W]] = "Z",H44+statek[[#This Row],[ile ton]],H44-statek[[#This Row],[ile ton]]),H44)</f>
        <v>0</v>
      </c>
      <c r="I45">
        <f>IF(statek[[#This Row],[towar]] = "T2",IF(statek[[#This Row],[Z/W]] = "Z",I44+statek[[#This Row],[ile ton]],I44-statek[[#This Row],[ile ton]]),I44)</f>
        <v>70</v>
      </c>
      <c r="J45">
        <f>IF(statek[[#This Row],[towar]] = "T3",IF(statek[[#This Row],[Z/W]] = "Z",J44+statek[[#This Row],[ile ton]],J44-statek[[#This Row],[ile ton]]),J44)</f>
        <v>0</v>
      </c>
      <c r="K45">
        <f>IF(statek[[#This Row],[towar]] = "T4",IF(statek[[#This Row],[Z/W]] = "Z",K44+statek[[#This Row],[ile ton]],K44-statek[[#This Row],[ile ton]]),K44)</f>
        <v>36</v>
      </c>
      <c r="L45">
        <f>IF(statek[[#This Row],[towar]] = "T5",IF(statek[[#This Row],[Z/W]] = "Z",L44+statek[[#This Row],[ile ton]],L44-statek[[#This Row],[ile ton]]),L44)</f>
        <v>4</v>
      </c>
      <c r="M45" s="9">
        <f t="shared" si="0"/>
        <v>42619</v>
      </c>
      <c r="N45">
        <f>IF(statek[[#This Row],[Z/W]]="Z",N44-statek[[#This Row],[ile ton]]*statek[[#This Row],[cena za tone w talarach]],N44+statek[[#This Row],[ile ton]]*statek[[#This Row],[cena za tone w talarach]])</f>
        <v>504920</v>
      </c>
      <c r="O45">
        <f>IF(statek[[#This Row],[Z/W]]="Z",statek[[#This Row],[ile ton]]*statek[[#This Row],[cena za tone w talarach]],0)</f>
        <v>2340</v>
      </c>
      <c r="P45">
        <f>IF(A46&lt;&gt;statek[[#This Row],[data]],statek[[#This Row],[500000]],"")</f>
        <v>504920</v>
      </c>
    </row>
    <row r="46" spans="1:16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0</v>
      </c>
      <c r="H46">
        <f>IF(statek[[#This Row],[towar]] = "T1",IF(statek[[#This Row],[Z/W]] = "Z",H45+statek[[#This Row],[ile ton]],H45-statek[[#This Row],[ile ton]]),H45)</f>
        <v>47</v>
      </c>
      <c r="I46">
        <f>IF(statek[[#This Row],[towar]] = "T2",IF(statek[[#This Row],[Z/W]] = "Z",I45+statek[[#This Row],[ile ton]],I45-statek[[#This Row],[ile ton]]),I45)</f>
        <v>70</v>
      </c>
      <c r="J46">
        <f>IF(statek[[#This Row],[towar]] = "T3",IF(statek[[#This Row],[Z/W]] = "Z",J45+statek[[#This Row],[ile ton]],J45-statek[[#This Row],[ile ton]]),J45)</f>
        <v>0</v>
      </c>
      <c r="K46">
        <f>IF(statek[[#This Row],[towar]] = "T4",IF(statek[[#This Row],[Z/W]] = "Z",K45+statek[[#This Row],[ile ton]],K45-statek[[#This Row],[ile ton]]),K45)</f>
        <v>36</v>
      </c>
      <c r="L46">
        <f>IF(statek[[#This Row],[towar]] = "T5",IF(statek[[#This Row],[Z/W]] = "Z",L45+statek[[#This Row],[ile ton]],L45-statek[[#This Row],[ile ton]]),L45)</f>
        <v>4</v>
      </c>
      <c r="M46" s="9">
        <f t="shared" si="0"/>
        <v>42619</v>
      </c>
      <c r="N46">
        <f>IF(statek[[#This Row],[Z/W]]="Z",N45-statek[[#This Row],[ile ton]]*statek[[#This Row],[cena za tone w talarach]],N45+statek[[#This Row],[ile ton]]*statek[[#This Row],[cena za tone w talarach]])</f>
        <v>504591</v>
      </c>
      <c r="O46">
        <f>IF(statek[[#This Row],[Z/W]]="Z",statek[[#This Row],[ile ton]]*statek[[#This Row],[cena za tone w talarach]],0)</f>
        <v>329</v>
      </c>
      <c r="P46" t="str">
        <f>IF(A47&lt;&gt;statek[[#This Row],[data]],statek[[#This Row],[500000]],"")</f>
        <v/>
      </c>
    </row>
    <row r="47" spans="1:16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0</v>
      </c>
      <c r="H47">
        <f>IF(statek[[#This Row],[towar]] = "T1",IF(statek[[#This Row],[Z/W]] = "Z",H46+statek[[#This Row],[ile ton]],H46-statek[[#This Row],[ile ton]]),H46)</f>
        <v>47</v>
      </c>
      <c r="I47">
        <f>IF(statek[[#This Row],[towar]] = "T2",IF(statek[[#This Row],[Z/W]] = "Z",I46+statek[[#This Row],[ile ton]],I46-statek[[#This Row],[ile ton]]),I46)</f>
        <v>70</v>
      </c>
      <c r="J47">
        <f>IF(statek[[#This Row],[towar]] = "T3",IF(statek[[#This Row],[Z/W]] = "Z",J46+statek[[#This Row],[ile ton]],J46-statek[[#This Row],[ile ton]]),J46)</f>
        <v>0</v>
      </c>
      <c r="K47">
        <f>IF(statek[[#This Row],[towar]] = "T4",IF(statek[[#This Row],[Z/W]] = "Z",K46+statek[[#This Row],[ile ton]],K46-statek[[#This Row],[ile ton]]),K46)</f>
        <v>36</v>
      </c>
      <c r="L47">
        <f>IF(statek[[#This Row],[towar]] = "T5",IF(statek[[#This Row],[Z/W]] = "Z",L46+statek[[#This Row],[ile ton]],L46-statek[[#This Row],[ile ton]]),L46)</f>
        <v>0</v>
      </c>
      <c r="M47" s="9">
        <f t="shared" si="0"/>
        <v>42619</v>
      </c>
      <c r="N47">
        <f>IF(statek[[#This Row],[Z/W]]="Z",N46-statek[[#This Row],[ile ton]]*statek[[#This Row],[cena za tone w talarach]],N46+statek[[#This Row],[ile ton]]*statek[[#This Row],[cena za tone w talarach]])</f>
        <v>504843</v>
      </c>
      <c r="O47">
        <f>IF(statek[[#This Row],[Z/W]]="Z",statek[[#This Row],[ile ton]]*statek[[#This Row],[cena za tone w talarach]],0)</f>
        <v>0</v>
      </c>
      <c r="P47" t="str">
        <f>IF(A48&lt;&gt;statek[[#This Row],[data]],statek[[#This Row],[500000]],"")</f>
        <v/>
      </c>
    </row>
    <row r="48" spans="1:16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0</v>
      </c>
      <c r="H48">
        <f>IF(statek[[#This Row],[towar]] = "T1",IF(statek[[#This Row],[Z/W]] = "Z",H47+statek[[#This Row],[ile ton]],H47-statek[[#This Row],[ile ton]]),H47)</f>
        <v>47</v>
      </c>
      <c r="I48">
        <f>IF(statek[[#This Row],[towar]] = "T2",IF(statek[[#This Row],[Z/W]] = "Z",I47+statek[[#This Row],[ile ton]],I47-statek[[#This Row],[ile ton]]),I47)</f>
        <v>70</v>
      </c>
      <c r="J48">
        <f>IF(statek[[#This Row],[towar]] = "T3",IF(statek[[#This Row],[Z/W]] = "Z",J47+statek[[#This Row],[ile ton]],J47-statek[[#This Row],[ile ton]]),J47)</f>
        <v>8</v>
      </c>
      <c r="K48">
        <f>IF(statek[[#This Row],[towar]] = "T4",IF(statek[[#This Row],[Z/W]] = "Z",K47+statek[[#This Row],[ile ton]],K47-statek[[#This Row],[ile ton]]),K47)</f>
        <v>36</v>
      </c>
      <c r="L48">
        <f>IF(statek[[#This Row],[towar]] = "T5",IF(statek[[#This Row],[Z/W]] = "Z",L47+statek[[#This Row],[ile ton]],L47-statek[[#This Row],[ile ton]]),L47)</f>
        <v>0</v>
      </c>
      <c r="M48" s="9">
        <f t="shared" si="0"/>
        <v>42619</v>
      </c>
      <c r="N48">
        <f>IF(statek[[#This Row],[Z/W]]="Z",N47-statek[[#This Row],[ile ton]]*statek[[#This Row],[cena za tone w talarach]],N47+statek[[#This Row],[ile ton]]*statek[[#This Row],[cena za tone w talarach]])</f>
        <v>504691</v>
      </c>
      <c r="O48">
        <f>IF(statek[[#This Row],[Z/W]]="Z",statek[[#This Row],[ile ton]]*statek[[#This Row],[cena za tone w talarach]],0)</f>
        <v>152</v>
      </c>
      <c r="P48" t="str">
        <f>IF(A49&lt;&gt;statek[[#This Row],[data]],statek[[#This Row],[500000]],"")</f>
        <v/>
      </c>
    </row>
    <row r="49" spans="1:16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0</v>
      </c>
      <c r="H49">
        <f>IF(statek[[#This Row],[towar]] = "T1",IF(statek[[#This Row],[Z/W]] = "Z",H48+statek[[#This Row],[ile ton]],H48-statek[[#This Row],[ile ton]]),H48)</f>
        <v>47</v>
      </c>
      <c r="I49">
        <f>IF(statek[[#This Row],[towar]] = "T2",IF(statek[[#This Row],[Z/W]] = "Z",I48+statek[[#This Row],[ile ton]],I48-statek[[#This Row],[ile ton]]),I48)</f>
        <v>73</v>
      </c>
      <c r="J49">
        <f>IF(statek[[#This Row],[towar]] = "T3",IF(statek[[#This Row],[Z/W]] = "Z",J48+statek[[#This Row],[ile ton]],J48-statek[[#This Row],[ile ton]]),J48)</f>
        <v>8</v>
      </c>
      <c r="K49">
        <f>IF(statek[[#This Row],[towar]] = "T4",IF(statek[[#This Row],[Z/W]] = "Z",K48+statek[[#This Row],[ile ton]],K48-statek[[#This Row],[ile ton]]),K48)</f>
        <v>36</v>
      </c>
      <c r="L49">
        <f>IF(statek[[#This Row],[towar]] = "T5",IF(statek[[#This Row],[Z/W]] = "Z",L48+statek[[#This Row],[ile ton]],L48-statek[[#This Row],[ile ton]]),L48)</f>
        <v>0</v>
      </c>
      <c r="M49" s="9">
        <f t="shared" si="0"/>
        <v>42619</v>
      </c>
      <c r="N49">
        <f>IF(statek[[#This Row],[Z/W]]="Z",N48-statek[[#This Row],[ile ton]]*statek[[#This Row],[cena za tone w talarach]],N48+statek[[#This Row],[ile ton]]*statek[[#This Row],[cena za tone w talarach]])</f>
        <v>504625</v>
      </c>
      <c r="O49">
        <f>IF(statek[[#This Row],[Z/W]]="Z",statek[[#This Row],[ile ton]]*statek[[#This Row],[cena za tone w talarach]],0)</f>
        <v>66</v>
      </c>
      <c r="P49" t="str">
        <f>IF(A50&lt;&gt;statek[[#This Row],[data]],statek[[#This Row],[500000]],"")</f>
        <v/>
      </c>
    </row>
    <row r="50" spans="1:16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20</v>
      </c>
      <c r="H50">
        <f>IF(statek[[#This Row],[towar]] = "T1",IF(statek[[#This Row],[Z/W]] = "Z",H49+statek[[#This Row],[ile ton]],H49-statek[[#This Row],[ile ton]]),H49)</f>
        <v>47</v>
      </c>
      <c r="I50">
        <f>IF(statek[[#This Row],[towar]] = "T2",IF(statek[[#This Row],[Z/W]] = "Z",I49+statek[[#This Row],[ile ton]],I49-statek[[#This Row],[ile ton]]),I49)</f>
        <v>73</v>
      </c>
      <c r="J50">
        <f>IF(statek[[#This Row],[towar]] = "T3",IF(statek[[#This Row],[Z/W]] = "Z",J49+statek[[#This Row],[ile ton]],J49-statek[[#This Row],[ile ton]]),J49)</f>
        <v>8</v>
      </c>
      <c r="K50">
        <f>IF(statek[[#This Row],[towar]] = "T4",IF(statek[[#This Row],[Z/W]] = "Z",K49+statek[[#This Row],[ile ton]],K49-statek[[#This Row],[ile ton]]),K49)</f>
        <v>77</v>
      </c>
      <c r="L50">
        <f>IF(statek[[#This Row],[towar]] = "T5",IF(statek[[#This Row],[Z/W]] = "Z",L49+statek[[#This Row],[ile ton]],L49-statek[[#This Row],[ile ton]]),L49)</f>
        <v>0</v>
      </c>
      <c r="M50" s="9">
        <f t="shared" si="0"/>
        <v>42640</v>
      </c>
      <c r="N50">
        <f>IF(statek[[#This Row],[Z/W]]="Z",N49-statek[[#This Row],[ile ton]]*statek[[#This Row],[cena za tone w talarach]],N49+statek[[#This Row],[ile ton]]*statek[[#This Row],[cena za tone w talarach]])</f>
        <v>502206</v>
      </c>
      <c r="O50">
        <f>IF(statek[[#This Row],[Z/W]]="Z",statek[[#This Row],[ile ton]]*statek[[#This Row],[cena za tone w talarach]],0)</f>
        <v>2419</v>
      </c>
      <c r="P50">
        <f>IF(A51&lt;&gt;statek[[#This Row],[data]],statek[[#This Row],[500000]],"")</f>
        <v>502206</v>
      </c>
    </row>
    <row r="51" spans="1:16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0</v>
      </c>
      <c r="H51">
        <f>IF(statek[[#This Row],[towar]] = "T1",IF(statek[[#This Row],[Z/W]] = "Z",H50+statek[[#This Row],[ile ton]],H50-statek[[#This Row],[ile ton]]),H50)</f>
        <v>47</v>
      </c>
      <c r="I51">
        <f>IF(statek[[#This Row],[towar]] = "T2",IF(statek[[#This Row],[Z/W]] = "Z",I50+statek[[#This Row],[ile ton]],I50-statek[[#This Row],[ile ton]]),I50)</f>
        <v>73</v>
      </c>
      <c r="J51">
        <f>IF(statek[[#This Row],[towar]] = "T3",IF(statek[[#This Row],[Z/W]] = "Z",J50+statek[[#This Row],[ile ton]],J50-statek[[#This Row],[ile ton]]),J50)</f>
        <v>8</v>
      </c>
      <c r="K51">
        <f>IF(statek[[#This Row],[towar]] = "T4",IF(statek[[#This Row],[Z/W]] = "Z",K50+statek[[#This Row],[ile ton]],K50-statek[[#This Row],[ile ton]]),K50)</f>
        <v>77</v>
      </c>
      <c r="L51">
        <f>IF(statek[[#This Row],[towar]] = "T5",IF(statek[[#This Row],[Z/W]] = "Z",L50+statek[[#This Row],[ile ton]],L50-statek[[#This Row],[ile ton]]),L50)</f>
        <v>44</v>
      </c>
      <c r="M51" s="9">
        <f t="shared" si="0"/>
        <v>42640</v>
      </c>
      <c r="N51">
        <f>IF(statek[[#This Row],[Z/W]]="Z",N50-statek[[#This Row],[ile ton]]*statek[[#This Row],[cena za tone w talarach]],N50+statek[[#This Row],[ile ton]]*statek[[#This Row],[cena za tone w talarach]])</f>
        <v>500446</v>
      </c>
      <c r="O51">
        <f>IF(statek[[#This Row],[Z/W]]="Z",statek[[#This Row],[ile ton]]*statek[[#This Row],[cena za tone w talarach]],0)</f>
        <v>1760</v>
      </c>
      <c r="P51" t="str">
        <f>IF(A52&lt;&gt;statek[[#This Row],[data]],statek[[#This Row],[500000]],"")</f>
        <v/>
      </c>
    </row>
    <row r="52" spans="1:16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0</v>
      </c>
      <c r="H52">
        <f>IF(statek[[#This Row],[towar]] = "T1",IF(statek[[#This Row],[Z/W]] = "Z",H51+statek[[#This Row],[ile ton]],H51-statek[[#This Row],[ile ton]]),H51)</f>
        <v>2</v>
      </c>
      <c r="I52">
        <f>IF(statek[[#This Row],[towar]] = "T2",IF(statek[[#This Row],[Z/W]] = "Z",I51+statek[[#This Row],[ile ton]],I51-statek[[#This Row],[ile ton]]),I51)</f>
        <v>73</v>
      </c>
      <c r="J52">
        <f>IF(statek[[#This Row],[towar]] = "T3",IF(statek[[#This Row],[Z/W]] = "Z",J51+statek[[#This Row],[ile ton]],J51-statek[[#This Row],[ile ton]]),J51)</f>
        <v>8</v>
      </c>
      <c r="K52">
        <f>IF(statek[[#This Row],[towar]] = "T4",IF(statek[[#This Row],[Z/W]] = "Z",K51+statek[[#This Row],[ile ton]],K51-statek[[#This Row],[ile ton]]),K51)</f>
        <v>77</v>
      </c>
      <c r="L52">
        <f>IF(statek[[#This Row],[towar]] = "T5",IF(statek[[#This Row],[Z/W]] = "Z",L51+statek[[#This Row],[ile ton]],L51-statek[[#This Row],[ile ton]]),L51)</f>
        <v>44</v>
      </c>
      <c r="M52" s="9">
        <f t="shared" si="0"/>
        <v>42640</v>
      </c>
      <c r="N52">
        <f>IF(statek[[#This Row],[Z/W]]="Z",N51-statek[[#This Row],[ile ton]]*statek[[#This Row],[cena za tone w talarach]],N51+statek[[#This Row],[ile ton]]*statek[[#This Row],[cena za tone w talarach]])</f>
        <v>500986</v>
      </c>
      <c r="O52">
        <f>IF(statek[[#This Row],[Z/W]]="Z",statek[[#This Row],[ile ton]]*statek[[#This Row],[cena za tone w talarach]],0)</f>
        <v>0</v>
      </c>
      <c r="P52" t="str">
        <f>IF(A53&lt;&gt;statek[[#This Row],[data]],statek[[#This Row],[500000]],"")</f>
        <v/>
      </c>
    </row>
    <row r="53" spans="1:16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0</v>
      </c>
      <c r="H53">
        <f>IF(statek[[#This Row],[towar]] = "T1",IF(statek[[#This Row],[Z/W]] = "Z",H52+statek[[#This Row],[ile ton]],H52-statek[[#This Row],[ile ton]]),H52)</f>
        <v>2</v>
      </c>
      <c r="I53">
        <f>IF(statek[[#This Row],[towar]] = "T2",IF(statek[[#This Row],[Z/W]] = "Z",I52+statek[[#This Row],[ile ton]],I52-statek[[#This Row],[ile ton]]),I52)</f>
        <v>73</v>
      </c>
      <c r="J53">
        <f>IF(statek[[#This Row],[towar]] = "T3",IF(statek[[#This Row],[Z/W]] = "Z",J52+statek[[#This Row],[ile ton]],J52-statek[[#This Row],[ile ton]]),J52)</f>
        <v>48</v>
      </c>
      <c r="K53">
        <f>IF(statek[[#This Row],[towar]] = "T4",IF(statek[[#This Row],[Z/W]] = "Z",K52+statek[[#This Row],[ile ton]],K52-statek[[#This Row],[ile ton]]),K52)</f>
        <v>77</v>
      </c>
      <c r="L53">
        <f>IF(statek[[#This Row],[towar]] = "T5",IF(statek[[#This Row],[Z/W]] = "Z",L52+statek[[#This Row],[ile ton]],L52-statek[[#This Row],[ile ton]]),L52)</f>
        <v>44</v>
      </c>
      <c r="M53" s="9">
        <f t="shared" si="0"/>
        <v>42640</v>
      </c>
      <c r="N53">
        <f>IF(statek[[#This Row],[Z/W]]="Z",N52-statek[[#This Row],[ile ton]]*statek[[#This Row],[cena za tone w talarach]],N52+statek[[#This Row],[ile ton]]*statek[[#This Row],[cena za tone w talarach]])</f>
        <v>500186</v>
      </c>
      <c r="O53">
        <f>IF(statek[[#This Row],[Z/W]]="Z",statek[[#This Row],[ile ton]]*statek[[#This Row],[cena za tone w talarach]],0)</f>
        <v>800</v>
      </c>
      <c r="P53" t="str">
        <f>IF(A54&lt;&gt;statek[[#This Row],[data]],statek[[#This Row],[500000]],"")</f>
        <v/>
      </c>
    </row>
    <row r="54" spans="1:16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0</v>
      </c>
      <c r="H54">
        <f>IF(statek[[#This Row],[towar]] = "T1",IF(statek[[#This Row],[Z/W]] = "Z",H53+statek[[#This Row],[ile ton]],H53-statek[[#This Row],[ile ton]]),H53)</f>
        <v>2</v>
      </c>
      <c r="I54">
        <f>IF(statek[[#This Row],[towar]] = "T2",IF(statek[[#This Row],[Z/W]] = "Z",I53+statek[[#This Row],[ile ton]],I53-statek[[#This Row],[ile ton]]),I53)</f>
        <v>73</v>
      </c>
      <c r="J54">
        <f>IF(statek[[#This Row],[towar]] = "T3",IF(statek[[#This Row],[Z/W]] = "Z",J53+statek[[#This Row],[ile ton]],J53-statek[[#This Row],[ile ton]]),J53)</f>
        <v>48</v>
      </c>
      <c r="K54">
        <f>IF(statek[[#This Row],[towar]] = "T4",IF(statek[[#This Row],[Z/W]] = "Z",K53+statek[[#This Row],[ile ton]],K53-statek[[#This Row],[ile ton]]),K53)</f>
        <v>80</v>
      </c>
      <c r="L54">
        <f>IF(statek[[#This Row],[towar]] = "T5",IF(statek[[#This Row],[Z/W]] = "Z",L53+statek[[#This Row],[ile ton]],L53-statek[[#This Row],[ile ton]]),L53)</f>
        <v>44</v>
      </c>
      <c r="M54" s="9">
        <f t="shared" si="0"/>
        <v>42640</v>
      </c>
      <c r="N54">
        <f>IF(statek[[#This Row],[Z/W]]="Z",N53-statek[[#This Row],[ile ton]]*statek[[#This Row],[cena za tone w talarach]],N53+statek[[#This Row],[ile ton]]*statek[[#This Row],[cena za tone w talarach]])</f>
        <v>499997</v>
      </c>
      <c r="O54">
        <f>IF(statek[[#This Row],[Z/W]]="Z",statek[[#This Row],[ile ton]]*statek[[#This Row],[cena za tone w talarach]],0)</f>
        <v>189</v>
      </c>
      <c r="P54" t="str">
        <f>IF(A55&lt;&gt;statek[[#This Row],[data]],statek[[#This Row],[500000]],"")</f>
        <v/>
      </c>
    </row>
    <row r="55" spans="1:16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23</v>
      </c>
      <c r="H55">
        <f>IF(statek[[#This Row],[towar]] = "T1",IF(statek[[#This Row],[Z/W]] = "Z",H54+statek[[#This Row],[ile ton]],H54-statek[[#This Row],[ile ton]]),H54)</f>
        <v>2</v>
      </c>
      <c r="I55">
        <f>IF(statek[[#This Row],[towar]] = "T2",IF(statek[[#This Row],[Z/W]] = "Z",I54+statek[[#This Row],[ile ton]],I54-statek[[#This Row],[ile ton]]),I54)</f>
        <v>90</v>
      </c>
      <c r="J55">
        <f>IF(statek[[#This Row],[towar]] = "T3",IF(statek[[#This Row],[Z/W]] = "Z",J54+statek[[#This Row],[ile ton]],J54-statek[[#This Row],[ile ton]]),J54)</f>
        <v>48</v>
      </c>
      <c r="K55">
        <f>IF(statek[[#This Row],[towar]] = "T4",IF(statek[[#This Row],[Z/W]] = "Z",K54+statek[[#This Row],[ile ton]],K54-statek[[#This Row],[ile ton]]),K54)</f>
        <v>80</v>
      </c>
      <c r="L55">
        <f>IF(statek[[#This Row],[towar]] = "T5",IF(statek[[#This Row],[Z/W]] = "Z",L54+statek[[#This Row],[ile ton]],L54-statek[[#This Row],[ile ton]]),L54)</f>
        <v>44</v>
      </c>
      <c r="M55" s="9">
        <f t="shared" si="0"/>
        <v>42664</v>
      </c>
      <c r="N55">
        <f>IF(statek[[#This Row],[Z/W]]="Z",N54-statek[[#This Row],[ile ton]]*statek[[#This Row],[cena za tone w talarach]],N54+statek[[#This Row],[ile ton]]*statek[[#This Row],[cena za tone w talarach]])</f>
        <v>499589</v>
      </c>
      <c r="O55">
        <f>IF(statek[[#This Row],[Z/W]]="Z",statek[[#This Row],[ile ton]]*statek[[#This Row],[cena za tone w talarach]],0)</f>
        <v>408</v>
      </c>
      <c r="P55">
        <f>IF(A56&lt;&gt;statek[[#This Row],[data]],statek[[#This Row],[500000]],"")</f>
        <v>499589</v>
      </c>
    </row>
    <row r="56" spans="1:16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0</v>
      </c>
      <c r="H56">
        <f>IF(statek[[#This Row],[towar]] = "T1",IF(statek[[#This Row],[Z/W]] = "Z",H55+statek[[#This Row],[ile ton]],H55-statek[[#This Row],[ile ton]]),H55)</f>
        <v>0</v>
      </c>
      <c r="I56">
        <f>IF(statek[[#This Row],[towar]] = "T2",IF(statek[[#This Row],[Z/W]] = "Z",I55+statek[[#This Row],[ile ton]],I55-statek[[#This Row],[ile ton]]),I55)</f>
        <v>90</v>
      </c>
      <c r="J56">
        <f>IF(statek[[#This Row],[towar]] = "T3",IF(statek[[#This Row],[Z/W]] = "Z",J55+statek[[#This Row],[ile ton]],J55-statek[[#This Row],[ile ton]]),J55)</f>
        <v>48</v>
      </c>
      <c r="K56">
        <f>IF(statek[[#This Row],[towar]] = "T4",IF(statek[[#This Row],[Z/W]] = "Z",K55+statek[[#This Row],[ile ton]],K55-statek[[#This Row],[ile ton]]),K55)</f>
        <v>80</v>
      </c>
      <c r="L56">
        <f>IF(statek[[#This Row],[towar]] = "T5",IF(statek[[#This Row],[Z/W]] = "Z",L55+statek[[#This Row],[ile ton]],L55-statek[[#This Row],[ile ton]]),L55)</f>
        <v>44</v>
      </c>
      <c r="M56" s="9">
        <f t="shared" si="0"/>
        <v>42664</v>
      </c>
      <c r="N56">
        <f>IF(statek[[#This Row],[Z/W]]="Z",N55-statek[[#This Row],[ile ton]]*statek[[#This Row],[cena za tone w talarach]],N55+statek[[#This Row],[ile ton]]*statek[[#This Row],[cena za tone w talarach]])</f>
        <v>499613</v>
      </c>
      <c r="O56">
        <f>IF(statek[[#This Row],[Z/W]]="Z",statek[[#This Row],[ile ton]]*statek[[#This Row],[cena za tone w talarach]],0)</f>
        <v>0</v>
      </c>
      <c r="P56" t="str">
        <f>IF(A57&lt;&gt;statek[[#This Row],[data]],statek[[#This Row],[500000]],"")</f>
        <v/>
      </c>
    </row>
    <row r="57" spans="1:16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0</v>
      </c>
      <c r="H57">
        <f>IF(statek[[#This Row],[towar]] = "T1",IF(statek[[#This Row],[Z/W]] = "Z",H56+statek[[#This Row],[ile ton]],H56-statek[[#This Row],[ile ton]]),H56)</f>
        <v>0</v>
      </c>
      <c r="I57">
        <f>IF(statek[[#This Row],[towar]] = "T2",IF(statek[[#This Row],[Z/W]] = "Z",I56+statek[[#This Row],[ile ton]],I56-statek[[#This Row],[ile ton]]),I56)</f>
        <v>90</v>
      </c>
      <c r="J57">
        <f>IF(statek[[#This Row],[towar]] = "T3",IF(statek[[#This Row],[Z/W]] = "Z",J56+statek[[#This Row],[ile ton]],J56-statek[[#This Row],[ile ton]]),J56)</f>
        <v>62</v>
      </c>
      <c r="K57">
        <f>IF(statek[[#This Row],[towar]] = "T4",IF(statek[[#This Row],[Z/W]] = "Z",K56+statek[[#This Row],[ile ton]],K56-statek[[#This Row],[ile ton]]),K56)</f>
        <v>80</v>
      </c>
      <c r="L57">
        <f>IF(statek[[#This Row],[towar]] = "T5",IF(statek[[#This Row],[Z/W]] = "Z",L56+statek[[#This Row],[ile ton]],L56-statek[[#This Row],[ile ton]]),L56)</f>
        <v>44</v>
      </c>
      <c r="M57" s="9">
        <f t="shared" si="0"/>
        <v>42664</v>
      </c>
      <c r="N57">
        <f>IF(statek[[#This Row],[Z/W]]="Z",N56-statek[[#This Row],[ile ton]]*statek[[#This Row],[cena za tone w talarach]],N56+statek[[#This Row],[ile ton]]*statek[[#This Row],[cena za tone w talarach]])</f>
        <v>499347</v>
      </c>
      <c r="O57">
        <f>IF(statek[[#This Row],[Z/W]]="Z",statek[[#This Row],[ile ton]]*statek[[#This Row],[cena za tone w talarach]],0)</f>
        <v>266</v>
      </c>
      <c r="P57" t="str">
        <f>IF(A58&lt;&gt;statek[[#This Row],[data]],statek[[#This Row],[500000]],"")</f>
        <v/>
      </c>
    </row>
    <row r="58" spans="1:16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17</v>
      </c>
      <c r="H58">
        <f>IF(statek[[#This Row],[towar]] = "T1",IF(statek[[#This Row],[Z/W]] = "Z",H57+statek[[#This Row],[ile ton]],H57-statek[[#This Row],[ile ton]]),H57)</f>
        <v>0</v>
      </c>
      <c r="I58">
        <f>IF(statek[[#This Row],[towar]] = "T2",IF(statek[[#This Row],[Z/W]] = "Z",I57+statek[[#This Row],[ile ton]],I57-statek[[#This Row],[ile ton]]),I57)</f>
        <v>113</v>
      </c>
      <c r="J58">
        <f>IF(statek[[#This Row],[towar]] = "T3",IF(statek[[#This Row],[Z/W]] = "Z",J57+statek[[#This Row],[ile ton]],J57-statek[[#This Row],[ile ton]]),J57)</f>
        <v>62</v>
      </c>
      <c r="K58">
        <f>IF(statek[[#This Row],[towar]] = "T4",IF(statek[[#This Row],[Z/W]] = "Z",K57+statek[[#This Row],[ile ton]],K57-statek[[#This Row],[ile ton]]),K57)</f>
        <v>80</v>
      </c>
      <c r="L58">
        <f>IF(statek[[#This Row],[towar]] = "T5",IF(statek[[#This Row],[Z/W]] = "Z",L57+statek[[#This Row],[ile ton]],L57-statek[[#This Row],[ile ton]]),L57)</f>
        <v>44</v>
      </c>
      <c r="M58" s="9">
        <f t="shared" si="0"/>
        <v>42682</v>
      </c>
      <c r="N58">
        <f>IF(statek[[#This Row],[Z/W]]="Z",N57-statek[[#This Row],[ile ton]]*statek[[#This Row],[cena za tone w talarach]],N57+statek[[#This Row],[ile ton]]*statek[[#This Row],[cena za tone w talarach]])</f>
        <v>498818</v>
      </c>
      <c r="O58">
        <f>IF(statek[[#This Row],[Z/W]]="Z",statek[[#This Row],[ile ton]]*statek[[#This Row],[cena za tone w talarach]],0)</f>
        <v>529</v>
      </c>
      <c r="P58">
        <f>IF(A59&lt;&gt;statek[[#This Row],[data]],statek[[#This Row],[500000]],"")</f>
        <v>498818</v>
      </c>
    </row>
    <row r="59" spans="1:16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0</v>
      </c>
      <c r="H59">
        <f>IF(statek[[#This Row],[towar]] = "T1",IF(statek[[#This Row],[Z/W]] = "Z",H58+statek[[#This Row],[ile ton]],H58-statek[[#This Row],[ile ton]]),H58)</f>
        <v>11</v>
      </c>
      <c r="I59">
        <f>IF(statek[[#This Row],[towar]] = "T2",IF(statek[[#This Row],[Z/W]] = "Z",I58+statek[[#This Row],[ile ton]],I58-statek[[#This Row],[ile ton]]),I58)</f>
        <v>113</v>
      </c>
      <c r="J59">
        <f>IF(statek[[#This Row],[towar]] = "T3",IF(statek[[#This Row],[Z/W]] = "Z",J58+statek[[#This Row],[ile ton]],J58-statek[[#This Row],[ile ton]]),J58)</f>
        <v>62</v>
      </c>
      <c r="K59">
        <f>IF(statek[[#This Row],[towar]] = "T4",IF(statek[[#This Row],[Z/W]] = "Z",K58+statek[[#This Row],[ile ton]],K58-statek[[#This Row],[ile ton]]),K58)</f>
        <v>80</v>
      </c>
      <c r="L59">
        <f>IF(statek[[#This Row],[towar]] = "T5",IF(statek[[#This Row],[Z/W]] = "Z",L58+statek[[#This Row],[ile ton]],L58-statek[[#This Row],[ile ton]]),L58)</f>
        <v>44</v>
      </c>
      <c r="M59" s="9">
        <f t="shared" si="0"/>
        <v>42682</v>
      </c>
      <c r="N59">
        <f>IF(statek[[#This Row],[Z/W]]="Z",N58-statek[[#This Row],[ile ton]]*statek[[#This Row],[cena za tone w talarach]],N58+statek[[#This Row],[ile ton]]*statek[[#This Row],[cena za tone w talarach]])</f>
        <v>498730</v>
      </c>
      <c r="O59">
        <f>IF(statek[[#This Row],[Z/W]]="Z",statek[[#This Row],[ile ton]]*statek[[#This Row],[cena za tone w talarach]],0)</f>
        <v>88</v>
      </c>
      <c r="P59" t="str">
        <f>IF(A60&lt;&gt;statek[[#This Row],[data]],statek[[#This Row],[500000]],"")</f>
        <v/>
      </c>
    </row>
    <row r="60" spans="1:16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0</v>
      </c>
      <c r="H60">
        <f>IF(statek[[#This Row],[towar]] = "T1",IF(statek[[#This Row],[Z/W]] = "Z",H59+statek[[#This Row],[ile ton]],H59-statek[[#This Row],[ile ton]]),H59)</f>
        <v>11</v>
      </c>
      <c r="I60">
        <f>IF(statek[[#This Row],[towar]] = "T2",IF(statek[[#This Row],[Z/W]] = "Z",I59+statek[[#This Row],[ile ton]],I59-statek[[#This Row],[ile ton]]),I59)</f>
        <v>113</v>
      </c>
      <c r="J60">
        <f>IF(statek[[#This Row],[towar]] = "T3",IF(statek[[#This Row],[Z/W]] = "Z",J59+statek[[#This Row],[ile ton]],J59-statek[[#This Row],[ile ton]]),J59)</f>
        <v>62</v>
      </c>
      <c r="K60">
        <f>IF(statek[[#This Row],[towar]] = "T4",IF(statek[[#This Row],[Z/W]] = "Z",K59+statek[[#This Row],[ile ton]],K59-statek[[#This Row],[ile ton]]),K59)</f>
        <v>97</v>
      </c>
      <c r="L60">
        <f>IF(statek[[#This Row],[towar]] = "T5",IF(statek[[#This Row],[Z/W]] = "Z",L59+statek[[#This Row],[ile ton]],L59-statek[[#This Row],[ile ton]]),L59)</f>
        <v>44</v>
      </c>
      <c r="M60" s="9">
        <f t="shared" si="0"/>
        <v>42682</v>
      </c>
      <c r="N60">
        <f>IF(statek[[#This Row],[Z/W]]="Z",N59-statek[[#This Row],[ile ton]]*statek[[#This Row],[cena za tone w talarach]],N59+statek[[#This Row],[ile ton]]*statek[[#This Row],[cena za tone w talarach]])</f>
        <v>497608</v>
      </c>
      <c r="O60">
        <f>IF(statek[[#This Row],[Z/W]]="Z",statek[[#This Row],[ile ton]]*statek[[#This Row],[cena za tone w talarach]],0)</f>
        <v>1122</v>
      </c>
      <c r="P60" t="str">
        <f>IF(A61&lt;&gt;statek[[#This Row],[data]],statek[[#This Row],[500000]],"")</f>
        <v/>
      </c>
    </row>
    <row r="61" spans="1:16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21</v>
      </c>
      <c r="H61">
        <f>IF(statek[[#This Row],[towar]] = "T1",IF(statek[[#This Row],[Z/W]] = "Z",H60+statek[[#This Row],[ile ton]],H60-statek[[#This Row],[ile ton]]),H60)</f>
        <v>11</v>
      </c>
      <c r="I61">
        <f>IF(statek[[#This Row],[towar]] = "T2",IF(statek[[#This Row],[Z/W]] = "Z",I60+statek[[#This Row],[ile ton]],I60-statek[[#This Row],[ile ton]]),I60)</f>
        <v>113</v>
      </c>
      <c r="J61">
        <f>IF(statek[[#This Row],[towar]] = "T3",IF(statek[[#This Row],[Z/W]] = "Z",J60+statek[[#This Row],[ile ton]],J60-statek[[#This Row],[ile ton]]),J60)</f>
        <v>62</v>
      </c>
      <c r="K61">
        <f>IF(statek[[#This Row],[towar]] = "T4",IF(statek[[#This Row],[Z/W]] = "Z",K60+statek[[#This Row],[ile ton]],K60-statek[[#This Row],[ile ton]]),K60)</f>
        <v>97</v>
      </c>
      <c r="L61">
        <f>IF(statek[[#This Row],[towar]] = "T5",IF(statek[[#This Row],[Z/W]] = "Z",L60+statek[[#This Row],[ile ton]],L60-statek[[#This Row],[ile ton]]),L60)</f>
        <v>74</v>
      </c>
      <c r="M61" s="9">
        <f t="shared" si="0"/>
        <v>42704</v>
      </c>
      <c r="N61">
        <f>IF(statek[[#This Row],[Z/W]]="Z",N60-statek[[#This Row],[ile ton]]*statek[[#This Row],[cena za tone w talarach]],N60+statek[[#This Row],[ile ton]]*statek[[#This Row],[cena za tone w talarach]])</f>
        <v>496378</v>
      </c>
      <c r="O61">
        <f>IF(statek[[#This Row],[Z/W]]="Z",statek[[#This Row],[ile ton]]*statek[[#This Row],[cena za tone w talarach]],0)</f>
        <v>1230</v>
      </c>
      <c r="P61">
        <f>IF(A62&lt;&gt;statek[[#This Row],[data]],statek[[#This Row],[500000]],"")</f>
        <v>496378</v>
      </c>
    </row>
    <row r="62" spans="1:16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0</v>
      </c>
      <c r="H62">
        <f>IF(statek[[#This Row],[towar]] = "T1",IF(statek[[#This Row],[Z/W]] = "Z",H61+statek[[#This Row],[ile ton]],H61-statek[[#This Row],[ile ton]]),H61)</f>
        <v>11</v>
      </c>
      <c r="I62">
        <f>IF(statek[[#This Row],[towar]] = "T2",IF(statek[[#This Row],[Z/W]] = "Z",I61+statek[[#This Row],[ile ton]],I61-statek[[#This Row],[ile ton]]),I61)</f>
        <v>113</v>
      </c>
      <c r="J62">
        <f>IF(statek[[#This Row],[towar]] = "T3",IF(statek[[#This Row],[Z/W]] = "Z",J61+statek[[#This Row],[ile ton]],J61-statek[[#This Row],[ile ton]]),J61)</f>
        <v>62</v>
      </c>
      <c r="K62">
        <f>IF(statek[[#This Row],[towar]] = "T4",IF(statek[[#This Row],[Z/W]] = "Z",K61+statek[[#This Row],[ile ton]],K61-statek[[#This Row],[ile ton]]),K61)</f>
        <v>0</v>
      </c>
      <c r="L62">
        <f>IF(statek[[#This Row],[towar]] = "T5",IF(statek[[#This Row],[Z/W]] = "Z",L61+statek[[#This Row],[ile ton]],L61-statek[[#This Row],[ile ton]]),L61)</f>
        <v>74</v>
      </c>
      <c r="M62" s="9">
        <f t="shared" si="0"/>
        <v>42704</v>
      </c>
      <c r="N62">
        <f>IF(statek[[#This Row],[Z/W]]="Z",N61-statek[[#This Row],[ile ton]]*statek[[#This Row],[cena za tone w talarach]],N61+statek[[#This Row],[ile ton]]*statek[[#This Row],[cena za tone w talarach]])</f>
        <v>505884</v>
      </c>
      <c r="O62">
        <f>IF(statek[[#This Row],[Z/W]]="Z",statek[[#This Row],[ile ton]]*statek[[#This Row],[cena za tone w talarach]],0)</f>
        <v>0</v>
      </c>
      <c r="P62" t="str">
        <f>IF(A63&lt;&gt;statek[[#This Row],[data]],statek[[#This Row],[500000]],"")</f>
        <v/>
      </c>
    </row>
    <row r="63" spans="1:16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0</v>
      </c>
      <c r="H63">
        <f>IF(statek[[#This Row],[towar]] = "T1",IF(statek[[#This Row],[Z/W]] = "Z",H62+statek[[#This Row],[ile ton]],H62-statek[[#This Row],[ile ton]]),H62)</f>
        <v>0</v>
      </c>
      <c r="I63">
        <f>IF(statek[[#This Row],[towar]] = "T2",IF(statek[[#This Row],[Z/W]] = "Z",I62+statek[[#This Row],[ile ton]],I62-statek[[#This Row],[ile ton]]),I62)</f>
        <v>113</v>
      </c>
      <c r="J63">
        <f>IF(statek[[#This Row],[towar]] = "T3",IF(statek[[#This Row],[Z/W]] = "Z",J62+statek[[#This Row],[ile ton]],J62-statek[[#This Row],[ile ton]]),J62)</f>
        <v>62</v>
      </c>
      <c r="K63">
        <f>IF(statek[[#This Row],[towar]] = "T4",IF(statek[[#This Row],[Z/W]] = "Z",K62+statek[[#This Row],[ile ton]],K62-statek[[#This Row],[ile ton]]),K62)</f>
        <v>0</v>
      </c>
      <c r="L63">
        <f>IF(statek[[#This Row],[towar]] = "T5",IF(statek[[#This Row],[Z/W]] = "Z",L62+statek[[#This Row],[ile ton]],L62-statek[[#This Row],[ile ton]]),L62)</f>
        <v>74</v>
      </c>
      <c r="M63" s="9">
        <f t="shared" si="0"/>
        <v>42704</v>
      </c>
      <c r="N63">
        <f>IF(statek[[#This Row],[Z/W]]="Z",N62-statek[[#This Row],[ile ton]]*statek[[#This Row],[cena za tone w talarach]],N62+statek[[#This Row],[ile ton]]*statek[[#This Row],[cena za tone w talarach]])</f>
        <v>506016</v>
      </c>
      <c r="O63">
        <f>IF(statek[[#This Row],[Z/W]]="Z",statek[[#This Row],[ile ton]]*statek[[#This Row],[cena za tone w talarach]],0)</f>
        <v>0</v>
      </c>
      <c r="P63" t="str">
        <f>IF(A64&lt;&gt;statek[[#This Row],[data]],statek[[#This Row],[500000]],"")</f>
        <v/>
      </c>
    </row>
    <row r="64" spans="1:16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0</v>
      </c>
      <c r="H64">
        <f>IF(statek[[#This Row],[towar]] = "T1",IF(statek[[#This Row],[Z/W]] = "Z",H63+statek[[#This Row],[ile ton]],H63-statek[[#This Row],[ile ton]]),H63)</f>
        <v>0</v>
      </c>
      <c r="I64">
        <f>IF(statek[[#This Row],[towar]] = "T2",IF(statek[[#This Row],[Z/W]] = "Z",I63+statek[[#This Row],[ile ton]],I63-statek[[#This Row],[ile ton]]),I63)</f>
        <v>113</v>
      </c>
      <c r="J64">
        <f>IF(statek[[#This Row],[towar]] = "T3",IF(statek[[#This Row],[Z/W]] = "Z",J63+statek[[#This Row],[ile ton]],J63-statek[[#This Row],[ile ton]]),J63)</f>
        <v>79</v>
      </c>
      <c r="K64">
        <f>IF(statek[[#This Row],[towar]] = "T4",IF(statek[[#This Row],[Z/W]] = "Z",K63+statek[[#This Row],[ile ton]],K63-statek[[#This Row],[ile ton]]),K63)</f>
        <v>0</v>
      </c>
      <c r="L64">
        <f>IF(statek[[#This Row],[towar]] = "T5",IF(statek[[#This Row],[Z/W]] = "Z",L63+statek[[#This Row],[ile ton]],L63-statek[[#This Row],[ile ton]]),L63)</f>
        <v>74</v>
      </c>
      <c r="M64" s="9">
        <f t="shared" si="0"/>
        <v>42704</v>
      </c>
      <c r="N64">
        <f>IF(statek[[#This Row],[Z/W]]="Z",N63-statek[[#This Row],[ile ton]]*statek[[#This Row],[cena za tone w talarach]],N63+statek[[#This Row],[ile ton]]*statek[[#This Row],[cena za tone w talarach]])</f>
        <v>505676</v>
      </c>
      <c r="O64">
        <f>IF(statek[[#This Row],[Z/W]]="Z",statek[[#This Row],[ile ton]]*statek[[#This Row],[cena za tone w talarach]],0)</f>
        <v>340</v>
      </c>
      <c r="P64" t="str">
        <f>IF(A65&lt;&gt;statek[[#This Row],[data]],statek[[#This Row],[500000]],"")</f>
        <v/>
      </c>
    </row>
    <row r="65" spans="1:16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24</v>
      </c>
      <c r="H65">
        <f>IF(statek[[#This Row],[towar]] = "T1",IF(statek[[#This Row],[Z/W]] = "Z",H64+statek[[#This Row],[ile ton]],H64-statek[[#This Row],[ile ton]]),H64)</f>
        <v>0</v>
      </c>
      <c r="I65">
        <f>IF(statek[[#This Row],[towar]] = "T2",IF(statek[[#This Row],[Z/W]] = "Z",I64+statek[[#This Row],[ile ton]],I64-statek[[#This Row],[ile ton]]),I64)</f>
        <v>117</v>
      </c>
      <c r="J65">
        <f>IF(statek[[#This Row],[towar]] = "T3",IF(statek[[#This Row],[Z/W]] = "Z",J64+statek[[#This Row],[ile ton]],J64-statek[[#This Row],[ile ton]]),J64)</f>
        <v>79</v>
      </c>
      <c r="K65">
        <f>IF(statek[[#This Row],[towar]] = "T4",IF(statek[[#This Row],[Z/W]] = "Z",K64+statek[[#This Row],[ile ton]],K64-statek[[#This Row],[ile ton]]),K64)</f>
        <v>0</v>
      </c>
      <c r="L65">
        <f>IF(statek[[#This Row],[towar]] = "T5",IF(statek[[#This Row],[Z/W]] = "Z",L64+statek[[#This Row],[ile ton]],L64-statek[[#This Row],[ile ton]]),L64)</f>
        <v>74</v>
      </c>
      <c r="M65" s="9">
        <f t="shared" si="0"/>
        <v>42729</v>
      </c>
      <c r="N65">
        <f>IF(statek[[#This Row],[Z/W]]="Z",N64-statek[[#This Row],[ile ton]]*statek[[#This Row],[cena za tone w talarach]],N64+statek[[#This Row],[ile ton]]*statek[[#This Row],[cena za tone w talarach]])</f>
        <v>505584</v>
      </c>
      <c r="O65">
        <f>IF(statek[[#This Row],[Z/W]]="Z",statek[[#This Row],[ile ton]]*statek[[#This Row],[cena za tone w talarach]],0)</f>
        <v>92</v>
      </c>
      <c r="P65">
        <f>IF(A66&lt;&gt;statek[[#This Row],[data]],statek[[#This Row],[500000]],"")</f>
        <v>505584</v>
      </c>
    </row>
    <row r="66" spans="1:16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0</v>
      </c>
      <c r="H66">
        <f>IF(statek[[#This Row],[towar]] = "T1",IF(statek[[#This Row],[Z/W]] = "Z",H65+statek[[#This Row],[ile ton]],H65-statek[[#This Row],[ile ton]]),H65)</f>
        <v>0</v>
      </c>
      <c r="I66">
        <f>IF(statek[[#This Row],[towar]] = "T2",IF(statek[[#This Row],[Z/W]] = "Z",I65+statek[[#This Row],[ile ton]],I65-statek[[#This Row],[ile ton]]),I65)</f>
        <v>117</v>
      </c>
      <c r="J66">
        <f>IF(statek[[#This Row],[towar]] = "T3",IF(statek[[#This Row],[Z/W]] = "Z",J65+statek[[#This Row],[ile ton]],J65-statek[[#This Row],[ile ton]]),J65)</f>
        <v>0</v>
      </c>
      <c r="K66">
        <f>IF(statek[[#This Row],[towar]] = "T4",IF(statek[[#This Row],[Z/W]] = "Z",K65+statek[[#This Row],[ile ton]],K65-statek[[#This Row],[ile ton]]),K65)</f>
        <v>0</v>
      </c>
      <c r="L66">
        <f>IF(statek[[#This Row],[towar]] = "T5",IF(statek[[#This Row],[Z/W]] = "Z",L65+statek[[#This Row],[ile ton]],L65-statek[[#This Row],[ile ton]]),L65)</f>
        <v>74</v>
      </c>
      <c r="M66" s="9">
        <f t="shared" ref="M66:M129" si="2">A67</f>
        <v>42729</v>
      </c>
      <c r="N66">
        <f>IF(statek[[#This Row],[Z/W]]="Z",N65-statek[[#This Row],[ile ton]]*statek[[#This Row],[cena za tone w talarach]],N65+statek[[#This Row],[ile ton]]*statek[[#This Row],[cena za tone w talarach]])</f>
        <v>508033</v>
      </c>
      <c r="O66">
        <f>IF(statek[[#This Row],[Z/W]]="Z",statek[[#This Row],[ile ton]]*statek[[#This Row],[cena za tone w talarach]],0)</f>
        <v>0</v>
      </c>
      <c r="P66" t="str">
        <f>IF(A67&lt;&gt;statek[[#This Row],[data]],statek[[#This Row],[500000]],"")</f>
        <v/>
      </c>
    </row>
    <row r="67" spans="1:16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ref="G67:G130" si="3">IF(A68-A67-1 = -1,0,A68-A67-1)</f>
        <v>0</v>
      </c>
      <c r="H67">
        <f>IF(statek[[#This Row],[towar]] = "T1",IF(statek[[#This Row],[Z/W]] = "Z",H66+statek[[#This Row],[ile ton]],H66-statek[[#This Row],[ile ton]]),H66)</f>
        <v>0</v>
      </c>
      <c r="I67">
        <f>IF(statek[[#This Row],[towar]] = "T2",IF(statek[[#This Row],[Z/W]] = "Z",I66+statek[[#This Row],[ile ton]],I66-statek[[#This Row],[ile ton]]),I66)</f>
        <v>117</v>
      </c>
      <c r="J67">
        <f>IF(statek[[#This Row],[towar]] = "T3",IF(statek[[#This Row],[Z/W]] = "Z",J66+statek[[#This Row],[ile ton]],J66-statek[[#This Row],[ile ton]]),J66)</f>
        <v>0</v>
      </c>
      <c r="K67">
        <f>IF(statek[[#This Row],[towar]] = "T4",IF(statek[[#This Row],[Z/W]] = "Z",K66+statek[[#This Row],[ile ton]],K66-statek[[#This Row],[ile ton]]),K66)</f>
        <v>33</v>
      </c>
      <c r="L67">
        <f>IF(statek[[#This Row],[towar]] = "T5",IF(statek[[#This Row],[Z/W]] = "Z",L66+statek[[#This Row],[ile ton]],L66-statek[[#This Row],[ile ton]]),L66)</f>
        <v>74</v>
      </c>
      <c r="M67" s="9">
        <f t="shared" si="2"/>
        <v>42729</v>
      </c>
      <c r="N67">
        <f>IF(statek[[#This Row],[Z/W]]="Z",N66-statek[[#This Row],[ile ton]]*statek[[#This Row],[cena za tone w talarach]],N66+statek[[#This Row],[ile ton]]*statek[[#This Row],[cena za tone w talarach]])</f>
        <v>506053</v>
      </c>
      <c r="O67">
        <f>IF(statek[[#This Row],[Z/W]]="Z",statek[[#This Row],[ile ton]]*statek[[#This Row],[cena za tone w talarach]],0)</f>
        <v>1980</v>
      </c>
      <c r="P67" t="str">
        <f>IF(A68&lt;&gt;statek[[#This Row],[data]],statek[[#This Row],[500000]],"")</f>
        <v/>
      </c>
    </row>
    <row r="68" spans="1:16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si="3"/>
        <v>12</v>
      </c>
      <c r="H68">
        <f>IF(statek[[#This Row],[towar]] = "T1",IF(statek[[#This Row],[Z/W]] = "Z",H67+statek[[#This Row],[ile ton]],H67-statek[[#This Row],[ile ton]]),H67)</f>
        <v>0</v>
      </c>
      <c r="I68">
        <f>IF(statek[[#This Row],[towar]] = "T2",IF(statek[[#This Row],[Z/W]] = "Z",I67+statek[[#This Row],[ile ton]],I67-statek[[#This Row],[ile ton]]),I67)</f>
        <v>143</v>
      </c>
      <c r="J68">
        <f>IF(statek[[#This Row],[towar]] = "T3",IF(statek[[#This Row],[Z/W]] = "Z",J67+statek[[#This Row],[ile ton]],J67-statek[[#This Row],[ile ton]]),J67)</f>
        <v>0</v>
      </c>
      <c r="K68">
        <f>IF(statek[[#This Row],[towar]] = "T4",IF(statek[[#This Row],[Z/W]] = "Z",K67+statek[[#This Row],[ile ton]],K67-statek[[#This Row],[ile ton]]),K67)</f>
        <v>33</v>
      </c>
      <c r="L68">
        <f>IF(statek[[#This Row],[towar]] = "T5",IF(statek[[#This Row],[Z/W]] = "Z",L67+statek[[#This Row],[ile ton]],L67-statek[[#This Row],[ile ton]]),L67)</f>
        <v>74</v>
      </c>
      <c r="M68" s="9">
        <f t="shared" si="2"/>
        <v>42742</v>
      </c>
      <c r="N68">
        <f>IF(statek[[#This Row],[Z/W]]="Z",N67-statek[[#This Row],[ile ton]]*statek[[#This Row],[cena za tone w talarach]],N67+statek[[#This Row],[ile ton]]*statek[[#This Row],[cena za tone w talarach]])</f>
        <v>505455</v>
      </c>
      <c r="O68">
        <f>IF(statek[[#This Row],[Z/W]]="Z",statek[[#This Row],[ile ton]]*statek[[#This Row],[cena za tone w talarach]],0)</f>
        <v>598</v>
      </c>
      <c r="P68">
        <f>IF(A69&lt;&gt;statek[[#This Row],[data]],statek[[#This Row],[500000]],"")</f>
        <v>505455</v>
      </c>
    </row>
    <row r="69" spans="1:16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3"/>
        <v>0</v>
      </c>
      <c r="H69">
        <f>IF(statek[[#This Row],[towar]] = "T1",IF(statek[[#This Row],[Z/W]] = "Z",H68+statek[[#This Row],[ile ton]],H68-statek[[#This Row],[ile ton]]),H68)</f>
        <v>0</v>
      </c>
      <c r="I69">
        <f>IF(statek[[#This Row],[towar]] = "T2",IF(statek[[#This Row],[Z/W]] = "Z",I68+statek[[#This Row],[ile ton]],I68-statek[[#This Row],[ile ton]]),I68)</f>
        <v>143</v>
      </c>
      <c r="J69">
        <f>IF(statek[[#This Row],[towar]] = "T3",IF(statek[[#This Row],[Z/W]] = "Z",J68+statek[[#This Row],[ile ton]],J68-statek[[#This Row],[ile ton]]),J68)</f>
        <v>40</v>
      </c>
      <c r="K69">
        <f>IF(statek[[#This Row],[towar]] = "T4",IF(statek[[#This Row],[Z/W]] = "Z",K68+statek[[#This Row],[ile ton]],K68-statek[[#This Row],[ile ton]]),K68)</f>
        <v>33</v>
      </c>
      <c r="L69">
        <f>IF(statek[[#This Row],[towar]] = "T5",IF(statek[[#This Row],[Z/W]] = "Z",L68+statek[[#This Row],[ile ton]],L68-statek[[#This Row],[ile ton]]),L68)</f>
        <v>74</v>
      </c>
      <c r="M69" s="9">
        <f t="shared" si="2"/>
        <v>42742</v>
      </c>
      <c r="N69">
        <f>IF(statek[[#This Row],[Z/W]]="Z",N68-statek[[#This Row],[ile ton]]*statek[[#This Row],[cena za tone w talarach]],N68+statek[[#This Row],[ile ton]]*statek[[#This Row],[cena za tone w talarach]])</f>
        <v>504575</v>
      </c>
      <c r="O69">
        <f>IF(statek[[#This Row],[Z/W]]="Z",statek[[#This Row],[ile ton]]*statek[[#This Row],[cena za tone w talarach]],0)</f>
        <v>880</v>
      </c>
      <c r="P69" t="str">
        <f>IF(A70&lt;&gt;statek[[#This Row],[data]],statek[[#This Row],[500000]],"")</f>
        <v/>
      </c>
    </row>
    <row r="70" spans="1:16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3"/>
        <v>0</v>
      </c>
      <c r="H70">
        <f>IF(statek[[#This Row],[towar]] = "T1",IF(statek[[#This Row],[Z/W]] = "Z",H69+statek[[#This Row],[ile ton]],H69-statek[[#This Row],[ile ton]]),H69)</f>
        <v>42</v>
      </c>
      <c r="I70">
        <f>IF(statek[[#This Row],[towar]] = "T2",IF(statek[[#This Row],[Z/W]] = "Z",I69+statek[[#This Row],[ile ton]],I69-statek[[#This Row],[ile ton]]),I69)</f>
        <v>143</v>
      </c>
      <c r="J70">
        <f>IF(statek[[#This Row],[towar]] = "T3",IF(statek[[#This Row],[Z/W]] = "Z",J69+statek[[#This Row],[ile ton]],J69-statek[[#This Row],[ile ton]]),J69)</f>
        <v>40</v>
      </c>
      <c r="K70">
        <f>IF(statek[[#This Row],[towar]] = "T4",IF(statek[[#This Row],[Z/W]] = "Z",K69+statek[[#This Row],[ile ton]],K69-statek[[#This Row],[ile ton]]),K69)</f>
        <v>33</v>
      </c>
      <c r="L70">
        <f>IF(statek[[#This Row],[towar]] = "T5",IF(statek[[#This Row],[Z/W]] = "Z",L69+statek[[#This Row],[ile ton]],L69-statek[[#This Row],[ile ton]]),L69)</f>
        <v>74</v>
      </c>
      <c r="M70" s="9">
        <f t="shared" si="2"/>
        <v>42742</v>
      </c>
      <c r="N70">
        <f>IF(statek[[#This Row],[Z/W]]="Z",N69-statek[[#This Row],[ile ton]]*statek[[#This Row],[cena za tone w talarach]],N69+statek[[#This Row],[ile ton]]*statek[[#This Row],[cena za tone w talarach]])</f>
        <v>504197</v>
      </c>
      <c r="O70">
        <f>IF(statek[[#This Row],[Z/W]]="Z",statek[[#This Row],[ile ton]]*statek[[#This Row],[cena za tone w talarach]],0)</f>
        <v>378</v>
      </c>
      <c r="P70" t="str">
        <f>IF(A71&lt;&gt;statek[[#This Row],[data]],statek[[#This Row],[500000]],"")</f>
        <v/>
      </c>
    </row>
    <row r="71" spans="1:16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3"/>
        <v>0</v>
      </c>
      <c r="H71">
        <f>IF(statek[[#This Row],[towar]] = "T1",IF(statek[[#This Row],[Z/W]] = "Z",H70+statek[[#This Row],[ile ton]],H70-statek[[#This Row],[ile ton]]),H70)</f>
        <v>42</v>
      </c>
      <c r="I71">
        <f>IF(statek[[#This Row],[towar]] = "T2",IF(statek[[#This Row],[Z/W]] = "Z",I70+statek[[#This Row],[ile ton]],I70-statek[[#This Row],[ile ton]]),I70)</f>
        <v>185</v>
      </c>
      <c r="J71">
        <f>IF(statek[[#This Row],[towar]] = "T3",IF(statek[[#This Row],[Z/W]] = "Z",J70+statek[[#This Row],[ile ton]],J70-statek[[#This Row],[ile ton]]),J70)</f>
        <v>40</v>
      </c>
      <c r="K71">
        <f>IF(statek[[#This Row],[towar]] = "T4",IF(statek[[#This Row],[Z/W]] = "Z",K70+statek[[#This Row],[ile ton]],K70-statek[[#This Row],[ile ton]]),K70)</f>
        <v>33</v>
      </c>
      <c r="L71">
        <f>IF(statek[[#This Row],[towar]] = "T5",IF(statek[[#This Row],[Z/W]] = "Z",L70+statek[[#This Row],[ile ton]],L70-statek[[#This Row],[ile ton]]),L70)</f>
        <v>74</v>
      </c>
      <c r="M71" s="9">
        <f t="shared" si="2"/>
        <v>42742</v>
      </c>
      <c r="N71">
        <f>IF(statek[[#This Row],[Z/W]]="Z",N70-statek[[#This Row],[ile ton]]*statek[[#This Row],[cena za tone w talarach]],N70+statek[[#This Row],[ile ton]]*statek[[#This Row],[cena za tone w talarach]])</f>
        <v>503105</v>
      </c>
      <c r="O71">
        <f>IF(statek[[#This Row],[Z/W]]="Z",statek[[#This Row],[ile ton]]*statek[[#This Row],[cena za tone w talarach]],0)</f>
        <v>1092</v>
      </c>
      <c r="P71" t="str">
        <f>IF(A72&lt;&gt;statek[[#This Row],[data]],statek[[#This Row],[500000]],"")</f>
        <v/>
      </c>
    </row>
    <row r="72" spans="1:16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3"/>
        <v>0</v>
      </c>
      <c r="H72">
        <f>IF(statek[[#This Row],[towar]] = "T1",IF(statek[[#This Row],[Z/W]] = "Z",H71+statek[[#This Row],[ile ton]],H71-statek[[#This Row],[ile ton]]),H71)</f>
        <v>42</v>
      </c>
      <c r="I72">
        <f>IF(statek[[#This Row],[towar]] = "T2",IF(statek[[#This Row],[Z/W]] = "Z",I71+statek[[#This Row],[ile ton]],I71-statek[[#This Row],[ile ton]]),I71)</f>
        <v>185</v>
      </c>
      <c r="J72">
        <f>IF(statek[[#This Row],[towar]] = "T3",IF(statek[[#This Row],[Z/W]] = "Z",J71+statek[[#This Row],[ile ton]],J71-statek[[#This Row],[ile ton]]),J71)</f>
        <v>40</v>
      </c>
      <c r="K72">
        <f>IF(statek[[#This Row],[towar]] = "T4",IF(statek[[#This Row],[Z/W]] = "Z",K71+statek[[#This Row],[ile ton]],K71-statek[[#This Row],[ile ton]]),K71)</f>
        <v>42</v>
      </c>
      <c r="L72">
        <f>IF(statek[[#This Row],[towar]] = "T5",IF(statek[[#This Row],[Z/W]] = "Z",L71+statek[[#This Row],[ile ton]],L71-statek[[#This Row],[ile ton]]),L71)</f>
        <v>74</v>
      </c>
      <c r="M72" s="9">
        <f t="shared" si="2"/>
        <v>42742</v>
      </c>
      <c r="N72">
        <f>IF(statek[[#This Row],[Z/W]]="Z",N71-statek[[#This Row],[ile ton]]*statek[[#This Row],[cena za tone w talarach]],N71+statek[[#This Row],[ile ton]]*statek[[#This Row],[cena za tone w talarach]])</f>
        <v>502475</v>
      </c>
      <c r="O72">
        <f>IF(statek[[#This Row],[Z/W]]="Z",statek[[#This Row],[ile ton]]*statek[[#This Row],[cena za tone w talarach]],0)</f>
        <v>630</v>
      </c>
      <c r="P72" t="str">
        <f>IF(A73&lt;&gt;statek[[#This Row],[data]],statek[[#This Row],[500000]],"")</f>
        <v/>
      </c>
    </row>
    <row r="73" spans="1:16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3"/>
        <v>16</v>
      </c>
      <c r="H73">
        <f>IF(statek[[#This Row],[towar]] = "T1",IF(statek[[#This Row],[Z/W]] = "Z",H72+statek[[#This Row],[ile ton]],H72-statek[[#This Row],[ile ton]]),H72)</f>
        <v>42</v>
      </c>
      <c r="I73">
        <f>IF(statek[[#This Row],[towar]] = "T2",IF(statek[[#This Row],[Z/W]] = "Z",I72+statek[[#This Row],[ile ton]],I72-statek[[#This Row],[ile ton]]),I72)</f>
        <v>185</v>
      </c>
      <c r="J73">
        <f>IF(statek[[#This Row],[towar]] = "T3",IF(statek[[#This Row],[Z/W]] = "Z",J72+statek[[#This Row],[ile ton]],J72-statek[[#This Row],[ile ton]]),J72)</f>
        <v>40</v>
      </c>
      <c r="K73">
        <f>IF(statek[[#This Row],[towar]] = "T4",IF(statek[[#This Row],[Z/W]] = "Z",K72+statek[[#This Row],[ile ton]],K72-statek[[#This Row],[ile ton]]),K72)</f>
        <v>42</v>
      </c>
      <c r="L73">
        <f>IF(statek[[#This Row],[towar]] = "T5",IF(statek[[#This Row],[Z/W]] = "Z",L72+statek[[#This Row],[ile ton]],L72-statek[[#This Row],[ile ton]]),L72)</f>
        <v>113</v>
      </c>
      <c r="M73" s="9">
        <f t="shared" si="2"/>
        <v>42759</v>
      </c>
      <c r="N73">
        <f>IF(statek[[#This Row],[Z/W]]="Z",N72-statek[[#This Row],[ile ton]]*statek[[#This Row],[cena za tone w talarach]],N72+statek[[#This Row],[ile ton]]*statek[[#This Row],[cena za tone w talarach]])</f>
        <v>500759</v>
      </c>
      <c r="O73">
        <f>IF(statek[[#This Row],[Z/W]]="Z",statek[[#This Row],[ile ton]]*statek[[#This Row],[cena za tone w talarach]],0)</f>
        <v>1716</v>
      </c>
      <c r="P73">
        <f>IF(A74&lt;&gt;statek[[#This Row],[data]],statek[[#This Row],[500000]],"")</f>
        <v>500759</v>
      </c>
    </row>
    <row r="74" spans="1:16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3"/>
        <v>0</v>
      </c>
      <c r="H74">
        <f>IF(statek[[#This Row],[towar]] = "T1",IF(statek[[#This Row],[Z/W]] = "Z",H73+statek[[#This Row],[ile ton]],H73-statek[[#This Row],[ile ton]]),H73)</f>
        <v>42</v>
      </c>
      <c r="I74">
        <f>IF(statek[[#This Row],[towar]] = "T2",IF(statek[[#This Row],[Z/W]] = "Z",I73+statek[[#This Row],[ile ton]],I73-statek[[#This Row],[ile ton]]),I73)</f>
        <v>185</v>
      </c>
      <c r="J74">
        <f>IF(statek[[#This Row],[towar]] = "T3",IF(statek[[#This Row],[Z/W]] = "Z",J73+statek[[#This Row],[ile ton]],J73-statek[[#This Row],[ile ton]]),J73)</f>
        <v>40</v>
      </c>
      <c r="K74">
        <f>IF(statek[[#This Row],[towar]] = "T4",IF(statek[[#This Row],[Z/W]] = "Z",K73+statek[[#This Row],[ile ton]],K73-statek[[#This Row],[ile ton]]),K73)</f>
        <v>42</v>
      </c>
      <c r="L74">
        <f>IF(statek[[#This Row],[towar]] = "T5",IF(statek[[#This Row],[Z/W]] = "Z",L73+statek[[#This Row],[ile ton]],L73-statek[[#This Row],[ile ton]]),L73)</f>
        <v>1</v>
      </c>
      <c r="M74" s="9">
        <f t="shared" si="2"/>
        <v>42759</v>
      </c>
      <c r="N74">
        <f>IF(statek[[#This Row],[Z/W]]="Z",N73-statek[[#This Row],[ile ton]]*statek[[#This Row],[cena za tone w talarach]],N73+statek[[#This Row],[ile ton]]*statek[[#This Row],[cena za tone w talarach]])</f>
        <v>507367</v>
      </c>
      <c r="O74">
        <f>IF(statek[[#This Row],[Z/W]]="Z",statek[[#This Row],[ile ton]]*statek[[#This Row],[cena za tone w talarach]],0)</f>
        <v>0</v>
      </c>
      <c r="P74" t="str">
        <f>IF(A75&lt;&gt;statek[[#This Row],[data]],statek[[#This Row],[500000]],"")</f>
        <v/>
      </c>
    </row>
    <row r="75" spans="1:16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3"/>
        <v>0</v>
      </c>
      <c r="H75">
        <f>IF(statek[[#This Row],[towar]] = "T1",IF(statek[[#This Row],[Z/W]] = "Z",H74+statek[[#This Row],[ile ton]],H74-statek[[#This Row],[ile ton]]),H74)</f>
        <v>42</v>
      </c>
      <c r="I75">
        <f>IF(statek[[#This Row],[towar]] = "T2",IF(statek[[#This Row],[Z/W]] = "Z",I74+statek[[#This Row],[ile ton]],I74-statek[[#This Row],[ile ton]]),I74)</f>
        <v>185</v>
      </c>
      <c r="J75">
        <f>IF(statek[[#This Row],[towar]] = "T3",IF(statek[[#This Row],[Z/W]] = "Z",J74+statek[[#This Row],[ile ton]],J74-statek[[#This Row],[ile ton]]),J74)</f>
        <v>40</v>
      </c>
      <c r="K75">
        <f>IF(statek[[#This Row],[towar]] = "T4",IF(statek[[#This Row],[Z/W]] = "Z",K74+statek[[#This Row],[ile ton]],K74-statek[[#This Row],[ile ton]]),K74)</f>
        <v>76</v>
      </c>
      <c r="L75">
        <f>IF(statek[[#This Row],[towar]] = "T5",IF(statek[[#This Row],[Z/W]] = "Z",L74+statek[[#This Row],[ile ton]],L74-statek[[#This Row],[ile ton]]),L74)</f>
        <v>1</v>
      </c>
      <c r="M75" s="9">
        <f t="shared" si="2"/>
        <v>42759</v>
      </c>
      <c r="N75">
        <f>IF(statek[[#This Row],[Z/W]]="Z",N74-statek[[#This Row],[ile ton]]*statek[[#This Row],[cena za tone w talarach]],N74+statek[[#This Row],[ile ton]]*statek[[#This Row],[cena za tone w talarach]])</f>
        <v>505123</v>
      </c>
      <c r="O75">
        <f>IF(statek[[#This Row],[Z/W]]="Z",statek[[#This Row],[ile ton]]*statek[[#This Row],[cena za tone w talarach]],0)</f>
        <v>2244</v>
      </c>
      <c r="P75" t="str">
        <f>IF(A76&lt;&gt;statek[[#This Row],[data]],statek[[#This Row],[500000]],"")</f>
        <v/>
      </c>
    </row>
    <row r="76" spans="1:16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3"/>
        <v>14</v>
      </c>
      <c r="H76">
        <f>IF(statek[[#This Row],[towar]] = "T1",IF(statek[[#This Row],[Z/W]] = "Z",H75+statek[[#This Row],[ile ton]],H75-statek[[#This Row],[ile ton]]),H75)</f>
        <v>42</v>
      </c>
      <c r="I76">
        <f>IF(statek[[#This Row],[towar]] = "T2",IF(statek[[#This Row],[Z/W]] = "Z",I75+statek[[#This Row],[ile ton]],I75-statek[[#This Row],[ile ton]]),I75)</f>
        <v>185</v>
      </c>
      <c r="J76">
        <f>IF(statek[[#This Row],[towar]] = "T3",IF(statek[[#This Row],[Z/W]] = "Z",J75+statek[[#This Row],[ile ton]],J75-statek[[#This Row],[ile ton]]),J75)</f>
        <v>45</v>
      </c>
      <c r="K76">
        <f>IF(statek[[#This Row],[towar]] = "T4",IF(statek[[#This Row],[Z/W]] = "Z",K75+statek[[#This Row],[ile ton]],K75-statek[[#This Row],[ile ton]]),K75)</f>
        <v>76</v>
      </c>
      <c r="L76">
        <f>IF(statek[[#This Row],[towar]] = "T5",IF(statek[[#This Row],[Z/W]] = "Z",L75+statek[[#This Row],[ile ton]],L75-statek[[#This Row],[ile ton]]),L75)</f>
        <v>1</v>
      </c>
      <c r="M76" s="9">
        <f t="shared" si="2"/>
        <v>42774</v>
      </c>
      <c r="N76">
        <f>IF(statek[[#This Row],[Z/W]]="Z",N75-statek[[#This Row],[ile ton]]*statek[[#This Row],[cena za tone w talarach]],N75+statek[[#This Row],[ile ton]]*statek[[#This Row],[cena za tone w talarach]])</f>
        <v>505018</v>
      </c>
      <c r="O76">
        <f>IF(statek[[#This Row],[Z/W]]="Z",statek[[#This Row],[ile ton]]*statek[[#This Row],[cena za tone w talarach]],0)</f>
        <v>105</v>
      </c>
      <c r="P76">
        <f>IF(A77&lt;&gt;statek[[#This Row],[data]],statek[[#This Row],[500000]],"")</f>
        <v>505018</v>
      </c>
    </row>
    <row r="77" spans="1:16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3"/>
        <v>0</v>
      </c>
      <c r="H77">
        <f>IF(statek[[#This Row],[towar]] = "T1",IF(statek[[#This Row],[Z/W]] = "Z",H76+statek[[#This Row],[ile ton]],H76-statek[[#This Row],[ile ton]]),H76)</f>
        <v>42</v>
      </c>
      <c r="I77">
        <f>IF(statek[[#This Row],[towar]] = "T2",IF(statek[[#This Row],[Z/W]] = "Z",I76+statek[[#This Row],[ile ton]],I76-statek[[#This Row],[ile ton]]),I76)</f>
        <v>185</v>
      </c>
      <c r="J77">
        <f>IF(statek[[#This Row],[towar]] = "T3",IF(statek[[#This Row],[Z/W]] = "Z",J76+statek[[#This Row],[ile ton]],J76-statek[[#This Row],[ile ton]]),J76)</f>
        <v>45</v>
      </c>
      <c r="K77">
        <f>IF(statek[[#This Row],[towar]] = "T4",IF(statek[[#This Row],[Z/W]] = "Z",K76+statek[[#This Row],[ile ton]],K76-statek[[#This Row],[ile ton]]),K76)</f>
        <v>2</v>
      </c>
      <c r="L77">
        <f>IF(statek[[#This Row],[towar]] = "T5",IF(statek[[#This Row],[Z/W]] = "Z",L76+statek[[#This Row],[ile ton]],L76-statek[[#This Row],[ile ton]]),L76)</f>
        <v>1</v>
      </c>
      <c r="M77" s="9">
        <f t="shared" si="2"/>
        <v>42774</v>
      </c>
      <c r="N77">
        <f>IF(statek[[#This Row],[Z/W]]="Z",N76-statek[[#This Row],[ile ton]]*statek[[#This Row],[cena za tone w talarach]],N76+statek[[#This Row],[ile ton]]*statek[[#This Row],[cena za tone w talarach]])</f>
        <v>511826</v>
      </c>
      <c r="O77">
        <f>IF(statek[[#This Row],[Z/W]]="Z",statek[[#This Row],[ile ton]]*statek[[#This Row],[cena za tone w talarach]],0)</f>
        <v>0</v>
      </c>
      <c r="P77" t="str">
        <f>IF(A78&lt;&gt;statek[[#This Row],[data]],statek[[#This Row],[500000]],"")</f>
        <v/>
      </c>
    </row>
    <row r="78" spans="1:16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3"/>
        <v>18</v>
      </c>
      <c r="H78">
        <f>IF(statek[[#This Row],[towar]] = "T1",IF(statek[[#This Row],[Z/W]] = "Z",H77+statek[[#This Row],[ile ton]],H77-statek[[#This Row],[ile ton]]),H77)</f>
        <v>42</v>
      </c>
      <c r="I78">
        <f>IF(statek[[#This Row],[towar]] = "T2",IF(statek[[#This Row],[Z/W]] = "Z",I77+statek[[#This Row],[ile ton]],I77-statek[[#This Row],[ile ton]]),I77)</f>
        <v>199</v>
      </c>
      <c r="J78">
        <f>IF(statek[[#This Row],[towar]] = "T3",IF(statek[[#This Row],[Z/W]] = "Z",J77+statek[[#This Row],[ile ton]],J77-statek[[#This Row],[ile ton]]),J77)</f>
        <v>45</v>
      </c>
      <c r="K78">
        <f>IF(statek[[#This Row],[towar]] = "T4",IF(statek[[#This Row],[Z/W]] = "Z",K77+statek[[#This Row],[ile ton]],K77-statek[[#This Row],[ile ton]]),K77)</f>
        <v>2</v>
      </c>
      <c r="L78">
        <f>IF(statek[[#This Row],[towar]] = "T5",IF(statek[[#This Row],[Z/W]] = "Z",L77+statek[[#This Row],[ile ton]],L77-statek[[#This Row],[ile ton]]),L77)</f>
        <v>1</v>
      </c>
      <c r="M78" s="9">
        <f t="shared" si="2"/>
        <v>42793</v>
      </c>
      <c r="N78">
        <f>IF(statek[[#This Row],[Z/W]]="Z",N77-statek[[#This Row],[ile ton]]*statek[[#This Row],[cena za tone w talarach]],N77+statek[[#This Row],[ile ton]]*statek[[#This Row],[cena za tone w talarach]])</f>
        <v>511462</v>
      </c>
      <c r="O78">
        <f>IF(statek[[#This Row],[Z/W]]="Z",statek[[#This Row],[ile ton]]*statek[[#This Row],[cena za tone w talarach]],0)</f>
        <v>364</v>
      </c>
      <c r="P78">
        <f>IF(A79&lt;&gt;statek[[#This Row],[data]],statek[[#This Row],[500000]],"")</f>
        <v>511462</v>
      </c>
    </row>
    <row r="79" spans="1:16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3"/>
        <v>0</v>
      </c>
      <c r="H79">
        <f>IF(statek[[#This Row],[towar]] = "T1",IF(statek[[#This Row],[Z/W]] = "Z",H78+statek[[#This Row],[ile ton]],H78-statek[[#This Row],[ile ton]]),H78)</f>
        <v>42</v>
      </c>
      <c r="I79">
        <f>IF(statek[[#This Row],[towar]] = "T2",IF(statek[[#This Row],[Z/W]] = "Z",I78+statek[[#This Row],[ile ton]],I78-statek[[#This Row],[ile ton]]),I78)</f>
        <v>199</v>
      </c>
      <c r="J79">
        <f>IF(statek[[#This Row],[towar]] = "T3",IF(statek[[#This Row],[Z/W]] = "Z",J78+statek[[#This Row],[ile ton]],J78-statek[[#This Row],[ile ton]]),J78)</f>
        <v>45</v>
      </c>
      <c r="K79">
        <f>IF(statek[[#This Row],[towar]] = "T4",IF(statek[[#This Row],[Z/W]] = "Z",K78+statek[[#This Row],[ile ton]],K78-statek[[#This Row],[ile ton]]),K78)</f>
        <v>2</v>
      </c>
      <c r="L79">
        <f>IF(statek[[#This Row],[towar]] = "T5",IF(statek[[#This Row],[Z/W]] = "Z",L78+statek[[#This Row],[ile ton]],L78-statek[[#This Row],[ile ton]]),L78)</f>
        <v>0</v>
      </c>
      <c r="M79" s="9">
        <f t="shared" si="2"/>
        <v>42793</v>
      </c>
      <c r="N79">
        <f>IF(statek[[#This Row],[Z/W]]="Z",N78-statek[[#This Row],[ile ton]]*statek[[#This Row],[cena za tone w talarach]],N78+statek[[#This Row],[ile ton]]*statek[[#This Row],[cena za tone w talarach]])</f>
        <v>511522</v>
      </c>
      <c r="O79">
        <f>IF(statek[[#This Row],[Z/W]]="Z",statek[[#This Row],[ile ton]]*statek[[#This Row],[cena za tone w talarach]],0)</f>
        <v>0</v>
      </c>
      <c r="P79" t="str">
        <f>IF(A80&lt;&gt;statek[[#This Row],[data]],statek[[#This Row],[500000]],"")</f>
        <v/>
      </c>
    </row>
    <row r="80" spans="1:16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3"/>
        <v>0</v>
      </c>
      <c r="H80">
        <f>IF(statek[[#This Row],[towar]] = "T1",IF(statek[[#This Row],[Z/W]] = "Z",H79+statek[[#This Row],[ile ton]],H79-statek[[#This Row],[ile ton]]),H79)</f>
        <v>42</v>
      </c>
      <c r="I80">
        <f>IF(statek[[#This Row],[towar]] = "T2",IF(statek[[#This Row],[Z/W]] = "Z",I79+statek[[#This Row],[ile ton]],I79-statek[[#This Row],[ile ton]]),I79)</f>
        <v>156</v>
      </c>
      <c r="J80">
        <f>IF(statek[[#This Row],[towar]] = "T3",IF(statek[[#This Row],[Z/W]] = "Z",J79+statek[[#This Row],[ile ton]],J79-statek[[#This Row],[ile ton]]),J79)</f>
        <v>45</v>
      </c>
      <c r="K80">
        <f>IF(statek[[#This Row],[towar]] = "T4",IF(statek[[#This Row],[Z/W]] = "Z",K79+statek[[#This Row],[ile ton]],K79-statek[[#This Row],[ile ton]]),K79)</f>
        <v>2</v>
      </c>
      <c r="L80">
        <f>IF(statek[[#This Row],[towar]] = "T5",IF(statek[[#This Row],[Z/W]] = "Z",L79+statek[[#This Row],[ile ton]],L79-statek[[#This Row],[ile ton]]),L79)</f>
        <v>0</v>
      </c>
      <c r="M80" s="9">
        <f t="shared" si="2"/>
        <v>42793</v>
      </c>
      <c r="N80">
        <f>IF(statek[[#This Row],[Z/W]]="Z",N79-statek[[#This Row],[ile ton]]*statek[[#This Row],[cena za tone w talarach]],N79+statek[[#This Row],[ile ton]]*statek[[#This Row],[cena za tone w talarach]])</f>
        <v>513070</v>
      </c>
      <c r="O80">
        <f>IF(statek[[#This Row],[Z/W]]="Z",statek[[#This Row],[ile ton]]*statek[[#This Row],[cena za tone w talarach]],0)</f>
        <v>0</v>
      </c>
      <c r="P80" t="str">
        <f>IF(A81&lt;&gt;statek[[#This Row],[data]],statek[[#This Row],[500000]],"")</f>
        <v/>
      </c>
    </row>
    <row r="81" spans="1:16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3"/>
        <v>0</v>
      </c>
      <c r="H81">
        <f>IF(statek[[#This Row],[towar]] = "T1",IF(statek[[#This Row],[Z/W]] = "Z",H80+statek[[#This Row],[ile ton]],H80-statek[[#This Row],[ile ton]]),H80)</f>
        <v>72</v>
      </c>
      <c r="I81">
        <f>IF(statek[[#This Row],[towar]] = "T2",IF(statek[[#This Row],[Z/W]] = "Z",I80+statek[[#This Row],[ile ton]],I80-statek[[#This Row],[ile ton]]),I80)</f>
        <v>156</v>
      </c>
      <c r="J81">
        <f>IF(statek[[#This Row],[towar]] = "T3",IF(statek[[#This Row],[Z/W]] = "Z",J80+statek[[#This Row],[ile ton]],J80-statek[[#This Row],[ile ton]]),J80)</f>
        <v>45</v>
      </c>
      <c r="K81">
        <f>IF(statek[[#This Row],[towar]] = "T4",IF(statek[[#This Row],[Z/W]] = "Z",K80+statek[[#This Row],[ile ton]],K80-statek[[#This Row],[ile ton]]),K80)</f>
        <v>2</v>
      </c>
      <c r="L81">
        <f>IF(statek[[#This Row],[towar]] = "T5",IF(statek[[#This Row],[Z/W]] = "Z",L80+statek[[#This Row],[ile ton]],L80-statek[[#This Row],[ile ton]]),L80)</f>
        <v>0</v>
      </c>
      <c r="M81" s="9">
        <f t="shared" si="2"/>
        <v>42793</v>
      </c>
      <c r="N81">
        <f>IF(statek[[#This Row],[Z/W]]="Z",N80-statek[[#This Row],[ile ton]]*statek[[#This Row],[cena za tone w talarach]],N80+statek[[#This Row],[ile ton]]*statek[[#This Row],[cena za tone w talarach]])</f>
        <v>512830</v>
      </c>
      <c r="O81">
        <f>IF(statek[[#This Row],[Z/W]]="Z",statek[[#This Row],[ile ton]]*statek[[#This Row],[cena za tone w talarach]],0)</f>
        <v>240</v>
      </c>
      <c r="P81" t="str">
        <f>IF(A82&lt;&gt;statek[[#This Row],[data]],statek[[#This Row],[500000]],"")</f>
        <v/>
      </c>
    </row>
    <row r="82" spans="1:16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3"/>
        <v>25</v>
      </c>
      <c r="H82">
        <f>IF(statek[[#This Row],[towar]] = "T1",IF(statek[[#This Row],[Z/W]] = "Z",H81+statek[[#This Row],[ile ton]],H81-statek[[#This Row],[ile ton]]),H81)</f>
        <v>72</v>
      </c>
      <c r="I82">
        <f>IF(statek[[#This Row],[towar]] = "T2",IF(statek[[#This Row],[Z/W]] = "Z",I81+statek[[#This Row],[ile ton]],I81-statek[[#This Row],[ile ton]]),I81)</f>
        <v>156</v>
      </c>
      <c r="J82">
        <f>IF(statek[[#This Row],[towar]] = "T3",IF(statek[[#This Row],[Z/W]] = "Z",J81+statek[[#This Row],[ile ton]],J81-statek[[#This Row],[ile ton]]),J81)</f>
        <v>59</v>
      </c>
      <c r="K82">
        <f>IF(statek[[#This Row],[towar]] = "T4",IF(statek[[#This Row],[Z/W]] = "Z",K81+statek[[#This Row],[ile ton]],K81-statek[[#This Row],[ile ton]]),K81)</f>
        <v>2</v>
      </c>
      <c r="L82">
        <f>IF(statek[[#This Row],[towar]] = "T5",IF(statek[[#This Row],[Z/W]] = "Z",L81+statek[[#This Row],[ile ton]],L81-statek[[#This Row],[ile ton]]),L81)</f>
        <v>0</v>
      </c>
      <c r="M82" s="9">
        <f t="shared" si="2"/>
        <v>42819</v>
      </c>
      <c r="N82">
        <f>IF(statek[[#This Row],[Z/W]]="Z",N81-statek[[#This Row],[ile ton]]*statek[[#This Row],[cena za tone w talarach]],N81+statek[[#This Row],[ile ton]]*statek[[#This Row],[cena za tone w talarach]])</f>
        <v>512550</v>
      </c>
      <c r="O82">
        <f>IF(statek[[#This Row],[Z/W]]="Z",statek[[#This Row],[ile ton]]*statek[[#This Row],[cena za tone w talarach]],0)</f>
        <v>280</v>
      </c>
      <c r="P82">
        <f>IF(A83&lt;&gt;statek[[#This Row],[data]],statek[[#This Row],[500000]],"")</f>
        <v>512550</v>
      </c>
    </row>
    <row r="83" spans="1:16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3"/>
        <v>0</v>
      </c>
      <c r="H83">
        <f>IF(statek[[#This Row],[towar]] = "T1",IF(statek[[#This Row],[Z/W]] = "Z",H82+statek[[#This Row],[ile ton]],H82-statek[[#This Row],[ile ton]]),H82)</f>
        <v>72</v>
      </c>
      <c r="I83">
        <f>IF(statek[[#This Row],[towar]] = "T2",IF(statek[[#This Row],[Z/W]] = "Z",I82+statek[[#This Row],[ile ton]],I82-statek[[#This Row],[ile ton]]),I82)</f>
        <v>123</v>
      </c>
      <c r="J83">
        <f>IF(statek[[#This Row],[towar]] = "T3",IF(statek[[#This Row],[Z/W]] = "Z",J82+statek[[#This Row],[ile ton]],J82-statek[[#This Row],[ile ton]]),J82)</f>
        <v>59</v>
      </c>
      <c r="K83">
        <f>IF(statek[[#This Row],[towar]] = "T4",IF(statek[[#This Row],[Z/W]] = "Z",K82+statek[[#This Row],[ile ton]],K82-statek[[#This Row],[ile ton]]),K82)</f>
        <v>2</v>
      </c>
      <c r="L83">
        <f>IF(statek[[#This Row],[towar]] = "T5",IF(statek[[#This Row],[Z/W]] = "Z",L82+statek[[#This Row],[ile ton]],L82-statek[[#This Row],[ile ton]]),L82)</f>
        <v>0</v>
      </c>
      <c r="M83" s="9">
        <f t="shared" si="2"/>
        <v>42819</v>
      </c>
      <c r="N83">
        <f>IF(statek[[#This Row],[Z/W]]="Z",N82-statek[[#This Row],[ile ton]]*statek[[#This Row],[cena za tone w talarach]],N82+statek[[#This Row],[ile ton]]*statek[[#This Row],[cena za tone w talarach]])</f>
        <v>513804</v>
      </c>
      <c r="O83">
        <f>IF(statek[[#This Row],[Z/W]]="Z",statek[[#This Row],[ile ton]]*statek[[#This Row],[cena za tone w talarach]],0)</f>
        <v>0</v>
      </c>
      <c r="P83" t="str">
        <f>IF(A84&lt;&gt;statek[[#This Row],[data]],statek[[#This Row],[500000]],"")</f>
        <v/>
      </c>
    </row>
    <row r="84" spans="1:16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3"/>
        <v>0</v>
      </c>
      <c r="H84">
        <f>IF(statek[[#This Row],[towar]] = "T1",IF(statek[[#This Row],[Z/W]] = "Z",H83+statek[[#This Row],[ile ton]],H83-statek[[#This Row],[ile ton]]),H83)</f>
        <v>72</v>
      </c>
      <c r="I84">
        <f>IF(statek[[#This Row],[towar]] = "T2",IF(statek[[#This Row],[Z/W]] = "Z",I83+statek[[#This Row],[ile ton]],I83-statek[[#This Row],[ile ton]]),I83)</f>
        <v>123</v>
      </c>
      <c r="J84">
        <f>IF(statek[[#This Row],[towar]] = "T3",IF(statek[[#This Row],[Z/W]] = "Z",J83+statek[[#This Row],[ile ton]],J83-statek[[#This Row],[ile ton]]),J83)</f>
        <v>59</v>
      </c>
      <c r="K84">
        <f>IF(statek[[#This Row],[towar]] = "T4",IF(statek[[#This Row],[Z/W]] = "Z",K83+statek[[#This Row],[ile ton]],K83-statek[[#This Row],[ile ton]]),K83)</f>
        <v>2</v>
      </c>
      <c r="L84">
        <f>IF(statek[[#This Row],[towar]] = "T5",IF(statek[[#This Row],[Z/W]] = "Z",L83+statek[[#This Row],[ile ton]],L83-statek[[#This Row],[ile ton]]),L83)</f>
        <v>35</v>
      </c>
      <c r="M84" s="9">
        <f t="shared" si="2"/>
        <v>42819</v>
      </c>
      <c r="N84">
        <f>IF(statek[[#This Row],[Z/W]]="Z",N83-statek[[#This Row],[ile ton]]*statek[[#This Row],[cena za tone w talarach]],N83+statek[[#This Row],[ile ton]]*statek[[#This Row],[cena za tone w talarach]])</f>
        <v>512509</v>
      </c>
      <c r="O84">
        <f>IF(statek[[#This Row],[Z/W]]="Z",statek[[#This Row],[ile ton]]*statek[[#This Row],[cena za tone w talarach]],0)</f>
        <v>1295</v>
      </c>
      <c r="P84" t="str">
        <f>IF(A85&lt;&gt;statek[[#This Row],[data]],statek[[#This Row],[500000]],"")</f>
        <v/>
      </c>
    </row>
    <row r="85" spans="1:16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3"/>
        <v>20</v>
      </c>
      <c r="H85">
        <f>IF(statek[[#This Row],[towar]] = "T1",IF(statek[[#This Row],[Z/W]] = "Z",H84+statek[[#This Row],[ile ton]],H84-statek[[#This Row],[ile ton]]),H84)</f>
        <v>72</v>
      </c>
      <c r="I85">
        <f>IF(statek[[#This Row],[towar]] = "T2",IF(statek[[#This Row],[Z/W]] = "Z",I84+statek[[#This Row],[ile ton]],I84-statek[[#This Row],[ile ton]]),I84)</f>
        <v>123</v>
      </c>
      <c r="J85">
        <f>IF(statek[[#This Row],[towar]] = "T3",IF(statek[[#This Row],[Z/W]] = "Z",J84+statek[[#This Row],[ile ton]],J84-statek[[#This Row],[ile ton]]),J84)</f>
        <v>99</v>
      </c>
      <c r="K85">
        <f>IF(statek[[#This Row],[towar]] = "T4",IF(statek[[#This Row],[Z/W]] = "Z",K84+statek[[#This Row],[ile ton]],K84-statek[[#This Row],[ile ton]]),K84)</f>
        <v>2</v>
      </c>
      <c r="L85">
        <f>IF(statek[[#This Row],[towar]] = "T5",IF(statek[[#This Row],[Z/W]] = "Z",L84+statek[[#This Row],[ile ton]],L84-statek[[#This Row],[ile ton]]),L84)</f>
        <v>35</v>
      </c>
      <c r="M85" s="9">
        <f t="shared" si="2"/>
        <v>42840</v>
      </c>
      <c r="N85">
        <f>IF(statek[[#This Row],[Z/W]]="Z",N84-statek[[#This Row],[ile ton]]*statek[[#This Row],[cena za tone w talarach]],N84+statek[[#This Row],[ile ton]]*statek[[#This Row],[cena za tone w talarach]])</f>
        <v>511749</v>
      </c>
      <c r="O85">
        <f>IF(statek[[#This Row],[Z/W]]="Z",statek[[#This Row],[ile ton]]*statek[[#This Row],[cena za tone w talarach]],0)</f>
        <v>760</v>
      </c>
      <c r="P85">
        <f>IF(A86&lt;&gt;statek[[#This Row],[data]],statek[[#This Row],[500000]],"")</f>
        <v>511749</v>
      </c>
    </row>
    <row r="86" spans="1:16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3"/>
        <v>0</v>
      </c>
      <c r="H86">
        <f>IF(statek[[#This Row],[towar]] = "T1",IF(statek[[#This Row],[Z/W]] = "Z",H85+statek[[#This Row],[ile ton]],H85-statek[[#This Row],[ile ton]]),H85)</f>
        <v>72</v>
      </c>
      <c r="I86">
        <f>IF(statek[[#This Row],[towar]] = "T2",IF(statek[[#This Row],[Z/W]] = "Z",I85+statek[[#This Row],[ile ton]],I85-statek[[#This Row],[ile ton]]),I85)</f>
        <v>102</v>
      </c>
      <c r="J86">
        <f>IF(statek[[#This Row],[towar]] = "T3",IF(statek[[#This Row],[Z/W]] = "Z",J85+statek[[#This Row],[ile ton]],J85-statek[[#This Row],[ile ton]]),J85)</f>
        <v>99</v>
      </c>
      <c r="K86">
        <f>IF(statek[[#This Row],[towar]] = "T4",IF(statek[[#This Row],[Z/W]] = "Z",K85+statek[[#This Row],[ile ton]],K85-statek[[#This Row],[ile ton]]),K85)</f>
        <v>2</v>
      </c>
      <c r="L86">
        <f>IF(statek[[#This Row],[towar]] = "T5",IF(statek[[#This Row],[Z/W]] = "Z",L85+statek[[#This Row],[ile ton]],L85-statek[[#This Row],[ile ton]]),L85)</f>
        <v>35</v>
      </c>
      <c r="M86" s="9">
        <f t="shared" si="2"/>
        <v>42840</v>
      </c>
      <c r="N86">
        <f>IF(statek[[#This Row],[Z/W]]="Z",N85-statek[[#This Row],[ile ton]]*statek[[#This Row],[cena za tone w talarach]],N85+statek[[#This Row],[ile ton]]*statek[[#This Row],[cena za tone w talarach]])</f>
        <v>512505</v>
      </c>
      <c r="O86">
        <f>IF(statek[[#This Row],[Z/W]]="Z",statek[[#This Row],[ile ton]]*statek[[#This Row],[cena za tone w talarach]],0)</f>
        <v>0</v>
      </c>
      <c r="P86" t="str">
        <f>IF(A87&lt;&gt;statek[[#This Row],[data]],statek[[#This Row],[500000]],"")</f>
        <v/>
      </c>
    </row>
    <row r="87" spans="1:16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3"/>
        <v>0</v>
      </c>
      <c r="H87">
        <f>IF(statek[[#This Row],[towar]] = "T1",IF(statek[[#This Row],[Z/W]] = "Z",H86+statek[[#This Row],[ile ton]],H86-statek[[#This Row],[ile ton]]),H86)</f>
        <v>72</v>
      </c>
      <c r="I87">
        <f>IF(statek[[#This Row],[towar]] = "T2",IF(statek[[#This Row],[Z/W]] = "Z",I86+statek[[#This Row],[ile ton]],I86-statek[[#This Row],[ile ton]]),I86)</f>
        <v>102</v>
      </c>
      <c r="J87">
        <f>IF(statek[[#This Row],[towar]] = "T3",IF(statek[[#This Row],[Z/W]] = "Z",J86+statek[[#This Row],[ile ton]],J86-statek[[#This Row],[ile ton]]),J86)</f>
        <v>99</v>
      </c>
      <c r="K87">
        <f>IF(statek[[#This Row],[towar]] = "T4",IF(statek[[#This Row],[Z/W]] = "Z",K86+statek[[#This Row],[ile ton]],K86-statek[[#This Row],[ile ton]]),K86)</f>
        <v>0</v>
      </c>
      <c r="L87">
        <f>IF(statek[[#This Row],[towar]] = "T5",IF(statek[[#This Row],[Z/W]] = "Z",L86+statek[[#This Row],[ile ton]],L86-statek[[#This Row],[ile ton]]),L86)</f>
        <v>35</v>
      </c>
      <c r="M87" s="9">
        <f t="shared" si="2"/>
        <v>42840</v>
      </c>
      <c r="N87">
        <f>IF(statek[[#This Row],[Z/W]]="Z",N86-statek[[#This Row],[ile ton]]*statek[[#This Row],[cena za tone w talarach]],N86+statek[[#This Row],[ile ton]]*statek[[#This Row],[cena za tone w talarach]])</f>
        <v>512699</v>
      </c>
      <c r="O87">
        <f>IF(statek[[#This Row],[Z/W]]="Z",statek[[#This Row],[ile ton]]*statek[[#This Row],[cena za tone w talarach]],0)</f>
        <v>0</v>
      </c>
      <c r="P87" t="str">
        <f>IF(A88&lt;&gt;statek[[#This Row],[data]],statek[[#This Row],[500000]],"")</f>
        <v/>
      </c>
    </row>
    <row r="88" spans="1:16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3"/>
        <v>0</v>
      </c>
      <c r="H88">
        <f>IF(statek[[#This Row],[towar]] = "T1",IF(statek[[#This Row],[Z/W]] = "Z",H87+statek[[#This Row],[ile ton]],H87-statek[[#This Row],[ile ton]]),H87)</f>
        <v>72</v>
      </c>
      <c r="I88">
        <f>IF(statek[[#This Row],[towar]] = "T2",IF(statek[[#This Row],[Z/W]] = "Z",I87+statek[[#This Row],[ile ton]],I87-statek[[#This Row],[ile ton]]),I87)</f>
        <v>102</v>
      </c>
      <c r="J88">
        <f>IF(statek[[#This Row],[towar]] = "T3",IF(statek[[#This Row],[Z/W]] = "Z",J87+statek[[#This Row],[ile ton]],J87-statek[[#This Row],[ile ton]]),J87)</f>
        <v>111</v>
      </c>
      <c r="K88">
        <f>IF(statek[[#This Row],[towar]] = "T4",IF(statek[[#This Row],[Z/W]] = "Z",K87+statek[[#This Row],[ile ton]],K87-statek[[#This Row],[ile ton]]),K87)</f>
        <v>0</v>
      </c>
      <c r="L88">
        <f>IF(statek[[#This Row],[towar]] = "T5",IF(statek[[#This Row],[Z/W]] = "Z",L87+statek[[#This Row],[ile ton]],L87-statek[[#This Row],[ile ton]]),L87)</f>
        <v>35</v>
      </c>
      <c r="M88" s="9">
        <f t="shared" si="2"/>
        <v>42840</v>
      </c>
      <c r="N88">
        <f>IF(statek[[#This Row],[Z/W]]="Z",N87-statek[[#This Row],[ile ton]]*statek[[#This Row],[cena za tone w talarach]],N87+statek[[#This Row],[ile ton]]*statek[[#This Row],[cena za tone w talarach]])</f>
        <v>512459</v>
      </c>
      <c r="O88">
        <f>IF(statek[[#This Row],[Z/W]]="Z",statek[[#This Row],[ile ton]]*statek[[#This Row],[cena za tone w talarach]],0)</f>
        <v>240</v>
      </c>
      <c r="P88" t="str">
        <f>IF(A89&lt;&gt;statek[[#This Row],[data]],statek[[#This Row],[500000]],"")</f>
        <v/>
      </c>
    </row>
    <row r="89" spans="1:16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3"/>
        <v>0</v>
      </c>
      <c r="H89">
        <f>IF(statek[[#This Row],[towar]] = "T1",IF(statek[[#This Row],[Z/W]] = "Z",H88+statek[[#This Row],[ile ton]],H88-statek[[#This Row],[ile ton]]),H88)</f>
        <v>87</v>
      </c>
      <c r="I89">
        <f>IF(statek[[#This Row],[towar]] = "T2",IF(statek[[#This Row],[Z/W]] = "Z",I88+statek[[#This Row],[ile ton]],I88-statek[[#This Row],[ile ton]]),I88)</f>
        <v>102</v>
      </c>
      <c r="J89">
        <f>IF(statek[[#This Row],[towar]] = "T3",IF(statek[[#This Row],[Z/W]] = "Z",J88+statek[[#This Row],[ile ton]],J88-statek[[#This Row],[ile ton]]),J88)</f>
        <v>111</v>
      </c>
      <c r="K89">
        <f>IF(statek[[#This Row],[towar]] = "T4",IF(statek[[#This Row],[Z/W]] = "Z",K88+statek[[#This Row],[ile ton]],K88-statek[[#This Row],[ile ton]]),K88)</f>
        <v>0</v>
      </c>
      <c r="L89">
        <f>IF(statek[[#This Row],[towar]] = "T5",IF(statek[[#This Row],[Z/W]] = "Z",L88+statek[[#This Row],[ile ton]],L88-statek[[#This Row],[ile ton]]),L88)</f>
        <v>35</v>
      </c>
      <c r="M89" s="9">
        <f t="shared" si="2"/>
        <v>42840</v>
      </c>
      <c r="N89">
        <f>IF(statek[[#This Row],[Z/W]]="Z",N88-statek[[#This Row],[ile ton]]*statek[[#This Row],[cena za tone w talarach]],N88+statek[[#This Row],[ile ton]]*statek[[#This Row],[cena za tone w talarach]])</f>
        <v>512339</v>
      </c>
      <c r="O89">
        <f>IF(statek[[#This Row],[Z/W]]="Z",statek[[#This Row],[ile ton]]*statek[[#This Row],[cena za tone w talarach]],0)</f>
        <v>120</v>
      </c>
      <c r="P89" t="str">
        <f>IF(A90&lt;&gt;statek[[#This Row],[data]],statek[[#This Row],[500000]],"")</f>
        <v/>
      </c>
    </row>
    <row r="90" spans="1:16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3"/>
        <v>23</v>
      </c>
      <c r="H90">
        <f>IF(statek[[#This Row],[towar]] = "T1",IF(statek[[#This Row],[Z/W]] = "Z",H89+statek[[#This Row],[ile ton]],H89-statek[[#This Row],[ile ton]]),H89)</f>
        <v>87</v>
      </c>
      <c r="I90">
        <f>IF(statek[[#This Row],[towar]] = "T2",IF(statek[[#This Row],[Z/W]] = "Z",I89+statek[[#This Row],[ile ton]],I89-statek[[#This Row],[ile ton]]),I89)</f>
        <v>102</v>
      </c>
      <c r="J90">
        <f>IF(statek[[#This Row],[towar]] = "T3",IF(statek[[#This Row],[Z/W]] = "Z",J89+statek[[#This Row],[ile ton]],J89-statek[[#This Row],[ile ton]]),J89)</f>
        <v>111</v>
      </c>
      <c r="K90">
        <f>IF(statek[[#This Row],[towar]] = "T4",IF(statek[[#This Row],[Z/W]] = "Z",K89+statek[[#This Row],[ile ton]],K89-statek[[#This Row],[ile ton]]),K89)</f>
        <v>0</v>
      </c>
      <c r="L90">
        <f>IF(statek[[#This Row],[towar]] = "T5",IF(statek[[#This Row],[Z/W]] = "Z",L89+statek[[#This Row],[ile ton]],L89-statek[[#This Row],[ile ton]]),L89)</f>
        <v>36</v>
      </c>
      <c r="M90" s="9">
        <f t="shared" si="2"/>
        <v>42864</v>
      </c>
      <c r="N90">
        <f>IF(statek[[#This Row],[Z/W]]="Z",N89-statek[[#This Row],[ile ton]]*statek[[#This Row],[cena za tone w talarach]],N89+statek[[#This Row],[ile ton]]*statek[[#This Row],[cena za tone w talarach]])</f>
        <v>512299</v>
      </c>
      <c r="O90">
        <f>IF(statek[[#This Row],[Z/W]]="Z",statek[[#This Row],[ile ton]]*statek[[#This Row],[cena za tone w talarach]],0)</f>
        <v>40</v>
      </c>
      <c r="P90">
        <f>IF(A91&lt;&gt;statek[[#This Row],[data]],statek[[#This Row],[500000]],"")</f>
        <v>512299</v>
      </c>
    </row>
    <row r="91" spans="1:16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3"/>
        <v>0</v>
      </c>
      <c r="H91">
        <f>IF(statek[[#This Row],[towar]] = "T1",IF(statek[[#This Row],[Z/W]] = "Z",H90+statek[[#This Row],[ile ton]],H90-statek[[#This Row],[ile ton]]),H90)</f>
        <v>1</v>
      </c>
      <c r="I91">
        <f>IF(statek[[#This Row],[towar]] = "T2",IF(statek[[#This Row],[Z/W]] = "Z",I90+statek[[#This Row],[ile ton]],I90-statek[[#This Row],[ile ton]]),I90)</f>
        <v>102</v>
      </c>
      <c r="J91">
        <f>IF(statek[[#This Row],[towar]] = "T3",IF(statek[[#This Row],[Z/W]] = "Z",J90+statek[[#This Row],[ile ton]],J90-statek[[#This Row],[ile ton]]),J90)</f>
        <v>111</v>
      </c>
      <c r="K91">
        <f>IF(statek[[#This Row],[towar]] = "T4",IF(statek[[#This Row],[Z/W]] = "Z",K90+statek[[#This Row],[ile ton]],K90-statek[[#This Row],[ile ton]]),K90)</f>
        <v>0</v>
      </c>
      <c r="L91">
        <f>IF(statek[[#This Row],[towar]] = "T5",IF(statek[[#This Row],[Z/W]] = "Z",L90+statek[[#This Row],[ile ton]],L90-statek[[#This Row],[ile ton]]),L90)</f>
        <v>36</v>
      </c>
      <c r="M91" s="9">
        <f t="shared" si="2"/>
        <v>42864</v>
      </c>
      <c r="N91">
        <f>IF(statek[[#This Row],[Z/W]]="Z",N90-statek[[#This Row],[ile ton]]*statek[[#This Row],[cena za tone w talarach]],N90+statek[[#This Row],[ile ton]]*statek[[#This Row],[cena za tone w talarach]])</f>
        <v>513331</v>
      </c>
      <c r="O91">
        <f>IF(statek[[#This Row],[Z/W]]="Z",statek[[#This Row],[ile ton]]*statek[[#This Row],[cena za tone w talarach]],0)</f>
        <v>0</v>
      </c>
      <c r="P91" t="str">
        <f>IF(A92&lt;&gt;statek[[#This Row],[data]],statek[[#This Row],[500000]],"")</f>
        <v/>
      </c>
    </row>
    <row r="92" spans="1:16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3"/>
        <v>0</v>
      </c>
      <c r="H92">
        <f>IF(statek[[#This Row],[towar]] = "T1",IF(statek[[#This Row],[Z/W]] = "Z",H91+statek[[#This Row],[ile ton]],H91-statek[[#This Row],[ile ton]]),H91)</f>
        <v>1</v>
      </c>
      <c r="I92">
        <f>IF(statek[[#This Row],[towar]] = "T2",IF(statek[[#This Row],[Z/W]] = "Z",I91+statek[[#This Row],[ile ton]],I91-statek[[#This Row],[ile ton]]),I91)</f>
        <v>102</v>
      </c>
      <c r="J92">
        <f>IF(statek[[#This Row],[towar]] = "T3",IF(statek[[#This Row],[Z/W]] = "Z",J91+statek[[#This Row],[ile ton]],J91-statek[[#This Row],[ile ton]]),J91)</f>
        <v>1</v>
      </c>
      <c r="K92">
        <f>IF(statek[[#This Row],[towar]] = "T4",IF(statek[[#This Row],[Z/W]] = "Z",K91+statek[[#This Row],[ile ton]],K91-statek[[#This Row],[ile ton]]),K91)</f>
        <v>0</v>
      </c>
      <c r="L92">
        <f>IF(statek[[#This Row],[towar]] = "T5",IF(statek[[#This Row],[Z/W]] = "Z",L91+statek[[#This Row],[ile ton]],L91-statek[[#This Row],[ile ton]]),L91)</f>
        <v>36</v>
      </c>
      <c r="M92" s="9">
        <f t="shared" si="2"/>
        <v>42864</v>
      </c>
      <c r="N92">
        <f>IF(statek[[#This Row],[Z/W]]="Z",N91-statek[[#This Row],[ile ton]]*statek[[#This Row],[cena za tone w talarach]],N91+statek[[#This Row],[ile ton]]*statek[[#This Row],[cena za tone w talarach]])</f>
        <v>516741</v>
      </c>
      <c r="O92">
        <f>IF(statek[[#This Row],[Z/W]]="Z",statek[[#This Row],[ile ton]]*statek[[#This Row],[cena za tone w talarach]],0)</f>
        <v>0</v>
      </c>
      <c r="P92" t="str">
        <f>IF(A93&lt;&gt;statek[[#This Row],[data]],statek[[#This Row],[500000]],"")</f>
        <v/>
      </c>
    </row>
    <row r="93" spans="1:16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3"/>
        <v>0</v>
      </c>
      <c r="H93">
        <f>IF(statek[[#This Row],[towar]] = "T1",IF(statek[[#This Row],[Z/W]] = "Z",H92+statek[[#This Row],[ile ton]],H92-statek[[#This Row],[ile ton]]),H92)</f>
        <v>1</v>
      </c>
      <c r="I93">
        <f>IF(statek[[#This Row],[towar]] = "T2",IF(statek[[#This Row],[Z/W]] = "Z",I92+statek[[#This Row],[ile ton]],I92-statek[[#This Row],[ile ton]]),I92)</f>
        <v>102</v>
      </c>
      <c r="J93">
        <f>IF(statek[[#This Row],[towar]] = "T3",IF(statek[[#This Row],[Z/W]] = "Z",J92+statek[[#This Row],[ile ton]],J92-statek[[#This Row],[ile ton]]),J92)</f>
        <v>1</v>
      </c>
      <c r="K93">
        <f>IF(statek[[#This Row],[towar]] = "T4",IF(statek[[#This Row],[Z/W]] = "Z",K92+statek[[#This Row],[ile ton]],K92-statek[[#This Row],[ile ton]]),K92)</f>
        <v>0</v>
      </c>
      <c r="L93">
        <f>IF(statek[[#This Row],[towar]] = "T5",IF(statek[[#This Row],[Z/W]] = "Z",L92+statek[[#This Row],[ile ton]],L92-statek[[#This Row],[ile ton]]),L92)</f>
        <v>69</v>
      </c>
      <c r="M93" s="9">
        <f t="shared" si="2"/>
        <v>42864</v>
      </c>
      <c r="N93">
        <f>IF(statek[[#This Row],[Z/W]]="Z",N92-statek[[#This Row],[ile ton]]*statek[[#This Row],[cena za tone w talarach]],N92+statek[[#This Row],[ile ton]]*statek[[#This Row],[cena za tone w talarach]])</f>
        <v>515487</v>
      </c>
      <c r="O93">
        <f>IF(statek[[#This Row],[Z/W]]="Z",statek[[#This Row],[ile ton]]*statek[[#This Row],[cena za tone w talarach]],0)</f>
        <v>1254</v>
      </c>
      <c r="P93" t="str">
        <f>IF(A94&lt;&gt;statek[[#This Row],[data]],statek[[#This Row],[500000]],"")</f>
        <v/>
      </c>
    </row>
    <row r="94" spans="1:16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3"/>
        <v>0</v>
      </c>
      <c r="H94">
        <f>IF(statek[[#This Row],[towar]] = "T1",IF(statek[[#This Row],[Z/W]] = "Z",H93+statek[[#This Row],[ile ton]],H93-statek[[#This Row],[ile ton]]),H93)</f>
        <v>1</v>
      </c>
      <c r="I94">
        <f>IF(statek[[#This Row],[towar]] = "T2",IF(statek[[#This Row],[Z/W]] = "Z",I93+statek[[#This Row],[ile ton]],I93-statek[[#This Row],[ile ton]]),I93)</f>
        <v>115</v>
      </c>
      <c r="J94">
        <f>IF(statek[[#This Row],[towar]] = "T3",IF(statek[[#This Row],[Z/W]] = "Z",J93+statek[[#This Row],[ile ton]],J93-statek[[#This Row],[ile ton]]),J93)</f>
        <v>1</v>
      </c>
      <c r="K94">
        <f>IF(statek[[#This Row],[towar]] = "T4",IF(statek[[#This Row],[Z/W]] = "Z",K93+statek[[#This Row],[ile ton]],K93-statek[[#This Row],[ile ton]]),K93)</f>
        <v>0</v>
      </c>
      <c r="L94">
        <f>IF(statek[[#This Row],[towar]] = "T5",IF(statek[[#This Row],[Z/W]] = "Z",L93+statek[[#This Row],[ile ton]],L93-statek[[#This Row],[ile ton]]),L93)</f>
        <v>69</v>
      </c>
      <c r="M94" s="9">
        <f t="shared" si="2"/>
        <v>42864</v>
      </c>
      <c r="N94">
        <f>IF(statek[[#This Row],[Z/W]]="Z",N93-statek[[#This Row],[ile ton]]*statek[[#This Row],[cena za tone w talarach]],N93+statek[[#This Row],[ile ton]]*statek[[#This Row],[cena za tone w talarach]])</f>
        <v>515188</v>
      </c>
      <c r="O94">
        <f>IF(statek[[#This Row],[Z/W]]="Z",statek[[#This Row],[ile ton]]*statek[[#This Row],[cena za tone w talarach]],0)</f>
        <v>299</v>
      </c>
      <c r="P94" t="str">
        <f>IF(A95&lt;&gt;statek[[#This Row],[data]],statek[[#This Row],[500000]],"")</f>
        <v/>
      </c>
    </row>
    <row r="95" spans="1:16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3"/>
        <v>17</v>
      </c>
      <c r="H95">
        <f>IF(statek[[#This Row],[towar]] = "T1",IF(statek[[#This Row],[Z/W]] = "Z",H94+statek[[#This Row],[ile ton]],H94-statek[[#This Row],[ile ton]]),H94)</f>
        <v>1</v>
      </c>
      <c r="I95">
        <f>IF(statek[[#This Row],[towar]] = "T2",IF(statek[[#This Row],[Z/W]] = "Z",I94+statek[[#This Row],[ile ton]],I94-statek[[#This Row],[ile ton]]),I94)</f>
        <v>115</v>
      </c>
      <c r="J95">
        <f>IF(statek[[#This Row],[towar]] = "T3",IF(statek[[#This Row],[Z/W]] = "Z",J94+statek[[#This Row],[ile ton]],J94-statek[[#This Row],[ile ton]]),J94)</f>
        <v>1</v>
      </c>
      <c r="K95">
        <f>IF(statek[[#This Row],[towar]] = "T4",IF(statek[[#This Row],[Z/W]] = "Z",K94+statek[[#This Row],[ile ton]],K94-statek[[#This Row],[ile ton]]),K94)</f>
        <v>37</v>
      </c>
      <c r="L95">
        <f>IF(statek[[#This Row],[towar]] = "T5",IF(statek[[#This Row],[Z/W]] = "Z",L94+statek[[#This Row],[ile ton]],L94-statek[[#This Row],[ile ton]]),L94)</f>
        <v>69</v>
      </c>
      <c r="M95" s="9">
        <f t="shared" si="2"/>
        <v>42882</v>
      </c>
      <c r="N95">
        <f>IF(statek[[#This Row],[Z/W]]="Z",N94-statek[[#This Row],[ile ton]]*statek[[#This Row],[cena za tone w talarach]],N94+statek[[#This Row],[ile ton]]*statek[[#This Row],[cena za tone w talarach]])</f>
        <v>512931</v>
      </c>
      <c r="O95">
        <f>IF(statek[[#This Row],[Z/W]]="Z",statek[[#This Row],[ile ton]]*statek[[#This Row],[cena za tone w talarach]],0)</f>
        <v>2257</v>
      </c>
      <c r="P95">
        <f>IF(A96&lt;&gt;statek[[#This Row],[data]],statek[[#This Row],[500000]],"")</f>
        <v>512931</v>
      </c>
    </row>
    <row r="96" spans="1:16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3"/>
        <v>0</v>
      </c>
      <c r="H96">
        <f>IF(statek[[#This Row],[towar]] = "T1",IF(statek[[#This Row],[Z/W]] = "Z",H95+statek[[#This Row],[ile ton]],H95-statek[[#This Row],[ile ton]]),H95)</f>
        <v>0</v>
      </c>
      <c r="I96">
        <f>IF(statek[[#This Row],[towar]] = "T2",IF(statek[[#This Row],[Z/W]] = "Z",I95+statek[[#This Row],[ile ton]],I95-statek[[#This Row],[ile ton]]),I95)</f>
        <v>115</v>
      </c>
      <c r="J96">
        <f>IF(statek[[#This Row],[towar]] = "T3",IF(statek[[#This Row],[Z/W]] = "Z",J95+statek[[#This Row],[ile ton]],J95-statek[[#This Row],[ile ton]]),J95)</f>
        <v>1</v>
      </c>
      <c r="K96">
        <f>IF(statek[[#This Row],[towar]] = "T4",IF(statek[[#This Row],[Z/W]] = "Z",K95+statek[[#This Row],[ile ton]],K95-statek[[#This Row],[ile ton]]),K95)</f>
        <v>37</v>
      </c>
      <c r="L96">
        <f>IF(statek[[#This Row],[towar]] = "T5",IF(statek[[#This Row],[Z/W]] = "Z",L95+statek[[#This Row],[ile ton]],L95-statek[[#This Row],[ile ton]]),L95)</f>
        <v>69</v>
      </c>
      <c r="M96" s="9">
        <f t="shared" si="2"/>
        <v>42882</v>
      </c>
      <c r="N96">
        <f>IF(statek[[#This Row],[Z/W]]="Z",N95-statek[[#This Row],[ile ton]]*statek[[#This Row],[cena za tone w talarach]],N95+statek[[#This Row],[ile ton]]*statek[[#This Row],[cena za tone w talarach]])</f>
        <v>512943</v>
      </c>
      <c r="O96">
        <f>IF(statek[[#This Row],[Z/W]]="Z",statek[[#This Row],[ile ton]]*statek[[#This Row],[cena za tone w talarach]],0)</f>
        <v>0</v>
      </c>
      <c r="P96" t="str">
        <f>IF(A97&lt;&gt;statek[[#This Row],[data]],statek[[#This Row],[500000]],"")</f>
        <v/>
      </c>
    </row>
    <row r="97" spans="1:16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3"/>
        <v>0</v>
      </c>
      <c r="H97">
        <f>IF(statek[[#This Row],[towar]] = "T1",IF(statek[[#This Row],[Z/W]] = "Z",H96+statek[[#This Row],[ile ton]],H96-statek[[#This Row],[ile ton]]),H96)</f>
        <v>0</v>
      </c>
      <c r="I97">
        <f>IF(statek[[#This Row],[towar]] = "T2",IF(statek[[#This Row],[Z/W]] = "Z",I96+statek[[#This Row],[ile ton]],I96-statek[[#This Row],[ile ton]]),I96)</f>
        <v>115</v>
      </c>
      <c r="J97">
        <f>IF(statek[[#This Row],[towar]] = "T3",IF(statek[[#This Row],[Z/W]] = "Z",J96+statek[[#This Row],[ile ton]],J96-statek[[#This Row],[ile ton]]),J96)</f>
        <v>1</v>
      </c>
      <c r="K97">
        <f>IF(statek[[#This Row],[towar]] = "T4",IF(statek[[#This Row],[Z/W]] = "Z",K96+statek[[#This Row],[ile ton]],K96-statek[[#This Row],[ile ton]]),K96)</f>
        <v>37</v>
      </c>
      <c r="L97">
        <f>IF(statek[[#This Row],[towar]] = "T5",IF(statek[[#This Row],[Z/W]] = "Z",L96+statek[[#This Row],[ile ton]],L96-statek[[#This Row],[ile ton]]),L96)</f>
        <v>1</v>
      </c>
      <c r="M97" s="9">
        <f t="shared" si="2"/>
        <v>42882</v>
      </c>
      <c r="N97">
        <f>IF(statek[[#This Row],[Z/W]]="Z",N96-statek[[#This Row],[ile ton]]*statek[[#This Row],[cena za tone w talarach]],N96+statek[[#This Row],[ile ton]]*statek[[#This Row],[cena za tone w talarach]])</f>
        <v>516955</v>
      </c>
      <c r="O97">
        <f>IF(statek[[#This Row],[Z/W]]="Z",statek[[#This Row],[ile ton]]*statek[[#This Row],[cena za tone w talarach]],0)</f>
        <v>0</v>
      </c>
      <c r="P97" t="str">
        <f>IF(A98&lt;&gt;statek[[#This Row],[data]],statek[[#This Row],[500000]],"")</f>
        <v/>
      </c>
    </row>
    <row r="98" spans="1:16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3"/>
        <v>0</v>
      </c>
      <c r="H98">
        <f>IF(statek[[#This Row],[towar]] = "T1",IF(statek[[#This Row],[Z/W]] = "Z",H97+statek[[#This Row],[ile ton]],H97-statek[[#This Row],[ile ton]]),H97)</f>
        <v>0</v>
      </c>
      <c r="I98">
        <f>IF(statek[[#This Row],[towar]] = "T2",IF(statek[[#This Row],[Z/W]] = "Z",I97+statek[[#This Row],[ile ton]],I97-statek[[#This Row],[ile ton]]),I97)</f>
        <v>115</v>
      </c>
      <c r="J98">
        <f>IF(statek[[#This Row],[towar]] = "T3",IF(statek[[#This Row],[Z/W]] = "Z",J97+statek[[#This Row],[ile ton]],J97-statek[[#This Row],[ile ton]]),J97)</f>
        <v>1</v>
      </c>
      <c r="K98">
        <f>IF(statek[[#This Row],[towar]] = "T4",IF(statek[[#This Row],[Z/W]] = "Z",K97+statek[[#This Row],[ile ton]],K97-statek[[#This Row],[ile ton]]),K97)</f>
        <v>72</v>
      </c>
      <c r="L98">
        <f>IF(statek[[#This Row],[towar]] = "T5",IF(statek[[#This Row],[Z/W]] = "Z",L97+statek[[#This Row],[ile ton]],L97-statek[[#This Row],[ile ton]]),L97)</f>
        <v>1</v>
      </c>
      <c r="M98" s="9">
        <f t="shared" si="2"/>
        <v>42882</v>
      </c>
      <c r="N98">
        <f>IF(statek[[#This Row],[Z/W]]="Z",N97-statek[[#This Row],[ile ton]]*statek[[#This Row],[cena za tone w talarach]],N97+statek[[#This Row],[ile ton]]*statek[[#This Row],[cena za tone w talarach]])</f>
        <v>514645</v>
      </c>
      <c r="O98">
        <f>IF(statek[[#This Row],[Z/W]]="Z",statek[[#This Row],[ile ton]]*statek[[#This Row],[cena za tone w talarach]],0)</f>
        <v>2310</v>
      </c>
      <c r="P98" t="str">
        <f>IF(A99&lt;&gt;statek[[#This Row],[data]],statek[[#This Row],[500000]],"")</f>
        <v/>
      </c>
    </row>
    <row r="99" spans="1:16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3"/>
        <v>0</v>
      </c>
      <c r="H99">
        <f>IF(statek[[#This Row],[towar]] = "T1",IF(statek[[#This Row],[Z/W]] = "Z",H98+statek[[#This Row],[ile ton]],H98-statek[[#This Row],[ile ton]]),H98)</f>
        <v>0</v>
      </c>
      <c r="I99">
        <f>IF(statek[[#This Row],[towar]] = "T2",IF(statek[[#This Row],[Z/W]] = "Z",I98+statek[[#This Row],[ile ton]],I98-statek[[#This Row],[ile ton]]),I98)</f>
        <v>115</v>
      </c>
      <c r="J99">
        <f>IF(statek[[#This Row],[towar]] = "T3",IF(statek[[#This Row],[Z/W]] = "Z",J98+statek[[#This Row],[ile ton]],J98-statek[[#This Row],[ile ton]]),J98)</f>
        <v>26</v>
      </c>
      <c r="K99">
        <f>IF(statek[[#This Row],[towar]] = "T4",IF(statek[[#This Row],[Z/W]] = "Z",K98+statek[[#This Row],[ile ton]],K98-statek[[#This Row],[ile ton]]),K98)</f>
        <v>72</v>
      </c>
      <c r="L99">
        <f>IF(statek[[#This Row],[towar]] = "T5",IF(statek[[#This Row],[Z/W]] = "Z",L98+statek[[#This Row],[ile ton]],L98-statek[[#This Row],[ile ton]]),L98)</f>
        <v>1</v>
      </c>
      <c r="M99" s="9">
        <f t="shared" si="2"/>
        <v>42882</v>
      </c>
      <c r="N99">
        <f>IF(statek[[#This Row],[Z/W]]="Z",N98-statek[[#This Row],[ile ton]]*statek[[#This Row],[cena za tone w talarach]],N98+statek[[#This Row],[ile ton]]*statek[[#This Row],[cena za tone w talarach]])</f>
        <v>514120</v>
      </c>
      <c r="O99">
        <f>IF(statek[[#This Row],[Z/W]]="Z",statek[[#This Row],[ile ton]]*statek[[#This Row],[cena za tone w talarach]],0)</f>
        <v>525</v>
      </c>
      <c r="P99" t="str">
        <f>IF(A100&lt;&gt;statek[[#This Row],[data]],statek[[#This Row],[500000]],"")</f>
        <v/>
      </c>
    </row>
    <row r="100" spans="1:16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3"/>
        <v>21</v>
      </c>
      <c r="H100">
        <f>IF(statek[[#This Row],[towar]] = "T1",IF(statek[[#This Row],[Z/W]] = "Z",H99+statek[[#This Row],[ile ton]],H99-statek[[#This Row],[ile ton]]),H99)</f>
        <v>0</v>
      </c>
      <c r="I100">
        <f>IF(statek[[#This Row],[towar]] = "T2",IF(statek[[#This Row],[Z/W]] = "Z",I99+statek[[#This Row],[ile ton]],I99-statek[[#This Row],[ile ton]]),I99)</f>
        <v>125</v>
      </c>
      <c r="J100">
        <f>IF(statek[[#This Row],[towar]] = "T3",IF(statek[[#This Row],[Z/W]] = "Z",J99+statek[[#This Row],[ile ton]],J99-statek[[#This Row],[ile ton]]),J99)</f>
        <v>26</v>
      </c>
      <c r="K100">
        <f>IF(statek[[#This Row],[towar]] = "T4",IF(statek[[#This Row],[Z/W]] = "Z",K99+statek[[#This Row],[ile ton]],K99-statek[[#This Row],[ile ton]]),K99)</f>
        <v>72</v>
      </c>
      <c r="L100">
        <f>IF(statek[[#This Row],[towar]] = "T5",IF(statek[[#This Row],[Z/W]] = "Z",L99+statek[[#This Row],[ile ton]],L99-statek[[#This Row],[ile ton]]),L99)</f>
        <v>1</v>
      </c>
      <c r="M100" s="9">
        <f t="shared" si="2"/>
        <v>42904</v>
      </c>
      <c r="N100">
        <f>IF(statek[[#This Row],[Z/W]]="Z",N99-statek[[#This Row],[ile ton]]*statek[[#This Row],[cena za tone w talarach]],N99+statek[[#This Row],[ile ton]]*statek[[#This Row],[cena za tone w talarach]])</f>
        <v>513870</v>
      </c>
      <c r="O100">
        <f>IF(statek[[#This Row],[Z/W]]="Z",statek[[#This Row],[ile ton]]*statek[[#This Row],[cena za tone w talarach]],0)</f>
        <v>250</v>
      </c>
      <c r="P100">
        <f>IF(A101&lt;&gt;statek[[#This Row],[data]],statek[[#This Row],[500000]],"")</f>
        <v>513870</v>
      </c>
    </row>
    <row r="101" spans="1:16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3"/>
        <v>0</v>
      </c>
      <c r="H101">
        <f>IF(statek[[#This Row],[towar]] = "T1",IF(statek[[#This Row],[Z/W]] = "Z",H100+statek[[#This Row],[ile ton]],H100-statek[[#This Row],[ile ton]]),H100)</f>
        <v>0</v>
      </c>
      <c r="I101">
        <f>IF(statek[[#This Row],[towar]] = "T2",IF(statek[[#This Row],[Z/W]] = "Z",I100+statek[[#This Row],[ile ton]],I100-statek[[#This Row],[ile ton]]),I100)</f>
        <v>87</v>
      </c>
      <c r="J101">
        <f>IF(statek[[#This Row],[towar]] = "T3",IF(statek[[#This Row],[Z/W]] = "Z",J100+statek[[#This Row],[ile ton]],J100-statek[[#This Row],[ile ton]]),J100)</f>
        <v>26</v>
      </c>
      <c r="K101">
        <f>IF(statek[[#This Row],[towar]] = "T4",IF(statek[[#This Row],[Z/W]] = "Z",K100+statek[[#This Row],[ile ton]],K100-statek[[#This Row],[ile ton]]),K100)</f>
        <v>72</v>
      </c>
      <c r="L101">
        <f>IF(statek[[#This Row],[towar]] = "T5",IF(statek[[#This Row],[Z/W]] = "Z",L100+statek[[#This Row],[ile ton]],L100-statek[[#This Row],[ile ton]]),L100)</f>
        <v>1</v>
      </c>
      <c r="M101" s="9">
        <f t="shared" si="2"/>
        <v>42904</v>
      </c>
      <c r="N101">
        <f>IF(statek[[#This Row],[Z/W]]="Z",N100-statek[[#This Row],[ile ton]]*statek[[#This Row],[cena za tone w talarach]],N100+statek[[#This Row],[ile ton]]*statek[[#This Row],[cena za tone w talarach]])</f>
        <v>515276</v>
      </c>
      <c r="O101">
        <f>IF(statek[[#This Row],[Z/W]]="Z",statek[[#This Row],[ile ton]]*statek[[#This Row],[cena za tone w talarach]],0)</f>
        <v>0</v>
      </c>
      <c r="P101" t="str">
        <f>IF(A102&lt;&gt;statek[[#This Row],[data]],statek[[#This Row],[500000]],"")</f>
        <v/>
      </c>
    </row>
    <row r="102" spans="1:16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3"/>
        <v>0</v>
      </c>
      <c r="H102">
        <f>IF(statek[[#This Row],[towar]] = "T1",IF(statek[[#This Row],[Z/W]] = "Z",H101+statek[[#This Row],[ile ton]],H101-statek[[#This Row],[ile ton]]),H101)</f>
        <v>22</v>
      </c>
      <c r="I102">
        <f>IF(statek[[#This Row],[towar]] = "T2",IF(statek[[#This Row],[Z/W]] = "Z",I101+statek[[#This Row],[ile ton]],I101-statek[[#This Row],[ile ton]]),I101)</f>
        <v>87</v>
      </c>
      <c r="J102">
        <f>IF(statek[[#This Row],[towar]] = "T3",IF(statek[[#This Row],[Z/W]] = "Z",J101+statek[[#This Row],[ile ton]],J101-statek[[#This Row],[ile ton]]),J101)</f>
        <v>26</v>
      </c>
      <c r="K102">
        <f>IF(statek[[#This Row],[towar]] = "T4",IF(statek[[#This Row],[Z/W]] = "Z",K101+statek[[#This Row],[ile ton]],K101-statek[[#This Row],[ile ton]]),K101)</f>
        <v>72</v>
      </c>
      <c r="L102">
        <f>IF(statek[[#This Row],[towar]] = "T5",IF(statek[[#This Row],[Z/W]] = "Z",L101+statek[[#This Row],[ile ton]],L101-statek[[#This Row],[ile ton]]),L101)</f>
        <v>1</v>
      </c>
      <c r="M102" s="9">
        <f t="shared" si="2"/>
        <v>42904</v>
      </c>
      <c r="N102">
        <f>IF(statek[[#This Row],[Z/W]]="Z",N101-statek[[#This Row],[ile ton]]*statek[[#This Row],[cena za tone w talarach]],N101+statek[[#This Row],[ile ton]]*statek[[#This Row],[cena za tone w talarach]])</f>
        <v>515100</v>
      </c>
      <c r="O102">
        <f>IF(statek[[#This Row],[Z/W]]="Z",statek[[#This Row],[ile ton]]*statek[[#This Row],[cena za tone w talarach]],0)</f>
        <v>176</v>
      </c>
      <c r="P102" t="str">
        <f>IF(A103&lt;&gt;statek[[#This Row],[data]],statek[[#This Row],[500000]],"")</f>
        <v/>
      </c>
    </row>
    <row r="103" spans="1:16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3"/>
        <v>0</v>
      </c>
      <c r="H103">
        <f>IF(statek[[#This Row],[towar]] = "T1",IF(statek[[#This Row],[Z/W]] = "Z",H102+statek[[#This Row],[ile ton]],H102-statek[[#This Row],[ile ton]]),H102)</f>
        <v>22</v>
      </c>
      <c r="I103">
        <f>IF(statek[[#This Row],[towar]] = "T2",IF(statek[[#This Row],[Z/W]] = "Z",I102+statek[[#This Row],[ile ton]],I102-statek[[#This Row],[ile ton]]),I102)</f>
        <v>87</v>
      </c>
      <c r="J103">
        <f>IF(statek[[#This Row],[towar]] = "T3",IF(statek[[#This Row],[Z/W]] = "Z",J102+statek[[#This Row],[ile ton]],J102-statek[[#This Row],[ile ton]]),J102)</f>
        <v>51</v>
      </c>
      <c r="K103">
        <f>IF(statek[[#This Row],[towar]] = "T4",IF(statek[[#This Row],[Z/W]] = "Z",K102+statek[[#This Row],[ile ton]],K102-statek[[#This Row],[ile ton]]),K102)</f>
        <v>72</v>
      </c>
      <c r="L103">
        <f>IF(statek[[#This Row],[towar]] = "T5",IF(statek[[#This Row],[Z/W]] = "Z",L102+statek[[#This Row],[ile ton]],L102-statek[[#This Row],[ile ton]]),L102)</f>
        <v>1</v>
      </c>
      <c r="M103" s="9">
        <f t="shared" si="2"/>
        <v>42904</v>
      </c>
      <c r="N103">
        <f>IF(statek[[#This Row],[Z/W]]="Z",N102-statek[[#This Row],[ile ton]]*statek[[#This Row],[cena za tone w talarach]],N102+statek[[#This Row],[ile ton]]*statek[[#This Row],[cena za tone w talarach]])</f>
        <v>514600</v>
      </c>
      <c r="O103">
        <f>IF(statek[[#This Row],[Z/W]]="Z",statek[[#This Row],[ile ton]]*statek[[#This Row],[cena za tone w talarach]],0)</f>
        <v>500</v>
      </c>
      <c r="P103" t="str">
        <f>IF(A104&lt;&gt;statek[[#This Row],[data]],statek[[#This Row],[500000]],"")</f>
        <v/>
      </c>
    </row>
    <row r="104" spans="1:16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3"/>
        <v>0</v>
      </c>
      <c r="H104">
        <f>IF(statek[[#This Row],[towar]] = "T1",IF(statek[[#This Row],[Z/W]] = "Z",H103+statek[[#This Row],[ile ton]],H103-statek[[#This Row],[ile ton]]),H103)</f>
        <v>22</v>
      </c>
      <c r="I104">
        <f>IF(statek[[#This Row],[towar]] = "T2",IF(statek[[#This Row],[Z/W]] = "Z",I103+statek[[#This Row],[ile ton]],I103-statek[[#This Row],[ile ton]]),I103)</f>
        <v>87</v>
      </c>
      <c r="J104">
        <f>IF(statek[[#This Row],[towar]] = "T3",IF(statek[[#This Row],[Z/W]] = "Z",J103+statek[[#This Row],[ile ton]],J103-statek[[#This Row],[ile ton]]),J103)</f>
        <v>51</v>
      </c>
      <c r="K104">
        <f>IF(statek[[#This Row],[towar]] = "T4",IF(statek[[#This Row],[Z/W]] = "Z",K103+statek[[#This Row],[ile ton]],K103-statek[[#This Row],[ile ton]]),K103)</f>
        <v>72</v>
      </c>
      <c r="L104">
        <f>IF(statek[[#This Row],[towar]] = "T5",IF(statek[[#This Row],[Z/W]] = "Z",L103+statek[[#This Row],[ile ton]],L103-statek[[#This Row],[ile ton]]),L103)</f>
        <v>9</v>
      </c>
      <c r="M104" s="9">
        <f t="shared" si="2"/>
        <v>42904</v>
      </c>
      <c r="N104">
        <f>IF(statek[[#This Row],[Z/W]]="Z",N103-statek[[#This Row],[ile ton]]*statek[[#This Row],[cena za tone w talarach]],N103+statek[[#This Row],[ile ton]]*statek[[#This Row],[cena za tone w talarach]])</f>
        <v>514288</v>
      </c>
      <c r="O104">
        <f>IF(statek[[#This Row],[Z/W]]="Z",statek[[#This Row],[ile ton]]*statek[[#This Row],[cena za tone w talarach]],0)</f>
        <v>312</v>
      </c>
      <c r="P104" t="str">
        <f>IF(A105&lt;&gt;statek[[#This Row],[data]],statek[[#This Row],[500000]],"")</f>
        <v/>
      </c>
    </row>
    <row r="105" spans="1:16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3"/>
        <v>24</v>
      </c>
      <c r="H105">
        <f>IF(statek[[#This Row],[towar]] = "T1",IF(statek[[#This Row],[Z/W]] = "Z",H104+statek[[#This Row],[ile ton]],H104-statek[[#This Row],[ile ton]]),H104)</f>
        <v>22</v>
      </c>
      <c r="I105">
        <f>IF(statek[[#This Row],[towar]] = "T2",IF(statek[[#This Row],[Z/W]] = "Z",I104+statek[[#This Row],[ile ton]],I104-statek[[#This Row],[ile ton]]),I104)</f>
        <v>87</v>
      </c>
      <c r="J105">
        <f>IF(statek[[#This Row],[towar]] = "T3",IF(statek[[#This Row],[Z/W]] = "Z",J104+statek[[#This Row],[ile ton]],J104-statek[[#This Row],[ile ton]]),J104)</f>
        <v>51</v>
      </c>
      <c r="K105">
        <f>IF(statek[[#This Row],[towar]] = "T4",IF(statek[[#This Row],[Z/W]] = "Z",K104+statek[[#This Row],[ile ton]],K104-statek[[#This Row],[ile ton]]),K104)</f>
        <v>117</v>
      </c>
      <c r="L105">
        <f>IF(statek[[#This Row],[towar]] = "T5",IF(statek[[#This Row],[Z/W]] = "Z",L104+statek[[#This Row],[ile ton]],L104-statek[[#This Row],[ile ton]]),L104)</f>
        <v>9</v>
      </c>
      <c r="M105" s="9">
        <f t="shared" si="2"/>
        <v>42929</v>
      </c>
      <c r="N105">
        <f>IF(statek[[#This Row],[Z/W]]="Z",N104-statek[[#This Row],[ile ton]]*statek[[#This Row],[cena za tone w talarach]],N104+statek[[#This Row],[ile ton]]*statek[[#This Row],[cena za tone w talarach]])</f>
        <v>511498</v>
      </c>
      <c r="O105">
        <f>IF(statek[[#This Row],[Z/W]]="Z",statek[[#This Row],[ile ton]]*statek[[#This Row],[cena za tone w talarach]],0)</f>
        <v>2790</v>
      </c>
      <c r="P105">
        <f>IF(A106&lt;&gt;statek[[#This Row],[data]],statek[[#This Row],[500000]],"")</f>
        <v>511498</v>
      </c>
    </row>
    <row r="106" spans="1:16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3"/>
        <v>0</v>
      </c>
      <c r="H106">
        <f>IF(statek[[#This Row],[towar]] = "T1",IF(statek[[#This Row],[Z/W]] = "Z",H105+statek[[#This Row],[ile ton]],H105-statek[[#This Row],[ile ton]]),H105)</f>
        <v>22</v>
      </c>
      <c r="I106">
        <f>IF(statek[[#This Row],[towar]] = "T2",IF(statek[[#This Row],[Z/W]] = "Z",I105+statek[[#This Row],[ile ton]],I105-statek[[#This Row],[ile ton]]),I105)</f>
        <v>87</v>
      </c>
      <c r="J106">
        <f>IF(statek[[#This Row],[towar]] = "T3",IF(statek[[#This Row],[Z/W]] = "Z",J105+statek[[#This Row],[ile ton]],J105-statek[[#This Row],[ile ton]]),J105)</f>
        <v>51</v>
      </c>
      <c r="K106">
        <f>IF(statek[[#This Row],[towar]] = "T4",IF(statek[[#This Row],[Z/W]] = "Z",K105+statek[[#This Row],[ile ton]],K105-statek[[#This Row],[ile ton]]),K105)</f>
        <v>1</v>
      </c>
      <c r="L106">
        <f>IF(statek[[#This Row],[towar]] = "T5",IF(statek[[#This Row],[Z/W]] = "Z",L105+statek[[#This Row],[ile ton]],L105-statek[[#This Row],[ile ton]]),L105)</f>
        <v>9</v>
      </c>
      <c r="M106" s="9">
        <f t="shared" si="2"/>
        <v>42929</v>
      </c>
      <c r="N106">
        <f>IF(statek[[#This Row],[Z/W]]="Z",N105-statek[[#This Row],[ile ton]]*statek[[#This Row],[cena za tone w talarach]],N105+statek[[#This Row],[ile ton]]*statek[[#This Row],[cena za tone w talarach]])</f>
        <v>523098</v>
      </c>
      <c r="O106">
        <f>IF(statek[[#This Row],[Z/W]]="Z",statek[[#This Row],[ile ton]]*statek[[#This Row],[cena za tone w talarach]],0)</f>
        <v>0</v>
      </c>
      <c r="P106" t="str">
        <f>IF(A107&lt;&gt;statek[[#This Row],[data]],statek[[#This Row],[500000]],"")</f>
        <v/>
      </c>
    </row>
    <row r="107" spans="1:16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3"/>
        <v>12</v>
      </c>
      <c r="H107">
        <f>IF(statek[[#This Row],[towar]] = "T1",IF(statek[[#This Row],[Z/W]] = "Z",H106+statek[[#This Row],[ile ton]],H106-statek[[#This Row],[ile ton]]),H106)</f>
        <v>22</v>
      </c>
      <c r="I107">
        <f>IF(statek[[#This Row],[towar]] = "T2",IF(statek[[#This Row],[Z/W]] = "Z",I106+statek[[#This Row],[ile ton]],I106-statek[[#This Row],[ile ton]]),I106)</f>
        <v>87</v>
      </c>
      <c r="J107">
        <f>IF(statek[[#This Row],[towar]] = "T3",IF(statek[[#This Row],[Z/W]] = "Z",J106+statek[[#This Row],[ile ton]],J106-statek[[#This Row],[ile ton]]),J106)</f>
        <v>80</v>
      </c>
      <c r="K107">
        <f>IF(statek[[#This Row],[towar]] = "T4",IF(statek[[#This Row],[Z/W]] = "Z",K106+statek[[#This Row],[ile ton]],K106-statek[[#This Row],[ile ton]]),K106)</f>
        <v>1</v>
      </c>
      <c r="L107">
        <f>IF(statek[[#This Row],[towar]] = "T5",IF(statek[[#This Row],[Z/W]] = "Z",L106+statek[[#This Row],[ile ton]],L106-statek[[#This Row],[ile ton]]),L106)</f>
        <v>9</v>
      </c>
      <c r="M107" s="9">
        <f t="shared" si="2"/>
        <v>42942</v>
      </c>
      <c r="N107">
        <f>IF(statek[[#This Row],[Z/W]]="Z",N106-statek[[#This Row],[ile ton]]*statek[[#This Row],[cena za tone w talarach]],N106+statek[[#This Row],[ile ton]]*statek[[#This Row],[cena za tone w talarach]])</f>
        <v>522547</v>
      </c>
      <c r="O107">
        <f>IF(statek[[#This Row],[Z/W]]="Z",statek[[#This Row],[ile ton]]*statek[[#This Row],[cena za tone w talarach]],0)</f>
        <v>551</v>
      </c>
      <c r="P107">
        <f>IF(A108&lt;&gt;statek[[#This Row],[data]],statek[[#This Row],[500000]],"")</f>
        <v>522547</v>
      </c>
    </row>
    <row r="108" spans="1:16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3"/>
        <v>0</v>
      </c>
      <c r="H108">
        <f>IF(statek[[#This Row],[towar]] = "T1",IF(statek[[#This Row],[Z/W]] = "Z",H107+statek[[#This Row],[ile ton]],H107-statek[[#This Row],[ile ton]]),H107)</f>
        <v>22</v>
      </c>
      <c r="I108">
        <f>IF(statek[[#This Row],[towar]] = "T2",IF(statek[[#This Row],[Z/W]] = "Z",I107+statek[[#This Row],[ile ton]],I107-statek[[#This Row],[ile ton]]),I107)</f>
        <v>82</v>
      </c>
      <c r="J108">
        <f>IF(statek[[#This Row],[towar]] = "T3",IF(statek[[#This Row],[Z/W]] = "Z",J107+statek[[#This Row],[ile ton]],J107-statek[[#This Row],[ile ton]]),J107)</f>
        <v>80</v>
      </c>
      <c r="K108">
        <f>IF(statek[[#This Row],[towar]] = "T4",IF(statek[[#This Row],[Z/W]] = "Z",K107+statek[[#This Row],[ile ton]],K107-statek[[#This Row],[ile ton]]),K107)</f>
        <v>1</v>
      </c>
      <c r="L108">
        <f>IF(statek[[#This Row],[towar]] = "T5",IF(statek[[#This Row],[Z/W]] = "Z",L107+statek[[#This Row],[ile ton]],L107-statek[[#This Row],[ile ton]]),L107)</f>
        <v>9</v>
      </c>
      <c r="M108" s="9">
        <f t="shared" si="2"/>
        <v>42942</v>
      </c>
      <c r="N108">
        <f>IF(statek[[#This Row],[Z/W]]="Z",N107-statek[[#This Row],[ile ton]]*statek[[#This Row],[cena za tone w talarach]],N107+statek[[#This Row],[ile ton]]*statek[[#This Row],[cena za tone w talarach]])</f>
        <v>522717</v>
      </c>
      <c r="O108">
        <f>IF(statek[[#This Row],[Z/W]]="Z",statek[[#This Row],[ile ton]]*statek[[#This Row],[cena za tone w talarach]],0)</f>
        <v>0</v>
      </c>
      <c r="P108" t="str">
        <f>IF(A109&lt;&gt;statek[[#This Row],[data]],statek[[#This Row],[500000]],"")</f>
        <v/>
      </c>
    </row>
    <row r="109" spans="1:16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3"/>
        <v>0</v>
      </c>
      <c r="H109">
        <f>IF(statek[[#This Row],[towar]] = "T1",IF(statek[[#This Row],[Z/W]] = "Z",H108+statek[[#This Row],[ile ton]],H108-statek[[#This Row],[ile ton]]),H108)</f>
        <v>0</v>
      </c>
      <c r="I109">
        <f>IF(statek[[#This Row],[towar]] = "T2",IF(statek[[#This Row],[Z/W]] = "Z",I108+statek[[#This Row],[ile ton]],I108-statek[[#This Row],[ile ton]]),I108)</f>
        <v>82</v>
      </c>
      <c r="J109">
        <f>IF(statek[[#This Row],[towar]] = "T3",IF(statek[[#This Row],[Z/W]] = "Z",J108+statek[[#This Row],[ile ton]],J108-statek[[#This Row],[ile ton]]),J108)</f>
        <v>80</v>
      </c>
      <c r="K109">
        <f>IF(statek[[#This Row],[towar]] = "T4",IF(statek[[#This Row],[Z/W]] = "Z",K108+statek[[#This Row],[ile ton]],K108-statek[[#This Row],[ile ton]]),K108)</f>
        <v>1</v>
      </c>
      <c r="L109">
        <f>IF(statek[[#This Row],[towar]] = "T5",IF(statek[[#This Row],[Z/W]] = "Z",L108+statek[[#This Row],[ile ton]],L108-statek[[#This Row],[ile ton]]),L108)</f>
        <v>9</v>
      </c>
      <c r="M109" s="9">
        <f t="shared" si="2"/>
        <v>42942</v>
      </c>
      <c r="N109">
        <f>IF(statek[[#This Row],[Z/W]]="Z",N108-statek[[#This Row],[ile ton]]*statek[[#This Row],[cena za tone w talarach]],N108+statek[[#This Row],[ile ton]]*statek[[#This Row],[cena za tone w talarach]])</f>
        <v>522959</v>
      </c>
      <c r="O109">
        <f>IF(statek[[#This Row],[Z/W]]="Z",statek[[#This Row],[ile ton]]*statek[[#This Row],[cena za tone w talarach]],0)</f>
        <v>0</v>
      </c>
      <c r="P109" t="str">
        <f>IF(A110&lt;&gt;statek[[#This Row],[data]],statek[[#This Row],[500000]],"")</f>
        <v/>
      </c>
    </row>
    <row r="110" spans="1:16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3"/>
        <v>0</v>
      </c>
      <c r="H110">
        <f>IF(statek[[#This Row],[towar]] = "T1",IF(statek[[#This Row],[Z/W]] = "Z",H109+statek[[#This Row],[ile ton]],H109-statek[[#This Row],[ile ton]]),H109)</f>
        <v>0</v>
      </c>
      <c r="I110">
        <f>IF(statek[[#This Row],[towar]] = "T2",IF(statek[[#This Row],[Z/W]] = "Z",I109+statek[[#This Row],[ile ton]],I109-statek[[#This Row],[ile ton]]),I109)</f>
        <v>82</v>
      </c>
      <c r="J110">
        <f>IF(statek[[#This Row],[towar]] = "T3",IF(statek[[#This Row],[Z/W]] = "Z",J109+statek[[#This Row],[ile ton]],J109-statek[[#This Row],[ile ton]]),J109)</f>
        <v>117</v>
      </c>
      <c r="K110">
        <f>IF(statek[[#This Row],[towar]] = "T4",IF(statek[[#This Row],[Z/W]] = "Z",K109+statek[[#This Row],[ile ton]],K109-statek[[#This Row],[ile ton]]),K109)</f>
        <v>1</v>
      </c>
      <c r="L110">
        <f>IF(statek[[#This Row],[towar]] = "T5",IF(statek[[#This Row],[Z/W]] = "Z",L109+statek[[#This Row],[ile ton]],L109-statek[[#This Row],[ile ton]]),L109)</f>
        <v>9</v>
      </c>
      <c r="M110" s="9">
        <f t="shared" si="2"/>
        <v>42942</v>
      </c>
      <c r="N110">
        <f>IF(statek[[#This Row],[Z/W]]="Z",N109-statek[[#This Row],[ile ton]]*statek[[#This Row],[cena za tone w talarach]],N109+statek[[#This Row],[ile ton]]*statek[[#This Row],[cena za tone w talarach]])</f>
        <v>522145</v>
      </c>
      <c r="O110">
        <f>IF(statek[[#This Row],[Z/W]]="Z",statek[[#This Row],[ile ton]]*statek[[#This Row],[cena za tone w talarach]],0)</f>
        <v>814</v>
      </c>
      <c r="P110" t="str">
        <f>IF(A111&lt;&gt;statek[[#This Row],[data]],statek[[#This Row],[500000]],"")</f>
        <v/>
      </c>
    </row>
    <row r="111" spans="1:16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3"/>
        <v>0</v>
      </c>
      <c r="H111">
        <f>IF(statek[[#This Row],[towar]] = "T1",IF(statek[[#This Row],[Z/W]] = "Z",H110+statek[[#This Row],[ile ton]],H110-statek[[#This Row],[ile ton]]),H110)</f>
        <v>0</v>
      </c>
      <c r="I111">
        <f>IF(statek[[#This Row],[towar]] = "T2",IF(statek[[#This Row],[Z/W]] = "Z",I110+statek[[#This Row],[ile ton]],I110-statek[[#This Row],[ile ton]]),I110)</f>
        <v>82</v>
      </c>
      <c r="J111">
        <f>IF(statek[[#This Row],[towar]] = "T3",IF(statek[[#This Row],[Z/W]] = "Z",J110+statek[[#This Row],[ile ton]],J110-statek[[#This Row],[ile ton]]),J110)</f>
        <v>117</v>
      </c>
      <c r="K111">
        <f>IF(statek[[#This Row],[towar]] = "T4",IF(statek[[#This Row],[Z/W]] = "Z",K110+statek[[#This Row],[ile ton]],K110-statek[[#This Row],[ile ton]]),K110)</f>
        <v>11</v>
      </c>
      <c r="L111">
        <f>IF(statek[[#This Row],[towar]] = "T5",IF(statek[[#This Row],[Z/W]] = "Z",L110+statek[[#This Row],[ile ton]],L110-statek[[#This Row],[ile ton]]),L110)</f>
        <v>9</v>
      </c>
      <c r="M111" s="9">
        <f t="shared" si="2"/>
        <v>42942</v>
      </c>
      <c r="N111">
        <f>IF(statek[[#This Row],[Z/W]]="Z",N110-statek[[#This Row],[ile ton]]*statek[[#This Row],[cena za tone w talarach]],N110+statek[[#This Row],[ile ton]]*statek[[#This Row],[cena za tone w talarach]])</f>
        <v>521445</v>
      </c>
      <c r="O111">
        <f>IF(statek[[#This Row],[Z/W]]="Z",statek[[#This Row],[ile ton]]*statek[[#This Row],[cena za tone w talarach]],0)</f>
        <v>700</v>
      </c>
      <c r="P111" t="str">
        <f>IF(A112&lt;&gt;statek[[#This Row],[data]],statek[[#This Row],[500000]],"")</f>
        <v/>
      </c>
    </row>
    <row r="112" spans="1:16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3"/>
        <v>16</v>
      </c>
      <c r="H112">
        <f>IF(statek[[#This Row],[towar]] = "T1",IF(statek[[#This Row],[Z/W]] = "Z",H111+statek[[#This Row],[ile ton]],H111-statek[[#This Row],[ile ton]]),H111)</f>
        <v>0</v>
      </c>
      <c r="I112">
        <f>IF(statek[[#This Row],[towar]] = "T2",IF(statek[[#This Row],[Z/W]] = "Z",I111+statek[[#This Row],[ile ton]],I111-statek[[#This Row],[ile ton]]),I111)</f>
        <v>82</v>
      </c>
      <c r="J112">
        <f>IF(statek[[#This Row],[towar]] = "T3",IF(statek[[#This Row],[Z/W]] = "Z",J111+statek[[#This Row],[ile ton]],J111-statek[[#This Row],[ile ton]]),J111)</f>
        <v>117</v>
      </c>
      <c r="K112">
        <f>IF(statek[[#This Row],[towar]] = "T4",IF(statek[[#This Row],[Z/W]] = "Z",K111+statek[[#This Row],[ile ton]],K111-statek[[#This Row],[ile ton]]),K111)</f>
        <v>11</v>
      </c>
      <c r="L112">
        <f>IF(statek[[#This Row],[towar]] = "T5",IF(statek[[#This Row],[Z/W]] = "Z",L111+statek[[#This Row],[ile ton]],L111-statek[[#This Row],[ile ton]]),L111)</f>
        <v>51</v>
      </c>
      <c r="M112" s="9">
        <f t="shared" si="2"/>
        <v>42959</v>
      </c>
      <c r="N112">
        <f>IF(statek[[#This Row],[Z/W]]="Z",N111-statek[[#This Row],[ile ton]]*statek[[#This Row],[cena za tone w talarach]],N111+statek[[#This Row],[ile ton]]*statek[[#This Row],[cena za tone w talarach]])</f>
        <v>519597</v>
      </c>
      <c r="O112">
        <f>IF(statek[[#This Row],[Z/W]]="Z",statek[[#This Row],[ile ton]]*statek[[#This Row],[cena za tone w talarach]],0)</f>
        <v>1848</v>
      </c>
      <c r="P112">
        <f>IF(A113&lt;&gt;statek[[#This Row],[data]],statek[[#This Row],[500000]],"")</f>
        <v>519597</v>
      </c>
    </row>
    <row r="113" spans="1:16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3"/>
        <v>0</v>
      </c>
      <c r="H113">
        <f>IF(statek[[#This Row],[towar]] = "T1",IF(statek[[#This Row],[Z/W]] = "Z",H112+statek[[#This Row],[ile ton]],H112-statek[[#This Row],[ile ton]]),H112)</f>
        <v>0</v>
      </c>
      <c r="I113">
        <f>IF(statek[[#This Row],[towar]] = "T2",IF(statek[[#This Row],[Z/W]] = "Z",I112+statek[[#This Row],[ile ton]],I112-statek[[#This Row],[ile ton]]),I112)</f>
        <v>82</v>
      </c>
      <c r="J113">
        <f>IF(statek[[#This Row],[towar]] = "T3",IF(statek[[#This Row],[Z/W]] = "Z",J112+statek[[#This Row],[ile ton]],J112-statek[[#This Row],[ile ton]]),J112)</f>
        <v>117</v>
      </c>
      <c r="K113">
        <f>IF(statek[[#This Row],[towar]] = "T4",IF(statek[[#This Row],[Z/W]] = "Z",K112+statek[[#This Row],[ile ton]],K112-statek[[#This Row],[ile ton]]),K112)</f>
        <v>0</v>
      </c>
      <c r="L113">
        <f>IF(statek[[#This Row],[towar]] = "T5",IF(statek[[#This Row],[Z/W]] = "Z",L112+statek[[#This Row],[ile ton]],L112-statek[[#This Row],[ile ton]]),L112)</f>
        <v>51</v>
      </c>
      <c r="M113" s="9">
        <f t="shared" si="2"/>
        <v>42959</v>
      </c>
      <c r="N113">
        <f>IF(statek[[#This Row],[Z/W]]="Z",N112-statek[[#This Row],[ile ton]]*statek[[#This Row],[cena za tone w talarach]],N112+statek[[#This Row],[ile ton]]*statek[[#This Row],[cena za tone w talarach]])</f>
        <v>520631</v>
      </c>
      <c r="O113">
        <f>IF(statek[[#This Row],[Z/W]]="Z",statek[[#This Row],[ile ton]]*statek[[#This Row],[cena za tone w talarach]],0)</f>
        <v>0</v>
      </c>
      <c r="P113" t="str">
        <f>IF(A114&lt;&gt;statek[[#This Row],[data]],statek[[#This Row],[500000]],"")</f>
        <v/>
      </c>
    </row>
    <row r="114" spans="1:16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3"/>
        <v>0</v>
      </c>
      <c r="H114">
        <f>IF(statek[[#This Row],[towar]] = "T1",IF(statek[[#This Row],[Z/W]] = "Z",H113+statek[[#This Row],[ile ton]],H113-statek[[#This Row],[ile ton]]),H113)</f>
        <v>0</v>
      </c>
      <c r="I114">
        <f>IF(statek[[#This Row],[towar]] = "T2",IF(statek[[#This Row],[Z/W]] = "Z",I113+statek[[#This Row],[ile ton]],I113-statek[[#This Row],[ile ton]]),I113)</f>
        <v>82</v>
      </c>
      <c r="J114">
        <f>IF(statek[[#This Row],[towar]] = "T3",IF(statek[[#This Row],[Z/W]] = "Z",J113+statek[[#This Row],[ile ton]],J113-statek[[#This Row],[ile ton]]),J113)</f>
        <v>117</v>
      </c>
      <c r="K114">
        <f>IF(statek[[#This Row],[towar]] = "T4",IF(statek[[#This Row],[Z/W]] = "Z",K113+statek[[#This Row],[ile ton]],K113-statek[[#This Row],[ile ton]]),K113)</f>
        <v>0</v>
      </c>
      <c r="L114">
        <f>IF(statek[[#This Row],[towar]] = "T5",IF(statek[[#This Row],[Z/W]] = "Z",L113+statek[[#This Row],[ile ton]],L113-statek[[#This Row],[ile ton]]),L113)</f>
        <v>3</v>
      </c>
      <c r="M114" s="9">
        <f t="shared" si="2"/>
        <v>42959</v>
      </c>
      <c r="N114">
        <f>IF(statek[[#This Row],[Z/W]]="Z",N113-statek[[#This Row],[ile ton]]*statek[[#This Row],[cena za tone w talarach]],N113+statek[[#This Row],[ile ton]]*statek[[#This Row],[cena za tone w talarach]])</f>
        <v>523463</v>
      </c>
      <c r="O114">
        <f>IF(statek[[#This Row],[Z/W]]="Z",statek[[#This Row],[ile ton]]*statek[[#This Row],[cena za tone w talarach]],0)</f>
        <v>0</v>
      </c>
      <c r="P114" t="str">
        <f>IF(A115&lt;&gt;statek[[#This Row],[data]],statek[[#This Row],[500000]],"")</f>
        <v/>
      </c>
    </row>
    <row r="115" spans="1:16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3"/>
        <v>0</v>
      </c>
      <c r="H115">
        <f>IF(statek[[#This Row],[towar]] = "T1",IF(statek[[#This Row],[Z/W]] = "Z",H114+statek[[#This Row],[ile ton]],H114-statek[[#This Row],[ile ton]]),H114)</f>
        <v>0</v>
      </c>
      <c r="I115">
        <f>IF(statek[[#This Row],[towar]] = "T2",IF(statek[[#This Row],[Z/W]] = "Z",I114+statek[[#This Row],[ile ton]],I114-statek[[#This Row],[ile ton]]),I114)</f>
        <v>82</v>
      </c>
      <c r="J115">
        <f>IF(statek[[#This Row],[towar]] = "T3",IF(statek[[#This Row],[Z/W]] = "Z",J114+statek[[#This Row],[ile ton]],J114-statek[[#This Row],[ile ton]]),J114)</f>
        <v>137</v>
      </c>
      <c r="K115">
        <f>IF(statek[[#This Row],[towar]] = "T4",IF(statek[[#This Row],[Z/W]] = "Z",K114+statek[[#This Row],[ile ton]],K114-statek[[#This Row],[ile ton]]),K114)</f>
        <v>0</v>
      </c>
      <c r="L115">
        <f>IF(statek[[#This Row],[towar]] = "T5",IF(statek[[#This Row],[Z/W]] = "Z",L114+statek[[#This Row],[ile ton]],L114-statek[[#This Row],[ile ton]]),L114)</f>
        <v>3</v>
      </c>
      <c r="M115" s="9">
        <f t="shared" si="2"/>
        <v>42959</v>
      </c>
      <c r="N115">
        <f>IF(statek[[#This Row],[Z/W]]="Z",N114-statek[[#This Row],[ile ton]]*statek[[#This Row],[cena za tone w talarach]],N114+statek[[#This Row],[ile ton]]*statek[[#This Row],[cena za tone w talarach]])</f>
        <v>523043</v>
      </c>
      <c r="O115">
        <f>IF(statek[[#This Row],[Z/W]]="Z",statek[[#This Row],[ile ton]]*statek[[#This Row],[cena za tone w talarach]],0)</f>
        <v>420</v>
      </c>
      <c r="P115" t="str">
        <f>IF(A116&lt;&gt;statek[[#This Row],[data]],statek[[#This Row],[500000]],"")</f>
        <v/>
      </c>
    </row>
    <row r="116" spans="1:16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3"/>
        <v>14</v>
      </c>
      <c r="H116">
        <f>IF(statek[[#This Row],[towar]] = "T1",IF(statek[[#This Row],[Z/W]] = "Z",H115+statek[[#This Row],[ile ton]],H115-statek[[#This Row],[ile ton]]),H115)</f>
        <v>0</v>
      </c>
      <c r="I116">
        <f>IF(statek[[#This Row],[towar]] = "T2",IF(statek[[#This Row],[Z/W]] = "Z",I115+statek[[#This Row],[ile ton]],I115-statek[[#This Row],[ile ton]]),I115)</f>
        <v>108</v>
      </c>
      <c r="J116">
        <f>IF(statek[[#This Row],[towar]] = "T3",IF(statek[[#This Row],[Z/W]] = "Z",J115+statek[[#This Row],[ile ton]],J115-statek[[#This Row],[ile ton]]),J115)</f>
        <v>137</v>
      </c>
      <c r="K116">
        <f>IF(statek[[#This Row],[towar]] = "T4",IF(statek[[#This Row],[Z/W]] = "Z",K115+statek[[#This Row],[ile ton]],K115-statek[[#This Row],[ile ton]]),K115)</f>
        <v>0</v>
      </c>
      <c r="L116">
        <f>IF(statek[[#This Row],[towar]] = "T5",IF(statek[[#This Row],[Z/W]] = "Z",L115+statek[[#This Row],[ile ton]],L115-statek[[#This Row],[ile ton]]),L115)</f>
        <v>3</v>
      </c>
      <c r="M116" s="9">
        <f t="shared" si="2"/>
        <v>42974</v>
      </c>
      <c r="N116">
        <f>IF(statek[[#This Row],[Z/W]]="Z",N115-statek[[#This Row],[ile ton]]*statek[[#This Row],[cena za tone w talarach]],N115+statek[[#This Row],[ile ton]]*statek[[#This Row],[cena za tone w talarach]])</f>
        <v>522393</v>
      </c>
      <c r="O116">
        <f>IF(statek[[#This Row],[Z/W]]="Z",statek[[#This Row],[ile ton]]*statek[[#This Row],[cena za tone w talarach]],0)</f>
        <v>650</v>
      </c>
      <c r="P116">
        <f>IF(A117&lt;&gt;statek[[#This Row],[data]],statek[[#This Row],[500000]],"")</f>
        <v>522393</v>
      </c>
    </row>
    <row r="117" spans="1:16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3"/>
        <v>0</v>
      </c>
      <c r="H117">
        <f>IF(statek[[#This Row],[towar]] = "T1",IF(statek[[#This Row],[Z/W]] = "Z",H116+statek[[#This Row],[ile ton]],H116-statek[[#This Row],[ile ton]]),H116)</f>
        <v>24</v>
      </c>
      <c r="I117">
        <f>IF(statek[[#This Row],[towar]] = "T2",IF(statek[[#This Row],[Z/W]] = "Z",I116+statek[[#This Row],[ile ton]],I116-statek[[#This Row],[ile ton]]),I116)</f>
        <v>108</v>
      </c>
      <c r="J117">
        <f>IF(statek[[#This Row],[towar]] = "T3",IF(statek[[#This Row],[Z/W]] = "Z",J116+statek[[#This Row],[ile ton]],J116-statek[[#This Row],[ile ton]]),J116)</f>
        <v>137</v>
      </c>
      <c r="K117">
        <f>IF(statek[[#This Row],[towar]] = "T4",IF(statek[[#This Row],[Z/W]] = "Z",K116+statek[[#This Row],[ile ton]],K116-statek[[#This Row],[ile ton]]),K116)</f>
        <v>0</v>
      </c>
      <c r="L117">
        <f>IF(statek[[#This Row],[towar]] = "T5",IF(statek[[#This Row],[Z/W]] = "Z",L116+statek[[#This Row],[ile ton]],L116-statek[[#This Row],[ile ton]]),L116)</f>
        <v>3</v>
      </c>
      <c r="M117" s="9">
        <f t="shared" si="2"/>
        <v>42974</v>
      </c>
      <c r="N117">
        <f>IF(statek[[#This Row],[Z/W]]="Z",N116-statek[[#This Row],[ile ton]]*statek[[#This Row],[cena za tone w talarach]],N116+statek[[#This Row],[ile ton]]*statek[[#This Row],[cena za tone w talarach]])</f>
        <v>522177</v>
      </c>
      <c r="O117">
        <f>IF(statek[[#This Row],[Z/W]]="Z",statek[[#This Row],[ile ton]]*statek[[#This Row],[cena za tone w talarach]],0)</f>
        <v>216</v>
      </c>
      <c r="P117" t="str">
        <f>IF(A118&lt;&gt;statek[[#This Row],[data]],statek[[#This Row],[500000]],"")</f>
        <v/>
      </c>
    </row>
    <row r="118" spans="1:16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3"/>
        <v>0</v>
      </c>
      <c r="H118">
        <f>IF(statek[[#This Row],[towar]] = "T1",IF(statek[[#This Row],[Z/W]] = "Z",H117+statek[[#This Row],[ile ton]],H117-statek[[#This Row],[ile ton]]),H117)</f>
        <v>24</v>
      </c>
      <c r="I118">
        <f>IF(statek[[#This Row],[towar]] = "T2",IF(statek[[#This Row],[Z/W]] = "Z",I117+statek[[#This Row],[ile ton]],I117-statek[[#This Row],[ile ton]]),I117)</f>
        <v>108</v>
      </c>
      <c r="J118">
        <f>IF(statek[[#This Row],[towar]] = "T3",IF(statek[[#This Row],[Z/W]] = "Z",J117+statek[[#This Row],[ile ton]],J117-statek[[#This Row],[ile ton]]),J117)</f>
        <v>137</v>
      </c>
      <c r="K118">
        <f>IF(statek[[#This Row],[towar]] = "T4",IF(statek[[#This Row],[Z/W]] = "Z",K117+statek[[#This Row],[ile ton]],K117-statek[[#This Row],[ile ton]]),K117)</f>
        <v>38</v>
      </c>
      <c r="L118">
        <f>IF(statek[[#This Row],[towar]] = "T5",IF(statek[[#This Row],[Z/W]] = "Z",L117+statek[[#This Row],[ile ton]],L117-statek[[#This Row],[ile ton]]),L117)</f>
        <v>3</v>
      </c>
      <c r="M118" s="9">
        <f t="shared" si="2"/>
        <v>42974</v>
      </c>
      <c r="N118">
        <f>IF(statek[[#This Row],[Z/W]]="Z",N117-statek[[#This Row],[ile ton]]*statek[[#This Row],[cena za tone w talarach]],N117+statek[[#This Row],[ile ton]]*statek[[#This Row],[cena za tone w talarach]])</f>
        <v>519593</v>
      </c>
      <c r="O118">
        <f>IF(statek[[#This Row],[Z/W]]="Z",statek[[#This Row],[ile ton]]*statek[[#This Row],[cena za tone w talarach]],0)</f>
        <v>2584</v>
      </c>
      <c r="P118" t="str">
        <f>IF(A119&lt;&gt;statek[[#This Row],[data]],statek[[#This Row],[500000]],"")</f>
        <v/>
      </c>
    </row>
    <row r="119" spans="1:16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3"/>
        <v>0</v>
      </c>
      <c r="H119">
        <f>IF(statek[[#This Row],[towar]] = "T1",IF(statek[[#This Row],[Z/W]] = "Z",H118+statek[[#This Row],[ile ton]],H118-statek[[#This Row],[ile ton]]),H118)</f>
        <v>24</v>
      </c>
      <c r="I119">
        <f>IF(statek[[#This Row],[towar]] = "T2",IF(statek[[#This Row],[Z/W]] = "Z",I118+statek[[#This Row],[ile ton]],I118-statek[[#This Row],[ile ton]]),I118)</f>
        <v>108</v>
      </c>
      <c r="J119">
        <f>IF(statek[[#This Row],[towar]] = "T3",IF(statek[[#This Row],[Z/W]] = "Z",J118+statek[[#This Row],[ile ton]],J118-statek[[#This Row],[ile ton]]),J118)</f>
        <v>151</v>
      </c>
      <c r="K119">
        <f>IF(statek[[#This Row],[towar]] = "T4",IF(statek[[#This Row],[Z/W]] = "Z",K118+statek[[#This Row],[ile ton]],K118-statek[[#This Row],[ile ton]]),K118)</f>
        <v>38</v>
      </c>
      <c r="L119">
        <f>IF(statek[[#This Row],[towar]] = "T5",IF(statek[[#This Row],[Z/W]] = "Z",L118+statek[[#This Row],[ile ton]],L118-statek[[#This Row],[ile ton]]),L118)</f>
        <v>3</v>
      </c>
      <c r="M119" s="9">
        <f t="shared" si="2"/>
        <v>42974</v>
      </c>
      <c r="N119">
        <f>IF(statek[[#This Row],[Z/W]]="Z",N118-statek[[#This Row],[ile ton]]*statek[[#This Row],[cena za tone w talarach]],N118+statek[[#This Row],[ile ton]]*statek[[#This Row],[cena za tone w talarach]])</f>
        <v>519299</v>
      </c>
      <c r="O119">
        <f>IF(statek[[#This Row],[Z/W]]="Z",statek[[#This Row],[ile ton]]*statek[[#This Row],[cena za tone w talarach]],0)</f>
        <v>294</v>
      </c>
      <c r="P119" t="str">
        <f>IF(A120&lt;&gt;statek[[#This Row],[data]],statek[[#This Row],[500000]],"")</f>
        <v/>
      </c>
    </row>
    <row r="120" spans="1:16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3"/>
        <v>18</v>
      </c>
      <c r="H120">
        <f>IF(statek[[#This Row],[towar]] = "T1",IF(statek[[#This Row],[Z/W]] = "Z",H119+statek[[#This Row],[ile ton]],H119-statek[[#This Row],[ile ton]]),H119)</f>
        <v>24</v>
      </c>
      <c r="I120">
        <f>IF(statek[[#This Row],[towar]] = "T2",IF(statek[[#This Row],[Z/W]] = "Z",I119+statek[[#This Row],[ile ton]],I119-statek[[#This Row],[ile ton]]),I119)</f>
        <v>108</v>
      </c>
      <c r="J120">
        <f>IF(statek[[#This Row],[towar]] = "T3",IF(statek[[#This Row],[Z/W]] = "Z",J119+statek[[#This Row],[ile ton]],J119-statek[[#This Row],[ile ton]]),J119)</f>
        <v>151</v>
      </c>
      <c r="K120">
        <f>IF(statek[[#This Row],[towar]] = "T4",IF(statek[[#This Row],[Z/W]] = "Z",K119+statek[[#This Row],[ile ton]],K119-statek[[#This Row],[ile ton]]),K119)</f>
        <v>38</v>
      </c>
      <c r="L120">
        <f>IF(statek[[#This Row],[towar]] = "T5",IF(statek[[#This Row],[Z/W]] = "Z",L119+statek[[#This Row],[ile ton]],L119-statek[[#This Row],[ile ton]]),L119)</f>
        <v>7</v>
      </c>
      <c r="M120" s="9">
        <f t="shared" si="2"/>
        <v>42993</v>
      </c>
      <c r="N120">
        <f>IF(statek[[#This Row],[Z/W]]="Z",N119-statek[[#This Row],[ile ton]]*statek[[#This Row],[cena za tone w talarach]],N119+statek[[#This Row],[ile ton]]*statek[[#This Row],[cena za tone w talarach]])</f>
        <v>519127</v>
      </c>
      <c r="O120">
        <f>IF(statek[[#This Row],[Z/W]]="Z",statek[[#This Row],[ile ton]]*statek[[#This Row],[cena za tone w talarach]],0)</f>
        <v>172</v>
      </c>
      <c r="P120">
        <f>IF(A121&lt;&gt;statek[[#This Row],[data]],statek[[#This Row],[500000]],"")</f>
        <v>519127</v>
      </c>
    </row>
    <row r="121" spans="1:16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3"/>
        <v>0</v>
      </c>
      <c r="H121">
        <f>IF(statek[[#This Row],[towar]] = "T1",IF(statek[[#This Row],[Z/W]] = "Z",H120+statek[[#This Row],[ile ton]],H120-statek[[#This Row],[ile ton]]),H120)</f>
        <v>24</v>
      </c>
      <c r="I121">
        <f>IF(statek[[#This Row],[towar]] = "T2",IF(statek[[#This Row],[Z/W]] = "Z",I120+statek[[#This Row],[ile ton]],I120-statek[[#This Row],[ile ton]]),I120)</f>
        <v>89</v>
      </c>
      <c r="J121">
        <f>IF(statek[[#This Row],[towar]] = "T3",IF(statek[[#This Row],[Z/W]] = "Z",J120+statek[[#This Row],[ile ton]],J120-statek[[#This Row],[ile ton]]),J120)</f>
        <v>151</v>
      </c>
      <c r="K121">
        <f>IF(statek[[#This Row],[towar]] = "T4",IF(statek[[#This Row],[Z/W]] = "Z",K120+statek[[#This Row],[ile ton]],K120-statek[[#This Row],[ile ton]]),K120)</f>
        <v>38</v>
      </c>
      <c r="L121">
        <f>IF(statek[[#This Row],[towar]] = "T5",IF(statek[[#This Row],[Z/W]] = "Z",L120+statek[[#This Row],[ile ton]],L120-statek[[#This Row],[ile ton]]),L120)</f>
        <v>7</v>
      </c>
      <c r="M121" s="9">
        <f t="shared" si="2"/>
        <v>42993</v>
      </c>
      <c r="N121">
        <f>IF(statek[[#This Row],[Z/W]]="Z",N120-statek[[#This Row],[ile ton]]*statek[[#This Row],[cena za tone w talarach]],N120+statek[[#This Row],[ile ton]]*statek[[#This Row],[cena za tone w talarach]])</f>
        <v>519811</v>
      </c>
      <c r="O121">
        <f>IF(statek[[#This Row],[Z/W]]="Z",statek[[#This Row],[ile ton]]*statek[[#This Row],[cena za tone w talarach]],0)</f>
        <v>0</v>
      </c>
      <c r="P121" t="str">
        <f>IF(A122&lt;&gt;statek[[#This Row],[data]],statek[[#This Row],[500000]],"")</f>
        <v/>
      </c>
    </row>
    <row r="122" spans="1:16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3"/>
        <v>25</v>
      </c>
      <c r="H122">
        <f>IF(statek[[#This Row],[towar]] = "T1",IF(statek[[#This Row],[Z/W]] = "Z",H121+statek[[#This Row],[ile ton]],H121-statek[[#This Row],[ile ton]]),H121)</f>
        <v>24</v>
      </c>
      <c r="I122">
        <f>IF(statek[[#This Row],[towar]] = "T2",IF(statek[[#This Row],[Z/W]] = "Z",I121+statek[[#This Row],[ile ton]],I121-statek[[#This Row],[ile ton]]),I121)</f>
        <v>89</v>
      </c>
      <c r="J122">
        <f>IF(statek[[#This Row],[towar]] = "T3",IF(statek[[#This Row],[Z/W]] = "Z",J121+statek[[#This Row],[ile ton]],J121-statek[[#This Row],[ile ton]]),J121)</f>
        <v>151</v>
      </c>
      <c r="K122">
        <f>IF(statek[[#This Row],[towar]] = "T4",IF(statek[[#This Row],[Z/W]] = "Z",K121+statek[[#This Row],[ile ton]],K121-statek[[#This Row],[ile ton]]),K121)</f>
        <v>68</v>
      </c>
      <c r="L122">
        <f>IF(statek[[#This Row],[towar]] = "T5",IF(statek[[#This Row],[Z/W]] = "Z",L121+statek[[#This Row],[ile ton]],L121-statek[[#This Row],[ile ton]]),L121)</f>
        <v>7</v>
      </c>
      <c r="M122" s="9">
        <f t="shared" si="2"/>
        <v>43019</v>
      </c>
      <c r="N122">
        <f>IF(statek[[#This Row],[Z/W]]="Z",N121-statek[[#This Row],[ile ton]]*statek[[#This Row],[cena za tone w talarach]],N121+statek[[#This Row],[ile ton]]*statek[[#This Row],[cena za tone w talarach]])</f>
        <v>517861</v>
      </c>
      <c r="O122">
        <f>IF(statek[[#This Row],[Z/W]]="Z",statek[[#This Row],[ile ton]]*statek[[#This Row],[cena za tone w talarach]],0)</f>
        <v>1950</v>
      </c>
      <c r="P122">
        <f>IF(A123&lt;&gt;statek[[#This Row],[data]],statek[[#This Row],[500000]],"")</f>
        <v>517861</v>
      </c>
    </row>
    <row r="123" spans="1:16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3"/>
        <v>0</v>
      </c>
      <c r="H123">
        <f>IF(statek[[#This Row],[towar]] = "T1",IF(statek[[#This Row],[Z/W]] = "Z",H122+statek[[#This Row],[ile ton]],H122-statek[[#This Row],[ile ton]]),H122)</f>
        <v>24</v>
      </c>
      <c r="I123">
        <f>IF(statek[[#This Row],[towar]] = "T2",IF(statek[[#This Row],[Z/W]] = "Z",I122+statek[[#This Row],[ile ton]],I122-statek[[#This Row],[ile ton]]),I122)</f>
        <v>89</v>
      </c>
      <c r="J123">
        <f>IF(statek[[#This Row],[towar]] = "T3",IF(statek[[#This Row],[Z/W]] = "Z",J122+statek[[#This Row],[ile ton]],J122-statek[[#This Row],[ile ton]]),J122)</f>
        <v>151</v>
      </c>
      <c r="K123">
        <f>IF(statek[[#This Row],[towar]] = "T4",IF(statek[[#This Row],[Z/W]] = "Z",K122+statek[[#This Row],[ile ton]],K122-statek[[#This Row],[ile ton]]),K122)</f>
        <v>68</v>
      </c>
      <c r="L123">
        <f>IF(statek[[#This Row],[towar]] = "T5",IF(statek[[#This Row],[Z/W]] = "Z",L122+statek[[#This Row],[ile ton]],L122-statek[[#This Row],[ile ton]]),L122)</f>
        <v>1</v>
      </c>
      <c r="M123" s="9">
        <f t="shared" si="2"/>
        <v>43019</v>
      </c>
      <c r="N123">
        <f>IF(statek[[#This Row],[Z/W]]="Z",N122-statek[[#This Row],[ile ton]]*statek[[#This Row],[cena za tone w talarach]],N122+statek[[#This Row],[ile ton]]*statek[[#This Row],[cena za tone w talarach]])</f>
        <v>518239</v>
      </c>
      <c r="O123">
        <f>IF(statek[[#This Row],[Z/W]]="Z",statek[[#This Row],[ile ton]]*statek[[#This Row],[cena za tone w talarach]],0)</f>
        <v>0</v>
      </c>
      <c r="P123" t="str">
        <f>IF(A124&lt;&gt;statek[[#This Row],[data]],statek[[#This Row],[500000]],"")</f>
        <v/>
      </c>
    </row>
    <row r="124" spans="1:16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3"/>
        <v>20</v>
      </c>
      <c r="H124">
        <f>IF(statek[[#This Row],[towar]] = "T1",IF(statek[[#This Row],[Z/W]] = "Z",H123+statek[[#This Row],[ile ton]],H123-statek[[#This Row],[ile ton]]),H123)</f>
        <v>24</v>
      </c>
      <c r="I124">
        <f>IF(statek[[#This Row],[towar]] = "T2",IF(statek[[#This Row],[Z/W]] = "Z",I123+statek[[#This Row],[ile ton]],I123-statek[[#This Row],[ile ton]]),I123)</f>
        <v>89</v>
      </c>
      <c r="J124">
        <f>IF(statek[[#This Row],[towar]] = "T3",IF(statek[[#This Row],[Z/W]] = "Z",J123+statek[[#This Row],[ile ton]],J123-statek[[#This Row],[ile ton]]),J123)</f>
        <v>151</v>
      </c>
      <c r="K124">
        <f>IF(statek[[#This Row],[towar]] = "T4",IF(statek[[#This Row],[Z/W]] = "Z",K123+statek[[#This Row],[ile ton]],K123-statek[[#This Row],[ile ton]]),K123)</f>
        <v>111</v>
      </c>
      <c r="L124">
        <f>IF(statek[[#This Row],[towar]] = "T5",IF(statek[[#This Row],[Z/W]] = "Z",L123+statek[[#This Row],[ile ton]],L123-statek[[#This Row],[ile ton]]),L123)</f>
        <v>1</v>
      </c>
      <c r="M124" s="9">
        <f t="shared" si="2"/>
        <v>43040</v>
      </c>
      <c r="N124">
        <f>IF(statek[[#This Row],[Z/W]]="Z",N123-statek[[#This Row],[ile ton]]*statek[[#This Row],[cena za tone w talarach]],N123+statek[[#This Row],[ile ton]]*statek[[#This Row],[cena za tone w talarach]])</f>
        <v>515702</v>
      </c>
      <c r="O124">
        <f>IF(statek[[#This Row],[Z/W]]="Z",statek[[#This Row],[ile ton]]*statek[[#This Row],[cena za tone w talarach]],0)</f>
        <v>2537</v>
      </c>
      <c r="P124">
        <f>IF(A125&lt;&gt;statek[[#This Row],[data]],statek[[#This Row],[500000]],"")</f>
        <v>515702</v>
      </c>
    </row>
    <row r="125" spans="1:16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3"/>
        <v>0</v>
      </c>
      <c r="H125">
        <f>IF(statek[[#This Row],[towar]] = "T1",IF(statek[[#This Row],[Z/W]] = "Z",H124+statek[[#This Row],[ile ton]],H124-statek[[#This Row],[ile ton]]),H124)</f>
        <v>24</v>
      </c>
      <c r="I125">
        <f>IF(statek[[#This Row],[towar]] = "T2",IF(statek[[#This Row],[Z/W]] = "Z",I124+statek[[#This Row],[ile ton]],I124-statek[[#This Row],[ile ton]]),I124)</f>
        <v>89</v>
      </c>
      <c r="J125">
        <f>IF(statek[[#This Row],[towar]] = "T3",IF(statek[[#This Row],[Z/W]] = "Z",J124+statek[[#This Row],[ile ton]],J124-statek[[#This Row],[ile ton]]),J124)</f>
        <v>151</v>
      </c>
      <c r="K125">
        <f>IF(statek[[#This Row],[towar]] = "T4",IF(statek[[#This Row],[Z/W]] = "Z",K124+statek[[#This Row],[ile ton]],K124-statek[[#This Row],[ile ton]]),K124)</f>
        <v>111</v>
      </c>
      <c r="L125">
        <f>IF(statek[[#This Row],[towar]] = "T5",IF(statek[[#This Row],[Z/W]] = "Z",L124+statek[[#This Row],[ile ton]],L124-statek[[#This Row],[ile ton]]),L124)</f>
        <v>0</v>
      </c>
      <c r="M125" s="9">
        <f t="shared" si="2"/>
        <v>43040</v>
      </c>
      <c r="N125">
        <f>IF(statek[[#This Row],[Z/W]]="Z",N124-statek[[#This Row],[ile ton]]*statek[[#This Row],[cena za tone w talarach]],N124+statek[[#This Row],[ile ton]]*statek[[#This Row],[cena za tone w talarach]])</f>
        <v>515763</v>
      </c>
      <c r="O125">
        <f>IF(statek[[#This Row],[Z/W]]="Z",statek[[#This Row],[ile ton]]*statek[[#This Row],[cena za tone w talarach]],0)</f>
        <v>0</v>
      </c>
      <c r="P125" t="str">
        <f>IF(A126&lt;&gt;statek[[#This Row],[data]],statek[[#This Row],[500000]],"")</f>
        <v/>
      </c>
    </row>
    <row r="126" spans="1:16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3"/>
        <v>0</v>
      </c>
      <c r="H126">
        <f>IF(statek[[#This Row],[towar]] = "T1",IF(statek[[#This Row],[Z/W]] = "Z",H125+statek[[#This Row],[ile ton]],H125-statek[[#This Row],[ile ton]]),H125)</f>
        <v>24</v>
      </c>
      <c r="I126">
        <f>IF(statek[[#This Row],[towar]] = "T2",IF(statek[[#This Row],[Z/W]] = "Z",I125+statek[[#This Row],[ile ton]],I125-statek[[#This Row],[ile ton]]),I125)</f>
        <v>89</v>
      </c>
      <c r="J126">
        <f>IF(statek[[#This Row],[towar]] = "T3",IF(statek[[#This Row],[Z/W]] = "Z",J125+statek[[#This Row],[ile ton]],J125-statek[[#This Row],[ile ton]]),J125)</f>
        <v>4</v>
      </c>
      <c r="K126">
        <f>IF(statek[[#This Row],[towar]] = "T4",IF(statek[[#This Row],[Z/W]] = "Z",K125+statek[[#This Row],[ile ton]],K125-statek[[#This Row],[ile ton]]),K125)</f>
        <v>111</v>
      </c>
      <c r="L126">
        <f>IF(statek[[#This Row],[towar]] = "T5",IF(statek[[#This Row],[Z/W]] = "Z",L125+statek[[#This Row],[ile ton]],L125-statek[[#This Row],[ile ton]]),L125)</f>
        <v>0</v>
      </c>
      <c r="M126" s="9">
        <f t="shared" si="2"/>
        <v>43040</v>
      </c>
      <c r="N126">
        <f>IF(statek[[#This Row],[Z/W]]="Z",N125-statek[[#This Row],[ile ton]]*statek[[#This Row],[cena za tone w talarach]],N125+statek[[#This Row],[ile ton]]*statek[[#This Row],[cena za tone w talarach]])</f>
        <v>520173</v>
      </c>
      <c r="O126">
        <f>IF(statek[[#This Row],[Z/W]]="Z",statek[[#This Row],[ile ton]]*statek[[#This Row],[cena za tone w talarach]],0)</f>
        <v>0</v>
      </c>
      <c r="P126" t="str">
        <f>IF(A127&lt;&gt;statek[[#This Row],[data]],statek[[#This Row],[500000]],"")</f>
        <v/>
      </c>
    </row>
    <row r="127" spans="1:16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3"/>
        <v>0</v>
      </c>
      <c r="H127">
        <f>IF(statek[[#This Row],[towar]] = "T1",IF(statek[[#This Row],[Z/W]] = "Z",H126+statek[[#This Row],[ile ton]],H126-statek[[#This Row],[ile ton]]),H126)</f>
        <v>39</v>
      </c>
      <c r="I127">
        <f>IF(statek[[#This Row],[towar]] = "T2",IF(statek[[#This Row],[Z/W]] = "Z",I126+statek[[#This Row],[ile ton]],I126-statek[[#This Row],[ile ton]]),I126)</f>
        <v>89</v>
      </c>
      <c r="J127">
        <f>IF(statek[[#This Row],[towar]] = "T3",IF(statek[[#This Row],[Z/W]] = "Z",J126+statek[[#This Row],[ile ton]],J126-statek[[#This Row],[ile ton]]),J126)</f>
        <v>4</v>
      </c>
      <c r="K127">
        <f>IF(statek[[#This Row],[towar]] = "T4",IF(statek[[#This Row],[Z/W]] = "Z",K126+statek[[#This Row],[ile ton]],K126-statek[[#This Row],[ile ton]]),K126)</f>
        <v>111</v>
      </c>
      <c r="L127">
        <f>IF(statek[[#This Row],[towar]] = "T5",IF(statek[[#This Row],[Z/W]] = "Z",L126+statek[[#This Row],[ile ton]],L126-statek[[#This Row],[ile ton]]),L126)</f>
        <v>0</v>
      </c>
      <c r="M127" s="9">
        <f t="shared" si="2"/>
        <v>43040</v>
      </c>
      <c r="N127">
        <f>IF(statek[[#This Row],[Z/W]]="Z",N126-statek[[#This Row],[ile ton]]*statek[[#This Row],[cena za tone w talarach]],N126+statek[[#This Row],[ile ton]]*statek[[#This Row],[cena za tone w talarach]])</f>
        <v>520053</v>
      </c>
      <c r="O127">
        <f>IF(statek[[#This Row],[Z/W]]="Z",statek[[#This Row],[ile ton]]*statek[[#This Row],[cena za tone w talarach]],0)</f>
        <v>120</v>
      </c>
      <c r="P127" t="str">
        <f>IF(A128&lt;&gt;statek[[#This Row],[data]],statek[[#This Row],[500000]],"")</f>
        <v/>
      </c>
    </row>
    <row r="128" spans="1:16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3"/>
        <v>0</v>
      </c>
      <c r="H128">
        <f>IF(statek[[#This Row],[towar]] = "T1",IF(statek[[#This Row],[Z/W]] = "Z",H127+statek[[#This Row],[ile ton]],H127-statek[[#This Row],[ile ton]]),H127)</f>
        <v>39</v>
      </c>
      <c r="I128">
        <f>IF(statek[[#This Row],[towar]] = "T2",IF(statek[[#This Row],[Z/W]] = "Z",I127+statek[[#This Row],[ile ton]],I127-statek[[#This Row],[ile ton]]),I127)</f>
        <v>89</v>
      </c>
      <c r="J128">
        <f>IF(statek[[#This Row],[towar]] = "T3",IF(statek[[#This Row],[Z/W]] = "Z",J127+statek[[#This Row],[ile ton]],J127-statek[[#This Row],[ile ton]]),J127)</f>
        <v>4</v>
      </c>
      <c r="K128">
        <f>IF(statek[[#This Row],[towar]] = "T4",IF(statek[[#This Row],[Z/W]] = "Z",K127+statek[[#This Row],[ile ton]],K127-statek[[#This Row],[ile ton]]),K127)</f>
        <v>135</v>
      </c>
      <c r="L128">
        <f>IF(statek[[#This Row],[towar]] = "T5",IF(statek[[#This Row],[Z/W]] = "Z",L127+statek[[#This Row],[ile ton]],L127-statek[[#This Row],[ile ton]]),L127)</f>
        <v>0</v>
      </c>
      <c r="M128" s="9">
        <f t="shared" si="2"/>
        <v>43040</v>
      </c>
      <c r="N128">
        <f>IF(statek[[#This Row],[Z/W]]="Z",N127-statek[[#This Row],[ile ton]]*statek[[#This Row],[cena za tone w talarach]],N127+statek[[#This Row],[ile ton]]*statek[[#This Row],[cena za tone w talarach]])</f>
        <v>518541</v>
      </c>
      <c r="O128">
        <f>IF(statek[[#This Row],[Z/W]]="Z",statek[[#This Row],[ile ton]]*statek[[#This Row],[cena za tone w talarach]],0)</f>
        <v>1512</v>
      </c>
      <c r="P128" t="str">
        <f>IF(A129&lt;&gt;statek[[#This Row],[data]],statek[[#This Row],[500000]],"")</f>
        <v/>
      </c>
    </row>
    <row r="129" spans="1:16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3"/>
        <v>23</v>
      </c>
      <c r="H129">
        <f>IF(statek[[#This Row],[towar]] = "T1",IF(statek[[#This Row],[Z/W]] = "Z",H128+statek[[#This Row],[ile ton]],H128-statek[[#This Row],[ile ton]]),H128)</f>
        <v>39</v>
      </c>
      <c r="I129">
        <f>IF(statek[[#This Row],[towar]] = "T2",IF(statek[[#This Row],[Z/W]] = "Z",I128+statek[[#This Row],[ile ton]],I128-statek[[#This Row],[ile ton]]),I128)</f>
        <v>108</v>
      </c>
      <c r="J129">
        <f>IF(statek[[#This Row],[towar]] = "T3",IF(statek[[#This Row],[Z/W]] = "Z",J128+statek[[#This Row],[ile ton]],J128-statek[[#This Row],[ile ton]]),J128)</f>
        <v>4</v>
      </c>
      <c r="K129">
        <f>IF(statek[[#This Row],[towar]] = "T4",IF(statek[[#This Row],[Z/W]] = "Z",K128+statek[[#This Row],[ile ton]],K128-statek[[#This Row],[ile ton]]),K128)</f>
        <v>135</v>
      </c>
      <c r="L129">
        <f>IF(statek[[#This Row],[towar]] = "T5",IF(statek[[#This Row],[Z/W]] = "Z",L128+statek[[#This Row],[ile ton]],L128-statek[[#This Row],[ile ton]]),L128)</f>
        <v>0</v>
      </c>
      <c r="M129" s="9">
        <f t="shared" si="2"/>
        <v>43064</v>
      </c>
      <c r="N129">
        <f>IF(statek[[#This Row],[Z/W]]="Z",N128-statek[[#This Row],[ile ton]]*statek[[#This Row],[cena za tone w talarach]],N128+statek[[#This Row],[ile ton]]*statek[[#This Row],[cena za tone w talarach]])</f>
        <v>518085</v>
      </c>
      <c r="O129">
        <f>IF(statek[[#This Row],[Z/W]]="Z",statek[[#This Row],[ile ton]]*statek[[#This Row],[cena za tone w talarach]],0)</f>
        <v>456</v>
      </c>
      <c r="P129">
        <f>IF(A130&lt;&gt;statek[[#This Row],[data]],statek[[#This Row],[500000]],"")</f>
        <v>518085</v>
      </c>
    </row>
    <row r="130" spans="1:16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3"/>
        <v>0</v>
      </c>
      <c r="H130">
        <f>IF(statek[[#This Row],[towar]] = "T1",IF(statek[[#This Row],[Z/W]] = "Z",H129+statek[[#This Row],[ile ton]],H129-statek[[#This Row],[ile ton]]),H129)</f>
        <v>39</v>
      </c>
      <c r="I130">
        <f>IF(statek[[#This Row],[towar]] = "T2",IF(statek[[#This Row],[Z/W]] = "Z",I129+statek[[#This Row],[ile ton]],I129-statek[[#This Row],[ile ton]]),I129)</f>
        <v>108</v>
      </c>
      <c r="J130">
        <f>IF(statek[[#This Row],[towar]] = "T3",IF(statek[[#This Row],[Z/W]] = "Z",J129+statek[[#This Row],[ile ton]],J129-statek[[#This Row],[ile ton]]),J129)</f>
        <v>4</v>
      </c>
      <c r="K130">
        <f>IF(statek[[#This Row],[towar]] = "T4",IF(statek[[#This Row],[Z/W]] = "Z",K129+statek[[#This Row],[ile ton]],K129-statek[[#This Row],[ile ton]]),K129)</f>
        <v>1</v>
      </c>
      <c r="L130">
        <f>IF(statek[[#This Row],[towar]] = "T5",IF(statek[[#This Row],[Z/W]] = "Z",L129+statek[[#This Row],[ile ton]],L129-statek[[#This Row],[ile ton]]),L129)</f>
        <v>0</v>
      </c>
      <c r="M130" s="9">
        <f t="shared" ref="M130:M193" si="4">A131</f>
        <v>43064</v>
      </c>
      <c r="N130">
        <f>IF(statek[[#This Row],[Z/W]]="Z",N129-statek[[#This Row],[ile ton]]*statek[[#This Row],[cena za tone w talarach]],N129+statek[[#This Row],[ile ton]]*statek[[#This Row],[cena za tone w talarach]])</f>
        <v>531351</v>
      </c>
      <c r="O130">
        <f>IF(statek[[#This Row],[Z/W]]="Z",statek[[#This Row],[ile ton]]*statek[[#This Row],[cena za tone w talarach]],0)</f>
        <v>0</v>
      </c>
      <c r="P130" t="str">
        <f>IF(A131&lt;&gt;statek[[#This Row],[data]],statek[[#This Row],[500000]],"")</f>
        <v/>
      </c>
    </row>
    <row r="131" spans="1:16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ref="G131:G194" si="5">IF(A132-A131-1 = -1,0,A132-A131-1)</f>
        <v>17</v>
      </c>
      <c r="H131">
        <f>IF(statek[[#This Row],[towar]] = "T1",IF(statek[[#This Row],[Z/W]] = "Z",H130+statek[[#This Row],[ile ton]],H130-statek[[#This Row],[ile ton]]),H130)</f>
        <v>39</v>
      </c>
      <c r="I131">
        <f>IF(statek[[#This Row],[towar]] = "T2",IF(statek[[#This Row],[Z/W]] = "Z",I130+statek[[#This Row],[ile ton]],I130-statek[[#This Row],[ile ton]]),I130)</f>
        <v>108</v>
      </c>
      <c r="J131">
        <f>IF(statek[[#This Row],[towar]] = "T3",IF(statek[[#This Row],[Z/W]] = "Z",J130+statek[[#This Row],[ile ton]],J130-statek[[#This Row],[ile ton]]),J130)</f>
        <v>4</v>
      </c>
      <c r="K131">
        <f>IF(statek[[#This Row],[towar]] = "T4",IF(statek[[#This Row],[Z/W]] = "Z",K130+statek[[#This Row],[ile ton]],K130-statek[[#This Row],[ile ton]]),K130)</f>
        <v>1</v>
      </c>
      <c r="L131">
        <f>IF(statek[[#This Row],[towar]] = "T5",IF(statek[[#This Row],[Z/W]] = "Z",L130+statek[[#This Row],[ile ton]],L130-statek[[#This Row],[ile ton]]),L130)</f>
        <v>12</v>
      </c>
      <c r="M131" s="9">
        <f t="shared" si="4"/>
        <v>43082</v>
      </c>
      <c r="N131">
        <f>IF(statek[[#This Row],[Z/W]]="Z",N130-statek[[#This Row],[ile ton]]*statek[[#This Row],[cena za tone w talarach]],N130+statek[[#This Row],[ile ton]]*statek[[#This Row],[cena za tone w talarach]])</f>
        <v>530895</v>
      </c>
      <c r="O131">
        <f>IF(statek[[#This Row],[Z/W]]="Z",statek[[#This Row],[ile ton]]*statek[[#This Row],[cena za tone w talarach]],0)</f>
        <v>456</v>
      </c>
      <c r="P131">
        <f>IF(A132&lt;&gt;statek[[#This Row],[data]],statek[[#This Row],[500000]],"")</f>
        <v>530895</v>
      </c>
    </row>
    <row r="132" spans="1:16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5"/>
        <v>0</v>
      </c>
      <c r="H132">
        <f>IF(statek[[#This Row],[towar]] = "T1",IF(statek[[#This Row],[Z/W]] = "Z",H131+statek[[#This Row],[ile ton]],H131-statek[[#This Row],[ile ton]]),H131)</f>
        <v>39</v>
      </c>
      <c r="I132">
        <f>IF(statek[[#This Row],[towar]] = "T2",IF(statek[[#This Row],[Z/W]] = "Z",I131+statek[[#This Row],[ile ton]],I131-statek[[#This Row],[ile ton]]),I131)</f>
        <v>108</v>
      </c>
      <c r="J132">
        <f>IF(statek[[#This Row],[towar]] = "T3",IF(statek[[#This Row],[Z/W]] = "Z",J131+statek[[#This Row],[ile ton]],J131-statek[[#This Row],[ile ton]]),J131)</f>
        <v>0</v>
      </c>
      <c r="K132">
        <f>IF(statek[[#This Row],[towar]] = "T4",IF(statek[[#This Row],[Z/W]] = "Z",K131+statek[[#This Row],[ile ton]],K131-statek[[#This Row],[ile ton]]),K131)</f>
        <v>1</v>
      </c>
      <c r="L132">
        <f>IF(statek[[#This Row],[towar]] = "T5",IF(statek[[#This Row],[Z/W]] = "Z",L131+statek[[#This Row],[ile ton]],L131-statek[[#This Row],[ile ton]]),L131)</f>
        <v>12</v>
      </c>
      <c r="M132" s="9">
        <f t="shared" si="4"/>
        <v>43082</v>
      </c>
      <c r="N132">
        <f>IF(statek[[#This Row],[Z/W]]="Z",N131-statek[[#This Row],[ile ton]]*statek[[#This Row],[cena za tone w talarach]],N131+statek[[#This Row],[ile ton]]*statek[[#This Row],[cena za tone w talarach]])</f>
        <v>531015</v>
      </c>
      <c r="O132">
        <f>IF(statek[[#This Row],[Z/W]]="Z",statek[[#This Row],[ile ton]]*statek[[#This Row],[cena za tone w talarach]],0)</f>
        <v>0</v>
      </c>
      <c r="P132" t="str">
        <f>IF(A133&lt;&gt;statek[[#This Row],[data]],statek[[#This Row],[500000]],"")</f>
        <v/>
      </c>
    </row>
    <row r="133" spans="1:16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5"/>
        <v>0</v>
      </c>
      <c r="H133">
        <f>IF(statek[[#This Row],[towar]] = "T1",IF(statek[[#This Row],[Z/W]] = "Z",H132+statek[[#This Row],[ile ton]],H132-statek[[#This Row],[ile ton]]),H132)</f>
        <v>65</v>
      </c>
      <c r="I133">
        <f>IF(statek[[#This Row],[towar]] = "T2",IF(statek[[#This Row],[Z/W]] = "Z",I132+statek[[#This Row],[ile ton]],I132-statek[[#This Row],[ile ton]]),I132)</f>
        <v>108</v>
      </c>
      <c r="J133">
        <f>IF(statek[[#This Row],[towar]] = "T3",IF(statek[[#This Row],[Z/W]] = "Z",J132+statek[[#This Row],[ile ton]],J132-statek[[#This Row],[ile ton]]),J132)</f>
        <v>0</v>
      </c>
      <c r="K133">
        <f>IF(statek[[#This Row],[towar]] = "T4",IF(statek[[#This Row],[Z/W]] = "Z",K132+statek[[#This Row],[ile ton]],K132-statek[[#This Row],[ile ton]]),K132)</f>
        <v>1</v>
      </c>
      <c r="L133">
        <f>IF(statek[[#This Row],[towar]] = "T5",IF(statek[[#This Row],[Z/W]] = "Z",L132+statek[[#This Row],[ile ton]],L132-statek[[#This Row],[ile ton]]),L132)</f>
        <v>12</v>
      </c>
      <c r="M133" s="9">
        <f t="shared" si="4"/>
        <v>43082</v>
      </c>
      <c r="N133">
        <f>IF(statek[[#This Row],[Z/W]]="Z",N132-statek[[#This Row],[ile ton]]*statek[[#This Row],[cena za tone w talarach]],N132+statek[[#This Row],[ile ton]]*statek[[#This Row],[cena za tone w talarach]])</f>
        <v>530807</v>
      </c>
      <c r="O133">
        <f>IF(statek[[#This Row],[Z/W]]="Z",statek[[#This Row],[ile ton]]*statek[[#This Row],[cena za tone w talarach]],0)</f>
        <v>208</v>
      </c>
      <c r="P133" t="str">
        <f>IF(A134&lt;&gt;statek[[#This Row],[data]],statek[[#This Row],[500000]],"")</f>
        <v/>
      </c>
    </row>
    <row r="134" spans="1:16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5"/>
        <v>21</v>
      </c>
      <c r="H134">
        <f>IF(statek[[#This Row],[towar]] = "T1",IF(statek[[#This Row],[Z/W]] = "Z",H133+statek[[#This Row],[ile ton]],H133-statek[[#This Row],[ile ton]]),H133)</f>
        <v>65</v>
      </c>
      <c r="I134">
        <f>IF(statek[[#This Row],[towar]] = "T2",IF(statek[[#This Row],[Z/W]] = "Z",I133+statek[[#This Row],[ile ton]],I133-statek[[#This Row],[ile ton]]),I133)</f>
        <v>108</v>
      </c>
      <c r="J134">
        <f>IF(statek[[#This Row],[towar]] = "T3",IF(statek[[#This Row],[Z/W]] = "Z",J133+statek[[#This Row],[ile ton]],J133-statek[[#This Row],[ile ton]]),J133)</f>
        <v>0</v>
      </c>
      <c r="K134">
        <f>IF(statek[[#This Row],[towar]] = "T4",IF(statek[[#This Row],[Z/W]] = "Z",K133+statek[[#This Row],[ile ton]],K133-statek[[#This Row],[ile ton]]),K133)</f>
        <v>39</v>
      </c>
      <c r="L134">
        <f>IF(statek[[#This Row],[towar]] = "T5",IF(statek[[#This Row],[Z/W]] = "Z",L133+statek[[#This Row],[ile ton]],L133-statek[[#This Row],[ile ton]]),L133)</f>
        <v>12</v>
      </c>
      <c r="M134" s="9">
        <f t="shared" si="4"/>
        <v>43104</v>
      </c>
      <c r="N134">
        <f>IF(statek[[#This Row],[Z/W]]="Z",N133-statek[[#This Row],[ile ton]]*statek[[#This Row],[cena za tone w talarach]],N133+statek[[#This Row],[ile ton]]*statek[[#This Row],[cena za tone w talarach]])</f>
        <v>528299</v>
      </c>
      <c r="O134">
        <f>IF(statek[[#This Row],[Z/W]]="Z",statek[[#This Row],[ile ton]]*statek[[#This Row],[cena za tone w talarach]],0)</f>
        <v>2508</v>
      </c>
      <c r="P134">
        <f>IF(A135&lt;&gt;statek[[#This Row],[data]],statek[[#This Row],[500000]],"")</f>
        <v>528299</v>
      </c>
    </row>
    <row r="135" spans="1:16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5"/>
        <v>0</v>
      </c>
      <c r="H135">
        <f>IF(statek[[#This Row],[towar]] = "T1",IF(statek[[#This Row],[Z/W]] = "Z",H134+statek[[#This Row],[ile ton]],H134-statek[[#This Row],[ile ton]]),H134)</f>
        <v>65</v>
      </c>
      <c r="I135">
        <f>IF(statek[[#This Row],[towar]] = "T2",IF(statek[[#This Row],[Z/W]] = "Z",I134+statek[[#This Row],[ile ton]],I134-statek[[#This Row],[ile ton]]),I134)</f>
        <v>108</v>
      </c>
      <c r="J135">
        <f>IF(statek[[#This Row],[towar]] = "T3",IF(statek[[#This Row],[Z/W]] = "Z",J134+statek[[#This Row],[ile ton]],J134-statek[[#This Row],[ile ton]]),J134)</f>
        <v>0</v>
      </c>
      <c r="K135">
        <f>IF(statek[[#This Row],[towar]] = "T4",IF(statek[[#This Row],[Z/W]] = "Z",K134+statek[[#This Row],[ile ton]],K134-statek[[#This Row],[ile ton]]),K134)</f>
        <v>1</v>
      </c>
      <c r="L135">
        <f>IF(statek[[#This Row],[towar]] = "T5",IF(statek[[#This Row],[Z/W]] = "Z",L134+statek[[#This Row],[ile ton]],L134-statek[[#This Row],[ile ton]]),L134)</f>
        <v>12</v>
      </c>
      <c r="M135" s="9">
        <f t="shared" si="4"/>
        <v>43104</v>
      </c>
      <c r="N135">
        <f>IF(statek[[#This Row],[Z/W]]="Z",N134-statek[[#This Row],[ile ton]]*statek[[#This Row],[cena za tone w talarach]],N134+statek[[#This Row],[ile ton]]*statek[[#This Row],[cena za tone w talarach]])</f>
        <v>532023</v>
      </c>
      <c r="O135">
        <f>IF(statek[[#This Row],[Z/W]]="Z",statek[[#This Row],[ile ton]]*statek[[#This Row],[cena za tone w talarach]],0)</f>
        <v>0</v>
      </c>
      <c r="P135" t="str">
        <f>IF(A136&lt;&gt;statek[[#This Row],[data]],statek[[#This Row],[500000]],"")</f>
        <v/>
      </c>
    </row>
    <row r="136" spans="1:16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5"/>
        <v>0</v>
      </c>
      <c r="H136">
        <f>IF(statek[[#This Row],[towar]] = "T1",IF(statek[[#This Row],[Z/W]] = "Z",H135+statek[[#This Row],[ile ton]],H135-statek[[#This Row],[ile ton]]),H135)</f>
        <v>65</v>
      </c>
      <c r="I136">
        <f>IF(statek[[#This Row],[towar]] = "T2",IF(statek[[#This Row],[Z/W]] = "Z",I135+statek[[#This Row],[ile ton]],I135-statek[[#This Row],[ile ton]]),I135)</f>
        <v>64</v>
      </c>
      <c r="J136">
        <f>IF(statek[[#This Row],[towar]] = "T3",IF(statek[[#This Row],[Z/W]] = "Z",J135+statek[[#This Row],[ile ton]],J135-statek[[#This Row],[ile ton]]),J135)</f>
        <v>0</v>
      </c>
      <c r="K136">
        <f>IF(statek[[#This Row],[towar]] = "T4",IF(statek[[#This Row],[Z/W]] = "Z",K135+statek[[#This Row],[ile ton]],K135-statek[[#This Row],[ile ton]]),K135)</f>
        <v>1</v>
      </c>
      <c r="L136">
        <f>IF(statek[[#This Row],[towar]] = "T5",IF(statek[[#This Row],[Z/W]] = "Z",L135+statek[[#This Row],[ile ton]],L135-statek[[#This Row],[ile ton]]),L135)</f>
        <v>12</v>
      </c>
      <c r="M136" s="9">
        <f t="shared" si="4"/>
        <v>43104</v>
      </c>
      <c r="N136">
        <f>IF(statek[[#This Row],[Z/W]]="Z",N135-statek[[#This Row],[ile ton]]*statek[[#This Row],[cena za tone w talarach]],N135+statek[[#This Row],[ile ton]]*statek[[#This Row],[cena za tone w talarach]])</f>
        <v>533651</v>
      </c>
      <c r="O136">
        <f>IF(statek[[#This Row],[Z/W]]="Z",statek[[#This Row],[ile ton]]*statek[[#This Row],[cena za tone w talarach]],0)</f>
        <v>0</v>
      </c>
      <c r="P136" t="str">
        <f>IF(A137&lt;&gt;statek[[#This Row],[data]],statek[[#This Row],[500000]],"")</f>
        <v/>
      </c>
    </row>
    <row r="137" spans="1:16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5"/>
        <v>0</v>
      </c>
      <c r="H137">
        <f>IF(statek[[#This Row],[towar]] = "T1",IF(statek[[#This Row],[Z/W]] = "Z",H136+statek[[#This Row],[ile ton]],H136-statek[[#This Row],[ile ton]]),H136)</f>
        <v>86</v>
      </c>
      <c r="I137">
        <f>IF(statek[[#This Row],[towar]] = "T2",IF(statek[[#This Row],[Z/W]] = "Z",I136+statek[[#This Row],[ile ton]],I136-statek[[#This Row],[ile ton]]),I136)</f>
        <v>64</v>
      </c>
      <c r="J137">
        <f>IF(statek[[#This Row],[towar]] = "T3",IF(statek[[#This Row],[Z/W]] = "Z",J136+statek[[#This Row],[ile ton]],J136-statek[[#This Row],[ile ton]]),J136)</f>
        <v>0</v>
      </c>
      <c r="K137">
        <f>IF(statek[[#This Row],[towar]] = "T4",IF(statek[[#This Row],[Z/W]] = "Z",K136+statek[[#This Row],[ile ton]],K136-statek[[#This Row],[ile ton]]),K136)</f>
        <v>1</v>
      </c>
      <c r="L137">
        <f>IF(statek[[#This Row],[towar]] = "T5",IF(statek[[#This Row],[Z/W]] = "Z",L136+statek[[#This Row],[ile ton]],L136-statek[[#This Row],[ile ton]]),L136)</f>
        <v>12</v>
      </c>
      <c r="M137" s="9">
        <f t="shared" si="4"/>
        <v>43104</v>
      </c>
      <c r="N137">
        <f>IF(statek[[#This Row],[Z/W]]="Z",N136-statek[[#This Row],[ile ton]]*statek[[#This Row],[cena za tone w talarach]],N136+statek[[#This Row],[ile ton]]*statek[[#This Row],[cena za tone w talarach]])</f>
        <v>533483</v>
      </c>
      <c r="O137">
        <f>IF(statek[[#This Row],[Z/W]]="Z",statek[[#This Row],[ile ton]]*statek[[#This Row],[cena za tone w talarach]],0)</f>
        <v>168</v>
      </c>
      <c r="P137" t="str">
        <f>IF(A138&lt;&gt;statek[[#This Row],[data]],statek[[#This Row],[500000]],"")</f>
        <v/>
      </c>
    </row>
    <row r="138" spans="1:16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5"/>
        <v>24</v>
      </c>
      <c r="H138">
        <f>IF(statek[[#This Row],[towar]] = "T1",IF(statek[[#This Row],[Z/W]] = "Z",H137+statek[[#This Row],[ile ton]],H137-statek[[#This Row],[ile ton]]),H137)</f>
        <v>86</v>
      </c>
      <c r="I138">
        <f>IF(statek[[#This Row],[towar]] = "T2",IF(statek[[#This Row],[Z/W]] = "Z",I137+statek[[#This Row],[ile ton]],I137-statek[[#This Row],[ile ton]]),I137)</f>
        <v>64</v>
      </c>
      <c r="J138">
        <f>IF(statek[[#This Row],[towar]] = "T3",IF(statek[[#This Row],[Z/W]] = "Z",J137+statek[[#This Row],[ile ton]],J137-statek[[#This Row],[ile ton]]),J137)</f>
        <v>0</v>
      </c>
      <c r="K138">
        <f>IF(statek[[#This Row],[towar]] = "T4",IF(statek[[#This Row],[Z/W]] = "Z",K137+statek[[#This Row],[ile ton]],K137-statek[[#This Row],[ile ton]]),K137)</f>
        <v>1</v>
      </c>
      <c r="L138">
        <f>IF(statek[[#This Row],[towar]] = "T5",IF(statek[[#This Row],[Z/W]] = "Z",L137+statek[[#This Row],[ile ton]],L137-statek[[#This Row],[ile ton]]),L137)</f>
        <v>22</v>
      </c>
      <c r="M138" s="9">
        <f t="shared" si="4"/>
        <v>43129</v>
      </c>
      <c r="N138">
        <f>IF(statek[[#This Row],[Z/W]]="Z",N137-statek[[#This Row],[ile ton]]*statek[[#This Row],[cena za tone w talarach]],N137+statek[[#This Row],[ile ton]]*statek[[#This Row],[cena za tone w talarach]])</f>
        <v>533093</v>
      </c>
      <c r="O138">
        <f>IF(statek[[#This Row],[Z/W]]="Z",statek[[#This Row],[ile ton]]*statek[[#This Row],[cena za tone w talarach]],0)</f>
        <v>390</v>
      </c>
      <c r="P138">
        <f>IF(A139&lt;&gt;statek[[#This Row],[data]],statek[[#This Row],[500000]],"")</f>
        <v>533093</v>
      </c>
    </row>
    <row r="139" spans="1:16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5"/>
        <v>0</v>
      </c>
      <c r="H139">
        <f>IF(statek[[#This Row],[towar]] = "T1",IF(statek[[#This Row],[Z/W]] = "Z",H138+statek[[#This Row],[ile ton]],H138-statek[[#This Row],[ile ton]]),H138)</f>
        <v>86</v>
      </c>
      <c r="I139">
        <f>IF(statek[[#This Row],[towar]] = "T2",IF(statek[[#This Row],[Z/W]] = "Z",I138+statek[[#This Row],[ile ton]],I138-statek[[#This Row],[ile ton]]),I138)</f>
        <v>49</v>
      </c>
      <c r="J139">
        <f>IF(statek[[#This Row],[towar]] = "T3",IF(statek[[#This Row],[Z/W]] = "Z",J138+statek[[#This Row],[ile ton]],J138-statek[[#This Row],[ile ton]]),J138)</f>
        <v>0</v>
      </c>
      <c r="K139">
        <f>IF(statek[[#This Row],[towar]] = "T4",IF(statek[[#This Row],[Z/W]] = "Z",K138+statek[[#This Row],[ile ton]],K138-statek[[#This Row],[ile ton]]),K138)</f>
        <v>1</v>
      </c>
      <c r="L139">
        <f>IF(statek[[#This Row],[towar]] = "T5",IF(statek[[#This Row],[Z/W]] = "Z",L138+statek[[#This Row],[ile ton]],L138-statek[[#This Row],[ile ton]]),L138)</f>
        <v>22</v>
      </c>
      <c r="M139" s="9">
        <f t="shared" si="4"/>
        <v>43129</v>
      </c>
      <c r="N139">
        <f>IF(statek[[#This Row],[Z/W]]="Z",N138-statek[[#This Row],[ile ton]]*statek[[#This Row],[cena za tone w talarach]],N138+statek[[#This Row],[ile ton]]*statek[[#This Row],[cena za tone w talarach]])</f>
        <v>533663</v>
      </c>
      <c r="O139">
        <f>IF(statek[[#This Row],[Z/W]]="Z",statek[[#This Row],[ile ton]]*statek[[#This Row],[cena za tone w talarach]],0)</f>
        <v>0</v>
      </c>
      <c r="P139" t="str">
        <f>IF(A140&lt;&gt;statek[[#This Row],[data]],statek[[#This Row],[500000]],"")</f>
        <v/>
      </c>
    </row>
    <row r="140" spans="1:16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5"/>
        <v>0</v>
      </c>
      <c r="H140">
        <f>IF(statek[[#This Row],[towar]] = "T1",IF(statek[[#This Row],[Z/W]] = "Z",H139+statek[[#This Row],[ile ton]],H139-statek[[#This Row],[ile ton]]),H139)</f>
        <v>86</v>
      </c>
      <c r="I140">
        <f>IF(statek[[#This Row],[towar]] = "T2",IF(statek[[#This Row],[Z/W]] = "Z",I139+statek[[#This Row],[ile ton]],I139-statek[[#This Row],[ile ton]]),I139)</f>
        <v>49</v>
      </c>
      <c r="J140">
        <f>IF(statek[[#This Row],[towar]] = "T3",IF(statek[[#This Row],[Z/W]] = "Z",J139+statek[[#This Row],[ile ton]],J139-statek[[#This Row],[ile ton]]),J139)</f>
        <v>0</v>
      </c>
      <c r="K140">
        <f>IF(statek[[#This Row],[towar]] = "T4",IF(statek[[#This Row],[Z/W]] = "Z",K139+statek[[#This Row],[ile ton]],K139-statek[[#This Row],[ile ton]]),K139)</f>
        <v>1</v>
      </c>
      <c r="L140">
        <f>IF(statek[[#This Row],[towar]] = "T5",IF(statek[[#This Row],[Z/W]] = "Z",L139+statek[[#This Row],[ile ton]],L139-statek[[#This Row],[ile ton]]),L139)</f>
        <v>0</v>
      </c>
      <c r="M140" s="9">
        <f t="shared" si="4"/>
        <v>43129</v>
      </c>
      <c r="N140">
        <f>IF(statek[[#This Row],[Z/W]]="Z",N139-statek[[#This Row],[ile ton]]*statek[[#This Row],[cena za tone w talarach]],N139+statek[[#This Row],[ile ton]]*statek[[#This Row],[cena za tone w talarach]])</f>
        <v>535049</v>
      </c>
      <c r="O140">
        <f>IF(statek[[#This Row],[Z/W]]="Z",statek[[#This Row],[ile ton]]*statek[[#This Row],[cena za tone w talarach]],0)</f>
        <v>0</v>
      </c>
      <c r="P140" t="str">
        <f>IF(A141&lt;&gt;statek[[#This Row],[data]],statek[[#This Row],[500000]],"")</f>
        <v/>
      </c>
    </row>
    <row r="141" spans="1:16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5"/>
        <v>0</v>
      </c>
      <c r="H141">
        <f>IF(statek[[#This Row],[towar]] = "T1",IF(statek[[#This Row],[Z/W]] = "Z",H140+statek[[#This Row],[ile ton]],H140-statek[[#This Row],[ile ton]]),H140)</f>
        <v>86</v>
      </c>
      <c r="I141">
        <f>IF(statek[[#This Row],[towar]] = "T2",IF(statek[[#This Row],[Z/W]] = "Z",I140+statek[[#This Row],[ile ton]],I140-statek[[#This Row],[ile ton]]),I140)</f>
        <v>49</v>
      </c>
      <c r="J141">
        <f>IF(statek[[#This Row],[towar]] = "T3",IF(statek[[#This Row],[Z/W]] = "Z",J140+statek[[#This Row],[ile ton]],J140-statek[[#This Row],[ile ton]]),J140)</f>
        <v>0</v>
      </c>
      <c r="K141">
        <f>IF(statek[[#This Row],[towar]] = "T4",IF(statek[[#This Row],[Z/W]] = "Z",K140+statek[[#This Row],[ile ton]],K140-statek[[#This Row],[ile ton]]),K140)</f>
        <v>10</v>
      </c>
      <c r="L141">
        <f>IF(statek[[#This Row],[towar]] = "T5",IF(statek[[#This Row],[Z/W]] = "Z",L140+statek[[#This Row],[ile ton]],L140-statek[[#This Row],[ile ton]]),L140)</f>
        <v>0</v>
      </c>
      <c r="M141" s="9">
        <f t="shared" si="4"/>
        <v>43129</v>
      </c>
      <c r="N141">
        <f>IF(statek[[#This Row],[Z/W]]="Z",N140-statek[[#This Row],[ile ton]]*statek[[#This Row],[cena za tone w talarach]],N140+statek[[#This Row],[ile ton]]*statek[[#This Row],[cena za tone w talarach]])</f>
        <v>534509</v>
      </c>
      <c r="O141">
        <f>IF(statek[[#This Row],[Z/W]]="Z",statek[[#This Row],[ile ton]]*statek[[#This Row],[cena za tone w talarach]],0)</f>
        <v>540</v>
      </c>
      <c r="P141" t="str">
        <f>IF(A142&lt;&gt;statek[[#This Row],[data]],statek[[#This Row],[500000]],"")</f>
        <v/>
      </c>
    </row>
    <row r="142" spans="1:16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5"/>
        <v>0</v>
      </c>
      <c r="H142">
        <f>IF(statek[[#This Row],[towar]] = "T1",IF(statek[[#This Row],[Z/W]] = "Z",H141+statek[[#This Row],[ile ton]],H141-statek[[#This Row],[ile ton]]),H141)</f>
        <v>86</v>
      </c>
      <c r="I142">
        <f>IF(statek[[#This Row],[towar]] = "T2",IF(statek[[#This Row],[Z/W]] = "Z",I141+statek[[#This Row],[ile ton]],I141-statek[[#This Row],[ile ton]]),I141)</f>
        <v>49</v>
      </c>
      <c r="J142">
        <f>IF(statek[[#This Row],[towar]] = "T3",IF(statek[[#This Row],[Z/W]] = "Z",J141+statek[[#This Row],[ile ton]],J141-statek[[#This Row],[ile ton]]),J141)</f>
        <v>6</v>
      </c>
      <c r="K142">
        <f>IF(statek[[#This Row],[towar]] = "T4",IF(statek[[#This Row],[Z/W]] = "Z",K141+statek[[#This Row],[ile ton]],K141-statek[[#This Row],[ile ton]]),K141)</f>
        <v>10</v>
      </c>
      <c r="L142">
        <f>IF(statek[[#This Row],[towar]] = "T5",IF(statek[[#This Row],[Z/W]] = "Z",L141+statek[[#This Row],[ile ton]],L141-statek[[#This Row],[ile ton]]),L141)</f>
        <v>0</v>
      </c>
      <c r="M142" s="9">
        <f t="shared" si="4"/>
        <v>43129</v>
      </c>
      <c r="N142">
        <f>IF(statek[[#This Row],[Z/W]]="Z",N141-statek[[#This Row],[ile ton]]*statek[[#This Row],[cena za tone w talarach]],N141+statek[[#This Row],[ile ton]]*statek[[#This Row],[cena za tone w talarach]])</f>
        <v>534395</v>
      </c>
      <c r="O142">
        <f>IF(statek[[#This Row],[Z/W]]="Z",statek[[#This Row],[ile ton]]*statek[[#This Row],[cena za tone w talarach]],0)</f>
        <v>114</v>
      </c>
      <c r="P142" t="str">
        <f>IF(A143&lt;&gt;statek[[#This Row],[data]],statek[[#This Row],[500000]],"")</f>
        <v/>
      </c>
    </row>
    <row r="143" spans="1:16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5"/>
        <v>0</v>
      </c>
      <c r="H143">
        <f>IF(statek[[#This Row],[towar]] = "T1",IF(statek[[#This Row],[Z/W]] = "Z",H142+statek[[#This Row],[ile ton]],H142-statek[[#This Row],[ile ton]]),H142)</f>
        <v>90</v>
      </c>
      <c r="I143">
        <f>IF(statek[[#This Row],[towar]] = "T2",IF(statek[[#This Row],[Z/W]] = "Z",I142+statek[[#This Row],[ile ton]],I142-statek[[#This Row],[ile ton]]),I142)</f>
        <v>49</v>
      </c>
      <c r="J143">
        <f>IF(statek[[#This Row],[towar]] = "T3",IF(statek[[#This Row],[Z/W]] = "Z",J142+statek[[#This Row],[ile ton]],J142-statek[[#This Row],[ile ton]]),J142)</f>
        <v>6</v>
      </c>
      <c r="K143">
        <f>IF(statek[[#This Row],[towar]] = "T4",IF(statek[[#This Row],[Z/W]] = "Z",K142+statek[[#This Row],[ile ton]],K142-statek[[#This Row],[ile ton]]),K142)</f>
        <v>10</v>
      </c>
      <c r="L143">
        <f>IF(statek[[#This Row],[towar]] = "T5",IF(statek[[#This Row],[Z/W]] = "Z",L142+statek[[#This Row],[ile ton]],L142-statek[[#This Row],[ile ton]]),L142)</f>
        <v>0</v>
      </c>
      <c r="M143" s="9">
        <f t="shared" si="4"/>
        <v>43130</v>
      </c>
      <c r="N143">
        <f>IF(statek[[#This Row],[Z/W]]="Z",N142-statek[[#This Row],[ile ton]]*statek[[#This Row],[cena za tone w talarach]],N142+statek[[#This Row],[ile ton]]*statek[[#This Row],[cena za tone w talarach]])</f>
        <v>534363</v>
      </c>
      <c r="O143">
        <f>IF(statek[[#This Row],[Z/W]]="Z",statek[[#This Row],[ile ton]]*statek[[#This Row],[cena za tone w talarach]],0)</f>
        <v>32</v>
      </c>
      <c r="P143">
        <f>IF(A144&lt;&gt;statek[[#This Row],[data]],statek[[#This Row],[500000]],"")</f>
        <v>534363</v>
      </c>
    </row>
    <row r="144" spans="1:16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5"/>
        <v>0</v>
      </c>
      <c r="H144">
        <f>IF(statek[[#This Row],[towar]] = "T1",IF(statek[[#This Row],[Z/W]] = "Z",H143+statek[[#This Row],[ile ton]],H143-statek[[#This Row],[ile ton]]),H143)</f>
        <v>90</v>
      </c>
      <c r="I144">
        <f>IF(statek[[#This Row],[towar]] = "T2",IF(statek[[#This Row],[Z/W]] = "Z",I143+statek[[#This Row],[ile ton]],I143-statek[[#This Row],[ile ton]]),I143)</f>
        <v>49</v>
      </c>
      <c r="J144">
        <f>IF(statek[[#This Row],[towar]] = "T3",IF(statek[[#This Row],[Z/W]] = "Z",J143+statek[[#This Row],[ile ton]],J143-statek[[#This Row],[ile ton]]),J143)</f>
        <v>0</v>
      </c>
      <c r="K144">
        <f>IF(statek[[#This Row],[towar]] = "T4",IF(statek[[#This Row],[Z/W]] = "Z",K143+statek[[#This Row],[ile ton]],K143-statek[[#This Row],[ile ton]]),K143)</f>
        <v>10</v>
      </c>
      <c r="L144">
        <f>IF(statek[[#This Row],[towar]] = "T5",IF(statek[[#This Row],[Z/W]] = "Z",L143+statek[[#This Row],[ile ton]],L143-statek[[#This Row],[ile ton]]),L143)</f>
        <v>0</v>
      </c>
      <c r="M144" s="9">
        <f t="shared" si="4"/>
        <v>43130</v>
      </c>
      <c r="N144">
        <f>IF(statek[[#This Row],[Z/W]]="Z",N143-statek[[#This Row],[ile ton]]*statek[[#This Row],[cena za tone w talarach]],N143+statek[[#This Row],[ile ton]]*statek[[#This Row],[cena za tone w talarach]])</f>
        <v>534513</v>
      </c>
      <c r="O144">
        <f>IF(statek[[#This Row],[Z/W]]="Z",statek[[#This Row],[ile ton]]*statek[[#This Row],[cena za tone w talarach]],0)</f>
        <v>0</v>
      </c>
      <c r="P144" t="str">
        <f>IF(A145&lt;&gt;statek[[#This Row],[data]],statek[[#This Row],[500000]],"")</f>
        <v/>
      </c>
    </row>
    <row r="145" spans="1:16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5"/>
        <v>16</v>
      </c>
      <c r="H145">
        <f>IF(statek[[#This Row],[towar]] = "T1",IF(statek[[#This Row],[Z/W]] = "Z",H144+statek[[#This Row],[ile ton]],H144-statek[[#This Row],[ile ton]]),H144)</f>
        <v>90</v>
      </c>
      <c r="I145">
        <f>IF(statek[[#This Row],[towar]] = "T2",IF(statek[[#This Row],[Z/W]] = "Z",I144+statek[[#This Row],[ile ton]],I144-statek[[#This Row],[ile ton]]),I144)</f>
        <v>49</v>
      </c>
      <c r="J145">
        <f>IF(statek[[#This Row],[towar]] = "T3",IF(statek[[#This Row],[Z/W]] = "Z",J144+statek[[#This Row],[ile ton]],J144-statek[[#This Row],[ile ton]]),J144)</f>
        <v>0</v>
      </c>
      <c r="K145">
        <f>IF(statek[[#This Row],[towar]] = "T4",IF(statek[[#This Row],[Z/W]] = "Z",K144+statek[[#This Row],[ile ton]],K144-statek[[#This Row],[ile ton]]),K144)</f>
        <v>58</v>
      </c>
      <c r="L145">
        <f>IF(statek[[#This Row],[towar]] = "T5",IF(statek[[#This Row],[Z/W]] = "Z",L144+statek[[#This Row],[ile ton]],L144-statek[[#This Row],[ile ton]]),L144)</f>
        <v>0</v>
      </c>
      <c r="M145" s="9">
        <f t="shared" si="4"/>
        <v>43147</v>
      </c>
      <c r="N145">
        <f>IF(statek[[#This Row],[Z/W]]="Z",N144-statek[[#This Row],[ile ton]]*statek[[#This Row],[cena za tone w talarach]],N144+statek[[#This Row],[ile ton]]*statek[[#This Row],[cena za tone w talarach]])</f>
        <v>530721</v>
      </c>
      <c r="O145">
        <f>IF(statek[[#This Row],[Z/W]]="Z",statek[[#This Row],[ile ton]]*statek[[#This Row],[cena za tone w talarach]],0)</f>
        <v>3792</v>
      </c>
      <c r="P145">
        <f>IF(A146&lt;&gt;statek[[#This Row],[data]],statek[[#This Row],[500000]],"")</f>
        <v>530721</v>
      </c>
    </row>
    <row r="146" spans="1:16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5"/>
        <v>0</v>
      </c>
      <c r="H146">
        <f>IF(statek[[#This Row],[towar]] = "T1",IF(statek[[#This Row],[Z/W]] = "Z",H145+statek[[#This Row],[ile ton]],H145-statek[[#This Row],[ile ton]]),H145)</f>
        <v>90</v>
      </c>
      <c r="I146">
        <f>IF(statek[[#This Row],[towar]] = "T2",IF(statek[[#This Row],[Z/W]] = "Z",I145+statek[[#This Row],[ile ton]],I145-statek[[#This Row],[ile ton]]),I145)</f>
        <v>49</v>
      </c>
      <c r="J146">
        <f>IF(statek[[#This Row],[towar]] = "T3",IF(statek[[#This Row],[Z/W]] = "Z",J145+statek[[#This Row],[ile ton]],J145-statek[[#This Row],[ile ton]]),J145)</f>
        <v>0</v>
      </c>
      <c r="K146">
        <f>IF(statek[[#This Row],[towar]] = "T4",IF(statek[[#This Row],[Z/W]] = "Z",K145+statek[[#This Row],[ile ton]],K145-statek[[#This Row],[ile ton]]),K145)</f>
        <v>58</v>
      </c>
      <c r="L146">
        <f>IF(statek[[#This Row],[towar]] = "T5",IF(statek[[#This Row],[Z/W]] = "Z",L145+statek[[#This Row],[ile ton]],L145-statek[[#This Row],[ile ton]]),L145)</f>
        <v>34</v>
      </c>
      <c r="M146" s="9">
        <f t="shared" si="4"/>
        <v>43147</v>
      </c>
      <c r="N146">
        <f>IF(statek[[#This Row],[Z/W]]="Z",N145-statek[[#This Row],[ile ton]]*statek[[#This Row],[cena za tone w talarach]],N145+statek[[#This Row],[ile ton]]*statek[[#This Row],[cena za tone w talarach]])</f>
        <v>529293</v>
      </c>
      <c r="O146">
        <f>IF(statek[[#This Row],[Z/W]]="Z",statek[[#This Row],[ile ton]]*statek[[#This Row],[cena za tone w talarach]],0)</f>
        <v>1428</v>
      </c>
      <c r="P146" t="str">
        <f>IF(A147&lt;&gt;statek[[#This Row],[data]],statek[[#This Row],[500000]],"")</f>
        <v/>
      </c>
    </row>
    <row r="147" spans="1:16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5"/>
        <v>0</v>
      </c>
      <c r="H147">
        <f>IF(statek[[#This Row],[towar]] = "T1",IF(statek[[#This Row],[Z/W]] = "Z",H146+statek[[#This Row],[ile ton]],H146-statek[[#This Row],[ile ton]]),H146)</f>
        <v>90</v>
      </c>
      <c r="I147">
        <f>IF(statek[[#This Row],[towar]] = "T2",IF(statek[[#This Row],[Z/W]] = "Z",I146+statek[[#This Row],[ile ton]],I146-statek[[#This Row],[ile ton]]),I146)</f>
        <v>0</v>
      </c>
      <c r="J147">
        <f>IF(statek[[#This Row],[towar]] = "T3",IF(statek[[#This Row],[Z/W]] = "Z",J146+statek[[#This Row],[ile ton]],J146-statek[[#This Row],[ile ton]]),J146)</f>
        <v>0</v>
      </c>
      <c r="K147">
        <f>IF(statek[[#This Row],[towar]] = "T4",IF(statek[[#This Row],[Z/W]] = "Z",K146+statek[[#This Row],[ile ton]],K146-statek[[#This Row],[ile ton]]),K146)</f>
        <v>58</v>
      </c>
      <c r="L147">
        <f>IF(statek[[#This Row],[towar]] = "T5",IF(statek[[#This Row],[Z/W]] = "Z",L146+statek[[#This Row],[ile ton]],L146-statek[[#This Row],[ile ton]]),L146)</f>
        <v>34</v>
      </c>
      <c r="M147" s="9">
        <f t="shared" si="4"/>
        <v>43147</v>
      </c>
      <c r="N147">
        <f>IF(statek[[#This Row],[Z/W]]="Z",N146-statek[[#This Row],[ile ton]]*statek[[#This Row],[cena za tone w talarach]],N146+statek[[#This Row],[ile ton]]*statek[[#This Row],[cena za tone w talarach]])</f>
        <v>531008</v>
      </c>
      <c r="O147">
        <f>IF(statek[[#This Row],[Z/W]]="Z",statek[[#This Row],[ile ton]]*statek[[#This Row],[cena za tone w talarach]],0)</f>
        <v>0</v>
      </c>
      <c r="P147" t="str">
        <f>IF(A148&lt;&gt;statek[[#This Row],[data]],statek[[#This Row],[500000]],"")</f>
        <v/>
      </c>
    </row>
    <row r="148" spans="1:16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5"/>
        <v>0</v>
      </c>
      <c r="H148">
        <f>IF(statek[[#This Row],[towar]] = "T1",IF(statek[[#This Row],[Z/W]] = "Z",H147+statek[[#This Row],[ile ton]],H147-statek[[#This Row],[ile ton]]),H147)</f>
        <v>100</v>
      </c>
      <c r="I148">
        <f>IF(statek[[#This Row],[towar]] = "T2",IF(statek[[#This Row],[Z/W]] = "Z",I147+statek[[#This Row],[ile ton]],I147-statek[[#This Row],[ile ton]]),I147)</f>
        <v>0</v>
      </c>
      <c r="J148">
        <f>IF(statek[[#This Row],[towar]] = "T3",IF(statek[[#This Row],[Z/W]] = "Z",J147+statek[[#This Row],[ile ton]],J147-statek[[#This Row],[ile ton]]),J147)</f>
        <v>0</v>
      </c>
      <c r="K148">
        <f>IF(statek[[#This Row],[towar]] = "T4",IF(statek[[#This Row],[Z/W]] = "Z",K147+statek[[#This Row],[ile ton]],K147-statek[[#This Row],[ile ton]]),K147)</f>
        <v>58</v>
      </c>
      <c r="L148">
        <f>IF(statek[[#This Row],[towar]] = "T5",IF(statek[[#This Row],[Z/W]] = "Z",L147+statek[[#This Row],[ile ton]],L147-statek[[#This Row],[ile ton]]),L147)</f>
        <v>34</v>
      </c>
      <c r="M148" s="9">
        <f t="shared" si="4"/>
        <v>43147</v>
      </c>
      <c r="N148">
        <f>IF(statek[[#This Row],[Z/W]]="Z",N147-statek[[#This Row],[ile ton]]*statek[[#This Row],[cena za tone w talarach]],N147+statek[[#This Row],[ile ton]]*statek[[#This Row],[cena za tone w talarach]])</f>
        <v>530928</v>
      </c>
      <c r="O148">
        <f>IF(statek[[#This Row],[Z/W]]="Z",statek[[#This Row],[ile ton]]*statek[[#This Row],[cena za tone w talarach]],0)</f>
        <v>80</v>
      </c>
      <c r="P148" t="str">
        <f>IF(A149&lt;&gt;statek[[#This Row],[data]],statek[[#This Row],[500000]],"")</f>
        <v/>
      </c>
    </row>
    <row r="149" spans="1:16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5"/>
        <v>0</v>
      </c>
      <c r="H149">
        <f>IF(statek[[#This Row],[towar]] = "T1",IF(statek[[#This Row],[Z/W]] = "Z",H148+statek[[#This Row],[ile ton]],H148-statek[[#This Row],[ile ton]]),H148)</f>
        <v>100</v>
      </c>
      <c r="I149">
        <f>IF(statek[[#This Row],[towar]] = "T2",IF(statek[[#This Row],[Z/W]] = "Z",I148+statek[[#This Row],[ile ton]],I148-statek[[#This Row],[ile ton]]),I148)</f>
        <v>0</v>
      </c>
      <c r="J149">
        <f>IF(statek[[#This Row],[towar]] = "T3",IF(statek[[#This Row],[Z/W]] = "Z",J148+statek[[#This Row],[ile ton]],J148-statek[[#This Row],[ile ton]]),J148)</f>
        <v>47</v>
      </c>
      <c r="K149">
        <f>IF(statek[[#This Row],[towar]] = "T4",IF(statek[[#This Row],[Z/W]] = "Z",K148+statek[[#This Row],[ile ton]],K148-statek[[#This Row],[ile ton]]),K148)</f>
        <v>58</v>
      </c>
      <c r="L149">
        <f>IF(statek[[#This Row],[towar]] = "T5",IF(statek[[#This Row],[Z/W]] = "Z",L148+statek[[#This Row],[ile ton]],L148-statek[[#This Row],[ile ton]]),L148)</f>
        <v>34</v>
      </c>
      <c r="M149" s="9">
        <f t="shared" si="4"/>
        <v>43147</v>
      </c>
      <c r="N149">
        <f>IF(statek[[#This Row],[Z/W]]="Z",N148-statek[[#This Row],[ile ton]]*statek[[#This Row],[cena za tone w talarach]],N148+statek[[#This Row],[ile ton]]*statek[[#This Row],[cena za tone w talarach]])</f>
        <v>529941</v>
      </c>
      <c r="O149">
        <f>IF(statek[[#This Row],[Z/W]]="Z",statek[[#This Row],[ile ton]]*statek[[#This Row],[cena za tone w talarach]],0)</f>
        <v>987</v>
      </c>
      <c r="P149" t="str">
        <f>IF(A150&lt;&gt;statek[[#This Row],[data]],statek[[#This Row],[500000]],"")</f>
        <v/>
      </c>
    </row>
    <row r="150" spans="1:16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5"/>
        <v>14</v>
      </c>
      <c r="H150">
        <f>IF(statek[[#This Row],[towar]] = "T1",IF(statek[[#This Row],[Z/W]] = "Z",H149+statek[[#This Row],[ile ton]],H149-statek[[#This Row],[ile ton]]),H149)</f>
        <v>100</v>
      </c>
      <c r="I150">
        <f>IF(statek[[#This Row],[towar]] = "T2",IF(statek[[#This Row],[Z/W]] = "Z",I149+statek[[#This Row],[ile ton]],I149-statek[[#This Row],[ile ton]]),I149)</f>
        <v>0</v>
      </c>
      <c r="J150">
        <f>IF(statek[[#This Row],[towar]] = "T3",IF(statek[[#This Row],[Z/W]] = "Z",J149+statek[[#This Row],[ile ton]],J149-statek[[#This Row],[ile ton]]),J149)</f>
        <v>47</v>
      </c>
      <c r="K150">
        <f>IF(statek[[#This Row],[towar]] = "T4",IF(statek[[#This Row],[Z/W]] = "Z",K149+statek[[#This Row],[ile ton]],K149-statek[[#This Row],[ile ton]]),K149)</f>
        <v>106</v>
      </c>
      <c r="L150">
        <f>IF(statek[[#This Row],[towar]] = "T5",IF(statek[[#This Row],[Z/W]] = "Z",L149+statek[[#This Row],[ile ton]],L149-statek[[#This Row],[ile ton]]),L149)</f>
        <v>34</v>
      </c>
      <c r="M150" s="9">
        <f t="shared" si="4"/>
        <v>43162</v>
      </c>
      <c r="N150">
        <f>IF(statek[[#This Row],[Z/W]]="Z",N149-statek[[#This Row],[ile ton]]*statek[[#This Row],[cena za tone w talarach]],N149+statek[[#This Row],[ile ton]]*statek[[#This Row],[cena za tone w talarach]])</f>
        <v>526773</v>
      </c>
      <c r="O150">
        <f>IF(statek[[#This Row],[Z/W]]="Z",statek[[#This Row],[ile ton]]*statek[[#This Row],[cena za tone w talarach]],0)</f>
        <v>3168</v>
      </c>
      <c r="P150">
        <f>IF(A151&lt;&gt;statek[[#This Row],[data]],statek[[#This Row],[500000]],"")</f>
        <v>526773</v>
      </c>
    </row>
    <row r="151" spans="1:16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5"/>
        <v>0</v>
      </c>
      <c r="H151">
        <f>IF(statek[[#This Row],[towar]] = "T1",IF(statek[[#This Row],[Z/W]] = "Z",H150+statek[[#This Row],[ile ton]],H150-statek[[#This Row],[ile ton]]),H150)</f>
        <v>100</v>
      </c>
      <c r="I151">
        <f>IF(statek[[#This Row],[towar]] = "T2",IF(statek[[#This Row],[Z/W]] = "Z",I150+statek[[#This Row],[ile ton]],I150-statek[[#This Row],[ile ton]]),I150)</f>
        <v>0</v>
      </c>
      <c r="J151">
        <f>IF(statek[[#This Row],[towar]] = "T3",IF(statek[[#This Row],[Z/W]] = "Z",J150+statek[[#This Row],[ile ton]],J150-statek[[#This Row],[ile ton]]),J150)</f>
        <v>47</v>
      </c>
      <c r="K151">
        <f>IF(statek[[#This Row],[towar]] = "T4",IF(statek[[#This Row],[Z/W]] = "Z",K150+statek[[#This Row],[ile ton]],K150-statek[[#This Row],[ile ton]]),K150)</f>
        <v>106</v>
      </c>
      <c r="L151">
        <f>IF(statek[[#This Row],[towar]] = "T5",IF(statek[[#This Row],[Z/W]] = "Z",L150+statek[[#This Row],[ile ton]],L150-statek[[#This Row],[ile ton]]),L150)</f>
        <v>0</v>
      </c>
      <c r="M151" s="9">
        <f t="shared" si="4"/>
        <v>43162</v>
      </c>
      <c r="N151">
        <f>IF(statek[[#This Row],[Z/W]]="Z",N150-statek[[#This Row],[ile ton]]*statek[[#This Row],[cena za tone w talarach]],N150+statek[[#This Row],[ile ton]]*statek[[#This Row],[cena za tone w talarach]])</f>
        <v>528745</v>
      </c>
      <c r="O151">
        <f>IF(statek[[#This Row],[Z/W]]="Z",statek[[#This Row],[ile ton]]*statek[[#This Row],[cena za tone w talarach]],0)</f>
        <v>0</v>
      </c>
      <c r="P151" t="str">
        <f>IF(A152&lt;&gt;statek[[#This Row],[data]],statek[[#This Row],[500000]],"")</f>
        <v/>
      </c>
    </row>
    <row r="152" spans="1:16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5"/>
        <v>18</v>
      </c>
      <c r="H152">
        <f>IF(statek[[#This Row],[towar]] = "T1",IF(statek[[#This Row],[Z/W]] = "Z",H151+statek[[#This Row],[ile ton]],H151-statek[[#This Row],[ile ton]]),H151)</f>
        <v>105</v>
      </c>
      <c r="I152">
        <f>IF(statek[[#This Row],[towar]] = "T2",IF(statek[[#This Row],[Z/W]] = "Z",I151+statek[[#This Row],[ile ton]],I151-statek[[#This Row],[ile ton]]),I151)</f>
        <v>0</v>
      </c>
      <c r="J152">
        <f>IF(statek[[#This Row],[towar]] = "T3",IF(statek[[#This Row],[Z/W]] = "Z",J151+statek[[#This Row],[ile ton]],J151-statek[[#This Row],[ile ton]]),J151)</f>
        <v>47</v>
      </c>
      <c r="K152">
        <f>IF(statek[[#This Row],[towar]] = "T4",IF(statek[[#This Row],[Z/W]] = "Z",K151+statek[[#This Row],[ile ton]],K151-statek[[#This Row],[ile ton]]),K151)</f>
        <v>106</v>
      </c>
      <c r="L152">
        <f>IF(statek[[#This Row],[towar]] = "T5",IF(statek[[#This Row],[Z/W]] = "Z",L151+statek[[#This Row],[ile ton]],L151-statek[[#This Row],[ile ton]]),L151)</f>
        <v>0</v>
      </c>
      <c r="M152" s="9">
        <f t="shared" si="4"/>
        <v>43181</v>
      </c>
      <c r="N152">
        <f>IF(statek[[#This Row],[Z/W]]="Z",N151-statek[[#This Row],[ile ton]]*statek[[#This Row],[cena za tone w talarach]],N151+statek[[#This Row],[ile ton]]*statek[[#This Row],[cena za tone w talarach]])</f>
        <v>528700</v>
      </c>
      <c r="O152">
        <f>IF(statek[[#This Row],[Z/W]]="Z",statek[[#This Row],[ile ton]]*statek[[#This Row],[cena za tone w talarach]],0)</f>
        <v>45</v>
      </c>
      <c r="P152">
        <f>IF(A153&lt;&gt;statek[[#This Row],[data]],statek[[#This Row],[500000]],"")</f>
        <v>528700</v>
      </c>
    </row>
    <row r="153" spans="1:16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5"/>
        <v>0</v>
      </c>
      <c r="H153">
        <f>IF(statek[[#This Row],[towar]] = "T1",IF(statek[[#This Row],[Z/W]] = "Z",H152+statek[[#This Row],[ile ton]],H152-statek[[#This Row],[ile ton]]),H152)</f>
        <v>105</v>
      </c>
      <c r="I153">
        <f>IF(statek[[#This Row],[towar]] = "T2",IF(statek[[#This Row],[Z/W]] = "Z",I152+statek[[#This Row],[ile ton]],I152-statek[[#This Row],[ile ton]]),I152)</f>
        <v>0</v>
      </c>
      <c r="J153">
        <f>IF(statek[[#This Row],[towar]] = "T3",IF(statek[[#This Row],[Z/W]] = "Z",J152+statek[[#This Row],[ile ton]],J152-statek[[#This Row],[ile ton]]),J152)</f>
        <v>1</v>
      </c>
      <c r="K153">
        <f>IF(statek[[#This Row],[towar]] = "T4",IF(statek[[#This Row],[Z/W]] = "Z",K152+statek[[#This Row],[ile ton]],K152-statek[[#This Row],[ile ton]]),K152)</f>
        <v>106</v>
      </c>
      <c r="L153">
        <f>IF(statek[[#This Row],[towar]] = "T5",IF(statek[[#This Row],[Z/W]] = "Z",L152+statek[[#This Row],[ile ton]],L152-statek[[#This Row],[ile ton]]),L152)</f>
        <v>0</v>
      </c>
      <c r="M153" s="9">
        <f t="shared" si="4"/>
        <v>43181</v>
      </c>
      <c r="N153">
        <f>IF(statek[[#This Row],[Z/W]]="Z",N152-statek[[#This Row],[ile ton]]*statek[[#This Row],[cena za tone w talarach]],N152+statek[[#This Row],[ile ton]]*statek[[#This Row],[cena za tone w talarach]])</f>
        <v>530080</v>
      </c>
      <c r="O153">
        <f>IF(statek[[#This Row],[Z/W]]="Z",statek[[#This Row],[ile ton]]*statek[[#This Row],[cena za tone w talarach]],0)</f>
        <v>0</v>
      </c>
      <c r="P153" t="str">
        <f>IF(A154&lt;&gt;statek[[#This Row],[data]],statek[[#This Row],[500000]],"")</f>
        <v/>
      </c>
    </row>
    <row r="154" spans="1:16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5"/>
        <v>0</v>
      </c>
      <c r="H154">
        <f>IF(statek[[#This Row],[towar]] = "T1",IF(statek[[#This Row],[Z/W]] = "Z",H153+statek[[#This Row],[ile ton]],H153-statek[[#This Row],[ile ton]]),H153)</f>
        <v>105</v>
      </c>
      <c r="I154">
        <f>IF(statek[[#This Row],[towar]] = "T2",IF(statek[[#This Row],[Z/W]] = "Z",I153+statek[[#This Row],[ile ton]],I153-statek[[#This Row],[ile ton]]),I153)</f>
        <v>0</v>
      </c>
      <c r="J154">
        <f>IF(statek[[#This Row],[towar]] = "T3",IF(statek[[#This Row],[Z/W]] = "Z",J153+statek[[#This Row],[ile ton]],J153-statek[[#This Row],[ile ton]]),J153)</f>
        <v>1</v>
      </c>
      <c r="K154">
        <f>IF(statek[[#This Row],[towar]] = "T4",IF(statek[[#This Row],[Z/W]] = "Z",K153+statek[[#This Row],[ile ton]],K153-statek[[#This Row],[ile ton]]),K153)</f>
        <v>155</v>
      </c>
      <c r="L154">
        <f>IF(statek[[#This Row],[towar]] = "T5",IF(statek[[#This Row],[Z/W]] = "Z",L153+statek[[#This Row],[ile ton]],L153-statek[[#This Row],[ile ton]]),L153)</f>
        <v>0</v>
      </c>
      <c r="M154" s="9">
        <f t="shared" si="4"/>
        <v>43181</v>
      </c>
      <c r="N154">
        <f>IF(statek[[#This Row],[Z/W]]="Z",N153-statek[[#This Row],[ile ton]]*statek[[#This Row],[cena za tone w talarach]],N153+statek[[#This Row],[ile ton]]*statek[[#This Row],[cena za tone w talarach]])</f>
        <v>526895</v>
      </c>
      <c r="O154">
        <f>IF(statek[[#This Row],[Z/W]]="Z",statek[[#This Row],[ile ton]]*statek[[#This Row],[cena za tone w talarach]],0)</f>
        <v>3185</v>
      </c>
      <c r="P154" t="str">
        <f>IF(A155&lt;&gt;statek[[#This Row],[data]],statek[[#This Row],[500000]],"")</f>
        <v/>
      </c>
    </row>
    <row r="155" spans="1:16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5"/>
        <v>25</v>
      </c>
      <c r="H155">
        <f>IF(statek[[#This Row],[towar]] = "T1",IF(statek[[#This Row],[Z/W]] = "Z",H154+statek[[#This Row],[ile ton]],H154-statek[[#This Row],[ile ton]]),H154)</f>
        <v>121</v>
      </c>
      <c r="I155">
        <f>IF(statek[[#This Row],[towar]] = "T2",IF(statek[[#This Row],[Z/W]] = "Z",I154+statek[[#This Row],[ile ton]],I154-statek[[#This Row],[ile ton]]),I154)</f>
        <v>0</v>
      </c>
      <c r="J155">
        <f>IF(statek[[#This Row],[towar]] = "T3",IF(statek[[#This Row],[Z/W]] = "Z",J154+statek[[#This Row],[ile ton]],J154-statek[[#This Row],[ile ton]]),J154)</f>
        <v>1</v>
      </c>
      <c r="K155">
        <f>IF(statek[[#This Row],[towar]] = "T4",IF(statek[[#This Row],[Z/W]] = "Z",K154+statek[[#This Row],[ile ton]],K154-statek[[#This Row],[ile ton]]),K154)</f>
        <v>155</v>
      </c>
      <c r="L155">
        <f>IF(statek[[#This Row],[towar]] = "T5",IF(statek[[#This Row],[Z/W]] = "Z",L154+statek[[#This Row],[ile ton]],L154-statek[[#This Row],[ile ton]]),L154)</f>
        <v>0</v>
      </c>
      <c r="M155" s="9">
        <f t="shared" si="4"/>
        <v>43207</v>
      </c>
      <c r="N155">
        <f>IF(statek[[#This Row],[Z/W]]="Z",N154-statek[[#This Row],[ile ton]]*statek[[#This Row],[cena za tone w talarach]],N154+statek[[#This Row],[ile ton]]*statek[[#This Row],[cena za tone w talarach]])</f>
        <v>526767</v>
      </c>
      <c r="O155">
        <f>IF(statek[[#This Row],[Z/W]]="Z",statek[[#This Row],[ile ton]]*statek[[#This Row],[cena za tone w talarach]],0)</f>
        <v>128</v>
      </c>
      <c r="P155">
        <f>IF(A156&lt;&gt;statek[[#This Row],[data]],statek[[#This Row],[500000]],"")</f>
        <v>526767</v>
      </c>
    </row>
    <row r="156" spans="1:16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5"/>
        <v>0</v>
      </c>
      <c r="H156">
        <f>IF(statek[[#This Row],[towar]] = "T1",IF(statek[[#This Row],[Z/W]] = "Z",H155+statek[[#This Row],[ile ton]],H155-statek[[#This Row],[ile ton]]),H155)</f>
        <v>121</v>
      </c>
      <c r="I156">
        <f>IF(statek[[#This Row],[towar]] = "T2",IF(statek[[#This Row],[Z/W]] = "Z",I155+statek[[#This Row],[ile ton]],I155-statek[[#This Row],[ile ton]]),I155)</f>
        <v>0</v>
      </c>
      <c r="J156">
        <f>IF(statek[[#This Row],[towar]] = "T3",IF(statek[[#This Row],[Z/W]] = "Z",J155+statek[[#This Row],[ile ton]],J155-statek[[#This Row],[ile ton]]),J155)</f>
        <v>1</v>
      </c>
      <c r="K156">
        <f>IF(statek[[#This Row],[towar]] = "T4",IF(statek[[#This Row],[Z/W]] = "Z",K155+statek[[#This Row],[ile ton]],K155-statek[[#This Row],[ile ton]]),K155)</f>
        <v>155</v>
      </c>
      <c r="L156">
        <f>IF(statek[[#This Row],[towar]] = "T5",IF(statek[[#This Row],[Z/W]] = "Z",L155+statek[[#This Row],[ile ton]],L155-statek[[#This Row],[ile ton]]),L155)</f>
        <v>5</v>
      </c>
      <c r="M156" s="9">
        <f t="shared" si="4"/>
        <v>43207</v>
      </c>
      <c r="N156">
        <f>IF(statek[[#This Row],[Z/W]]="Z",N155-statek[[#This Row],[ile ton]]*statek[[#This Row],[cena za tone w talarach]],N155+statek[[#This Row],[ile ton]]*statek[[#This Row],[cena za tone w talarach]])</f>
        <v>526582</v>
      </c>
      <c r="O156">
        <f>IF(statek[[#This Row],[Z/W]]="Z",statek[[#This Row],[ile ton]]*statek[[#This Row],[cena za tone w talarach]],0)</f>
        <v>185</v>
      </c>
      <c r="P156" t="str">
        <f>IF(A157&lt;&gt;statek[[#This Row],[data]],statek[[#This Row],[500000]],"")</f>
        <v/>
      </c>
    </row>
    <row r="157" spans="1:16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5"/>
        <v>0</v>
      </c>
      <c r="H157">
        <f>IF(statek[[#This Row],[towar]] = "T1",IF(statek[[#This Row],[Z/W]] = "Z",H156+statek[[#This Row],[ile ton]],H156-statek[[#This Row],[ile ton]]),H156)</f>
        <v>121</v>
      </c>
      <c r="I157">
        <f>IF(statek[[#This Row],[towar]] = "T2",IF(statek[[#This Row],[Z/W]] = "Z",I156+statek[[#This Row],[ile ton]],I156-statek[[#This Row],[ile ton]]),I156)</f>
        <v>0</v>
      </c>
      <c r="J157">
        <f>IF(statek[[#This Row],[towar]] = "T3",IF(statek[[#This Row],[Z/W]] = "Z",J156+statek[[#This Row],[ile ton]],J156-statek[[#This Row],[ile ton]]),J156)</f>
        <v>0</v>
      </c>
      <c r="K157">
        <f>IF(statek[[#This Row],[towar]] = "T4",IF(statek[[#This Row],[Z/W]] = "Z",K156+statek[[#This Row],[ile ton]],K156-statek[[#This Row],[ile ton]]),K156)</f>
        <v>155</v>
      </c>
      <c r="L157">
        <f>IF(statek[[#This Row],[towar]] = "T5",IF(statek[[#This Row],[Z/W]] = "Z",L156+statek[[#This Row],[ile ton]],L156-statek[[#This Row],[ile ton]]),L156)</f>
        <v>5</v>
      </c>
      <c r="M157" s="9">
        <f t="shared" si="4"/>
        <v>43207</v>
      </c>
      <c r="N157">
        <f>IF(statek[[#This Row],[Z/W]]="Z",N156-statek[[#This Row],[ile ton]]*statek[[#This Row],[cena za tone w talarach]],N156+statek[[#This Row],[ile ton]]*statek[[#This Row],[cena za tone w talarach]])</f>
        <v>526614</v>
      </c>
      <c r="O157">
        <f>IF(statek[[#This Row],[Z/W]]="Z",statek[[#This Row],[ile ton]]*statek[[#This Row],[cena za tone w talarach]],0)</f>
        <v>0</v>
      </c>
      <c r="P157" t="str">
        <f>IF(A158&lt;&gt;statek[[#This Row],[data]],statek[[#This Row],[500000]],"")</f>
        <v/>
      </c>
    </row>
    <row r="158" spans="1:16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5"/>
        <v>0</v>
      </c>
      <c r="H158">
        <f>IF(statek[[#This Row],[towar]] = "T1",IF(statek[[#This Row],[Z/W]] = "Z",H157+statek[[#This Row],[ile ton]],H157-statek[[#This Row],[ile ton]]),H157)</f>
        <v>155</v>
      </c>
      <c r="I158">
        <f>IF(statek[[#This Row],[towar]] = "T2",IF(statek[[#This Row],[Z/W]] = "Z",I157+statek[[#This Row],[ile ton]],I157-statek[[#This Row],[ile ton]]),I157)</f>
        <v>0</v>
      </c>
      <c r="J158">
        <f>IF(statek[[#This Row],[towar]] = "T3",IF(statek[[#This Row],[Z/W]] = "Z",J157+statek[[#This Row],[ile ton]],J157-statek[[#This Row],[ile ton]]),J157)</f>
        <v>0</v>
      </c>
      <c r="K158">
        <f>IF(statek[[#This Row],[towar]] = "T4",IF(statek[[#This Row],[Z/W]] = "Z",K157+statek[[#This Row],[ile ton]],K157-statek[[#This Row],[ile ton]]),K157)</f>
        <v>155</v>
      </c>
      <c r="L158">
        <f>IF(statek[[#This Row],[towar]] = "T5",IF(statek[[#This Row],[Z/W]] = "Z",L157+statek[[#This Row],[ile ton]],L157-statek[[#This Row],[ile ton]]),L157)</f>
        <v>5</v>
      </c>
      <c r="M158" s="9">
        <f t="shared" si="4"/>
        <v>43207</v>
      </c>
      <c r="N158">
        <f>IF(statek[[#This Row],[Z/W]]="Z",N157-statek[[#This Row],[ile ton]]*statek[[#This Row],[cena za tone w talarach]],N157+statek[[#This Row],[ile ton]]*statek[[#This Row],[cena za tone w talarach]])</f>
        <v>526376</v>
      </c>
      <c r="O158">
        <f>IF(statek[[#This Row],[Z/W]]="Z",statek[[#This Row],[ile ton]]*statek[[#This Row],[cena za tone w talarach]],0)</f>
        <v>238</v>
      </c>
      <c r="P158" t="str">
        <f>IF(A159&lt;&gt;statek[[#This Row],[data]],statek[[#This Row],[500000]],"")</f>
        <v/>
      </c>
    </row>
    <row r="159" spans="1:16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5"/>
        <v>20</v>
      </c>
      <c r="H159">
        <f>IF(statek[[#This Row],[towar]] = "T1",IF(statek[[#This Row],[Z/W]] = "Z",H158+statek[[#This Row],[ile ton]],H158-statek[[#This Row],[ile ton]]),H158)</f>
        <v>155</v>
      </c>
      <c r="I159">
        <f>IF(statek[[#This Row],[towar]] = "T2",IF(statek[[#This Row],[Z/W]] = "Z",I158+statek[[#This Row],[ile ton]],I158-statek[[#This Row],[ile ton]]),I158)</f>
        <v>0</v>
      </c>
      <c r="J159">
        <f>IF(statek[[#This Row],[towar]] = "T3",IF(statek[[#This Row],[Z/W]] = "Z",J158+statek[[#This Row],[ile ton]],J158-statek[[#This Row],[ile ton]]),J158)</f>
        <v>0</v>
      </c>
      <c r="K159">
        <f>IF(statek[[#This Row],[towar]] = "T4",IF(statek[[#This Row],[Z/W]] = "Z",K158+statek[[#This Row],[ile ton]],K158-statek[[#This Row],[ile ton]]),K158)</f>
        <v>184</v>
      </c>
      <c r="L159">
        <f>IF(statek[[#This Row],[towar]] = "T5",IF(statek[[#This Row],[Z/W]] = "Z",L158+statek[[#This Row],[ile ton]],L158-statek[[#This Row],[ile ton]]),L158)</f>
        <v>5</v>
      </c>
      <c r="M159" s="9">
        <f t="shared" si="4"/>
        <v>43228</v>
      </c>
      <c r="N159">
        <f>IF(statek[[#This Row],[Z/W]]="Z",N158-statek[[#This Row],[ile ton]]*statek[[#This Row],[cena za tone w talarach]],N158+statek[[#This Row],[ile ton]]*statek[[#This Row],[cena za tone w talarach]])</f>
        <v>524665</v>
      </c>
      <c r="O159">
        <f>IF(statek[[#This Row],[Z/W]]="Z",statek[[#This Row],[ile ton]]*statek[[#This Row],[cena za tone w talarach]],0)</f>
        <v>1711</v>
      </c>
      <c r="P159">
        <f>IF(A160&lt;&gt;statek[[#This Row],[data]],statek[[#This Row],[500000]],"")</f>
        <v>524665</v>
      </c>
    </row>
    <row r="160" spans="1:16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5"/>
        <v>0</v>
      </c>
      <c r="H160">
        <f>IF(statek[[#This Row],[towar]] = "T1",IF(statek[[#This Row],[Z/W]] = "Z",H159+statek[[#This Row],[ile ton]],H159-statek[[#This Row],[ile ton]]),H159)</f>
        <v>155</v>
      </c>
      <c r="I160">
        <f>IF(statek[[#This Row],[towar]] = "T2",IF(statek[[#This Row],[Z/W]] = "Z",I159+statek[[#This Row],[ile ton]],I159-statek[[#This Row],[ile ton]]),I159)</f>
        <v>34</v>
      </c>
      <c r="J160">
        <f>IF(statek[[#This Row],[towar]] = "T3",IF(statek[[#This Row],[Z/W]] = "Z",J159+statek[[#This Row],[ile ton]],J159-statek[[#This Row],[ile ton]]),J159)</f>
        <v>0</v>
      </c>
      <c r="K160">
        <f>IF(statek[[#This Row],[towar]] = "T4",IF(statek[[#This Row],[Z/W]] = "Z",K159+statek[[#This Row],[ile ton]],K159-statek[[#This Row],[ile ton]]),K159)</f>
        <v>184</v>
      </c>
      <c r="L160">
        <f>IF(statek[[#This Row],[towar]] = "T5",IF(statek[[#This Row],[Z/W]] = "Z",L159+statek[[#This Row],[ile ton]],L159-statek[[#This Row],[ile ton]]),L159)</f>
        <v>5</v>
      </c>
      <c r="M160" s="9">
        <f t="shared" si="4"/>
        <v>43228</v>
      </c>
      <c r="N160">
        <f>IF(statek[[#This Row],[Z/W]]="Z",N159-statek[[#This Row],[ile ton]]*statek[[#This Row],[cena za tone w talarach]],N159+statek[[#This Row],[ile ton]]*statek[[#This Row],[cena za tone w talarach]])</f>
        <v>523849</v>
      </c>
      <c r="O160">
        <f>IF(statek[[#This Row],[Z/W]]="Z",statek[[#This Row],[ile ton]]*statek[[#This Row],[cena za tone w talarach]],0)</f>
        <v>816</v>
      </c>
      <c r="P160" t="str">
        <f>IF(A161&lt;&gt;statek[[#This Row],[data]],statek[[#This Row],[500000]],"")</f>
        <v/>
      </c>
    </row>
    <row r="161" spans="1:16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5"/>
        <v>0</v>
      </c>
      <c r="H161">
        <f>IF(statek[[#This Row],[towar]] = "T1",IF(statek[[#This Row],[Z/W]] = "Z",H160+statek[[#This Row],[ile ton]],H160-statek[[#This Row],[ile ton]]),H160)</f>
        <v>155</v>
      </c>
      <c r="I161">
        <f>IF(statek[[#This Row],[towar]] = "T2",IF(statek[[#This Row],[Z/W]] = "Z",I160+statek[[#This Row],[ile ton]],I160-statek[[#This Row],[ile ton]]),I160)</f>
        <v>34</v>
      </c>
      <c r="J161">
        <f>IF(statek[[#This Row],[towar]] = "T3",IF(statek[[#This Row],[Z/W]] = "Z",J160+statek[[#This Row],[ile ton]],J160-statek[[#This Row],[ile ton]]),J160)</f>
        <v>27</v>
      </c>
      <c r="K161">
        <f>IF(statek[[#This Row],[towar]] = "T4",IF(statek[[#This Row],[Z/W]] = "Z",K160+statek[[#This Row],[ile ton]],K160-statek[[#This Row],[ile ton]]),K160)</f>
        <v>184</v>
      </c>
      <c r="L161">
        <f>IF(statek[[#This Row],[towar]] = "T5",IF(statek[[#This Row],[Z/W]] = "Z",L160+statek[[#This Row],[ile ton]],L160-statek[[#This Row],[ile ton]]),L160)</f>
        <v>5</v>
      </c>
      <c r="M161" s="9">
        <f t="shared" si="4"/>
        <v>43228</v>
      </c>
      <c r="N161">
        <f>IF(statek[[#This Row],[Z/W]]="Z",N160-statek[[#This Row],[ile ton]]*statek[[#This Row],[cena za tone w talarach]],N160+statek[[#This Row],[ile ton]]*statek[[#This Row],[cena za tone w talarach]])</f>
        <v>523309</v>
      </c>
      <c r="O161">
        <f>IF(statek[[#This Row],[Z/W]]="Z",statek[[#This Row],[ile ton]]*statek[[#This Row],[cena za tone w talarach]],0)</f>
        <v>540</v>
      </c>
      <c r="P161" t="str">
        <f>IF(A162&lt;&gt;statek[[#This Row],[data]],statek[[#This Row],[500000]],"")</f>
        <v/>
      </c>
    </row>
    <row r="162" spans="1:16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5"/>
        <v>23</v>
      </c>
      <c r="H162">
        <f>IF(statek[[#This Row],[towar]] = "T1",IF(statek[[#This Row],[Z/W]] = "Z",H161+statek[[#This Row],[ile ton]],H161-statek[[#This Row],[ile ton]]),H161)</f>
        <v>195</v>
      </c>
      <c r="I162">
        <f>IF(statek[[#This Row],[towar]] = "T2",IF(statek[[#This Row],[Z/W]] = "Z",I161+statek[[#This Row],[ile ton]],I161-statek[[#This Row],[ile ton]]),I161)</f>
        <v>34</v>
      </c>
      <c r="J162">
        <f>IF(statek[[#This Row],[towar]] = "T3",IF(statek[[#This Row],[Z/W]] = "Z",J161+statek[[#This Row],[ile ton]],J161-statek[[#This Row],[ile ton]]),J161)</f>
        <v>27</v>
      </c>
      <c r="K162">
        <f>IF(statek[[#This Row],[towar]] = "T4",IF(statek[[#This Row],[Z/W]] = "Z",K161+statek[[#This Row],[ile ton]],K161-statek[[#This Row],[ile ton]]),K161)</f>
        <v>184</v>
      </c>
      <c r="L162">
        <f>IF(statek[[#This Row],[towar]] = "T5",IF(statek[[#This Row],[Z/W]] = "Z",L161+statek[[#This Row],[ile ton]],L161-statek[[#This Row],[ile ton]]),L161)</f>
        <v>5</v>
      </c>
      <c r="M162" s="9">
        <f t="shared" si="4"/>
        <v>43252</v>
      </c>
      <c r="N162">
        <f>IF(statek[[#This Row],[Z/W]]="Z",N161-statek[[#This Row],[ile ton]]*statek[[#This Row],[cena za tone w talarach]],N161+statek[[#This Row],[ile ton]]*statek[[#This Row],[cena za tone w talarach]])</f>
        <v>522989</v>
      </c>
      <c r="O162">
        <f>IF(statek[[#This Row],[Z/W]]="Z",statek[[#This Row],[ile ton]]*statek[[#This Row],[cena za tone w talarach]],0)</f>
        <v>320</v>
      </c>
      <c r="P162">
        <f>IF(A163&lt;&gt;statek[[#This Row],[data]],statek[[#This Row],[500000]],"")</f>
        <v>522989</v>
      </c>
    </row>
    <row r="163" spans="1:16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5"/>
        <v>0</v>
      </c>
      <c r="H163">
        <f>IF(statek[[#This Row],[towar]] = "T1",IF(statek[[#This Row],[Z/W]] = "Z",H162+statek[[#This Row],[ile ton]],H162-statek[[#This Row],[ile ton]]),H162)</f>
        <v>195</v>
      </c>
      <c r="I163">
        <f>IF(statek[[#This Row],[towar]] = "T2",IF(statek[[#This Row],[Z/W]] = "Z",I162+statek[[#This Row],[ile ton]],I162-statek[[#This Row],[ile ton]]),I162)</f>
        <v>34</v>
      </c>
      <c r="J163">
        <f>IF(statek[[#This Row],[towar]] = "T3",IF(statek[[#This Row],[Z/W]] = "Z",J162+statek[[#This Row],[ile ton]],J162-statek[[#This Row],[ile ton]]),J162)</f>
        <v>27</v>
      </c>
      <c r="K163">
        <f>IF(statek[[#This Row],[towar]] = "T4",IF(statek[[#This Row],[Z/W]] = "Z",K162+statek[[#This Row],[ile ton]],K162-statek[[#This Row],[ile ton]]),K162)</f>
        <v>0</v>
      </c>
      <c r="L163">
        <f>IF(statek[[#This Row],[towar]] = "T5",IF(statek[[#This Row],[Z/W]] = "Z",L162+statek[[#This Row],[ile ton]],L162-statek[[#This Row],[ile ton]]),L162)</f>
        <v>5</v>
      </c>
      <c r="M163" s="9">
        <f t="shared" si="4"/>
        <v>43252</v>
      </c>
      <c r="N163">
        <f>IF(statek[[#This Row],[Z/W]]="Z",N162-statek[[#This Row],[ile ton]]*statek[[#This Row],[cena za tone w talarach]],N162+statek[[#This Row],[ile ton]]*statek[[#This Row],[cena za tone w talarach]])</f>
        <v>541205</v>
      </c>
      <c r="O163">
        <f>IF(statek[[#This Row],[Z/W]]="Z",statek[[#This Row],[ile ton]]*statek[[#This Row],[cena za tone w talarach]],0)</f>
        <v>0</v>
      </c>
      <c r="P163" t="str">
        <f>IF(A164&lt;&gt;statek[[#This Row],[data]],statek[[#This Row],[500000]],"")</f>
        <v/>
      </c>
    </row>
    <row r="164" spans="1:16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5"/>
        <v>0</v>
      </c>
      <c r="H164">
        <f>IF(statek[[#This Row],[towar]] = "T1",IF(statek[[#This Row],[Z/W]] = "Z",H163+statek[[#This Row],[ile ton]],H163-statek[[#This Row],[ile ton]]),H163)</f>
        <v>195</v>
      </c>
      <c r="I164">
        <f>IF(statek[[#This Row],[towar]] = "T2",IF(statek[[#This Row],[Z/W]] = "Z",I163+statek[[#This Row],[ile ton]],I163-statek[[#This Row],[ile ton]]),I163)</f>
        <v>34</v>
      </c>
      <c r="J164">
        <f>IF(statek[[#This Row],[towar]] = "T3",IF(statek[[#This Row],[Z/W]] = "Z",J163+statek[[#This Row],[ile ton]],J163-statek[[#This Row],[ile ton]]),J163)</f>
        <v>27</v>
      </c>
      <c r="K164">
        <f>IF(statek[[#This Row],[towar]] = "T4",IF(statek[[#This Row],[Z/W]] = "Z",K163+statek[[#This Row],[ile ton]],K163-statek[[#This Row],[ile ton]]),K163)</f>
        <v>0</v>
      </c>
      <c r="L164">
        <f>IF(statek[[#This Row],[towar]] = "T5",IF(statek[[#This Row],[Z/W]] = "Z",L163+statek[[#This Row],[ile ton]],L163-statek[[#This Row],[ile ton]]),L163)</f>
        <v>53</v>
      </c>
      <c r="M164" s="9">
        <f t="shared" si="4"/>
        <v>43252</v>
      </c>
      <c r="N164">
        <f>IF(statek[[#This Row],[Z/W]]="Z",N163-statek[[#This Row],[ile ton]]*statek[[#This Row],[cena za tone w talarach]],N163+statek[[#This Row],[ile ton]]*statek[[#This Row],[cena za tone w talarach]])</f>
        <v>539381</v>
      </c>
      <c r="O164">
        <f>IF(statek[[#This Row],[Z/W]]="Z",statek[[#This Row],[ile ton]]*statek[[#This Row],[cena za tone w talarach]],0)</f>
        <v>1824</v>
      </c>
      <c r="P164" t="str">
        <f>IF(A165&lt;&gt;statek[[#This Row],[data]],statek[[#This Row],[500000]],"")</f>
        <v/>
      </c>
    </row>
    <row r="165" spans="1:16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5"/>
        <v>17</v>
      </c>
      <c r="H165">
        <f>IF(statek[[#This Row],[towar]] = "T1",IF(statek[[#This Row],[Z/W]] = "Z",H164+statek[[#This Row],[ile ton]],H164-statek[[#This Row],[ile ton]]),H164)</f>
        <v>195</v>
      </c>
      <c r="I165">
        <f>IF(statek[[#This Row],[towar]] = "T2",IF(statek[[#This Row],[Z/W]] = "Z",I164+statek[[#This Row],[ile ton]],I164-statek[[#This Row],[ile ton]]),I164)</f>
        <v>55</v>
      </c>
      <c r="J165">
        <f>IF(statek[[#This Row],[towar]] = "T3",IF(statek[[#This Row],[Z/W]] = "Z",J164+statek[[#This Row],[ile ton]],J164-statek[[#This Row],[ile ton]]),J164)</f>
        <v>27</v>
      </c>
      <c r="K165">
        <f>IF(statek[[#This Row],[towar]] = "T4",IF(statek[[#This Row],[Z/W]] = "Z",K164+statek[[#This Row],[ile ton]],K164-statek[[#This Row],[ile ton]]),K164)</f>
        <v>0</v>
      </c>
      <c r="L165">
        <f>IF(statek[[#This Row],[towar]] = "T5",IF(statek[[#This Row],[Z/W]] = "Z",L164+statek[[#This Row],[ile ton]],L164-statek[[#This Row],[ile ton]]),L164)</f>
        <v>53</v>
      </c>
      <c r="M165" s="9">
        <f t="shared" si="4"/>
        <v>43270</v>
      </c>
      <c r="N165">
        <f>IF(statek[[#This Row],[Z/W]]="Z",N164-statek[[#This Row],[ile ton]]*statek[[#This Row],[cena za tone w talarach]],N164+statek[[#This Row],[ile ton]]*statek[[#This Row],[cena za tone w talarach]])</f>
        <v>538898</v>
      </c>
      <c r="O165">
        <f>IF(statek[[#This Row],[Z/W]]="Z",statek[[#This Row],[ile ton]]*statek[[#This Row],[cena za tone w talarach]],0)</f>
        <v>483</v>
      </c>
      <c r="P165">
        <f>IF(A166&lt;&gt;statek[[#This Row],[data]],statek[[#This Row],[500000]],"")</f>
        <v>538898</v>
      </c>
    </row>
    <row r="166" spans="1:16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5"/>
        <v>0</v>
      </c>
      <c r="H166">
        <f>IF(statek[[#This Row],[towar]] = "T1",IF(statek[[#This Row],[Z/W]] = "Z",H165+statek[[#This Row],[ile ton]],H165-statek[[#This Row],[ile ton]]),H165)</f>
        <v>195</v>
      </c>
      <c r="I166">
        <f>IF(statek[[#This Row],[towar]] = "T2",IF(statek[[#This Row],[Z/W]] = "Z",I165+statek[[#This Row],[ile ton]],I165-statek[[#This Row],[ile ton]]),I165)</f>
        <v>55</v>
      </c>
      <c r="J166">
        <f>IF(statek[[#This Row],[towar]] = "T3",IF(statek[[#This Row],[Z/W]] = "Z",J165+statek[[#This Row],[ile ton]],J165-statek[[#This Row],[ile ton]]),J165)</f>
        <v>27</v>
      </c>
      <c r="K166">
        <f>IF(statek[[#This Row],[towar]] = "T4",IF(statek[[#This Row],[Z/W]] = "Z",K165+statek[[#This Row],[ile ton]],K165-statek[[#This Row],[ile ton]]),K165)</f>
        <v>47</v>
      </c>
      <c r="L166">
        <f>IF(statek[[#This Row],[towar]] = "T5",IF(statek[[#This Row],[Z/W]] = "Z",L165+statek[[#This Row],[ile ton]],L165-statek[[#This Row],[ile ton]]),L165)</f>
        <v>53</v>
      </c>
      <c r="M166" s="9">
        <f t="shared" si="4"/>
        <v>43270</v>
      </c>
      <c r="N166">
        <f>IF(statek[[#This Row],[Z/W]]="Z",N165-statek[[#This Row],[ile ton]]*statek[[#This Row],[cena za tone w talarach]],N165+statek[[#This Row],[ile ton]]*statek[[#This Row],[cena za tone w talarach]])</f>
        <v>535796</v>
      </c>
      <c r="O166">
        <f>IF(statek[[#This Row],[Z/W]]="Z",statek[[#This Row],[ile ton]]*statek[[#This Row],[cena za tone w talarach]],0)</f>
        <v>3102</v>
      </c>
      <c r="P166" t="str">
        <f>IF(A167&lt;&gt;statek[[#This Row],[data]],statek[[#This Row],[500000]],"")</f>
        <v/>
      </c>
    </row>
    <row r="167" spans="1:16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5"/>
        <v>0</v>
      </c>
      <c r="H167">
        <f>IF(statek[[#This Row],[towar]] = "T1",IF(statek[[#This Row],[Z/W]] = "Z",H166+statek[[#This Row],[ile ton]],H166-statek[[#This Row],[ile ton]]),H166)</f>
        <v>195</v>
      </c>
      <c r="I167">
        <f>IF(statek[[#This Row],[towar]] = "T2",IF(statek[[#This Row],[Z/W]] = "Z",I166+statek[[#This Row],[ile ton]],I166-statek[[#This Row],[ile ton]]),I166)</f>
        <v>61</v>
      </c>
      <c r="J167">
        <f>IF(statek[[#This Row],[towar]] = "T3",IF(statek[[#This Row],[Z/W]] = "Z",J166+statek[[#This Row],[ile ton]],J166-statek[[#This Row],[ile ton]]),J166)</f>
        <v>27</v>
      </c>
      <c r="K167">
        <f>IF(statek[[#This Row],[towar]] = "T4",IF(statek[[#This Row],[Z/W]] = "Z",K166+statek[[#This Row],[ile ton]],K166-statek[[#This Row],[ile ton]]),K166)</f>
        <v>47</v>
      </c>
      <c r="L167">
        <f>IF(statek[[#This Row],[towar]] = "T5",IF(statek[[#This Row],[Z/W]] = "Z",L166+statek[[#This Row],[ile ton]],L166-statek[[#This Row],[ile ton]]),L166)</f>
        <v>53</v>
      </c>
      <c r="M167" s="9">
        <f t="shared" si="4"/>
        <v>43270</v>
      </c>
      <c r="N167">
        <f>IF(statek[[#This Row],[Z/W]]="Z",N166-statek[[#This Row],[ile ton]]*statek[[#This Row],[cena za tone w talarach]],N166+statek[[#This Row],[ile ton]]*statek[[#This Row],[cena za tone w talarach]])</f>
        <v>535646</v>
      </c>
      <c r="O167">
        <f>IF(statek[[#This Row],[Z/W]]="Z",statek[[#This Row],[ile ton]]*statek[[#This Row],[cena za tone w talarach]],0)</f>
        <v>150</v>
      </c>
      <c r="P167" t="str">
        <f>IF(A168&lt;&gt;statek[[#This Row],[data]],statek[[#This Row],[500000]],"")</f>
        <v/>
      </c>
    </row>
    <row r="168" spans="1:16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5"/>
        <v>21</v>
      </c>
      <c r="H168">
        <f>IF(statek[[#This Row],[towar]] = "T1",IF(statek[[#This Row],[Z/W]] = "Z",H167+statek[[#This Row],[ile ton]],H167-statek[[#This Row],[ile ton]]),H167)</f>
        <v>195</v>
      </c>
      <c r="I168">
        <f>IF(statek[[#This Row],[towar]] = "T2",IF(statek[[#This Row],[Z/W]] = "Z",I167+statek[[#This Row],[ile ton]],I167-statek[[#This Row],[ile ton]]),I167)</f>
        <v>61</v>
      </c>
      <c r="J168">
        <f>IF(statek[[#This Row],[towar]] = "T3",IF(statek[[#This Row],[Z/W]] = "Z",J167+statek[[#This Row],[ile ton]],J167-statek[[#This Row],[ile ton]]),J167)</f>
        <v>27</v>
      </c>
      <c r="K168">
        <f>IF(statek[[#This Row],[towar]] = "T4",IF(statek[[#This Row],[Z/W]] = "Z",K167+statek[[#This Row],[ile ton]],K167-statek[[#This Row],[ile ton]]),K167)</f>
        <v>47</v>
      </c>
      <c r="L168">
        <f>IF(statek[[#This Row],[towar]] = "T5",IF(statek[[#This Row],[Z/W]] = "Z",L167+statek[[#This Row],[ile ton]],L167-statek[[#This Row],[ile ton]]),L167)</f>
        <v>100</v>
      </c>
      <c r="M168" s="9">
        <f t="shared" si="4"/>
        <v>43292</v>
      </c>
      <c r="N168">
        <f>IF(statek[[#This Row],[Z/W]]="Z",N167-statek[[#This Row],[ile ton]]*statek[[#This Row],[cena za tone w talarach]],N167+statek[[#This Row],[ile ton]]*statek[[#This Row],[cena za tone w talarach]])</f>
        <v>533719</v>
      </c>
      <c r="O168">
        <f>IF(statek[[#This Row],[Z/W]]="Z",statek[[#This Row],[ile ton]]*statek[[#This Row],[cena za tone w talarach]],0)</f>
        <v>1927</v>
      </c>
      <c r="P168">
        <f>IF(A169&lt;&gt;statek[[#This Row],[data]],statek[[#This Row],[500000]],"")</f>
        <v>533719</v>
      </c>
    </row>
    <row r="169" spans="1:16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5"/>
        <v>0</v>
      </c>
      <c r="H169">
        <f>IF(statek[[#This Row],[towar]] = "T1",IF(statek[[#This Row],[Z/W]] = "Z",H168+statek[[#This Row],[ile ton]],H168-statek[[#This Row],[ile ton]]),H168)</f>
        <v>3</v>
      </c>
      <c r="I169">
        <f>IF(statek[[#This Row],[towar]] = "T2",IF(statek[[#This Row],[Z/W]] = "Z",I168+statek[[#This Row],[ile ton]],I168-statek[[#This Row],[ile ton]]),I168)</f>
        <v>61</v>
      </c>
      <c r="J169">
        <f>IF(statek[[#This Row],[towar]] = "T3",IF(statek[[#This Row],[Z/W]] = "Z",J168+statek[[#This Row],[ile ton]],J168-statek[[#This Row],[ile ton]]),J168)</f>
        <v>27</v>
      </c>
      <c r="K169">
        <f>IF(statek[[#This Row],[towar]] = "T4",IF(statek[[#This Row],[Z/W]] = "Z",K168+statek[[#This Row],[ile ton]],K168-statek[[#This Row],[ile ton]]),K168)</f>
        <v>47</v>
      </c>
      <c r="L169">
        <f>IF(statek[[#This Row],[towar]] = "T5",IF(statek[[#This Row],[Z/W]] = "Z",L168+statek[[#This Row],[ile ton]],L168-statek[[#This Row],[ile ton]]),L168)</f>
        <v>100</v>
      </c>
      <c r="M169" s="9">
        <f t="shared" si="4"/>
        <v>43292</v>
      </c>
      <c r="N169">
        <f>IF(statek[[#This Row],[Z/W]]="Z",N168-statek[[#This Row],[ile ton]]*statek[[#This Row],[cena za tone w talarach]],N168+statek[[#This Row],[ile ton]]*statek[[#This Row],[cena za tone w talarach]])</f>
        <v>536023</v>
      </c>
      <c r="O169">
        <f>IF(statek[[#This Row],[Z/W]]="Z",statek[[#This Row],[ile ton]]*statek[[#This Row],[cena za tone w talarach]],0)</f>
        <v>0</v>
      </c>
      <c r="P169" t="str">
        <f>IF(A170&lt;&gt;statek[[#This Row],[data]],statek[[#This Row],[500000]],"")</f>
        <v/>
      </c>
    </row>
    <row r="170" spans="1:16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5"/>
        <v>0</v>
      </c>
      <c r="H170">
        <f>IF(statek[[#This Row],[towar]] = "T1",IF(statek[[#This Row],[Z/W]] = "Z",H169+statek[[#This Row],[ile ton]],H169-statek[[#This Row],[ile ton]]),H169)</f>
        <v>3</v>
      </c>
      <c r="I170">
        <f>IF(statek[[#This Row],[towar]] = "T2",IF(statek[[#This Row],[Z/W]] = "Z",I169+statek[[#This Row],[ile ton]],I169-statek[[#This Row],[ile ton]]),I169)</f>
        <v>13</v>
      </c>
      <c r="J170">
        <f>IF(statek[[#This Row],[towar]] = "T3",IF(statek[[#This Row],[Z/W]] = "Z",J169+statek[[#This Row],[ile ton]],J169-statek[[#This Row],[ile ton]]),J169)</f>
        <v>27</v>
      </c>
      <c r="K170">
        <f>IF(statek[[#This Row],[towar]] = "T4",IF(statek[[#This Row],[Z/W]] = "Z",K169+statek[[#This Row],[ile ton]],K169-statek[[#This Row],[ile ton]]),K169)</f>
        <v>47</v>
      </c>
      <c r="L170">
        <f>IF(statek[[#This Row],[towar]] = "T5",IF(statek[[#This Row],[Z/W]] = "Z",L169+statek[[#This Row],[ile ton]],L169-statek[[#This Row],[ile ton]]),L169)</f>
        <v>100</v>
      </c>
      <c r="M170" s="9">
        <f t="shared" si="4"/>
        <v>43292</v>
      </c>
      <c r="N170">
        <f>IF(statek[[#This Row],[Z/W]]="Z",N169-statek[[#This Row],[ile ton]]*statek[[#This Row],[cena za tone w talarach]],N169+statek[[#This Row],[ile ton]]*statek[[#This Row],[cena za tone w talarach]])</f>
        <v>537799</v>
      </c>
      <c r="O170">
        <f>IF(statek[[#This Row],[Z/W]]="Z",statek[[#This Row],[ile ton]]*statek[[#This Row],[cena za tone w talarach]],0)</f>
        <v>0</v>
      </c>
      <c r="P170" t="str">
        <f>IF(A171&lt;&gt;statek[[#This Row],[data]],statek[[#This Row],[500000]],"")</f>
        <v/>
      </c>
    </row>
    <row r="171" spans="1:16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5"/>
        <v>0</v>
      </c>
      <c r="H171">
        <f>IF(statek[[#This Row],[towar]] = "T1",IF(statek[[#This Row],[Z/W]] = "Z",H170+statek[[#This Row],[ile ton]],H170-statek[[#This Row],[ile ton]]),H170)</f>
        <v>3</v>
      </c>
      <c r="I171">
        <f>IF(statek[[#This Row],[towar]] = "T2",IF(statek[[#This Row],[Z/W]] = "Z",I170+statek[[#This Row],[ile ton]],I170-statek[[#This Row],[ile ton]]),I170)</f>
        <v>13</v>
      </c>
      <c r="J171">
        <f>IF(statek[[#This Row],[towar]] = "T3",IF(statek[[#This Row],[Z/W]] = "Z",J170+statek[[#This Row],[ile ton]],J170-statek[[#This Row],[ile ton]]),J170)</f>
        <v>27</v>
      </c>
      <c r="K171">
        <f>IF(statek[[#This Row],[towar]] = "T4",IF(statek[[#This Row],[Z/W]] = "Z",K170+statek[[#This Row],[ile ton]],K170-statek[[#This Row],[ile ton]]),K170)</f>
        <v>65</v>
      </c>
      <c r="L171">
        <f>IF(statek[[#This Row],[towar]] = "T5",IF(statek[[#This Row],[Z/W]] = "Z",L170+statek[[#This Row],[ile ton]],L170-statek[[#This Row],[ile ton]]),L170)</f>
        <v>100</v>
      </c>
      <c r="M171" s="9">
        <f t="shared" si="4"/>
        <v>43292</v>
      </c>
      <c r="N171">
        <f>IF(statek[[#This Row],[Z/W]]="Z",N170-statek[[#This Row],[ile ton]]*statek[[#This Row],[cena za tone w talarach]],N170+statek[[#This Row],[ile ton]]*statek[[#This Row],[cena za tone w talarach]])</f>
        <v>536683</v>
      </c>
      <c r="O171">
        <f>IF(statek[[#This Row],[Z/W]]="Z",statek[[#This Row],[ile ton]]*statek[[#This Row],[cena za tone w talarach]],0)</f>
        <v>1116</v>
      </c>
      <c r="P171" t="str">
        <f>IF(A172&lt;&gt;statek[[#This Row],[data]],statek[[#This Row],[500000]],"")</f>
        <v/>
      </c>
    </row>
    <row r="172" spans="1:16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5"/>
        <v>0</v>
      </c>
      <c r="H172">
        <f>IF(statek[[#This Row],[towar]] = "T1",IF(statek[[#This Row],[Z/W]] = "Z",H171+statek[[#This Row],[ile ton]],H171-statek[[#This Row],[ile ton]]),H171)</f>
        <v>3</v>
      </c>
      <c r="I172">
        <f>IF(statek[[#This Row],[towar]] = "T2",IF(statek[[#This Row],[Z/W]] = "Z",I171+statek[[#This Row],[ile ton]],I171-statek[[#This Row],[ile ton]]),I171)</f>
        <v>13</v>
      </c>
      <c r="J172">
        <f>IF(statek[[#This Row],[towar]] = "T3",IF(statek[[#This Row],[Z/W]] = "Z",J171+statek[[#This Row],[ile ton]],J171-statek[[#This Row],[ile ton]]),J171)</f>
        <v>27</v>
      </c>
      <c r="K172">
        <f>IF(statek[[#This Row],[towar]] = "T4",IF(statek[[#This Row],[Z/W]] = "Z",K171+statek[[#This Row],[ile ton]],K171-statek[[#This Row],[ile ton]]),K171)</f>
        <v>65</v>
      </c>
      <c r="L172">
        <f>IF(statek[[#This Row],[towar]] = "T5",IF(statek[[#This Row],[Z/W]] = "Z",L171+statek[[#This Row],[ile ton]],L171-statek[[#This Row],[ile ton]]),L171)</f>
        <v>125</v>
      </c>
      <c r="M172" s="9">
        <f t="shared" si="4"/>
        <v>43292</v>
      </c>
      <c r="N172">
        <f>IF(statek[[#This Row],[Z/W]]="Z",N171-statek[[#This Row],[ile ton]]*statek[[#This Row],[cena za tone w talarach]],N171+statek[[#This Row],[ile ton]]*statek[[#This Row],[cena za tone w talarach]])</f>
        <v>535708</v>
      </c>
      <c r="O172">
        <f>IF(statek[[#This Row],[Z/W]]="Z",statek[[#This Row],[ile ton]]*statek[[#This Row],[cena za tone w talarach]],0)</f>
        <v>975</v>
      </c>
      <c r="P172" t="str">
        <f>IF(A173&lt;&gt;statek[[#This Row],[data]],statek[[#This Row],[500000]],"")</f>
        <v/>
      </c>
    </row>
    <row r="173" spans="1:16" s="5" customFormat="1" x14ac:dyDescent="0.25">
      <c r="A173" s="4">
        <v>43292</v>
      </c>
      <c r="B173" s="5" t="s">
        <v>20</v>
      </c>
      <c r="C173" s="5" t="s">
        <v>12</v>
      </c>
      <c r="D173" s="5" t="s">
        <v>8</v>
      </c>
      <c r="E173" s="5">
        <v>2</v>
      </c>
      <c r="F173" s="5">
        <v>20</v>
      </c>
      <c r="G173" s="5">
        <f t="shared" si="5"/>
        <v>24</v>
      </c>
      <c r="H173" s="5">
        <f>IF(statek[[#This Row],[towar]] = "T1",IF(statek[[#This Row],[Z/W]] = "Z",H172+statek[[#This Row],[ile ton]],H172-statek[[#This Row],[ile ton]]),H172)</f>
        <v>3</v>
      </c>
      <c r="I173" s="5">
        <f>IF(statek[[#This Row],[towar]] = "T2",IF(statek[[#This Row],[Z/W]] = "Z",I172+statek[[#This Row],[ile ton]],I172-statek[[#This Row],[ile ton]]),I172)</f>
        <v>13</v>
      </c>
      <c r="J173" s="5">
        <f>IF(statek[[#This Row],[towar]] = "T3",IF(statek[[#This Row],[Z/W]] = "Z",J172+statek[[#This Row],[ile ton]],J172-statek[[#This Row],[ile ton]]),J172)</f>
        <v>29</v>
      </c>
      <c r="K173" s="5">
        <f>IF(statek[[#This Row],[towar]] = "T4",IF(statek[[#This Row],[Z/W]] = "Z",K172+statek[[#This Row],[ile ton]],K172-statek[[#This Row],[ile ton]]),K172)</f>
        <v>65</v>
      </c>
      <c r="L173" s="5">
        <f>IF(statek[[#This Row],[towar]] = "T5",IF(statek[[#This Row],[Z/W]] = "Z",L172+statek[[#This Row],[ile ton]],L172-statek[[#This Row],[ile ton]]),L172)</f>
        <v>125</v>
      </c>
      <c r="M173" s="11">
        <f t="shared" si="4"/>
        <v>43317</v>
      </c>
      <c r="N173" s="5">
        <f>IF(statek[[#This Row],[Z/W]]="Z",N172-statek[[#This Row],[ile ton]]*statek[[#This Row],[cena za tone w talarach]],N172+statek[[#This Row],[ile ton]]*statek[[#This Row],[cena za tone w talarach]])</f>
        <v>535668</v>
      </c>
      <c r="O173" s="5">
        <f>IF(statek[[#This Row],[Z/W]]="Z",statek[[#This Row],[ile ton]]*statek[[#This Row],[cena za tone w talarach]],0)</f>
        <v>40</v>
      </c>
      <c r="P173" s="5">
        <f>IF(A174&lt;&gt;statek[[#This Row],[data]],statek[[#This Row],[500000]],"")</f>
        <v>535668</v>
      </c>
    </row>
    <row r="174" spans="1:16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5"/>
        <v>0</v>
      </c>
      <c r="H174">
        <f>IF(statek[[#This Row],[towar]] = "T1",IF(statek[[#This Row],[Z/W]] = "Z",H173+statek[[#This Row],[ile ton]],H173-statek[[#This Row],[ile ton]]),H173)</f>
        <v>3</v>
      </c>
      <c r="I174">
        <f>IF(statek[[#This Row],[towar]] = "T2",IF(statek[[#This Row],[Z/W]] = "Z",I173+statek[[#This Row],[ile ton]],I173-statek[[#This Row],[ile ton]]),I173)</f>
        <v>0</v>
      </c>
      <c r="J174">
        <f>IF(statek[[#This Row],[towar]] = "T3",IF(statek[[#This Row],[Z/W]] = "Z",J173+statek[[#This Row],[ile ton]],J173-statek[[#This Row],[ile ton]]),J173)</f>
        <v>29</v>
      </c>
      <c r="K174">
        <f>IF(statek[[#This Row],[towar]] = "T4",IF(statek[[#This Row],[Z/W]] = "Z",K173+statek[[#This Row],[ile ton]],K173-statek[[#This Row],[ile ton]]),K173)</f>
        <v>65</v>
      </c>
      <c r="L174">
        <f>IF(statek[[#This Row],[towar]] = "T5",IF(statek[[#This Row],[Z/W]] = "Z",L173+statek[[#This Row],[ile ton]],L173-statek[[#This Row],[ile ton]]),L173)</f>
        <v>125</v>
      </c>
      <c r="M174" s="9">
        <f t="shared" si="4"/>
        <v>43317</v>
      </c>
      <c r="N174">
        <f>IF(statek[[#This Row],[Z/W]]="Z",N173-statek[[#This Row],[ile ton]]*statek[[#This Row],[cena za tone w talarach]],N173+statek[[#This Row],[ile ton]]*statek[[#This Row],[cena za tone w talarach]])</f>
        <v>536162</v>
      </c>
      <c r="O174">
        <f>IF(statek[[#This Row],[Z/W]]="Z",statek[[#This Row],[ile ton]]*statek[[#This Row],[cena za tone w talarach]],0)</f>
        <v>0</v>
      </c>
      <c r="P174" t="str">
        <f>IF(A175&lt;&gt;statek[[#This Row],[data]],statek[[#This Row],[500000]],"")</f>
        <v/>
      </c>
    </row>
    <row r="175" spans="1:16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5"/>
        <v>0</v>
      </c>
      <c r="H175">
        <f>IF(statek[[#This Row],[towar]] = "T1",IF(statek[[#This Row],[Z/W]] = "Z",H174+statek[[#This Row],[ile ton]],H174-statek[[#This Row],[ile ton]]),H174)</f>
        <v>3</v>
      </c>
      <c r="I175">
        <f>IF(statek[[#This Row],[towar]] = "T2",IF(statek[[#This Row],[Z/W]] = "Z",I174+statek[[#This Row],[ile ton]],I174-statek[[#This Row],[ile ton]]),I174)</f>
        <v>0</v>
      </c>
      <c r="J175">
        <f>IF(statek[[#This Row],[towar]] = "T3",IF(statek[[#This Row],[Z/W]] = "Z",J174+statek[[#This Row],[ile ton]],J174-statek[[#This Row],[ile ton]]),J174)</f>
        <v>29</v>
      </c>
      <c r="K175">
        <f>IF(statek[[#This Row],[towar]] = "T4",IF(statek[[#This Row],[Z/W]] = "Z",K174+statek[[#This Row],[ile ton]],K174-statek[[#This Row],[ile ton]]),K174)</f>
        <v>65</v>
      </c>
      <c r="L175">
        <f>IF(statek[[#This Row],[towar]] = "T5",IF(statek[[#This Row],[Z/W]] = "Z",L174+statek[[#This Row],[ile ton]],L174-statek[[#This Row],[ile ton]]),L174)</f>
        <v>4</v>
      </c>
      <c r="M175" s="9">
        <f t="shared" si="4"/>
        <v>43317</v>
      </c>
      <c r="N175">
        <f>IF(statek[[#This Row],[Z/W]]="Z",N174-statek[[#This Row],[ile ton]]*statek[[#This Row],[cena za tone w talarach]],N174+statek[[#This Row],[ile ton]]*statek[[#This Row],[cena za tone w talarach]])</f>
        <v>543785</v>
      </c>
      <c r="O175">
        <f>IF(statek[[#This Row],[Z/W]]="Z",statek[[#This Row],[ile ton]]*statek[[#This Row],[cena za tone w talarach]],0)</f>
        <v>0</v>
      </c>
      <c r="P175" t="str">
        <f>IF(A176&lt;&gt;statek[[#This Row],[data]],statek[[#This Row],[500000]],"")</f>
        <v/>
      </c>
    </row>
    <row r="176" spans="1:16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5"/>
        <v>0</v>
      </c>
      <c r="H176">
        <f>IF(statek[[#This Row],[towar]] = "T1",IF(statek[[#This Row],[Z/W]] = "Z",H175+statek[[#This Row],[ile ton]],H175-statek[[#This Row],[ile ton]]),H175)</f>
        <v>3</v>
      </c>
      <c r="I176">
        <f>IF(statek[[#This Row],[towar]] = "T2",IF(statek[[#This Row],[Z/W]] = "Z",I175+statek[[#This Row],[ile ton]],I175-statek[[#This Row],[ile ton]]),I175)</f>
        <v>0</v>
      </c>
      <c r="J176">
        <f>IF(statek[[#This Row],[towar]] = "T3",IF(statek[[#This Row],[Z/W]] = "Z",J175+statek[[#This Row],[ile ton]],J175-statek[[#This Row],[ile ton]]),J175)</f>
        <v>59</v>
      </c>
      <c r="K176">
        <f>IF(statek[[#This Row],[towar]] = "T4",IF(statek[[#This Row],[Z/W]] = "Z",K175+statek[[#This Row],[ile ton]],K175-statek[[#This Row],[ile ton]]),K175)</f>
        <v>65</v>
      </c>
      <c r="L176">
        <f>IF(statek[[#This Row],[towar]] = "T5",IF(statek[[#This Row],[Z/W]] = "Z",L175+statek[[#This Row],[ile ton]],L175-statek[[#This Row],[ile ton]]),L175)</f>
        <v>4</v>
      </c>
      <c r="M176" s="9">
        <f t="shared" si="4"/>
        <v>43317</v>
      </c>
      <c r="N176">
        <f>IF(statek[[#This Row],[Z/W]]="Z",N175-statek[[#This Row],[ile ton]]*statek[[#This Row],[cena za tone w talarach]],N175+statek[[#This Row],[ile ton]]*statek[[#This Row],[cena za tone w talarach]])</f>
        <v>543215</v>
      </c>
      <c r="O176">
        <f>IF(statek[[#This Row],[Z/W]]="Z",statek[[#This Row],[ile ton]]*statek[[#This Row],[cena za tone w talarach]],0)</f>
        <v>570</v>
      </c>
      <c r="P176" t="str">
        <f>IF(A177&lt;&gt;statek[[#This Row],[data]],statek[[#This Row],[500000]],"")</f>
        <v/>
      </c>
    </row>
    <row r="177" spans="1:16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5"/>
        <v>12</v>
      </c>
      <c r="H177">
        <f>IF(statek[[#This Row],[towar]] = "T1",IF(statek[[#This Row],[Z/W]] = "Z",H176+statek[[#This Row],[ile ton]],H176-statek[[#This Row],[ile ton]]),H176)</f>
        <v>49</v>
      </c>
      <c r="I177">
        <f>IF(statek[[#This Row],[towar]] = "T2",IF(statek[[#This Row],[Z/W]] = "Z",I176+statek[[#This Row],[ile ton]],I176-statek[[#This Row],[ile ton]]),I176)</f>
        <v>0</v>
      </c>
      <c r="J177">
        <f>IF(statek[[#This Row],[towar]] = "T3",IF(statek[[#This Row],[Z/W]] = "Z",J176+statek[[#This Row],[ile ton]],J176-statek[[#This Row],[ile ton]]),J176)</f>
        <v>59</v>
      </c>
      <c r="K177">
        <f>IF(statek[[#This Row],[towar]] = "T4",IF(statek[[#This Row],[Z/W]] = "Z",K176+statek[[#This Row],[ile ton]],K176-statek[[#This Row],[ile ton]]),K176)</f>
        <v>65</v>
      </c>
      <c r="L177">
        <f>IF(statek[[#This Row],[towar]] = "T5",IF(statek[[#This Row],[Z/W]] = "Z",L176+statek[[#This Row],[ile ton]],L176-statek[[#This Row],[ile ton]]),L176)</f>
        <v>4</v>
      </c>
      <c r="M177" s="9">
        <f t="shared" si="4"/>
        <v>43330</v>
      </c>
      <c r="N177">
        <f>IF(statek[[#This Row],[Z/W]]="Z",N176-statek[[#This Row],[ile ton]]*statek[[#This Row],[cena za tone w talarach]],N176+statek[[#This Row],[ile ton]]*statek[[#This Row],[cena za tone w talarach]])</f>
        <v>542847</v>
      </c>
      <c r="O177">
        <f>IF(statek[[#This Row],[Z/W]]="Z",statek[[#This Row],[ile ton]]*statek[[#This Row],[cena za tone w talarach]],0)</f>
        <v>368</v>
      </c>
      <c r="P177">
        <f>IF(A178&lt;&gt;statek[[#This Row],[data]],statek[[#This Row],[500000]],"")</f>
        <v>542847</v>
      </c>
    </row>
    <row r="178" spans="1:16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5"/>
        <v>0</v>
      </c>
      <c r="H178">
        <f>IF(statek[[#This Row],[towar]] = "T1",IF(statek[[#This Row],[Z/W]] = "Z",H177+statek[[#This Row],[ile ton]],H177-statek[[#This Row],[ile ton]]),H177)</f>
        <v>0</v>
      </c>
      <c r="I178">
        <f>IF(statek[[#This Row],[towar]] = "T2",IF(statek[[#This Row],[Z/W]] = "Z",I177+statek[[#This Row],[ile ton]],I177-statek[[#This Row],[ile ton]]),I177)</f>
        <v>0</v>
      </c>
      <c r="J178">
        <f>IF(statek[[#This Row],[towar]] = "T3",IF(statek[[#This Row],[Z/W]] = "Z",J177+statek[[#This Row],[ile ton]],J177-statek[[#This Row],[ile ton]]),J177)</f>
        <v>59</v>
      </c>
      <c r="K178">
        <f>IF(statek[[#This Row],[towar]] = "T4",IF(statek[[#This Row],[Z/W]] = "Z",K177+statek[[#This Row],[ile ton]],K177-statek[[#This Row],[ile ton]]),K177)</f>
        <v>65</v>
      </c>
      <c r="L178">
        <f>IF(statek[[#This Row],[towar]] = "T5",IF(statek[[#This Row],[Z/W]] = "Z",L177+statek[[#This Row],[ile ton]],L177-statek[[#This Row],[ile ton]]),L177)</f>
        <v>4</v>
      </c>
      <c r="M178" s="9">
        <f t="shared" si="4"/>
        <v>43330</v>
      </c>
      <c r="N178">
        <f>IF(statek[[#This Row],[Z/W]]="Z",N177-statek[[#This Row],[ile ton]]*statek[[#This Row],[cena za tone w talarach]],N177+statek[[#This Row],[ile ton]]*statek[[#This Row],[cena za tone w talarach]])</f>
        <v>543386</v>
      </c>
      <c r="O178">
        <f>IF(statek[[#This Row],[Z/W]]="Z",statek[[#This Row],[ile ton]]*statek[[#This Row],[cena za tone w talarach]],0)</f>
        <v>0</v>
      </c>
      <c r="P178" t="str">
        <f>IF(A179&lt;&gt;statek[[#This Row],[data]],statek[[#This Row],[500000]],"")</f>
        <v/>
      </c>
    </row>
    <row r="179" spans="1:16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5"/>
        <v>0</v>
      </c>
      <c r="H179">
        <f>IF(statek[[#This Row],[towar]] = "T1",IF(statek[[#This Row],[Z/W]] = "Z",H178+statek[[#This Row],[ile ton]],H178-statek[[#This Row],[ile ton]]),H178)</f>
        <v>0</v>
      </c>
      <c r="I179">
        <f>IF(statek[[#This Row],[towar]] = "T2",IF(statek[[#This Row],[Z/W]] = "Z",I178+statek[[#This Row],[ile ton]],I178-statek[[#This Row],[ile ton]]),I178)</f>
        <v>0</v>
      </c>
      <c r="J179">
        <f>IF(statek[[#This Row],[towar]] = "T3",IF(statek[[#This Row],[Z/W]] = "Z",J178+statek[[#This Row],[ile ton]],J178-statek[[#This Row],[ile ton]]),J178)</f>
        <v>59</v>
      </c>
      <c r="K179">
        <f>IF(statek[[#This Row],[towar]] = "T4",IF(statek[[#This Row],[Z/W]] = "Z",K178+statek[[#This Row],[ile ton]],K178-statek[[#This Row],[ile ton]]),K178)</f>
        <v>4</v>
      </c>
      <c r="L179">
        <f>IF(statek[[#This Row],[towar]] = "T5",IF(statek[[#This Row],[Z/W]] = "Z",L178+statek[[#This Row],[ile ton]],L178-statek[[#This Row],[ile ton]]),L178)</f>
        <v>4</v>
      </c>
      <c r="M179" s="9">
        <f t="shared" si="4"/>
        <v>43330</v>
      </c>
      <c r="N179">
        <f>IF(statek[[#This Row],[Z/W]]="Z",N178-statek[[#This Row],[ile ton]]*statek[[#This Row],[cena za tone w talarach]],N178+statek[[#This Row],[ile ton]]*statek[[#This Row],[cena za tone w talarach]])</f>
        <v>548876</v>
      </c>
      <c r="O179">
        <f>IF(statek[[#This Row],[Z/W]]="Z",statek[[#This Row],[ile ton]]*statek[[#This Row],[cena za tone w talarach]],0)</f>
        <v>0</v>
      </c>
      <c r="P179" t="str">
        <f>IF(A180&lt;&gt;statek[[#This Row],[data]],statek[[#This Row],[500000]],"")</f>
        <v/>
      </c>
    </row>
    <row r="180" spans="1:16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5"/>
        <v>0</v>
      </c>
      <c r="H180">
        <f>IF(statek[[#This Row],[towar]] = "T1",IF(statek[[#This Row],[Z/W]] = "Z",H179+statek[[#This Row],[ile ton]],H179-statek[[#This Row],[ile ton]]),H179)</f>
        <v>0</v>
      </c>
      <c r="I180">
        <f>IF(statek[[#This Row],[towar]] = "T2",IF(statek[[#This Row],[Z/W]] = "Z",I179+statek[[#This Row],[ile ton]],I179-statek[[#This Row],[ile ton]]),I179)</f>
        <v>0</v>
      </c>
      <c r="J180">
        <f>IF(statek[[#This Row],[towar]] = "T3",IF(statek[[#This Row],[Z/W]] = "Z",J179+statek[[#This Row],[ile ton]],J179-statek[[#This Row],[ile ton]]),J179)</f>
        <v>78</v>
      </c>
      <c r="K180">
        <f>IF(statek[[#This Row],[towar]] = "T4",IF(statek[[#This Row],[Z/W]] = "Z",K179+statek[[#This Row],[ile ton]],K179-statek[[#This Row],[ile ton]]),K179)</f>
        <v>4</v>
      </c>
      <c r="L180">
        <f>IF(statek[[#This Row],[towar]] = "T5",IF(statek[[#This Row],[Z/W]] = "Z",L179+statek[[#This Row],[ile ton]],L179-statek[[#This Row],[ile ton]]),L179)</f>
        <v>4</v>
      </c>
      <c r="M180" s="9">
        <f t="shared" si="4"/>
        <v>43330</v>
      </c>
      <c r="N180">
        <f>IF(statek[[#This Row],[Z/W]]="Z",N179-statek[[#This Row],[ile ton]]*statek[[#This Row],[cena za tone w talarach]],N179+statek[[#This Row],[ile ton]]*statek[[#This Row],[cena za tone w talarach]])</f>
        <v>548458</v>
      </c>
      <c r="O180">
        <f>IF(statek[[#This Row],[Z/W]]="Z",statek[[#This Row],[ile ton]]*statek[[#This Row],[cena za tone w talarach]],0)</f>
        <v>418</v>
      </c>
      <c r="P180" t="str">
        <f>IF(A181&lt;&gt;statek[[#This Row],[data]],statek[[#This Row],[500000]],"")</f>
        <v/>
      </c>
    </row>
    <row r="181" spans="1:16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5"/>
        <v>16</v>
      </c>
      <c r="H181">
        <f>IF(statek[[#This Row],[towar]] = "T1",IF(statek[[#This Row],[Z/W]] = "Z",H180+statek[[#This Row],[ile ton]],H180-statek[[#This Row],[ile ton]]),H180)</f>
        <v>0</v>
      </c>
      <c r="I181">
        <f>IF(statek[[#This Row],[towar]] = "T2",IF(statek[[#This Row],[Z/W]] = "Z",I180+statek[[#This Row],[ile ton]],I180-statek[[#This Row],[ile ton]]),I180)</f>
        <v>0</v>
      </c>
      <c r="J181">
        <f>IF(statek[[#This Row],[towar]] = "T3",IF(statek[[#This Row],[Z/W]] = "Z",J180+statek[[#This Row],[ile ton]],J180-statek[[#This Row],[ile ton]]),J180)</f>
        <v>78</v>
      </c>
      <c r="K181">
        <f>IF(statek[[#This Row],[towar]] = "T4",IF(statek[[#This Row],[Z/W]] = "Z",K180+statek[[#This Row],[ile ton]],K180-statek[[#This Row],[ile ton]]),K180)</f>
        <v>4</v>
      </c>
      <c r="L181">
        <f>IF(statek[[#This Row],[towar]] = "T5",IF(statek[[#This Row],[Z/W]] = "Z",L180+statek[[#This Row],[ile ton]],L180-statek[[#This Row],[ile ton]]),L180)</f>
        <v>26</v>
      </c>
      <c r="M181" s="9">
        <f t="shared" si="4"/>
        <v>43347</v>
      </c>
      <c r="N181">
        <f>IF(statek[[#This Row],[Z/W]]="Z",N180-statek[[#This Row],[ile ton]]*statek[[#This Row],[cena za tone w talarach]],N180+statek[[#This Row],[ile ton]]*statek[[#This Row],[cena za tone w talarach]])</f>
        <v>547490</v>
      </c>
      <c r="O181">
        <f>IF(statek[[#This Row],[Z/W]]="Z",statek[[#This Row],[ile ton]]*statek[[#This Row],[cena za tone w talarach]],0)</f>
        <v>968</v>
      </c>
      <c r="P181">
        <f>IF(A182&lt;&gt;statek[[#This Row],[data]],statek[[#This Row],[500000]],"")</f>
        <v>547490</v>
      </c>
    </row>
    <row r="182" spans="1:16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5"/>
        <v>0</v>
      </c>
      <c r="H182">
        <f>IF(statek[[#This Row],[towar]] = "T1",IF(statek[[#This Row],[Z/W]] = "Z",H181+statek[[#This Row],[ile ton]],H181-statek[[#This Row],[ile ton]]),H181)</f>
        <v>0</v>
      </c>
      <c r="I182">
        <f>IF(statek[[#This Row],[towar]] = "T2",IF(statek[[#This Row],[Z/W]] = "Z",I181+statek[[#This Row],[ile ton]],I181-statek[[#This Row],[ile ton]]),I181)</f>
        <v>9</v>
      </c>
      <c r="J182">
        <f>IF(statek[[#This Row],[towar]] = "T3",IF(statek[[#This Row],[Z/W]] = "Z",J181+statek[[#This Row],[ile ton]],J181-statek[[#This Row],[ile ton]]),J181)</f>
        <v>78</v>
      </c>
      <c r="K182">
        <f>IF(statek[[#This Row],[towar]] = "T4",IF(statek[[#This Row],[Z/W]] = "Z",K181+statek[[#This Row],[ile ton]],K181-statek[[#This Row],[ile ton]]),K181)</f>
        <v>4</v>
      </c>
      <c r="L182">
        <f>IF(statek[[#This Row],[towar]] = "T5",IF(statek[[#This Row],[Z/W]] = "Z",L181+statek[[#This Row],[ile ton]],L181-statek[[#This Row],[ile ton]]),L181)</f>
        <v>26</v>
      </c>
      <c r="M182" s="9">
        <f t="shared" si="4"/>
        <v>43347</v>
      </c>
      <c r="N182">
        <f>IF(statek[[#This Row],[Z/W]]="Z",N181-statek[[#This Row],[ile ton]]*statek[[#This Row],[cena za tone w talarach]],N181+statek[[#This Row],[ile ton]]*statek[[#This Row],[cena za tone w talarach]])</f>
        <v>547265</v>
      </c>
      <c r="O182">
        <f>IF(statek[[#This Row],[Z/W]]="Z",statek[[#This Row],[ile ton]]*statek[[#This Row],[cena za tone w talarach]],0)</f>
        <v>225</v>
      </c>
      <c r="P182" t="str">
        <f>IF(A183&lt;&gt;statek[[#This Row],[data]],statek[[#This Row],[500000]],"")</f>
        <v/>
      </c>
    </row>
    <row r="183" spans="1:16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5"/>
        <v>0</v>
      </c>
      <c r="H183">
        <f>IF(statek[[#This Row],[towar]] = "T1",IF(statek[[#This Row],[Z/W]] = "Z",H182+statek[[#This Row],[ile ton]],H182-statek[[#This Row],[ile ton]]),H182)</f>
        <v>0</v>
      </c>
      <c r="I183">
        <f>IF(statek[[#This Row],[towar]] = "T2",IF(statek[[#This Row],[Z/W]] = "Z",I182+statek[[#This Row],[ile ton]],I182-statek[[#This Row],[ile ton]]),I182)</f>
        <v>9</v>
      </c>
      <c r="J183">
        <f>IF(statek[[#This Row],[towar]] = "T3",IF(statek[[#This Row],[Z/W]] = "Z",J182+statek[[#This Row],[ile ton]],J182-statek[[#This Row],[ile ton]]),J182)</f>
        <v>78</v>
      </c>
      <c r="K183">
        <f>IF(statek[[#This Row],[towar]] = "T4",IF(statek[[#This Row],[Z/W]] = "Z",K182+statek[[#This Row],[ile ton]],K182-statek[[#This Row],[ile ton]]),K182)</f>
        <v>0</v>
      </c>
      <c r="L183">
        <f>IF(statek[[#This Row],[towar]] = "T5",IF(statek[[#This Row],[Z/W]] = "Z",L182+statek[[#This Row],[ile ton]],L182-statek[[#This Row],[ile ton]]),L182)</f>
        <v>26</v>
      </c>
      <c r="M183" s="9">
        <f t="shared" si="4"/>
        <v>43347</v>
      </c>
      <c r="N183">
        <f>IF(statek[[#This Row],[Z/W]]="Z",N182-statek[[#This Row],[ile ton]]*statek[[#This Row],[cena za tone w talarach]],N182+statek[[#This Row],[ile ton]]*statek[[#This Row],[cena za tone w talarach]])</f>
        <v>547641</v>
      </c>
      <c r="O183">
        <f>IF(statek[[#This Row],[Z/W]]="Z",statek[[#This Row],[ile ton]]*statek[[#This Row],[cena za tone w talarach]],0)</f>
        <v>0</v>
      </c>
      <c r="P183" t="str">
        <f>IF(A184&lt;&gt;statek[[#This Row],[data]],statek[[#This Row],[500000]],"")</f>
        <v/>
      </c>
    </row>
    <row r="184" spans="1:16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5"/>
        <v>0</v>
      </c>
      <c r="H184">
        <f>IF(statek[[#This Row],[towar]] = "T1",IF(statek[[#This Row],[Z/W]] = "Z",H183+statek[[#This Row],[ile ton]],H183-statek[[#This Row],[ile ton]]),H183)</f>
        <v>0</v>
      </c>
      <c r="I184">
        <f>IF(statek[[#This Row],[towar]] = "T2",IF(statek[[#This Row],[Z/W]] = "Z",I183+statek[[#This Row],[ile ton]],I183-statek[[#This Row],[ile ton]]),I183)</f>
        <v>9</v>
      </c>
      <c r="J184">
        <f>IF(statek[[#This Row],[towar]] = "T3",IF(statek[[#This Row],[Z/W]] = "Z",J183+statek[[#This Row],[ile ton]],J183-statek[[#This Row],[ile ton]]),J183)</f>
        <v>86</v>
      </c>
      <c r="K184">
        <f>IF(statek[[#This Row],[towar]] = "T4",IF(statek[[#This Row],[Z/W]] = "Z",K183+statek[[#This Row],[ile ton]],K183-statek[[#This Row],[ile ton]]),K183)</f>
        <v>0</v>
      </c>
      <c r="L184">
        <f>IF(statek[[#This Row],[towar]] = "T5",IF(statek[[#This Row],[Z/W]] = "Z",L183+statek[[#This Row],[ile ton]],L183-statek[[#This Row],[ile ton]]),L183)</f>
        <v>26</v>
      </c>
      <c r="M184" s="9">
        <f t="shared" si="4"/>
        <v>43347</v>
      </c>
      <c r="N184">
        <f>IF(statek[[#This Row],[Z/W]]="Z",N183-statek[[#This Row],[ile ton]]*statek[[#This Row],[cena za tone w talarach]],N183+statek[[#This Row],[ile ton]]*statek[[#This Row],[cena za tone w talarach]])</f>
        <v>547473</v>
      </c>
      <c r="O184">
        <f>IF(statek[[#This Row],[Z/W]]="Z",statek[[#This Row],[ile ton]]*statek[[#This Row],[cena za tone w talarach]],0)</f>
        <v>168</v>
      </c>
      <c r="P184" t="str">
        <f>IF(A185&lt;&gt;statek[[#This Row],[data]],statek[[#This Row],[500000]],"")</f>
        <v/>
      </c>
    </row>
    <row r="185" spans="1:16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5"/>
        <v>14</v>
      </c>
      <c r="H185">
        <f>IF(statek[[#This Row],[towar]] = "T1",IF(statek[[#This Row],[Z/W]] = "Z",H184+statek[[#This Row],[ile ton]],H184-statek[[#This Row],[ile ton]]),H184)</f>
        <v>47</v>
      </c>
      <c r="I185">
        <f>IF(statek[[#This Row],[towar]] = "T2",IF(statek[[#This Row],[Z/W]] = "Z",I184+statek[[#This Row],[ile ton]],I184-statek[[#This Row],[ile ton]]),I184)</f>
        <v>9</v>
      </c>
      <c r="J185">
        <f>IF(statek[[#This Row],[towar]] = "T3",IF(statek[[#This Row],[Z/W]] = "Z",J184+statek[[#This Row],[ile ton]],J184-statek[[#This Row],[ile ton]]),J184)</f>
        <v>86</v>
      </c>
      <c r="K185">
        <f>IF(statek[[#This Row],[towar]] = "T4",IF(statek[[#This Row],[Z/W]] = "Z",K184+statek[[#This Row],[ile ton]],K184-statek[[#This Row],[ile ton]]),K184)</f>
        <v>0</v>
      </c>
      <c r="L185">
        <f>IF(statek[[#This Row],[towar]] = "T5",IF(statek[[#This Row],[Z/W]] = "Z",L184+statek[[#This Row],[ile ton]],L184-statek[[#This Row],[ile ton]]),L184)</f>
        <v>26</v>
      </c>
      <c r="M185" s="9">
        <f t="shared" si="4"/>
        <v>43362</v>
      </c>
      <c r="N185">
        <f>IF(statek[[#This Row],[Z/W]]="Z",N184-statek[[#This Row],[ile ton]]*statek[[#This Row],[cena za tone w talarach]],N184+statek[[#This Row],[ile ton]]*statek[[#This Row],[cena za tone w talarach]])</f>
        <v>547097</v>
      </c>
      <c r="O185">
        <f>IF(statek[[#This Row],[Z/W]]="Z",statek[[#This Row],[ile ton]]*statek[[#This Row],[cena za tone w talarach]],0)</f>
        <v>376</v>
      </c>
      <c r="P185">
        <f>IF(A186&lt;&gt;statek[[#This Row],[data]],statek[[#This Row],[500000]],"")</f>
        <v>547097</v>
      </c>
    </row>
    <row r="186" spans="1:16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5"/>
        <v>0</v>
      </c>
      <c r="H186">
        <f>IF(statek[[#This Row],[towar]] = "T1",IF(statek[[#This Row],[Z/W]] = "Z",H185+statek[[#This Row],[ile ton]],H185-statek[[#This Row],[ile ton]]),H185)</f>
        <v>47</v>
      </c>
      <c r="I186">
        <f>IF(statek[[#This Row],[towar]] = "T2",IF(statek[[#This Row],[Z/W]] = "Z",I185+statek[[#This Row],[ile ton]],I185-statek[[#This Row],[ile ton]]),I185)</f>
        <v>9</v>
      </c>
      <c r="J186">
        <f>IF(statek[[#This Row],[towar]] = "T3",IF(statek[[#This Row],[Z/W]] = "Z",J185+statek[[#This Row],[ile ton]],J185-statek[[#This Row],[ile ton]]),J185)</f>
        <v>4</v>
      </c>
      <c r="K186">
        <f>IF(statek[[#This Row],[towar]] = "T4",IF(statek[[#This Row],[Z/W]] = "Z",K185+statek[[#This Row],[ile ton]],K185-statek[[#This Row],[ile ton]]),K185)</f>
        <v>0</v>
      </c>
      <c r="L186">
        <f>IF(statek[[#This Row],[towar]] = "T5",IF(statek[[#This Row],[Z/W]] = "Z",L185+statek[[#This Row],[ile ton]],L185-statek[[#This Row],[ile ton]]),L185)</f>
        <v>26</v>
      </c>
      <c r="M186" s="9">
        <f t="shared" si="4"/>
        <v>43362</v>
      </c>
      <c r="N186">
        <f>IF(statek[[#This Row],[Z/W]]="Z",N185-statek[[#This Row],[ile ton]]*statek[[#This Row],[cena za tone w talarach]],N185+statek[[#This Row],[ile ton]]*statek[[#This Row],[cena za tone w talarach]])</f>
        <v>549475</v>
      </c>
      <c r="O186">
        <f>IF(statek[[#This Row],[Z/W]]="Z",statek[[#This Row],[ile ton]]*statek[[#This Row],[cena za tone w talarach]],0)</f>
        <v>0</v>
      </c>
      <c r="P186" t="str">
        <f>IF(A187&lt;&gt;statek[[#This Row],[data]],statek[[#This Row],[500000]],"")</f>
        <v/>
      </c>
    </row>
    <row r="187" spans="1:16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5"/>
        <v>0</v>
      </c>
      <c r="H187">
        <f>IF(statek[[#This Row],[towar]] = "T1",IF(statek[[#This Row],[Z/W]] = "Z",H186+statek[[#This Row],[ile ton]],H186-statek[[#This Row],[ile ton]]),H186)</f>
        <v>47</v>
      </c>
      <c r="I187">
        <f>IF(statek[[#This Row],[towar]] = "T2",IF(statek[[#This Row],[Z/W]] = "Z",I186+statek[[#This Row],[ile ton]],I186-statek[[#This Row],[ile ton]]),I186)</f>
        <v>9</v>
      </c>
      <c r="J187">
        <f>IF(statek[[#This Row],[towar]] = "T3",IF(statek[[#This Row],[Z/W]] = "Z",J186+statek[[#This Row],[ile ton]],J186-statek[[#This Row],[ile ton]]),J186)</f>
        <v>4</v>
      </c>
      <c r="K187">
        <f>IF(statek[[#This Row],[towar]] = "T4",IF(statek[[#This Row],[Z/W]] = "Z",K186+statek[[#This Row],[ile ton]],K186-statek[[#This Row],[ile ton]]),K186)</f>
        <v>0</v>
      </c>
      <c r="L187">
        <f>IF(statek[[#This Row],[towar]] = "T5",IF(statek[[#This Row],[Z/W]] = "Z",L186+statek[[#This Row],[ile ton]],L186-statek[[#This Row],[ile ton]]),L186)</f>
        <v>0</v>
      </c>
      <c r="M187" s="9">
        <f t="shared" si="4"/>
        <v>43362</v>
      </c>
      <c r="N187">
        <f>IF(statek[[#This Row],[Z/W]]="Z",N186-statek[[#This Row],[ile ton]]*statek[[#This Row],[cena za tone w talarach]],N186+statek[[#This Row],[ile ton]]*statek[[#This Row],[cena za tone w talarach]])</f>
        <v>550983</v>
      </c>
      <c r="O187">
        <f>IF(statek[[#This Row],[Z/W]]="Z",statek[[#This Row],[ile ton]]*statek[[#This Row],[cena za tone w talarach]],0)</f>
        <v>0</v>
      </c>
      <c r="P187" t="str">
        <f>IF(A188&lt;&gt;statek[[#This Row],[data]],statek[[#This Row],[500000]],"")</f>
        <v/>
      </c>
    </row>
    <row r="188" spans="1:16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5"/>
        <v>0</v>
      </c>
      <c r="H188">
        <f>IF(statek[[#This Row],[towar]] = "T1",IF(statek[[#This Row],[Z/W]] = "Z",H187+statek[[#This Row],[ile ton]],H187-statek[[#This Row],[ile ton]]),H187)</f>
        <v>71</v>
      </c>
      <c r="I188">
        <f>IF(statek[[#This Row],[towar]] = "T2",IF(statek[[#This Row],[Z/W]] = "Z",I187+statek[[#This Row],[ile ton]],I187-statek[[#This Row],[ile ton]]),I187)</f>
        <v>9</v>
      </c>
      <c r="J188">
        <f>IF(statek[[#This Row],[towar]] = "T3",IF(statek[[#This Row],[Z/W]] = "Z",J187+statek[[#This Row],[ile ton]],J187-statek[[#This Row],[ile ton]]),J187)</f>
        <v>4</v>
      </c>
      <c r="K188">
        <f>IF(statek[[#This Row],[towar]] = "T4",IF(statek[[#This Row],[Z/W]] = "Z",K187+statek[[#This Row],[ile ton]],K187-statek[[#This Row],[ile ton]]),K187)</f>
        <v>0</v>
      </c>
      <c r="L188">
        <f>IF(statek[[#This Row],[towar]] = "T5",IF(statek[[#This Row],[Z/W]] = "Z",L187+statek[[#This Row],[ile ton]],L187-statek[[#This Row],[ile ton]]),L187)</f>
        <v>0</v>
      </c>
      <c r="M188" s="9">
        <f t="shared" si="4"/>
        <v>43362</v>
      </c>
      <c r="N188">
        <f>IF(statek[[#This Row],[Z/W]]="Z",N187-statek[[#This Row],[ile ton]]*statek[[#This Row],[cena za tone w talarach]],N187+statek[[#This Row],[ile ton]]*statek[[#This Row],[cena za tone w talarach]])</f>
        <v>550767</v>
      </c>
      <c r="O188">
        <f>IF(statek[[#This Row],[Z/W]]="Z",statek[[#This Row],[ile ton]]*statek[[#This Row],[cena za tone w talarach]],0)</f>
        <v>216</v>
      </c>
      <c r="P188" t="str">
        <f>IF(A189&lt;&gt;statek[[#This Row],[data]],statek[[#This Row],[500000]],"")</f>
        <v/>
      </c>
    </row>
    <row r="189" spans="1:16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5"/>
        <v>0</v>
      </c>
      <c r="H189">
        <f>IF(statek[[#This Row],[towar]] = "T1",IF(statek[[#This Row],[Z/W]] = "Z",H188+statek[[#This Row],[ile ton]],H188-statek[[#This Row],[ile ton]]),H188)</f>
        <v>71</v>
      </c>
      <c r="I189">
        <f>IF(statek[[#This Row],[towar]] = "T2",IF(statek[[#This Row],[Z/W]] = "Z",I188+statek[[#This Row],[ile ton]],I188-statek[[#This Row],[ile ton]]),I188)</f>
        <v>45</v>
      </c>
      <c r="J189">
        <f>IF(statek[[#This Row],[towar]] = "T3",IF(statek[[#This Row],[Z/W]] = "Z",J188+statek[[#This Row],[ile ton]],J188-statek[[#This Row],[ile ton]]),J188)</f>
        <v>4</v>
      </c>
      <c r="K189">
        <f>IF(statek[[#This Row],[towar]] = "T4",IF(statek[[#This Row],[Z/W]] = "Z",K188+statek[[#This Row],[ile ton]],K188-statek[[#This Row],[ile ton]]),K188)</f>
        <v>0</v>
      </c>
      <c r="L189">
        <f>IF(statek[[#This Row],[towar]] = "T5",IF(statek[[#This Row],[Z/W]] = "Z",L188+statek[[#This Row],[ile ton]],L188-statek[[#This Row],[ile ton]]),L188)</f>
        <v>0</v>
      </c>
      <c r="M189" s="9">
        <f t="shared" si="4"/>
        <v>43362</v>
      </c>
      <c r="N189">
        <f>IF(statek[[#This Row],[Z/W]]="Z",N188-statek[[#This Row],[ile ton]]*statek[[#This Row],[cena za tone w talarach]],N188+statek[[#This Row],[ile ton]]*statek[[#This Row],[cena za tone w talarach]])</f>
        <v>549831</v>
      </c>
      <c r="O189">
        <f>IF(statek[[#This Row],[Z/W]]="Z",statek[[#This Row],[ile ton]]*statek[[#This Row],[cena za tone w talarach]],0)</f>
        <v>936</v>
      </c>
      <c r="P189" t="str">
        <f>IF(A190&lt;&gt;statek[[#This Row],[data]],statek[[#This Row],[500000]],"")</f>
        <v/>
      </c>
    </row>
    <row r="190" spans="1:16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5"/>
        <v>18</v>
      </c>
      <c r="H190">
        <f>IF(statek[[#This Row],[towar]] = "T1",IF(statek[[#This Row],[Z/W]] = "Z",H189+statek[[#This Row],[ile ton]],H189-statek[[#This Row],[ile ton]]),H189)</f>
        <v>71</v>
      </c>
      <c r="I190">
        <f>IF(statek[[#This Row],[towar]] = "T2",IF(statek[[#This Row],[Z/W]] = "Z",I189+statek[[#This Row],[ile ton]],I189-statek[[#This Row],[ile ton]]),I189)</f>
        <v>45</v>
      </c>
      <c r="J190">
        <f>IF(statek[[#This Row],[towar]] = "T3",IF(statek[[#This Row],[Z/W]] = "Z",J189+statek[[#This Row],[ile ton]],J189-statek[[#This Row],[ile ton]]),J189)</f>
        <v>4</v>
      </c>
      <c r="K190">
        <f>IF(statek[[#This Row],[towar]] = "T4",IF(statek[[#This Row],[Z/W]] = "Z",K189+statek[[#This Row],[ile ton]],K189-statek[[#This Row],[ile ton]]),K189)</f>
        <v>6</v>
      </c>
      <c r="L190">
        <f>IF(statek[[#This Row],[towar]] = "T5",IF(statek[[#This Row],[Z/W]] = "Z",L189+statek[[#This Row],[ile ton]],L189-statek[[#This Row],[ile ton]]),L189)</f>
        <v>0</v>
      </c>
      <c r="M190" s="9">
        <f t="shared" si="4"/>
        <v>43381</v>
      </c>
      <c r="N190">
        <f>IF(statek[[#This Row],[Z/W]]="Z",N189-statek[[#This Row],[ile ton]]*statek[[#This Row],[cena za tone w talarach]],N189+statek[[#This Row],[ile ton]]*statek[[#This Row],[cena za tone w talarach]])</f>
        <v>549423</v>
      </c>
      <c r="O190">
        <f>IF(statek[[#This Row],[Z/W]]="Z",statek[[#This Row],[ile ton]]*statek[[#This Row],[cena za tone w talarach]],0)</f>
        <v>408</v>
      </c>
      <c r="P190">
        <f>IF(A191&lt;&gt;statek[[#This Row],[data]],statek[[#This Row],[500000]],"")</f>
        <v>549423</v>
      </c>
    </row>
    <row r="191" spans="1:16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5"/>
        <v>0</v>
      </c>
      <c r="H191">
        <f>IF(statek[[#This Row],[towar]] = "T1",IF(statek[[#This Row],[Z/W]] = "Z",H190+statek[[#This Row],[ile ton]],H190-statek[[#This Row],[ile ton]]),H190)</f>
        <v>71</v>
      </c>
      <c r="I191">
        <f>IF(statek[[#This Row],[towar]] = "T2",IF(statek[[#This Row],[Z/W]] = "Z",I190+statek[[#This Row],[ile ton]],I190-statek[[#This Row],[ile ton]]),I190)</f>
        <v>0</v>
      </c>
      <c r="J191">
        <f>IF(statek[[#This Row],[towar]] = "T3",IF(statek[[#This Row],[Z/W]] = "Z",J190+statek[[#This Row],[ile ton]],J190-statek[[#This Row],[ile ton]]),J190)</f>
        <v>4</v>
      </c>
      <c r="K191">
        <f>IF(statek[[#This Row],[towar]] = "T4",IF(statek[[#This Row],[Z/W]] = "Z",K190+statek[[#This Row],[ile ton]],K190-statek[[#This Row],[ile ton]]),K190)</f>
        <v>6</v>
      </c>
      <c r="L191">
        <f>IF(statek[[#This Row],[towar]] = "T5",IF(statek[[#This Row],[Z/W]] = "Z",L190+statek[[#This Row],[ile ton]],L190-statek[[#This Row],[ile ton]]),L190)</f>
        <v>0</v>
      </c>
      <c r="M191" s="9">
        <f t="shared" si="4"/>
        <v>43381</v>
      </c>
      <c r="N191">
        <f>IF(statek[[#This Row],[Z/W]]="Z",N190-statek[[#This Row],[ile ton]]*statek[[#This Row],[cena za tone w talarach]],N190+statek[[#This Row],[ile ton]]*statek[[#This Row],[cena za tone w talarach]])</f>
        <v>551043</v>
      </c>
      <c r="O191">
        <f>IF(statek[[#This Row],[Z/W]]="Z",statek[[#This Row],[ile ton]]*statek[[#This Row],[cena za tone w talarach]],0)</f>
        <v>0</v>
      </c>
      <c r="P191" t="str">
        <f>IF(A192&lt;&gt;statek[[#This Row],[data]],statek[[#This Row],[500000]],"")</f>
        <v/>
      </c>
    </row>
    <row r="192" spans="1:16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5"/>
        <v>0</v>
      </c>
      <c r="H192">
        <f>IF(statek[[#This Row],[towar]] = "T1",IF(statek[[#This Row],[Z/W]] = "Z",H191+statek[[#This Row],[ile ton]],H191-statek[[#This Row],[ile ton]]),H191)</f>
        <v>89</v>
      </c>
      <c r="I192">
        <f>IF(statek[[#This Row],[towar]] = "T2",IF(statek[[#This Row],[Z/W]] = "Z",I191+statek[[#This Row],[ile ton]],I191-statek[[#This Row],[ile ton]]),I191)</f>
        <v>0</v>
      </c>
      <c r="J192">
        <f>IF(statek[[#This Row],[towar]] = "T3",IF(statek[[#This Row],[Z/W]] = "Z",J191+statek[[#This Row],[ile ton]],J191-statek[[#This Row],[ile ton]]),J191)</f>
        <v>4</v>
      </c>
      <c r="K192">
        <f>IF(statek[[#This Row],[towar]] = "T4",IF(statek[[#This Row],[Z/W]] = "Z",K191+statek[[#This Row],[ile ton]],K191-statek[[#This Row],[ile ton]]),K191)</f>
        <v>6</v>
      </c>
      <c r="L192">
        <f>IF(statek[[#This Row],[towar]] = "T5",IF(statek[[#This Row],[Z/W]] = "Z",L191+statek[[#This Row],[ile ton]],L191-statek[[#This Row],[ile ton]]),L191)</f>
        <v>0</v>
      </c>
      <c r="M192" s="9">
        <f t="shared" si="4"/>
        <v>43381</v>
      </c>
      <c r="N192">
        <f>IF(statek[[#This Row],[Z/W]]="Z",N191-statek[[#This Row],[ile ton]]*statek[[#This Row],[cena za tone w talarach]],N191+statek[[#This Row],[ile ton]]*statek[[#This Row],[cena za tone w talarach]])</f>
        <v>550899</v>
      </c>
      <c r="O192">
        <f>IF(statek[[#This Row],[Z/W]]="Z",statek[[#This Row],[ile ton]]*statek[[#This Row],[cena za tone w talarach]],0)</f>
        <v>144</v>
      </c>
      <c r="P192" t="str">
        <f>IF(A193&lt;&gt;statek[[#This Row],[data]],statek[[#This Row],[500000]],"")</f>
        <v/>
      </c>
    </row>
    <row r="193" spans="1:16" s="14" customFormat="1" x14ac:dyDescent="0.25">
      <c r="A193" s="13">
        <v>43381</v>
      </c>
      <c r="B193" s="14" t="s">
        <v>15</v>
      </c>
      <c r="C193" s="14" t="s">
        <v>9</v>
      </c>
      <c r="D193" s="14" t="s">
        <v>8</v>
      </c>
      <c r="E193" s="14">
        <v>20</v>
      </c>
      <c r="F193" s="14">
        <v>41</v>
      </c>
      <c r="G193" s="14">
        <f t="shared" si="5"/>
        <v>25</v>
      </c>
      <c r="H193" s="14">
        <f>IF(statek[[#This Row],[towar]] = "T1",IF(statek[[#This Row],[Z/W]] = "Z",H192+statek[[#This Row],[ile ton]],H192-statek[[#This Row],[ile ton]]),H192)</f>
        <v>89</v>
      </c>
      <c r="I193" s="14">
        <f>IF(statek[[#This Row],[towar]] = "T2",IF(statek[[#This Row],[Z/W]] = "Z",I192+statek[[#This Row],[ile ton]],I192-statek[[#This Row],[ile ton]]),I192)</f>
        <v>0</v>
      </c>
      <c r="J193" s="14">
        <f>IF(statek[[#This Row],[towar]] = "T3",IF(statek[[#This Row],[Z/W]] = "Z",J192+statek[[#This Row],[ile ton]],J192-statek[[#This Row],[ile ton]]),J192)</f>
        <v>4</v>
      </c>
      <c r="K193" s="14">
        <f>IF(statek[[#This Row],[towar]] = "T4",IF(statek[[#This Row],[Z/W]] = "Z",K192+statek[[#This Row],[ile ton]],K192-statek[[#This Row],[ile ton]]),K192)</f>
        <v>6</v>
      </c>
      <c r="L193" s="14">
        <f>IF(statek[[#This Row],[towar]] = "T5",IF(statek[[#This Row],[Z/W]] = "Z",L192+statek[[#This Row],[ile ton]],L192-statek[[#This Row],[ile ton]]),L192)</f>
        <v>20</v>
      </c>
      <c r="M193" s="15">
        <f t="shared" si="4"/>
        <v>43407</v>
      </c>
      <c r="N193" s="14">
        <f>IF(statek[[#This Row],[Z/W]]="Z",N192-statek[[#This Row],[ile ton]]*statek[[#This Row],[cena za tone w talarach]],N192+statek[[#This Row],[ile ton]]*statek[[#This Row],[cena za tone w talarach]])</f>
        <v>550079</v>
      </c>
      <c r="O193" s="14">
        <f>IF(statek[[#This Row],[Z/W]]="Z",statek[[#This Row],[ile ton]]*statek[[#This Row],[cena za tone w talarach]],0)</f>
        <v>820</v>
      </c>
      <c r="P193" s="14">
        <f>IF(A194&lt;&gt;statek[[#This Row],[data]],statek[[#This Row],[500000]],"")</f>
        <v>550079</v>
      </c>
    </row>
    <row r="194" spans="1:16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5"/>
        <v>0</v>
      </c>
      <c r="H194">
        <f>IF(statek[[#This Row],[towar]] = "T1",IF(statek[[#This Row],[Z/W]] = "Z",H193+statek[[#This Row],[ile ton]],H193-statek[[#This Row],[ile ton]]),H193)</f>
        <v>89</v>
      </c>
      <c r="I194">
        <f>IF(statek[[#This Row],[towar]] = "T2",IF(statek[[#This Row],[Z/W]] = "Z",I193+statek[[#This Row],[ile ton]],I193-statek[[#This Row],[ile ton]]),I193)</f>
        <v>0</v>
      </c>
      <c r="J194">
        <f>IF(statek[[#This Row],[towar]] = "T3",IF(statek[[#This Row],[Z/W]] = "Z",J193+statek[[#This Row],[ile ton]],J193-statek[[#This Row],[ile ton]]),J193)</f>
        <v>0</v>
      </c>
      <c r="K194">
        <f>IF(statek[[#This Row],[towar]] = "T4",IF(statek[[#This Row],[Z/W]] = "Z",K193+statek[[#This Row],[ile ton]],K193-statek[[#This Row],[ile ton]]),K193)</f>
        <v>6</v>
      </c>
      <c r="L194">
        <f>IF(statek[[#This Row],[towar]] = "T5",IF(statek[[#This Row],[Z/W]] = "Z",L193+statek[[#This Row],[ile ton]],L193-statek[[#This Row],[ile ton]]),L193)</f>
        <v>20</v>
      </c>
      <c r="M194" s="9">
        <f t="shared" ref="M194:M203" si="6">A195</f>
        <v>43407</v>
      </c>
      <c r="N194">
        <f>IF(statek[[#This Row],[Z/W]]="Z",N193-statek[[#This Row],[ile ton]]*statek[[#This Row],[cena za tone w talarach]],N193+statek[[#This Row],[ile ton]]*statek[[#This Row],[cena za tone w talarach]])</f>
        <v>550207</v>
      </c>
      <c r="O194">
        <f>IF(statek[[#This Row],[Z/W]]="Z",statek[[#This Row],[ile ton]]*statek[[#This Row],[cena za tone w talarach]],0)</f>
        <v>0</v>
      </c>
      <c r="P194" t="str">
        <f>IF(A195&lt;&gt;statek[[#This Row],[data]],statek[[#This Row],[500000]],"")</f>
        <v/>
      </c>
    </row>
    <row r="195" spans="1:16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ref="G195:G203" si="7">IF(A196-A195-1 = -1,0,A196-A195-1)</f>
        <v>20</v>
      </c>
      <c r="H195">
        <f>IF(statek[[#This Row],[towar]] = "T1",IF(statek[[#This Row],[Z/W]] = "Z",H194+statek[[#This Row],[ile ton]],H194-statek[[#This Row],[ile ton]]),H194)</f>
        <v>89</v>
      </c>
      <c r="I195">
        <f>IF(statek[[#This Row],[towar]] = "T2",IF(statek[[#This Row],[Z/W]] = "Z",I194+statek[[#This Row],[ile ton]],I194-statek[[#This Row],[ile ton]]),I194)</f>
        <v>0</v>
      </c>
      <c r="J195">
        <f>IF(statek[[#This Row],[towar]] = "T3",IF(statek[[#This Row],[Z/W]] = "Z",J194+statek[[#This Row],[ile ton]],J194-statek[[#This Row],[ile ton]]),J194)</f>
        <v>0</v>
      </c>
      <c r="K195">
        <f>IF(statek[[#This Row],[towar]] = "T4",IF(statek[[#This Row],[Z/W]] = "Z",K194+statek[[#This Row],[ile ton]],K194-statek[[#This Row],[ile ton]]),K194)</f>
        <v>6</v>
      </c>
      <c r="L195">
        <f>IF(statek[[#This Row],[towar]] = "T5",IF(statek[[#This Row],[Z/W]] = "Z",L194+statek[[#This Row],[ile ton]],L194-statek[[#This Row],[ile ton]]),L194)</f>
        <v>68</v>
      </c>
      <c r="M195" s="9">
        <f t="shared" si="6"/>
        <v>43428</v>
      </c>
      <c r="N195">
        <f>IF(statek[[#This Row],[Z/W]]="Z",N194-statek[[#This Row],[ile ton]]*statek[[#This Row],[cena za tone w talarach]],N194+statek[[#This Row],[ile ton]]*statek[[#This Row],[cena za tone w talarach]])</f>
        <v>548431</v>
      </c>
      <c r="O195">
        <f>IF(statek[[#This Row],[Z/W]]="Z",statek[[#This Row],[ile ton]]*statek[[#This Row],[cena za tone w talarach]],0)</f>
        <v>1776</v>
      </c>
      <c r="P195">
        <f>IF(A196&lt;&gt;statek[[#This Row],[data]],statek[[#This Row],[500000]],"")</f>
        <v>548431</v>
      </c>
    </row>
    <row r="196" spans="1:16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7"/>
        <v>0</v>
      </c>
      <c r="H196">
        <f>IF(statek[[#This Row],[towar]] = "T1",IF(statek[[#This Row],[Z/W]] = "Z",H195+statek[[#This Row],[ile ton]],H195-statek[[#This Row],[ile ton]]),H195)</f>
        <v>89</v>
      </c>
      <c r="I196">
        <f>IF(statek[[#This Row],[towar]] = "T2",IF(statek[[#This Row],[Z/W]] = "Z",I195+statek[[#This Row],[ile ton]],I195-statek[[#This Row],[ile ton]]),I195)</f>
        <v>0</v>
      </c>
      <c r="J196">
        <f>IF(statek[[#This Row],[towar]] = "T3",IF(statek[[#This Row],[Z/W]] = "Z",J195+statek[[#This Row],[ile ton]],J195-statek[[#This Row],[ile ton]]),J195)</f>
        <v>0</v>
      </c>
      <c r="K196">
        <f>IF(statek[[#This Row],[towar]] = "T4",IF(statek[[#This Row],[Z/W]] = "Z",K195+statek[[#This Row],[ile ton]],K195-statek[[#This Row],[ile ton]]),K195)</f>
        <v>6</v>
      </c>
      <c r="L196">
        <f>IF(statek[[#This Row],[towar]] = "T5",IF(statek[[#This Row],[Z/W]] = "Z",L195+statek[[#This Row],[ile ton]],L195-statek[[#This Row],[ile ton]]),L195)</f>
        <v>4</v>
      </c>
      <c r="M196" s="9">
        <f t="shared" si="6"/>
        <v>43428</v>
      </c>
      <c r="N196">
        <f>IF(statek[[#This Row],[Z/W]]="Z",N195-statek[[#This Row],[ile ton]]*statek[[#This Row],[cena za tone w talarach]],N195+statek[[#This Row],[ile ton]]*statek[[#This Row],[cena za tone w talarach]])</f>
        <v>552335</v>
      </c>
      <c r="O196">
        <f>IF(statek[[#This Row],[Z/W]]="Z",statek[[#This Row],[ile ton]]*statek[[#This Row],[cena za tone w talarach]],0)</f>
        <v>0</v>
      </c>
      <c r="P196" t="str">
        <f>IF(A197&lt;&gt;statek[[#This Row],[data]],statek[[#This Row],[500000]],"")</f>
        <v/>
      </c>
    </row>
    <row r="197" spans="1:16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7"/>
        <v>0</v>
      </c>
      <c r="H197">
        <f>IF(statek[[#This Row],[towar]] = "T1",IF(statek[[#This Row],[Z/W]] = "Z",H196+statek[[#This Row],[ile ton]],H196-statek[[#This Row],[ile ton]]),H196)</f>
        <v>89</v>
      </c>
      <c r="I197">
        <f>IF(statek[[#This Row],[towar]] = "T2",IF(statek[[#This Row],[Z/W]] = "Z",I196+statek[[#This Row],[ile ton]],I196-statek[[#This Row],[ile ton]]),I196)</f>
        <v>0</v>
      </c>
      <c r="J197">
        <f>IF(statek[[#This Row],[towar]] = "T3",IF(statek[[#This Row],[Z/W]] = "Z",J196+statek[[#This Row],[ile ton]],J196-statek[[#This Row],[ile ton]]),J196)</f>
        <v>0</v>
      </c>
      <c r="K197">
        <f>IF(statek[[#This Row],[towar]] = "T4",IF(statek[[#This Row],[Z/W]] = "Z",K196+statek[[#This Row],[ile ton]],K196-statek[[#This Row],[ile ton]]),K196)</f>
        <v>49</v>
      </c>
      <c r="L197">
        <f>IF(statek[[#This Row],[towar]] = "T5",IF(statek[[#This Row],[Z/W]] = "Z",L196+statek[[#This Row],[ile ton]],L196-statek[[#This Row],[ile ton]]),L196)</f>
        <v>4</v>
      </c>
      <c r="M197" s="9">
        <f t="shared" si="6"/>
        <v>43428</v>
      </c>
      <c r="N197">
        <f>IF(statek[[#This Row],[Z/W]]="Z",N196-statek[[#This Row],[ile ton]]*statek[[#This Row],[cena za tone w talarach]],N196+statek[[#This Row],[ile ton]]*statek[[#This Row],[cena za tone w talarach]])</f>
        <v>549626</v>
      </c>
      <c r="O197">
        <f>IF(statek[[#This Row],[Z/W]]="Z",statek[[#This Row],[ile ton]]*statek[[#This Row],[cena za tone w talarach]],0)</f>
        <v>2709</v>
      </c>
      <c r="P197" t="str">
        <f>IF(A198&lt;&gt;statek[[#This Row],[data]],statek[[#This Row],[500000]],"")</f>
        <v/>
      </c>
    </row>
    <row r="198" spans="1:16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7"/>
        <v>23</v>
      </c>
      <c r="H198">
        <f>IF(statek[[#This Row],[towar]] = "T1",IF(statek[[#This Row],[Z/W]] = "Z",H197+statek[[#This Row],[ile ton]],H197-statek[[#This Row],[ile ton]]),H197)</f>
        <v>89</v>
      </c>
      <c r="I198">
        <f>IF(statek[[#This Row],[towar]] = "T2",IF(statek[[#This Row],[Z/W]] = "Z",I197+statek[[#This Row],[ile ton]],I197-statek[[#This Row],[ile ton]]),I197)</f>
        <v>24</v>
      </c>
      <c r="J198">
        <f>IF(statek[[#This Row],[towar]] = "T3",IF(statek[[#This Row],[Z/W]] = "Z",J197+statek[[#This Row],[ile ton]],J197-statek[[#This Row],[ile ton]]),J197)</f>
        <v>0</v>
      </c>
      <c r="K198">
        <f>IF(statek[[#This Row],[towar]] = "T4",IF(statek[[#This Row],[Z/W]] = "Z",K197+statek[[#This Row],[ile ton]],K197-statek[[#This Row],[ile ton]]),K197)</f>
        <v>49</v>
      </c>
      <c r="L198">
        <f>IF(statek[[#This Row],[towar]] = "T5",IF(statek[[#This Row],[Z/W]] = "Z",L197+statek[[#This Row],[ile ton]],L197-statek[[#This Row],[ile ton]]),L197)</f>
        <v>4</v>
      </c>
      <c r="M198" s="9">
        <f t="shared" si="6"/>
        <v>43452</v>
      </c>
      <c r="N198">
        <f>IF(statek[[#This Row],[Z/W]]="Z",N197-statek[[#This Row],[ile ton]]*statek[[#This Row],[cena za tone w talarach]],N197+statek[[#This Row],[ile ton]]*statek[[#This Row],[cena za tone w talarach]])</f>
        <v>549050</v>
      </c>
      <c r="O198">
        <f>IF(statek[[#This Row],[Z/W]]="Z",statek[[#This Row],[ile ton]]*statek[[#This Row],[cena za tone w talarach]],0)</f>
        <v>576</v>
      </c>
      <c r="P198">
        <f>IF(A199&lt;&gt;statek[[#This Row],[data]],statek[[#This Row],[500000]],"")</f>
        <v>549050</v>
      </c>
    </row>
    <row r="199" spans="1:16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7"/>
        <v>0</v>
      </c>
      <c r="H199">
        <f>IF(statek[[#This Row],[towar]] = "T1",IF(statek[[#This Row],[Z/W]] = "Z",H198+statek[[#This Row],[ile ton]],H198-statek[[#This Row],[ile ton]]),H198)</f>
        <v>89</v>
      </c>
      <c r="I199">
        <f>IF(statek[[#This Row],[towar]] = "T2",IF(statek[[#This Row],[Z/W]] = "Z",I198+statek[[#This Row],[ile ton]],I198-statek[[#This Row],[ile ton]]),I198)</f>
        <v>24</v>
      </c>
      <c r="J199">
        <f>IF(statek[[#This Row],[towar]] = "T3",IF(statek[[#This Row],[Z/W]] = "Z",J198+statek[[#This Row],[ile ton]],J198-statek[[#This Row],[ile ton]]),J198)</f>
        <v>0</v>
      </c>
      <c r="K199">
        <f>IF(statek[[#This Row],[towar]] = "T4",IF(statek[[#This Row],[Z/W]] = "Z",K198+statek[[#This Row],[ile ton]],K198-statek[[#This Row],[ile ton]]),K198)</f>
        <v>49</v>
      </c>
      <c r="L199">
        <f>IF(statek[[#This Row],[towar]] = "T5",IF(statek[[#This Row],[Z/W]] = "Z",L198+statek[[#This Row],[ile ton]],L198-statek[[#This Row],[ile ton]]),L198)</f>
        <v>0</v>
      </c>
      <c r="M199" s="9">
        <f t="shared" si="6"/>
        <v>43452</v>
      </c>
      <c r="N199">
        <f>IF(statek[[#This Row],[Z/W]]="Z",N198-statek[[#This Row],[ile ton]]*statek[[#This Row],[cena za tone w talarach]],N198+statek[[#This Row],[ile ton]]*statek[[#This Row],[cena za tone w talarach]])</f>
        <v>549298</v>
      </c>
      <c r="O199">
        <f>IF(statek[[#This Row],[Z/W]]="Z",statek[[#This Row],[ile ton]]*statek[[#This Row],[cena za tone w talarach]],0)</f>
        <v>0</v>
      </c>
      <c r="P199" t="str">
        <f>IF(A200&lt;&gt;statek[[#This Row],[data]],statek[[#This Row],[500000]],"")</f>
        <v/>
      </c>
    </row>
    <row r="200" spans="1:16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7"/>
        <v>0</v>
      </c>
      <c r="H200">
        <f>IF(statek[[#This Row],[towar]] = "T1",IF(statek[[#This Row],[Z/W]] = "Z",H199+statek[[#This Row],[ile ton]],H199-statek[[#This Row],[ile ton]]),H199)</f>
        <v>89</v>
      </c>
      <c r="I200">
        <f>IF(statek[[#This Row],[towar]] = "T2",IF(statek[[#This Row],[Z/W]] = "Z",I199+statek[[#This Row],[ile ton]],I199-statek[[#This Row],[ile ton]]),I199)</f>
        <v>24</v>
      </c>
      <c r="J200">
        <f>IF(statek[[#This Row],[towar]] = "T3",IF(statek[[#This Row],[Z/W]] = "Z",J199+statek[[#This Row],[ile ton]],J199-statek[[#This Row],[ile ton]]),J199)</f>
        <v>35</v>
      </c>
      <c r="K200">
        <f>IF(statek[[#This Row],[towar]] = "T4",IF(statek[[#This Row],[Z/W]] = "Z",K199+statek[[#This Row],[ile ton]],K199-statek[[#This Row],[ile ton]]),K199)</f>
        <v>49</v>
      </c>
      <c r="L200">
        <f>IF(statek[[#This Row],[towar]] = "T5",IF(statek[[#This Row],[Z/W]] = "Z",L199+statek[[#This Row],[ile ton]],L199-statek[[#This Row],[ile ton]]),L199)</f>
        <v>0</v>
      </c>
      <c r="M200" s="9">
        <f t="shared" si="6"/>
        <v>43452</v>
      </c>
      <c r="N200">
        <f>IF(statek[[#This Row],[Z/W]]="Z",N199-statek[[#This Row],[ile ton]]*statek[[#This Row],[cena za tone w talarach]],N199+statek[[#This Row],[ile ton]]*statek[[#This Row],[cena za tone w talarach]])</f>
        <v>548633</v>
      </c>
      <c r="O200">
        <f>IF(statek[[#This Row],[Z/W]]="Z",statek[[#This Row],[ile ton]]*statek[[#This Row],[cena za tone w talarach]],0)</f>
        <v>665</v>
      </c>
      <c r="P200" t="str">
        <f>IF(A201&lt;&gt;statek[[#This Row],[data]],statek[[#This Row],[500000]],"")</f>
        <v/>
      </c>
    </row>
    <row r="201" spans="1:16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7"/>
        <v>0</v>
      </c>
      <c r="H201">
        <f>IF(statek[[#This Row],[towar]] = "T1",IF(statek[[#This Row],[Z/W]] = "Z",H200+statek[[#This Row],[ile ton]],H200-statek[[#This Row],[ile ton]]),H200)</f>
        <v>130</v>
      </c>
      <c r="I201">
        <f>IF(statek[[#This Row],[towar]] = "T2",IF(statek[[#This Row],[Z/W]] = "Z",I200+statek[[#This Row],[ile ton]],I200-statek[[#This Row],[ile ton]]),I200)</f>
        <v>24</v>
      </c>
      <c r="J201">
        <f>IF(statek[[#This Row],[towar]] = "T3",IF(statek[[#This Row],[Z/W]] = "Z",J200+statek[[#This Row],[ile ton]],J200-statek[[#This Row],[ile ton]]),J200)</f>
        <v>35</v>
      </c>
      <c r="K201">
        <f>IF(statek[[#This Row],[towar]] = "T4",IF(statek[[#This Row],[Z/W]] = "Z",K200+statek[[#This Row],[ile ton]],K200-statek[[#This Row],[ile ton]]),K200)</f>
        <v>49</v>
      </c>
      <c r="L201">
        <f>IF(statek[[#This Row],[towar]] = "T5",IF(statek[[#This Row],[Z/W]] = "Z",L200+statek[[#This Row],[ile ton]],L200-statek[[#This Row],[ile ton]]),L200)</f>
        <v>0</v>
      </c>
      <c r="M201" s="9">
        <f t="shared" si="6"/>
        <v>43452</v>
      </c>
      <c r="N201">
        <f>IF(statek[[#This Row],[Z/W]]="Z",N200-statek[[#This Row],[ile ton]]*statek[[#This Row],[cena za tone w talarach]],N200+statek[[#This Row],[ile ton]]*statek[[#This Row],[cena za tone w talarach]])</f>
        <v>548305</v>
      </c>
      <c r="O201">
        <f>IF(statek[[#This Row],[Z/W]]="Z",statek[[#This Row],[ile ton]]*statek[[#This Row],[cena za tone w talarach]],0)</f>
        <v>328</v>
      </c>
      <c r="P201" t="str">
        <f>IF(A202&lt;&gt;statek[[#This Row],[data]],statek[[#This Row],[500000]],"")</f>
        <v/>
      </c>
    </row>
    <row r="202" spans="1:16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7"/>
        <v>0</v>
      </c>
      <c r="H202">
        <f>IF(statek[[#This Row],[towar]] = "T1",IF(statek[[#This Row],[Z/W]] = "Z",H201+statek[[#This Row],[ile ton]],H201-statek[[#This Row],[ile ton]]),H201)</f>
        <v>130</v>
      </c>
      <c r="I202">
        <f>IF(statek[[#This Row],[towar]] = "T2",IF(statek[[#This Row],[Z/W]] = "Z",I201+statek[[#This Row],[ile ton]],I201-statek[[#This Row],[ile ton]]),I201)</f>
        <v>24</v>
      </c>
      <c r="J202">
        <f>IF(statek[[#This Row],[towar]] = "T3",IF(statek[[#This Row],[Z/W]] = "Z",J201+statek[[#This Row],[ile ton]],J201-statek[[#This Row],[ile ton]]),J201)</f>
        <v>35</v>
      </c>
      <c r="K202">
        <f>IF(statek[[#This Row],[towar]] = "T4",IF(statek[[#This Row],[Z/W]] = "Z",K201+statek[[#This Row],[ile ton]],K201-statek[[#This Row],[ile ton]]),K201)</f>
        <v>72</v>
      </c>
      <c r="L202">
        <f>IF(statek[[#This Row],[towar]] = "T5",IF(statek[[#This Row],[Z/W]] = "Z",L201+statek[[#This Row],[ile ton]],L201-statek[[#This Row],[ile ton]]),L201)</f>
        <v>0</v>
      </c>
      <c r="M202" s="9">
        <f t="shared" si="6"/>
        <v>43452</v>
      </c>
      <c r="N202">
        <f>IF(statek[[#This Row],[Z/W]]="Z",N201-statek[[#This Row],[ile ton]]*statek[[#This Row],[cena za tone w talarach]],N201+statek[[#This Row],[ile ton]]*statek[[#This Row],[cena za tone w talarach]])</f>
        <v>546902</v>
      </c>
      <c r="O202">
        <f>IF(statek[[#This Row],[Z/W]]="Z",statek[[#This Row],[ile ton]]*statek[[#This Row],[cena za tone w talarach]],0)</f>
        <v>1403</v>
      </c>
      <c r="P202" t="str">
        <f>IF(A203&lt;&gt;statek[[#This Row],[data]],statek[[#This Row],[500000]],"")</f>
        <v/>
      </c>
    </row>
    <row r="203" spans="1:16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7"/>
        <v>-43453</v>
      </c>
      <c r="H203">
        <f>IF(statek[[#This Row],[towar]] = "T1",IF(statek[[#This Row],[Z/W]] = "Z",H202+statek[[#This Row],[ile ton]],H202-statek[[#This Row],[ile ton]]),H202)</f>
        <v>130</v>
      </c>
      <c r="I203">
        <f>IF(statek[[#This Row],[towar]] = "T2",IF(statek[[#This Row],[Z/W]] = "Z",I202+statek[[#This Row],[ile ton]],I202-statek[[#This Row],[ile ton]]),I202)</f>
        <v>70</v>
      </c>
      <c r="J203">
        <f>IF(statek[[#This Row],[towar]] = "T3",IF(statek[[#This Row],[Z/W]] = "Z",J202+statek[[#This Row],[ile ton]],J202-statek[[#This Row],[ile ton]]),J202)</f>
        <v>35</v>
      </c>
      <c r="K203">
        <f>IF(statek[[#This Row],[towar]] = "T4",IF(statek[[#This Row],[Z/W]] = "Z",K202+statek[[#This Row],[ile ton]],K202-statek[[#This Row],[ile ton]]),K202)</f>
        <v>72</v>
      </c>
      <c r="L203">
        <f>IF(statek[[#This Row],[towar]] = "T5",IF(statek[[#This Row],[Z/W]] = "Z",L202+statek[[#This Row],[ile ton]],L202-statek[[#This Row],[ile ton]]),L202)</f>
        <v>0</v>
      </c>
      <c r="M203" s="9">
        <f t="shared" si="6"/>
        <v>0</v>
      </c>
      <c r="N203">
        <f>IF(statek[[#This Row],[Z/W]]="Z",N202-statek[[#This Row],[ile ton]]*statek[[#This Row],[cena za tone w talarach]],N202+statek[[#This Row],[ile ton]]*statek[[#This Row],[cena za tone w talarach]])</f>
        <v>545844</v>
      </c>
      <c r="O203">
        <f>IF(statek[[#This Row],[Z/W]]="Z",statek[[#This Row],[ile ton]]*statek[[#This Row],[cena za tone w talarach]],0)</f>
        <v>1058</v>
      </c>
      <c r="P203">
        <f>IF(A204&lt;&gt;statek[[#This Row],[data]],statek[[#This Row],[500000]],"")</f>
        <v>545844</v>
      </c>
    </row>
    <row r="204" spans="1:16" x14ac:dyDescent="0.25">
      <c r="A204" s="1"/>
      <c r="O204">
        <f>SUM(O2:O203)</f>
        <v>120873</v>
      </c>
    </row>
  </sheetData>
  <phoneticPr fontId="1" type="noConversion"/>
  <conditionalFormatting sqref="A2:O203">
    <cfRule type="cellIs" dxfId="2" priority="3" operator="equal">
      <formula>$V$3</formula>
    </cfRule>
  </conditionalFormatting>
  <conditionalFormatting sqref="V3">
    <cfRule type="cellIs" dxfId="1" priority="2" operator="equal">
      <formula>552335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8A56-1943-4B8D-A2D4-26B5E43A763F}">
  <dimension ref="A1:E16"/>
  <sheetViews>
    <sheetView tabSelected="1" workbookViewId="0">
      <selection activeCell="B16" sqref="B16"/>
    </sheetView>
  </sheetViews>
  <sheetFormatPr defaultRowHeight="15" x14ac:dyDescent="0.25"/>
  <cols>
    <col min="1" max="1" width="40.28515625" bestFit="1" customWidth="1"/>
    <col min="2" max="3" width="12" customWidth="1"/>
  </cols>
  <sheetData>
    <row r="1" spans="1:5" x14ac:dyDescent="0.25">
      <c r="A1" t="s">
        <v>27</v>
      </c>
    </row>
    <row r="2" spans="1:5" x14ac:dyDescent="0.25">
      <c r="A2" s="3" t="s">
        <v>2</v>
      </c>
      <c r="B2" t="s">
        <v>28</v>
      </c>
      <c r="C2" t="s">
        <v>29</v>
      </c>
    </row>
    <row r="3" spans="1:5" x14ac:dyDescent="0.25">
      <c r="A3" s="3" t="s">
        <v>7</v>
      </c>
      <c r="B3">
        <v>1738</v>
      </c>
      <c r="C3">
        <v>45</v>
      </c>
    </row>
    <row r="5" spans="1:5" x14ac:dyDescent="0.25">
      <c r="A5" t="s">
        <v>33</v>
      </c>
    </row>
    <row r="6" spans="1:5" x14ac:dyDescent="0.25">
      <c r="A6" t="s">
        <v>34</v>
      </c>
    </row>
    <row r="8" spans="1:5" x14ac:dyDescent="0.25">
      <c r="A8" t="s">
        <v>35</v>
      </c>
      <c r="B8" t="s">
        <v>36</v>
      </c>
      <c r="C8" t="s">
        <v>37</v>
      </c>
      <c r="D8" t="s">
        <v>38</v>
      </c>
    </row>
    <row r="9" spans="1:5" x14ac:dyDescent="0.25">
      <c r="A9" s="6">
        <v>42401</v>
      </c>
      <c r="B9" t="s">
        <v>11</v>
      </c>
      <c r="C9">
        <v>47</v>
      </c>
      <c r="D9" t="s">
        <v>7</v>
      </c>
      <c r="E9">
        <v>24</v>
      </c>
    </row>
    <row r="10" spans="1:5" x14ac:dyDescent="0.25">
      <c r="A10" s="6">
        <v>43313</v>
      </c>
      <c r="B10" t="s">
        <v>9</v>
      </c>
      <c r="C10">
        <v>125</v>
      </c>
      <c r="D10" t="s">
        <v>10</v>
      </c>
      <c r="E10">
        <v>3</v>
      </c>
    </row>
    <row r="12" spans="1:5" x14ac:dyDescent="0.25">
      <c r="A12" t="s">
        <v>45</v>
      </c>
      <c r="B12" t="s">
        <v>47</v>
      </c>
      <c r="C12" t="s">
        <v>0</v>
      </c>
    </row>
    <row r="13" spans="1:5" x14ac:dyDescent="0.25">
      <c r="A13" t="s">
        <v>46</v>
      </c>
      <c r="B13">
        <v>545844</v>
      </c>
    </row>
    <row r="14" spans="1:5" x14ac:dyDescent="0.25">
      <c r="A14" t="s">
        <v>48</v>
      </c>
      <c r="B14">
        <v>550079</v>
      </c>
      <c r="C14" s="16">
        <v>43381</v>
      </c>
    </row>
    <row r="15" spans="1:5" x14ac:dyDescent="0.25">
      <c r="A15" t="s">
        <v>54</v>
      </c>
    </row>
    <row r="16" spans="1:5" x14ac:dyDescent="0.25">
      <c r="A16" t="s">
        <v>53</v>
      </c>
      <c r="B16" s="17">
        <v>6399</v>
      </c>
    </row>
  </sheetData>
  <conditionalFormatting sqref="C14">
    <cfRule type="cellIs" dxfId="0" priority="1" operator="equal">
      <formula>$R$3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82DC-C6D2-4780-982D-A5A6919C56F2}">
  <dimension ref="A3:B9"/>
  <sheetViews>
    <sheetView workbookViewId="0">
      <selection activeCell="R26" sqref="R26"/>
    </sheetView>
  </sheetViews>
  <sheetFormatPr defaultRowHeight="15" x14ac:dyDescent="0.25"/>
  <cols>
    <col min="1" max="1" width="17.7109375" bestFit="1" customWidth="1"/>
    <col min="2" max="2" width="13.42578125" bestFit="1" customWidth="1"/>
  </cols>
  <sheetData>
    <row r="3" spans="1:2" x14ac:dyDescent="0.25">
      <c r="A3" s="2" t="s">
        <v>23</v>
      </c>
      <c r="B3" t="s">
        <v>25</v>
      </c>
    </row>
    <row r="4" spans="1:2" x14ac:dyDescent="0.25">
      <c r="A4" s="3" t="s">
        <v>7</v>
      </c>
      <c r="B4">
        <v>1738</v>
      </c>
    </row>
    <row r="5" spans="1:2" x14ac:dyDescent="0.25">
      <c r="A5" s="3" t="s">
        <v>9</v>
      </c>
      <c r="B5">
        <v>1568</v>
      </c>
    </row>
    <row r="6" spans="1:2" x14ac:dyDescent="0.25">
      <c r="A6" s="3" t="s">
        <v>12</v>
      </c>
      <c r="B6">
        <v>1231</v>
      </c>
    </row>
    <row r="7" spans="1:2" x14ac:dyDescent="0.25">
      <c r="A7" s="3" t="s">
        <v>10</v>
      </c>
      <c r="B7">
        <v>1110</v>
      </c>
    </row>
    <row r="8" spans="1:2" x14ac:dyDescent="0.25">
      <c r="A8" s="3" t="s">
        <v>11</v>
      </c>
      <c r="B8">
        <v>896</v>
      </c>
    </row>
    <row r="9" spans="1:2" x14ac:dyDescent="0.25">
      <c r="A9" s="3" t="s">
        <v>24</v>
      </c>
      <c r="B9">
        <v>6543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2 g F e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2 g F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B X l f 3 U X 2 m b A E A A E s C A A A T A B w A R m 9 y b X V s Y X M v U 2 V j d G l v b j E u b S C i G A A o o B Q A A A A A A A A A A A A A A A A A A A A A A A A A A A C N U U 1 L w 0 A Q P V v o f x j i p Y U Q N W g P l h y k V R R U 1 B a E G p E x G X V t s l N 2 J 9 a 0 9 O J f 6 k n w V v q / 3 F o / 0 Y N 7 2 Z n 3 d t 7 M m 7 W U i G I N n e W 9 0 a x W q h V 7 h 4 Z S s I J C f Y g g I 6 l W w J 3 5 s 5 l N 0 / k T O 7 B l H 4 I 2 J 0 V O W m p 7 K q O g x V p c Y m t e e z s + p H 5 y T / G B v m G T o 5 R 9 j I 9 Q C l P G 4 X q 4 H r d R 0 9 X J W R g v m w T y K F 7 d v 2 h T p n I l Z C J v x f O h x V m R a x s 1 f N j V C a d K 3 0 Y b 4 V b o w 2 n B Q h 0 p M 4 q + w u C Y N V 3 W / e W w q 9 4 x 3 s 6 f Z t N h X w H D g N N h O X + x I 9 Z l 7 r K R 4 l y R 5 5 x 0 8 d r V n h j O n d A + Y U r G 1 j 6 t + n D x T u 1 k W S f B D I 2 N x B T f G / W c k n b r Y 5 B y 8 C X Z N a j t w v / S R 7 c c k K 3 9 b y x / P P Z S F H R L c J I E L q a J D 2 N v w E Y + Q K F H e Q O F h 2 h + o b 2 1 8 1 + Y + y c Q 1 g 4 / 0 N L Y D B Y z v R E J a Y Q R L k i C I c j C J y Z 3 P x 9 O 6 t W K 0 n + 7 b r 4 C U E s B A i 0 A F A A C A A g A 2 g F e V w e 8 f 1 2 k A A A A 9 g A A A B I A A A A A A A A A A A A A A A A A A A A A A E N v b m Z p Z y 9 Q Y W N r Y W d l L n h t b F B L A Q I t A B Q A A g A I A N o B X l c P y u m r p A A A A O k A A A A T A A A A A A A A A A A A A A A A A P A A A A B b Q 2 9 u d G V u d F 9 U e X B l c 1 0 u e G 1 s U E s B A i 0 A F A A C A A g A 2 g F e V / d R f a Z s A Q A A S w I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Q o A A A A A A A D T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l U M j M 6 M T Q 6 N T M u M D M 1 O D A 4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1 p t a W V u a W 9 u b y B 0 e X A u e 2 R h d G E s M H 0 m c X V v d D s s J n F 1 b 3 Q 7 U 2 V j d G l v b j E v c 3 R h d G V r L 1 p t a W V u a W 9 u b y B 0 e X A u e 3 B v c n Q s M X 0 m c X V v d D s s J n F 1 b 3 Q 7 U 2 V j d G l v b j E v c 3 R h d G V r L 1 p t a W V u a W 9 u b y B 0 e X A u e 3 R v d 2 F y L D J 9 J n F 1 b 3 Q 7 L C Z x d W 9 0 O 1 N l Y 3 R p b 2 4 x L 3 N 0 Y X R l a y 9 a b W l l b m l v b m 8 g d H l w L n t a L 1 c s M 3 0 m c X V v d D s s J n F 1 b 3 Q 7 U 2 V j d G l v b j E v c 3 R h d G V r L 1 p t a W V u a W 9 u b y B 0 e X A u e 2 l s Z S B 0 b 2 4 s N H 0 m c X V v d D s s J n F 1 b 3 Q 7 U 2 V j d G l v b j E v c 3 R h d G V r L 1 p t a W V u a W 9 u b y B 0 e X A u e 2 N l b m E g e m E g d G 9 u Z S B 3 I H R h b G F y Y W N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v e K Y l B Y 9 S Y / S v K F a + I L m A A A A A A I A A A A A A B B m A A A A A Q A A I A A A A M M D J m 9 O X s c 3 B n 2 c n o v 5 0 q B + L h g 3 5 / u 2 u J 1 O / 8 8 Z v u G X A A A A A A 6 A A A A A A g A A I A A A A N 1 / N P N O D C K a m 9 q o N W C G v L P z A N e G S Y n j V N L x T 7 g d K B a m U A A A A M L j m k v E P P z 9 I / E E x E 2 J F I h 5 x T L / u + d i F Z + a M U X N G v O L H B I Z X S J K S e r J P 7 D A k N b 0 z v 5 2 l w j L F Q k I 1 6 j K 2 v x w R K J B o J l A T z w j u Y / E o M R Q k j G o Q A A A A I l K 4 E q C e 1 W R 0 A g Q t o G a 7 8 F r w L b 4 u t I x 4 k b U T B i U Z p v X K g w / j M J z 1 E u J h 0 j k c i V + J G 7 E f C f v B B q F a 4 g k 3 Z L G K 6 I = < / D a t a M a s h u p > 
</file>

<file path=customXml/itemProps1.xml><?xml version="1.0" encoding="utf-8"?>
<ds:datastoreItem xmlns:ds="http://schemas.openxmlformats.org/officeDocument/2006/customXml" ds:itemID="{9ACCD93E-98ED-417E-ADF7-B185B586A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zd6.1</vt:lpstr>
      <vt:lpstr>zd6.2</vt:lpstr>
      <vt:lpstr>zd6.4</vt:lpstr>
      <vt:lpstr>statek</vt:lpstr>
      <vt:lpstr>Odpowiedzi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2023-10-29T23:14:20Z</dcterms:created>
  <dcterms:modified xsi:type="dcterms:W3CDTF">2023-11-01T15:34:26Z</dcterms:modified>
</cp:coreProperties>
</file>