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is\PycharmProjects\Matura-Informatyka\Matura2022 czerwiec\"/>
    </mc:Choice>
  </mc:AlternateContent>
  <xr:revisionPtr revIDLastSave="0" documentId="8_{A4845947-CB34-4C0A-A03E-7BB99BABFE01}" xr6:coauthVersionLast="47" xr6:coauthVersionMax="47" xr10:uidLastSave="{00000000-0000-0000-0000-000000000000}"/>
  <bookViews>
    <workbookView xWindow="15264" yWindow="0" windowWidth="15552" windowHeight="16656" firstSheet="1" activeTab="3" xr2:uid="{2B1C65F4-3067-4445-BD22-B4112F506323}"/>
  </bookViews>
  <sheets>
    <sheet name="zd5.1" sheetId="4" r:id="rId1"/>
    <sheet name="zd5.2" sheetId="5" r:id="rId2"/>
    <sheet name="temperatury" sheetId="2" r:id="rId3"/>
    <sheet name="Odpowiedzi" sheetId="3" r:id="rId4"/>
  </sheets>
  <definedNames>
    <definedName name="ExternalData_1" localSheetId="2" hidden="1">temperatury!$A$1:$B$123</definedName>
  </definedNames>
  <calcPr calcId="191029"/>
  <pivotCaches>
    <pivotCache cacheId="2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I13" i="2" s="1"/>
  <c r="F14" i="2"/>
  <c r="F15" i="2"/>
  <c r="F16" i="2"/>
  <c r="F17" i="2"/>
  <c r="F18" i="2"/>
  <c r="F19" i="2"/>
  <c r="F20" i="2"/>
  <c r="F21" i="2"/>
  <c r="F22" i="2"/>
  <c r="F23" i="2"/>
  <c r="F24" i="2"/>
  <c r="F25" i="2"/>
  <c r="I25" i="2" s="1"/>
  <c r="J25" i="2" s="1"/>
  <c r="F26" i="2"/>
  <c r="F27" i="2"/>
  <c r="F28" i="2"/>
  <c r="F29" i="2"/>
  <c r="F30" i="2"/>
  <c r="F31" i="2"/>
  <c r="F32" i="2"/>
  <c r="F33" i="2"/>
  <c r="F34" i="2"/>
  <c r="F35" i="2"/>
  <c r="F36" i="2"/>
  <c r="F37" i="2"/>
  <c r="I37" i="2" s="1"/>
  <c r="F38" i="2"/>
  <c r="F39" i="2"/>
  <c r="F40" i="2"/>
  <c r="F41" i="2"/>
  <c r="F42" i="2"/>
  <c r="F43" i="2"/>
  <c r="F44" i="2"/>
  <c r="F45" i="2"/>
  <c r="F46" i="2"/>
  <c r="F47" i="2"/>
  <c r="F48" i="2"/>
  <c r="F49" i="2"/>
  <c r="I49" i="2" s="1"/>
  <c r="F50" i="2"/>
  <c r="F51" i="2"/>
  <c r="F52" i="2"/>
  <c r="F53" i="2"/>
  <c r="F54" i="2"/>
  <c r="F55" i="2"/>
  <c r="F56" i="2"/>
  <c r="F57" i="2"/>
  <c r="F58" i="2"/>
  <c r="F59" i="2"/>
  <c r="F60" i="2"/>
  <c r="F61" i="2"/>
  <c r="I61" i="2" s="1"/>
  <c r="F62" i="2"/>
  <c r="F63" i="2"/>
  <c r="F64" i="2"/>
  <c r="F65" i="2"/>
  <c r="F66" i="2"/>
  <c r="F67" i="2"/>
  <c r="F68" i="2"/>
  <c r="F69" i="2"/>
  <c r="F70" i="2"/>
  <c r="F71" i="2"/>
  <c r="F72" i="2"/>
  <c r="F73" i="2"/>
  <c r="I73" i="2" s="1"/>
  <c r="F74" i="2"/>
  <c r="F75" i="2"/>
  <c r="F76" i="2"/>
  <c r="F77" i="2"/>
  <c r="F78" i="2"/>
  <c r="F79" i="2"/>
  <c r="F80" i="2"/>
  <c r="F81" i="2"/>
  <c r="F82" i="2"/>
  <c r="F83" i="2"/>
  <c r="F84" i="2"/>
  <c r="F85" i="2"/>
  <c r="I85" i="2" s="1"/>
  <c r="F86" i="2"/>
  <c r="F87" i="2"/>
  <c r="F88" i="2"/>
  <c r="F89" i="2"/>
  <c r="F90" i="2"/>
  <c r="F91" i="2"/>
  <c r="F92" i="2"/>
  <c r="F93" i="2"/>
  <c r="I93" i="2" s="1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D93" i="2"/>
  <c r="G93" i="2" s="1"/>
  <c r="E93" i="2"/>
  <c r="H93" i="2" s="1"/>
  <c r="D94" i="2"/>
  <c r="G94" i="2" s="1"/>
  <c r="E94" i="2"/>
  <c r="H94" i="2" s="1"/>
  <c r="I94" i="2"/>
  <c r="D95" i="2"/>
  <c r="E95" i="2"/>
  <c r="I95" i="2"/>
  <c r="G95" i="2"/>
  <c r="H95" i="2"/>
  <c r="B96" i="2"/>
  <c r="C96" i="2" s="1"/>
  <c r="B97" i="2"/>
  <c r="D97" i="2"/>
  <c r="G97" i="2" s="1"/>
  <c r="B98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F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J17" i="2" s="1"/>
  <c r="G18" i="2"/>
  <c r="G19" i="2"/>
  <c r="G20" i="2"/>
  <c r="G21" i="2"/>
  <c r="G22" i="2"/>
  <c r="G23" i="2"/>
  <c r="G24" i="2"/>
  <c r="G25" i="2"/>
  <c r="G26" i="2"/>
  <c r="G27" i="2"/>
  <c r="G28" i="2"/>
  <c r="G29" i="2"/>
  <c r="J29" i="2" s="1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J53" i="2" s="1"/>
  <c r="G54" i="2"/>
  <c r="G55" i="2"/>
  <c r="G56" i="2"/>
  <c r="G57" i="2"/>
  <c r="G58" i="2"/>
  <c r="G59" i="2"/>
  <c r="G60" i="2"/>
  <c r="G61" i="2"/>
  <c r="G62" i="2"/>
  <c r="G63" i="2"/>
  <c r="G64" i="2"/>
  <c r="G65" i="2"/>
  <c r="J65" i="2" s="1"/>
  <c r="G66" i="2"/>
  <c r="G67" i="2"/>
  <c r="G68" i="2"/>
  <c r="G69" i="2"/>
  <c r="G70" i="2"/>
  <c r="G71" i="2"/>
  <c r="G72" i="2"/>
  <c r="G73" i="2"/>
  <c r="G74" i="2"/>
  <c r="G75" i="2"/>
  <c r="G76" i="2"/>
  <c r="G77" i="2"/>
  <c r="J77" i="2" s="1"/>
  <c r="G78" i="2"/>
  <c r="G79" i="2"/>
  <c r="G80" i="2"/>
  <c r="G81" i="2"/>
  <c r="G82" i="2"/>
  <c r="G83" i="2"/>
  <c r="G84" i="2"/>
  <c r="G85" i="2"/>
  <c r="G86" i="2"/>
  <c r="G87" i="2"/>
  <c r="G88" i="2"/>
  <c r="G89" i="2"/>
  <c r="J89" i="2" s="1"/>
  <c r="G90" i="2"/>
  <c r="G91" i="2"/>
  <c r="G92" i="2"/>
  <c r="H2" i="2"/>
  <c r="H3" i="2"/>
  <c r="H4" i="2"/>
  <c r="H5" i="2"/>
  <c r="H6" i="2"/>
  <c r="H7" i="2"/>
  <c r="H8" i="2"/>
  <c r="J8" i="2" s="1"/>
  <c r="H9" i="2"/>
  <c r="H10" i="2"/>
  <c r="H11" i="2"/>
  <c r="H12" i="2"/>
  <c r="H13" i="2"/>
  <c r="H14" i="2"/>
  <c r="H15" i="2"/>
  <c r="H16" i="2"/>
  <c r="H17" i="2"/>
  <c r="H18" i="2"/>
  <c r="H19" i="2"/>
  <c r="H20" i="2"/>
  <c r="J20" i="2" s="1"/>
  <c r="H21" i="2"/>
  <c r="H22" i="2"/>
  <c r="H23" i="2"/>
  <c r="H24" i="2"/>
  <c r="H25" i="2"/>
  <c r="H26" i="2"/>
  <c r="H27" i="2"/>
  <c r="H28" i="2"/>
  <c r="H29" i="2"/>
  <c r="H30" i="2"/>
  <c r="H31" i="2"/>
  <c r="H32" i="2"/>
  <c r="J32" i="2" s="1"/>
  <c r="H33" i="2"/>
  <c r="H34" i="2"/>
  <c r="H35" i="2"/>
  <c r="H36" i="2"/>
  <c r="H37" i="2"/>
  <c r="H38" i="2"/>
  <c r="H39" i="2"/>
  <c r="H40" i="2"/>
  <c r="H41" i="2"/>
  <c r="H42" i="2"/>
  <c r="H43" i="2"/>
  <c r="H44" i="2"/>
  <c r="J44" i="2" s="1"/>
  <c r="H45" i="2"/>
  <c r="H46" i="2"/>
  <c r="H47" i="2"/>
  <c r="H48" i="2"/>
  <c r="H49" i="2"/>
  <c r="H50" i="2"/>
  <c r="H51" i="2"/>
  <c r="H52" i="2"/>
  <c r="H53" i="2"/>
  <c r="H54" i="2"/>
  <c r="H55" i="2"/>
  <c r="H56" i="2"/>
  <c r="J56" i="2" s="1"/>
  <c r="H57" i="2"/>
  <c r="H58" i="2"/>
  <c r="H59" i="2"/>
  <c r="H60" i="2"/>
  <c r="H61" i="2"/>
  <c r="H62" i="2"/>
  <c r="H63" i="2"/>
  <c r="H64" i="2"/>
  <c r="H65" i="2"/>
  <c r="H66" i="2"/>
  <c r="H67" i="2"/>
  <c r="H68" i="2"/>
  <c r="J68" i="2" s="1"/>
  <c r="H69" i="2"/>
  <c r="H70" i="2"/>
  <c r="H71" i="2"/>
  <c r="H72" i="2"/>
  <c r="H73" i="2"/>
  <c r="H74" i="2"/>
  <c r="H75" i="2"/>
  <c r="H76" i="2"/>
  <c r="H77" i="2"/>
  <c r="H78" i="2"/>
  <c r="H79" i="2"/>
  <c r="H80" i="2"/>
  <c r="J80" i="2" s="1"/>
  <c r="H81" i="2"/>
  <c r="H82" i="2"/>
  <c r="H83" i="2"/>
  <c r="H84" i="2"/>
  <c r="H85" i="2"/>
  <c r="H86" i="2"/>
  <c r="H87" i="2"/>
  <c r="H88" i="2"/>
  <c r="H89" i="2"/>
  <c r="H90" i="2"/>
  <c r="H91" i="2"/>
  <c r="H92" i="2"/>
  <c r="J92" i="2" s="1"/>
  <c r="I2" i="2"/>
  <c r="I3" i="2"/>
  <c r="J3" i="2" s="1"/>
  <c r="K3" i="2" s="1"/>
  <c r="K4" i="2" s="1"/>
  <c r="I4" i="2"/>
  <c r="I5" i="2"/>
  <c r="I6" i="2"/>
  <c r="I7" i="2"/>
  <c r="I8" i="2"/>
  <c r="I9" i="2"/>
  <c r="J9" i="2" s="1"/>
  <c r="I10" i="2"/>
  <c r="I11" i="2"/>
  <c r="I12" i="2"/>
  <c r="I14" i="2"/>
  <c r="I15" i="2"/>
  <c r="I16" i="2"/>
  <c r="I17" i="2"/>
  <c r="I18" i="2"/>
  <c r="I19" i="2"/>
  <c r="I20" i="2"/>
  <c r="I21" i="2"/>
  <c r="J21" i="2" s="1"/>
  <c r="I22" i="2"/>
  <c r="I23" i="2"/>
  <c r="I24" i="2"/>
  <c r="I26" i="2"/>
  <c r="J26" i="2" s="1"/>
  <c r="I27" i="2"/>
  <c r="J27" i="2" s="1"/>
  <c r="I28" i="2"/>
  <c r="I29" i="2"/>
  <c r="I30" i="2"/>
  <c r="I31" i="2"/>
  <c r="I32" i="2"/>
  <c r="I33" i="2"/>
  <c r="J33" i="2" s="1"/>
  <c r="I34" i="2"/>
  <c r="I35" i="2"/>
  <c r="I36" i="2"/>
  <c r="I38" i="2"/>
  <c r="J38" i="2" s="1"/>
  <c r="I39" i="2"/>
  <c r="J39" i="2" s="1"/>
  <c r="I40" i="2"/>
  <c r="I41" i="2"/>
  <c r="I42" i="2"/>
  <c r="I43" i="2"/>
  <c r="I44" i="2"/>
  <c r="I45" i="2"/>
  <c r="J45" i="2" s="1"/>
  <c r="I46" i="2"/>
  <c r="I47" i="2"/>
  <c r="I48" i="2"/>
  <c r="I50" i="2"/>
  <c r="I51" i="2"/>
  <c r="J51" i="2" s="1"/>
  <c r="I52" i="2"/>
  <c r="J52" i="2" s="1"/>
  <c r="I53" i="2"/>
  <c r="I54" i="2"/>
  <c r="I55" i="2"/>
  <c r="I56" i="2"/>
  <c r="I57" i="2"/>
  <c r="J57" i="2" s="1"/>
  <c r="I58" i="2"/>
  <c r="I59" i="2"/>
  <c r="I60" i="2"/>
  <c r="I62" i="2"/>
  <c r="J62" i="2" s="1"/>
  <c r="I63" i="2"/>
  <c r="J63" i="2" s="1"/>
  <c r="I64" i="2"/>
  <c r="I65" i="2"/>
  <c r="I66" i="2"/>
  <c r="I67" i="2"/>
  <c r="I68" i="2"/>
  <c r="I69" i="2"/>
  <c r="J69" i="2" s="1"/>
  <c r="I70" i="2"/>
  <c r="I71" i="2"/>
  <c r="I72" i="2"/>
  <c r="I74" i="2"/>
  <c r="I75" i="2"/>
  <c r="J75" i="2" s="1"/>
  <c r="I76" i="2"/>
  <c r="I77" i="2"/>
  <c r="I78" i="2"/>
  <c r="I79" i="2"/>
  <c r="I80" i="2"/>
  <c r="I81" i="2"/>
  <c r="J81" i="2" s="1"/>
  <c r="I82" i="2"/>
  <c r="I83" i="2"/>
  <c r="I84" i="2"/>
  <c r="I86" i="2"/>
  <c r="J86" i="2" s="1"/>
  <c r="I87" i="2"/>
  <c r="J87" i="2" s="1"/>
  <c r="I88" i="2"/>
  <c r="J88" i="2" s="1"/>
  <c r="I89" i="2"/>
  <c r="I90" i="2"/>
  <c r="I91" i="2"/>
  <c r="I92" i="2"/>
  <c r="J2" i="2"/>
  <c r="J4" i="2"/>
  <c r="J5" i="2"/>
  <c r="J7" i="2"/>
  <c r="J14" i="2"/>
  <c r="J15" i="2"/>
  <c r="J16" i="2"/>
  <c r="J19" i="2"/>
  <c r="J28" i="2"/>
  <c r="J31" i="2"/>
  <c r="J40" i="2"/>
  <c r="J41" i="2"/>
  <c r="J43" i="2"/>
  <c r="J50" i="2"/>
  <c r="J55" i="2"/>
  <c r="J64" i="2"/>
  <c r="J67" i="2"/>
  <c r="J74" i="2"/>
  <c r="J76" i="2"/>
  <c r="J79" i="2"/>
  <c r="J91" i="2"/>
  <c r="C12" i="2"/>
  <c r="C13" i="2"/>
  <c r="C14" i="2"/>
  <c r="C15" i="2" s="1"/>
  <c r="C16" i="2" s="1"/>
  <c r="C17" i="2" s="1"/>
  <c r="C18" i="2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/>
  <c r="C30" i="2" s="1"/>
  <c r="C31" i="2" s="1"/>
  <c r="C32" i="2" s="1"/>
  <c r="C33" i="2" s="1"/>
  <c r="C34" i="2" s="1"/>
  <c r="C35" i="2" s="1"/>
  <c r="C36" i="2" s="1"/>
  <c r="C37" i="2"/>
  <c r="C38" i="2" s="1"/>
  <c r="C39" i="2" s="1"/>
  <c r="C40" i="2"/>
  <c r="C41" i="2" s="1"/>
  <c r="C42" i="2" s="1"/>
  <c r="C43" i="2" s="1"/>
  <c r="C44" i="2" s="1"/>
  <c r="C45" i="2"/>
  <c r="C46" i="2"/>
  <c r="C47" i="2" s="1"/>
  <c r="C48" i="2" s="1"/>
  <c r="C49" i="2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/>
  <c r="C65" i="2" s="1"/>
  <c r="C66" i="2" s="1"/>
  <c r="C67" i="2"/>
  <c r="C68" i="2" s="1"/>
  <c r="C69" i="2" s="1"/>
  <c r="C70" i="2" s="1"/>
  <c r="C71" i="2"/>
  <c r="C72" i="2"/>
  <c r="C73" i="2"/>
  <c r="C74" i="2"/>
  <c r="C75" i="2" s="1"/>
  <c r="C76" i="2" s="1"/>
  <c r="C77" i="2"/>
  <c r="C78" i="2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3" i="2"/>
  <c r="C4" i="2" s="1"/>
  <c r="C5" i="2" s="1"/>
  <c r="C6" i="2" s="1"/>
  <c r="C7" i="2" s="1"/>
  <c r="C8" i="2" s="1"/>
  <c r="C9" i="2" s="1"/>
  <c r="C10" i="2" s="1"/>
  <c r="C11" i="2" s="1"/>
  <c r="K5" i="2" l="1"/>
  <c r="J12" i="2"/>
  <c r="J24" i="2"/>
  <c r="J36" i="2"/>
  <c r="J48" i="2"/>
  <c r="J60" i="2"/>
  <c r="J72" i="2"/>
  <c r="J84" i="2"/>
  <c r="J71" i="2"/>
  <c r="J82" i="2"/>
  <c r="J85" i="2"/>
  <c r="J73" i="2"/>
  <c r="J61" i="2"/>
  <c r="J49" i="2"/>
  <c r="J37" i="2"/>
  <c r="J13" i="2"/>
  <c r="J11" i="2"/>
  <c r="J90" i="2"/>
  <c r="J78" i="2"/>
  <c r="J66" i="2"/>
  <c r="J54" i="2"/>
  <c r="J42" i="2"/>
  <c r="J30" i="2"/>
  <c r="J18" i="2"/>
  <c r="J6" i="2"/>
  <c r="K6" i="2"/>
  <c r="K7" i="2" s="1"/>
  <c r="K8" i="2" s="1"/>
  <c r="K9" i="2" s="1"/>
  <c r="J23" i="2"/>
  <c r="J10" i="2"/>
  <c r="J35" i="2"/>
  <c r="J22" i="2"/>
  <c r="J47" i="2"/>
  <c r="J34" i="2"/>
  <c r="J59" i="2"/>
  <c r="J46" i="2"/>
  <c r="J58" i="2"/>
  <c r="J83" i="2"/>
  <c r="J70" i="2"/>
  <c r="J95" i="2"/>
  <c r="J94" i="2"/>
  <c r="C97" i="2"/>
  <c r="C98" i="2" s="1"/>
  <c r="J93" i="2"/>
  <c r="B99" i="2"/>
  <c r="I96" i="2"/>
  <c r="E96" i="2"/>
  <c r="H96" i="2" s="1"/>
  <c r="I97" i="2"/>
  <c r="D96" i="2"/>
  <c r="G96" i="2" s="1"/>
  <c r="E97" i="2"/>
  <c r="H97" i="2" s="1"/>
  <c r="J97" i="2" s="1"/>
  <c r="I98" i="2"/>
  <c r="E98" i="2"/>
  <c r="H98" i="2" s="1"/>
  <c r="D98" i="2"/>
  <c r="G98" i="2" s="1"/>
  <c r="K10" i="2" l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J96" i="2"/>
  <c r="E99" i="2"/>
  <c r="H99" i="2" s="1"/>
  <c r="I99" i="2"/>
  <c r="C99" i="2"/>
  <c r="B100" i="2"/>
  <c r="D99" i="2"/>
  <c r="G99" i="2" s="1"/>
  <c r="J99" i="2" s="1"/>
  <c r="J98" i="2"/>
  <c r="K28" i="2" l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B101" i="2"/>
  <c r="E100" i="2"/>
  <c r="H100" i="2" s="1"/>
  <c r="C100" i="2"/>
  <c r="D100" i="2"/>
  <c r="G100" i="2" s="1"/>
  <c r="I100" i="2"/>
  <c r="J100" i="2" l="1"/>
  <c r="K100" i="2" s="1"/>
  <c r="B102" i="2"/>
  <c r="C101" i="2"/>
  <c r="D101" i="2"/>
  <c r="G101" i="2" s="1"/>
  <c r="E101" i="2"/>
  <c r="H101" i="2" s="1"/>
  <c r="I101" i="2"/>
  <c r="B103" i="2" l="1"/>
  <c r="C102" i="2"/>
  <c r="D102" i="2"/>
  <c r="G102" i="2" s="1"/>
  <c r="E102" i="2"/>
  <c r="H102" i="2" s="1"/>
  <c r="I102" i="2"/>
  <c r="J101" i="2"/>
  <c r="K101" i="2" s="1"/>
  <c r="J102" i="2" l="1"/>
  <c r="K102" i="2" s="1"/>
  <c r="C103" i="2"/>
  <c r="D103" i="2"/>
  <c r="G103" i="2" s="1"/>
  <c r="E103" i="2"/>
  <c r="H103" i="2" s="1"/>
  <c r="I103" i="2"/>
  <c r="B104" i="2"/>
  <c r="C104" i="2" l="1"/>
  <c r="D104" i="2"/>
  <c r="G104" i="2" s="1"/>
  <c r="E104" i="2"/>
  <c r="H104" i="2" s="1"/>
  <c r="I104" i="2"/>
  <c r="B105" i="2"/>
  <c r="J103" i="2"/>
  <c r="K103" i="2" s="1"/>
  <c r="E105" i="2" l="1"/>
  <c r="H105" i="2" s="1"/>
  <c r="I105" i="2"/>
  <c r="B106" i="2"/>
  <c r="C105" i="2"/>
  <c r="D105" i="2"/>
  <c r="G105" i="2" s="1"/>
  <c r="J105" i="2" s="1"/>
  <c r="J104" i="2"/>
  <c r="K104" i="2" s="1"/>
  <c r="K105" i="2" s="1"/>
  <c r="E106" i="2" l="1"/>
  <c r="H106" i="2" s="1"/>
  <c r="B107" i="2"/>
  <c r="C106" i="2"/>
  <c r="D106" i="2"/>
  <c r="G106" i="2" s="1"/>
  <c r="I106" i="2"/>
  <c r="B108" i="2" l="1"/>
  <c r="C107" i="2"/>
  <c r="D107" i="2"/>
  <c r="G107" i="2" s="1"/>
  <c r="E107" i="2"/>
  <c r="H107" i="2" s="1"/>
  <c r="I107" i="2"/>
  <c r="J106" i="2"/>
  <c r="K106" i="2" s="1"/>
  <c r="J107" i="2" l="1"/>
  <c r="K107" i="2" s="1"/>
  <c r="B109" i="2"/>
  <c r="C108" i="2"/>
  <c r="D108" i="2"/>
  <c r="G108" i="2" s="1"/>
  <c r="E108" i="2"/>
  <c r="H108" i="2" s="1"/>
  <c r="I108" i="2"/>
  <c r="J108" i="2" l="1"/>
  <c r="K108" i="2" s="1"/>
  <c r="C109" i="2"/>
  <c r="D109" i="2"/>
  <c r="G109" i="2" s="1"/>
  <c r="E109" i="2"/>
  <c r="H109" i="2" s="1"/>
  <c r="I109" i="2"/>
  <c r="B110" i="2"/>
  <c r="C110" i="2" l="1"/>
  <c r="D110" i="2"/>
  <c r="G110" i="2" s="1"/>
  <c r="E110" i="2"/>
  <c r="H110" i="2" s="1"/>
  <c r="I110" i="2"/>
  <c r="B111" i="2"/>
  <c r="J109" i="2"/>
  <c r="K109" i="2" s="1"/>
  <c r="E111" i="2" l="1"/>
  <c r="H111" i="2" s="1"/>
  <c r="I111" i="2"/>
  <c r="C111" i="2"/>
  <c r="B112" i="2"/>
  <c r="D111" i="2"/>
  <c r="G111" i="2" s="1"/>
  <c r="J111" i="2" s="1"/>
  <c r="J110" i="2"/>
  <c r="K110" i="2" s="1"/>
  <c r="K111" i="2" s="1"/>
  <c r="B113" i="2" l="1"/>
  <c r="E112" i="2"/>
  <c r="H112" i="2" s="1"/>
  <c r="C112" i="2"/>
  <c r="D112" i="2"/>
  <c r="G112" i="2" s="1"/>
  <c r="I112" i="2"/>
  <c r="J112" i="2" l="1"/>
  <c r="K112" i="2" s="1"/>
  <c r="B114" i="2"/>
  <c r="C113" i="2"/>
  <c r="D113" i="2"/>
  <c r="G113" i="2" s="1"/>
  <c r="E113" i="2"/>
  <c r="H113" i="2" s="1"/>
  <c r="I113" i="2"/>
  <c r="J113" i="2" l="1"/>
  <c r="K113" i="2" s="1"/>
  <c r="B115" i="2"/>
  <c r="C114" i="2"/>
  <c r="D114" i="2"/>
  <c r="G114" i="2" s="1"/>
  <c r="E114" i="2"/>
  <c r="H114" i="2" s="1"/>
  <c r="I114" i="2"/>
  <c r="C115" i="2" l="1"/>
  <c r="D115" i="2"/>
  <c r="G115" i="2" s="1"/>
  <c r="E115" i="2"/>
  <c r="H115" i="2" s="1"/>
  <c r="I115" i="2"/>
  <c r="B116" i="2"/>
  <c r="J114" i="2"/>
  <c r="K114" i="2" s="1"/>
  <c r="C116" i="2" l="1"/>
  <c r="D116" i="2"/>
  <c r="G116" i="2" s="1"/>
  <c r="E116" i="2"/>
  <c r="H116" i="2" s="1"/>
  <c r="I116" i="2"/>
  <c r="B117" i="2"/>
  <c r="J115" i="2"/>
  <c r="K115" i="2" s="1"/>
  <c r="E117" i="2" l="1"/>
  <c r="H117" i="2" s="1"/>
  <c r="I117" i="2"/>
  <c r="C117" i="2"/>
  <c r="B118" i="2"/>
  <c r="D117" i="2"/>
  <c r="G117" i="2" s="1"/>
  <c r="J116" i="2"/>
  <c r="K116" i="2" s="1"/>
  <c r="K117" i="2" l="1"/>
  <c r="J117" i="2"/>
  <c r="B119" i="2"/>
  <c r="C118" i="2"/>
  <c r="E118" i="2"/>
  <c r="H118" i="2" s="1"/>
  <c r="D118" i="2"/>
  <c r="G118" i="2" s="1"/>
  <c r="I118" i="2"/>
  <c r="J118" i="2" l="1"/>
  <c r="K118" i="2" s="1"/>
  <c r="B120" i="2"/>
  <c r="C119" i="2"/>
  <c r="D119" i="2"/>
  <c r="G119" i="2" s="1"/>
  <c r="E119" i="2"/>
  <c r="H119" i="2" s="1"/>
  <c r="I119" i="2"/>
  <c r="J119" i="2" l="1"/>
  <c r="K119" i="2" s="1"/>
  <c r="B121" i="2"/>
  <c r="C120" i="2"/>
  <c r="D120" i="2"/>
  <c r="G120" i="2" s="1"/>
  <c r="E120" i="2"/>
  <c r="H120" i="2" s="1"/>
  <c r="I120" i="2"/>
  <c r="J120" i="2" l="1"/>
  <c r="K120" i="2" s="1"/>
  <c r="C121" i="2"/>
  <c r="D121" i="2"/>
  <c r="G121" i="2" s="1"/>
  <c r="E121" i="2"/>
  <c r="H121" i="2" s="1"/>
  <c r="I121" i="2"/>
  <c r="B122" i="2"/>
  <c r="C122" i="2" l="1"/>
  <c r="D122" i="2"/>
  <c r="G122" i="2" s="1"/>
  <c r="E122" i="2"/>
  <c r="H122" i="2" s="1"/>
  <c r="I122" i="2"/>
  <c r="B123" i="2"/>
  <c r="J121" i="2"/>
  <c r="K121" i="2" s="1"/>
  <c r="E123" i="2" l="1"/>
  <c r="H123" i="2" s="1"/>
  <c r="D123" i="2"/>
  <c r="G123" i="2" s="1"/>
  <c r="I123" i="2"/>
  <c r="C123" i="2"/>
  <c r="J122" i="2"/>
  <c r="K122" i="2" s="1"/>
  <c r="J123" i="2" l="1"/>
  <c r="K12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C9B984-16F4-4A7D-826C-D1718A96686E}" keepAlive="1" name="Zapytanie — temperatury" description="Połączenie z zapytaniem „temperatury” w skoroszycie." type="5" refreshedVersion="8" background="1" saveData="1">
    <dbPr connection="Provider=Microsoft.Mashup.OleDb.1;Data Source=$Workbook$;Location=temperatury;Extended Properties=&quot;&quot;" command="SELECT * FROM [temperatury]"/>
  </connection>
</connections>
</file>

<file path=xl/sharedStrings.xml><?xml version="1.0" encoding="utf-8"?>
<sst xmlns="http://schemas.openxmlformats.org/spreadsheetml/2006/main" count="36" uniqueCount="30">
  <si>
    <t>data</t>
  </si>
  <si>
    <t>temperatura</t>
  </si>
  <si>
    <t>Odpowiedzi</t>
  </si>
  <si>
    <t>Etykiety wierszy</t>
  </si>
  <si>
    <t>Suma końcowa</t>
  </si>
  <si>
    <t>Jun</t>
  </si>
  <si>
    <t>Jul</t>
  </si>
  <si>
    <t>Aug</t>
  </si>
  <si>
    <t>zd5.1</t>
  </si>
  <si>
    <t>zd5.2</t>
  </si>
  <si>
    <t>ciąg ciepłych dni</t>
  </si>
  <si>
    <t>sprzedarz hotdogów</t>
  </si>
  <si>
    <t>sprzedaż lodów</t>
  </si>
  <si>
    <t>sprzedaż kukurydzy</t>
  </si>
  <si>
    <t>Suma z sprzedarz hotdogów</t>
  </si>
  <si>
    <t>Suma z sprzedaż lodów</t>
  </si>
  <si>
    <t>Suma z sprzedaż kukurydzy</t>
  </si>
  <si>
    <t>sprzedaż hotdogów</t>
  </si>
  <si>
    <t>zd5.3</t>
  </si>
  <si>
    <t>zysk z lodów</t>
  </si>
  <si>
    <t>zysk z hotdogów</t>
  </si>
  <si>
    <t>zysk z kukurydzy</t>
  </si>
  <si>
    <t>łączny dzienny zysk</t>
  </si>
  <si>
    <t>suma utargów</t>
  </si>
  <si>
    <t>zd5.4</t>
  </si>
  <si>
    <t>wzrost ceny:</t>
  </si>
  <si>
    <t>a)</t>
  </si>
  <si>
    <t>b)</t>
  </si>
  <si>
    <t>Sep</t>
  </si>
  <si>
    <t>2zł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</si>
</sst>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\ [$zł-415]"/>
    <numFmt numFmtId="166" formatCode="_-* #,##0.00\ [$zł-415]_-;\-* #,##0.00\ [$zł-415]_-;_-* &quot;-&quot;??\ [$zł-415]_-;_-@_-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3" borderId="0" xfId="0" applyNumberFormat="1" applyFill="1"/>
    <xf numFmtId="0" fontId="0" fillId="3" borderId="0" xfId="0" applyFill="1"/>
    <xf numFmtId="0" fontId="0" fillId="3" borderId="0" xfId="0" applyNumberFormat="1" applyFill="1"/>
    <xf numFmtId="166" fontId="0" fillId="3" borderId="0" xfId="0" applyNumberFormat="1" applyFill="1"/>
    <xf numFmtId="165" fontId="0" fillId="3" borderId="0" xfId="0" applyNumberFormat="1" applyFill="1"/>
    <xf numFmtId="14" fontId="0" fillId="3" borderId="1" xfId="0" applyNumberFormat="1" applyFont="1" applyFill="1" applyBorder="1"/>
    <xf numFmtId="14" fontId="0" fillId="4" borderId="0" xfId="0" applyNumberFormat="1" applyFill="1"/>
    <xf numFmtId="0" fontId="0" fillId="4" borderId="0" xfId="0" applyFill="1"/>
    <xf numFmtId="0" fontId="0" fillId="4" borderId="0" xfId="0" applyNumberFormat="1" applyFill="1"/>
    <xf numFmtId="166" fontId="0" fillId="4" borderId="0" xfId="0" applyNumberFormat="1" applyFill="1"/>
    <xf numFmtId="165" fontId="0" fillId="4" borderId="0" xfId="0" applyNumberFormat="1" applyFill="1"/>
    <xf numFmtId="14" fontId="0" fillId="0" borderId="1" xfId="0" applyNumberFormat="1" applyFont="1" applyBorder="1"/>
    <xf numFmtId="2" fontId="0" fillId="3" borderId="0" xfId="0" applyNumberFormat="1" applyFill="1"/>
    <xf numFmtId="2" fontId="0" fillId="4" borderId="0" xfId="0" applyNumberFormat="1" applyFill="1"/>
    <xf numFmtId="166" fontId="0" fillId="2" borderId="2" xfId="0" applyNumberFormat="1" applyFont="1" applyFill="1" applyBorder="1"/>
  </cellXfs>
  <cellStyles count="1">
    <cellStyle name="Normalny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_-* #,##0.00\ [$zł-415]_-;\-* #,##0.00\ [$zł-415]_-;_-* &quot;-&quot;??\ [$zł-415]_-;_-@_-"/>
    </dxf>
    <dxf>
      <numFmt numFmtId="165" formatCode="#,##0.00\ [$zł-415]"/>
    </dxf>
    <dxf>
      <numFmt numFmtId="166" formatCode="_-* #,##0.00\ [$zł-415]_-;\-* #,##0.00\ [$zł-415]_-;_-* &quot;-&quot;??\ [$zł-415]_-;_-@_-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Sprzedaż</a:t>
            </a:r>
            <a:r>
              <a:rPr lang="en-GB" baseline="0"/>
              <a:t> produktów w poszczególnych miesiącach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'zd5.2'!$B$9</c:f>
              <c:strCache>
                <c:ptCount val="1"/>
                <c:pt idx="0">
                  <c:v>sprzedaż hotdogów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'zd5.2'!$A$10:$A$12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'zd5.2'!$B$10:$B$12</c:f>
              <c:numCache>
                <c:formatCode>General</c:formatCode>
                <c:ptCount val="3"/>
                <c:pt idx="0">
                  <c:v>2639</c:v>
                </c:pt>
                <c:pt idx="1">
                  <c:v>2747</c:v>
                </c:pt>
                <c:pt idx="2">
                  <c:v>2665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4-41FF-9B0B-C2C1F91E7C21}"/>
            </c:ext>
          </c:extLst>
        </c:ser>
        <c:ser>
          <c:idx val="1"/>
          <c:order val="1"/>
          <c:tx>
            <c:strRef>
              <c:f>'zd5.2'!$C$9</c:f>
              <c:strCache>
                <c:ptCount val="1"/>
                <c:pt idx="0">
                  <c:v>sprzedaż lodów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'zd5.2'!$A$10:$A$12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'zd5.2'!$C$10:$C$12</c:f>
              <c:numCache>
                <c:formatCode>General</c:formatCode>
                <c:ptCount val="3"/>
                <c:pt idx="0">
                  <c:v>3527</c:v>
                </c:pt>
                <c:pt idx="1">
                  <c:v>3675</c:v>
                </c:pt>
                <c:pt idx="2">
                  <c:v>3579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4-41FF-9B0B-C2C1F91E7C21}"/>
            </c:ext>
          </c:extLst>
        </c:ser>
        <c:ser>
          <c:idx val="2"/>
          <c:order val="2"/>
          <c:tx>
            <c:strRef>
              <c:f>'zd5.2'!$D$9</c:f>
              <c:strCache>
                <c:ptCount val="1"/>
                <c:pt idx="0">
                  <c:v>sprzedaż kukurydzy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'zd5.2'!$A$10:$A$12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'zd5.2'!$D$10:$D$12</c:f>
              <c:numCache>
                <c:formatCode>General</c:formatCode>
                <c:ptCount val="3"/>
                <c:pt idx="0">
                  <c:v>2355</c:v>
                </c:pt>
                <c:pt idx="1">
                  <c:v>2448</c:v>
                </c:pt>
                <c:pt idx="2">
                  <c:v>2390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94-41FF-9B0B-C2C1F91E7C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0039743"/>
        <c:axId val="1768538847"/>
      </c:barChart>
      <c:catAx>
        <c:axId val="670039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miesiące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8538847"/>
        <c:crosses val="autoZero"/>
        <c:auto val="1"/>
        <c:lblAlgn val="ctr"/>
        <c:lblOffset val="100"/>
        <c:noMultiLvlLbl val="0"/>
      </c:catAx>
      <c:valAx>
        <c:axId val="176853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ilość</a:t>
                </a:r>
                <a:r>
                  <a:rPr lang="en-GB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003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Sprzedaż</a:t>
            </a:r>
            <a:r>
              <a:rPr lang="en-GB" baseline="0"/>
              <a:t> produktów w poszczególnych miesiącach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'zd5.2'!$B$9</c:f>
              <c:strCache>
                <c:ptCount val="1"/>
                <c:pt idx="0">
                  <c:v>sprzedaż hotdogów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'zd5.2'!$A$10:$A$12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'zd5.2'!$B$10:$B$12</c:f>
              <c:numCache>
                <c:formatCode>General</c:formatCode>
                <c:ptCount val="3"/>
                <c:pt idx="0">
                  <c:v>2639</c:v>
                </c:pt>
                <c:pt idx="1">
                  <c:v>2747</c:v>
                </c:pt>
                <c:pt idx="2">
                  <c:v>2665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6-4695-A91A-D3C0F2F07644}"/>
            </c:ext>
          </c:extLst>
        </c:ser>
        <c:ser>
          <c:idx val="1"/>
          <c:order val="1"/>
          <c:tx>
            <c:strRef>
              <c:f>'zd5.2'!$C$9</c:f>
              <c:strCache>
                <c:ptCount val="1"/>
                <c:pt idx="0">
                  <c:v>sprzedaż lodów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'zd5.2'!$A$10:$A$12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'zd5.2'!$C$10:$C$12</c:f>
              <c:numCache>
                <c:formatCode>General</c:formatCode>
                <c:ptCount val="3"/>
                <c:pt idx="0">
                  <c:v>3527</c:v>
                </c:pt>
                <c:pt idx="1">
                  <c:v>3675</c:v>
                </c:pt>
                <c:pt idx="2">
                  <c:v>3579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6-4695-A91A-D3C0F2F07644}"/>
            </c:ext>
          </c:extLst>
        </c:ser>
        <c:ser>
          <c:idx val="2"/>
          <c:order val="2"/>
          <c:tx>
            <c:strRef>
              <c:f>'zd5.2'!$D$9</c:f>
              <c:strCache>
                <c:ptCount val="1"/>
                <c:pt idx="0">
                  <c:v>sprzedaż kukurydzy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'zd5.2'!$A$10:$A$12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'zd5.2'!$D$10:$D$12</c:f>
              <c:numCache>
                <c:formatCode>General</c:formatCode>
                <c:ptCount val="3"/>
                <c:pt idx="0">
                  <c:v>2355</c:v>
                </c:pt>
                <c:pt idx="1">
                  <c:v>2448</c:v>
                </c:pt>
                <c:pt idx="2">
                  <c:v>2390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B6-4695-A91A-D3C0F2F076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0039743"/>
        <c:axId val="1768538847"/>
      </c:barChart>
      <c:catAx>
        <c:axId val="670039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miesiące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8538847"/>
        <c:crosses val="autoZero"/>
        <c:auto val="1"/>
        <c:lblAlgn val="ctr"/>
        <c:lblOffset val="100"/>
        <c:noMultiLvlLbl val="0"/>
      </c:catAx>
      <c:valAx>
        <c:axId val="176853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ilość</a:t>
                </a:r>
                <a:r>
                  <a:rPr lang="en-GB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003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772886</xdr:colOff>
      <xdr:row>15</xdr:row>
      <xdr:rowOff>136071</xdr:rowOff>
    </xdr:from>
    <xdr:to>
      <xdr:col>3</xdr:col>
      <xdr:colOff>881743</xdr:colOff>
      <xdr:row>30</xdr:row>
      <xdr:rowOff>103414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29C85FF-3A61-C250-AC06-5A03E564C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6</xdr:col>
      <xdr:colOff>608511</xdr:colOff>
      <xdr:row>19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7F73139-371C-4B65-B79B-F8431AA1B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bert" refreshedDate="45249.897072916669" createdVersion="8" refreshedVersion="8" minRefreshableVersion="3" recordCount="122" xr:uid="{E6FEFEFF-E537-4F1B-84B3-4AAB7C76B56F}">
  <cacheSource type="worksheet">
    <worksheetSource name="temperatury"/>
  </cacheSource>
  <cacheFields count="13">
    <cacheField name="data" numFmtId="14">
      <sharedItems containsSemiMixedTypes="0" containsNonDate="0" containsDate="1" containsString="0" minDate="2022-06-01T00:00:00" maxDate="2022-10-01T00:00:00" count="122"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</sharedItems>
      <fieldGroup par="12"/>
    </cacheField>
    <cacheField name="temperatura" numFmtId="0">
      <sharedItems containsSemiMixedTypes="0" containsString="0" containsNumber="1" containsInteger="1" minValue="9" maxValue="33"/>
    </cacheField>
    <cacheField name="ciąg ciepłych dni" numFmtId="0">
      <sharedItems containsSemiMixedTypes="0" containsString="0" containsNumber="1" containsInteger="1" minValue="0" maxValue="21"/>
    </cacheField>
    <cacheField name="sprzedaż lodów" numFmtId="0">
      <sharedItems containsSemiMixedTypes="0" containsString="0" containsNumber="1" containsInteger="1" minValue="57" maxValue="157"/>
    </cacheField>
    <cacheField name="sprzedarz hotdogów" numFmtId="0">
      <sharedItems containsSemiMixedTypes="0" containsString="0" containsNumber="1" containsInteger="1" minValue="38" maxValue="121"/>
    </cacheField>
    <cacheField name="sprzedaż kukurydzy" numFmtId="2">
      <sharedItems containsSemiMixedTypes="0" containsString="0" containsNumber="1" containsInteger="1" minValue="44" maxValue="101"/>
    </cacheField>
    <cacheField name="zysk z lodów" numFmtId="2">
      <sharedItems containsSemiMixedTypes="0" containsString="0" containsNumber="1" containsInteger="1" minValue="285" maxValue="785"/>
    </cacheField>
    <cacheField name="zysk z hotdogów" numFmtId="2">
      <sharedItems containsSemiMixedTypes="0" containsString="0" containsNumber="1" containsInteger="1" minValue="266" maxValue="847"/>
    </cacheField>
    <cacheField name="zysk z kukurydzy" numFmtId="166">
      <sharedItems containsSemiMixedTypes="0" containsString="0" containsNumber="1" containsInteger="1" minValue="264" maxValue="606"/>
    </cacheField>
    <cacheField name="łączny dzienny zysk" numFmtId="165">
      <sharedItems containsSemiMixedTypes="0" containsString="0" containsNumber="1" containsInteger="1" minValue="815" maxValue="2238"/>
    </cacheField>
    <cacheField name="suma utargów" numFmtId="0">
      <sharedItems containsSemiMixedTypes="0" containsString="0" containsNumber="1" containsInteger="1" minValue="1710" maxValue="190292"/>
    </cacheField>
    <cacheField name="Dni (data)" numFmtId="0" databaseField="0">
      <fieldGroup base="0">
        <rangePr groupBy="days" startDate="2022-06-01T00:00:00" endDate="2022-10-01T00:00:00"/>
        <groupItems count="368">
          <s v="&lt;01/06/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10/2022"/>
        </groupItems>
      </fieldGroup>
    </cacheField>
    <cacheField name="Miesiące (data)" numFmtId="0" databaseField="0">
      <fieldGroup base="0">
        <rangePr groupBy="months" startDate="2022-06-01T00:00:00" endDate="2022-10-01T00:00:00"/>
        <groupItems count="14">
          <s v="&lt;01/06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10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x v="0"/>
    <n v="24"/>
    <n v="1"/>
    <n v="120"/>
    <n v="90"/>
    <n v="80"/>
    <n v="600"/>
    <n v="630"/>
    <n v="480"/>
    <n v="1710"/>
    <n v="1710"/>
  </r>
  <r>
    <x v="1"/>
    <n v="25"/>
    <n v="2"/>
    <n v="124"/>
    <n v="93"/>
    <n v="82"/>
    <n v="620"/>
    <n v="651"/>
    <n v="492"/>
    <n v="1763"/>
    <n v="3473"/>
  </r>
  <r>
    <x v="2"/>
    <n v="27"/>
    <n v="3"/>
    <n v="132"/>
    <n v="100"/>
    <n v="87"/>
    <n v="660"/>
    <n v="700"/>
    <n v="522"/>
    <n v="1882"/>
    <n v="5355"/>
  </r>
  <r>
    <x v="3"/>
    <n v="27"/>
    <n v="4"/>
    <n v="132"/>
    <n v="100"/>
    <n v="87"/>
    <n v="660"/>
    <n v="700"/>
    <n v="522"/>
    <n v="1882"/>
    <n v="7237"/>
  </r>
  <r>
    <x v="4"/>
    <n v="27"/>
    <n v="5"/>
    <n v="132"/>
    <n v="100"/>
    <n v="87"/>
    <n v="660"/>
    <n v="700"/>
    <n v="522"/>
    <n v="1882"/>
    <n v="9119"/>
  </r>
  <r>
    <x v="5"/>
    <n v="22"/>
    <n v="6"/>
    <n v="111"/>
    <n v="83"/>
    <n v="75"/>
    <n v="555"/>
    <n v="581"/>
    <n v="450"/>
    <n v="1586"/>
    <n v="10705"/>
  </r>
  <r>
    <x v="6"/>
    <n v="25"/>
    <n v="7"/>
    <n v="124"/>
    <n v="93"/>
    <n v="82"/>
    <n v="620"/>
    <n v="651"/>
    <n v="492"/>
    <n v="1763"/>
    <n v="12468"/>
  </r>
  <r>
    <x v="7"/>
    <n v="25"/>
    <n v="8"/>
    <n v="124"/>
    <n v="93"/>
    <n v="82"/>
    <n v="620"/>
    <n v="651"/>
    <n v="492"/>
    <n v="1763"/>
    <n v="14231"/>
  </r>
  <r>
    <x v="8"/>
    <n v="21"/>
    <n v="9"/>
    <n v="107"/>
    <n v="79"/>
    <n v="72"/>
    <n v="535"/>
    <n v="553"/>
    <n v="432"/>
    <n v="1520"/>
    <n v="15751"/>
  </r>
  <r>
    <x v="9"/>
    <n v="21"/>
    <n v="10"/>
    <n v="107"/>
    <n v="79"/>
    <n v="72"/>
    <n v="535"/>
    <n v="553"/>
    <n v="432"/>
    <n v="1520"/>
    <n v="17271"/>
  </r>
  <r>
    <x v="10"/>
    <n v="19"/>
    <n v="0"/>
    <n v="99"/>
    <n v="72"/>
    <n v="68"/>
    <n v="495"/>
    <n v="504"/>
    <n v="408"/>
    <n v="1407"/>
    <n v="18678"/>
  </r>
  <r>
    <x v="11"/>
    <n v="19"/>
    <n v="0"/>
    <n v="99"/>
    <n v="72"/>
    <n v="68"/>
    <n v="495"/>
    <n v="504"/>
    <n v="408"/>
    <n v="1407"/>
    <n v="20085"/>
  </r>
  <r>
    <x v="12"/>
    <n v="15"/>
    <n v="0"/>
    <n v="82"/>
    <n v="58"/>
    <n v="58"/>
    <n v="410"/>
    <n v="406"/>
    <n v="348"/>
    <n v="1164"/>
    <n v="21249"/>
  </r>
  <r>
    <x v="13"/>
    <n v="21"/>
    <n v="1"/>
    <n v="107"/>
    <n v="79"/>
    <n v="72"/>
    <n v="535"/>
    <n v="553"/>
    <n v="432"/>
    <n v="1520"/>
    <n v="22769"/>
  </r>
  <r>
    <x v="14"/>
    <n v="23"/>
    <n v="2"/>
    <n v="115"/>
    <n v="86"/>
    <n v="77"/>
    <n v="575"/>
    <n v="602"/>
    <n v="462"/>
    <n v="1639"/>
    <n v="24408"/>
  </r>
  <r>
    <x v="15"/>
    <n v="23"/>
    <n v="3"/>
    <n v="115"/>
    <n v="86"/>
    <n v="77"/>
    <n v="575"/>
    <n v="602"/>
    <n v="462"/>
    <n v="1639"/>
    <n v="26047"/>
  </r>
  <r>
    <x v="16"/>
    <n v="16"/>
    <n v="0"/>
    <n v="86"/>
    <n v="62"/>
    <n v="61"/>
    <n v="430"/>
    <n v="434"/>
    <n v="366"/>
    <n v="1230"/>
    <n v="27277"/>
  </r>
  <r>
    <x v="17"/>
    <n v="21"/>
    <n v="1"/>
    <n v="107"/>
    <n v="79"/>
    <n v="72"/>
    <n v="535"/>
    <n v="553"/>
    <n v="432"/>
    <n v="1520"/>
    <n v="28797"/>
  </r>
  <r>
    <x v="18"/>
    <n v="22"/>
    <n v="2"/>
    <n v="111"/>
    <n v="83"/>
    <n v="75"/>
    <n v="555"/>
    <n v="581"/>
    <n v="450"/>
    <n v="1586"/>
    <n v="30383"/>
  </r>
  <r>
    <x v="19"/>
    <n v="22"/>
    <n v="3"/>
    <n v="111"/>
    <n v="83"/>
    <n v="75"/>
    <n v="555"/>
    <n v="581"/>
    <n v="450"/>
    <n v="1586"/>
    <n v="31969"/>
  </r>
  <r>
    <x v="20"/>
    <n v="22"/>
    <n v="4"/>
    <n v="111"/>
    <n v="83"/>
    <n v="75"/>
    <n v="555"/>
    <n v="581"/>
    <n v="450"/>
    <n v="1586"/>
    <n v="33555"/>
  </r>
  <r>
    <x v="21"/>
    <n v="28"/>
    <n v="5"/>
    <n v="136"/>
    <n v="103"/>
    <n v="89"/>
    <n v="680"/>
    <n v="721"/>
    <n v="534"/>
    <n v="1935"/>
    <n v="35490"/>
  </r>
  <r>
    <x v="22"/>
    <n v="31"/>
    <n v="6"/>
    <n v="148"/>
    <n v="114"/>
    <n v="96"/>
    <n v="740"/>
    <n v="798"/>
    <n v="576"/>
    <n v="2114"/>
    <n v="37604"/>
  </r>
  <r>
    <x v="23"/>
    <n v="33"/>
    <n v="7"/>
    <n v="157"/>
    <n v="121"/>
    <n v="101"/>
    <n v="785"/>
    <n v="847"/>
    <n v="606"/>
    <n v="2238"/>
    <n v="39842"/>
  </r>
  <r>
    <x v="24"/>
    <n v="33"/>
    <n v="8"/>
    <n v="157"/>
    <n v="121"/>
    <n v="101"/>
    <n v="785"/>
    <n v="847"/>
    <n v="606"/>
    <n v="2238"/>
    <n v="42080"/>
  </r>
  <r>
    <x v="25"/>
    <n v="23"/>
    <n v="9"/>
    <n v="115"/>
    <n v="86"/>
    <n v="77"/>
    <n v="575"/>
    <n v="602"/>
    <n v="462"/>
    <n v="1639"/>
    <n v="43719"/>
  </r>
  <r>
    <x v="26"/>
    <n v="23"/>
    <n v="10"/>
    <n v="115"/>
    <n v="86"/>
    <n v="77"/>
    <n v="575"/>
    <n v="602"/>
    <n v="462"/>
    <n v="1639"/>
    <n v="45358"/>
  </r>
  <r>
    <x v="27"/>
    <n v="19"/>
    <n v="0"/>
    <n v="99"/>
    <n v="72"/>
    <n v="68"/>
    <n v="495"/>
    <n v="504"/>
    <n v="408"/>
    <n v="1407"/>
    <n v="46765"/>
  </r>
  <r>
    <x v="28"/>
    <n v="24"/>
    <n v="1"/>
    <n v="120"/>
    <n v="90"/>
    <n v="80"/>
    <n v="600"/>
    <n v="630"/>
    <n v="480"/>
    <n v="1710"/>
    <n v="48475"/>
  </r>
  <r>
    <x v="29"/>
    <n v="25"/>
    <n v="2"/>
    <n v="124"/>
    <n v="93"/>
    <n v="82"/>
    <n v="620"/>
    <n v="651"/>
    <n v="492"/>
    <n v="1763"/>
    <n v="50238"/>
  </r>
  <r>
    <x v="30"/>
    <n v="27"/>
    <n v="3"/>
    <n v="132"/>
    <n v="100"/>
    <n v="87"/>
    <n v="660"/>
    <n v="700"/>
    <n v="522"/>
    <n v="1882"/>
    <n v="52120"/>
  </r>
  <r>
    <x v="31"/>
    <n v="27"/>
    <n v="4"/>
    <n v="132"/>
    <n v="100"/>
    <n v="87"/>
    <n v="660"/>
    <n v="700"/>
    <n v="522"/>
    <n v="1882"/>
    <n v="54002"/>
  </r>
  <r>
    <x v="32"/>
    <n v="21"/>
    <n v="5"/>
    <n v="107"/>
    <n v="79"/>
    <n v="72"/>
    <n v="535"/>
    <n v="553"/>
    <n v="432"/>
    <n v="1520"/>
    <n v="55522"/>
  </r>
  <r>
    <x v="33"/>
    <n v="21"/>
    <n v="6"/>
    <n v="107"/>
    <n v="79"/>
    <n v="72"/>
    <n v="535"/>
    <n v="553"/>
    <n v="432"/>
    <n v="1520"/>
    <n v="57042"/>
  </r>
  <r>
    <x v="34"/>
    <n v="25"/>
    <n v="7"/>
    <n v="124"/>
    <n v="93"/>
    <n v="82"/>
    <n v="620"/>
    <n v="651"/>
    <n v="492"/>
    <n v="1763"/>
    <n v="58805"/>
  </r>
  <r>
    <x v="35"/>
    <n v="19"/>
    <n v="0"/>
    <n v="99"/>
    <n v="72"/>
    <n v="68"/>
    <n v="495"/>
    <n v="504"/>
    <n v="408"/>
    <n v="1407"/>
    <n v="60212"/>
  </r>
  <r>
    <x v="36"/>
    <n v="21"/>
    <n v="1"/>
    <n v="107"/>
    <n v="79"/>
    <n v="72"/>
    <n v="535"/>
    <n v="553"/>
    <n v="432"/>
    <n v="1520"/>
    <n v="61732"/>
  </r>
  <r>
    <x v="37"/>
    <n v="24"/>
    <n v="2"/>
    <n v="120"/>
    <n v="90"/>
    <n v="80"/>
    <n v="600"/>
    <n v="630"/>
    <n v="480"/>
    <n v="1710"/>
    <n v="63442"/>
  </r>
  <r>
    <x v="38"/>
    <n v="19"/>
    <n v="0"/>
    <n v="99"/>
    <n v="72"/>
    <n v="68"/>
    <n v="495"/>
    <n v="504"/>
    <n v="408"/>
    <n v="1407"/>
    <n v="64849"/>
  </r>
  <r>
    <x v="39"/>
    <n v="28"/>
    <n v="1"/>
    <n v="136"/>
    <n v="103"/>
    <n v="89"/>
    <n v="680"/>
    <n v="721"/>
    <n v="534"/>
    <n v="1935"/>
    <n v="66784"/>
  </r>
  <r>
    <x v="40"/>
    <n v="27"/>
    <n v="2"/>
    <n v="132"/>
    <n v="100"/>
    <n v="87"/>
    <n v="660"/>
    <n v="700"/>
    <n v="522"/>
    <n v="1882"/>
    <n v="68666"/>
  </r>
  <r>
    <x v="41"/>
    <n v="24"/>
    <n v="3"/>
    <n v="120"/>
    <n v="90"/>
    <n v="80"/>
    <n v="600"/>
    <n v="630"/>
    <n v="480"/>
    <n v="1710"/>
    <n v="70376"/>
  </r>
  <r>
    <x v="42"/>
    <n v="22"/>
    <n v="4"/>
    <n v="111"/>
    <n v="83"/>
    <n v="75"/>
    <n v="555"/>
    <n v="581"/>
    <n v="450"/>
    <n v="1586"/>
    <n v="71962"/>
  </r>
  <r>
    <x v="43"/>
    <n v="17"/>
    <n v="0"/>
    <n v="91"/>
    <n v="65"/>
    <n v="63"/>
    <n v="455"/>
    <n v="455"/>
    <n v="378"/>
    <n v="1288"/>
    <n v="73250"/>
  </r>
  <r>
    <x v="44"/>
    <n v="18"/>
    <n v="0"/>
    <n v="95"/>
    <n v="69"/>
    <n v="65"/>
    <n v="475"/>
    <n v="483"/>
    <n v="390"/>
    <n v="1348"/>
    <n v="74598"/>
  </r>
  <r>
    <x v="45"/>
    <n v="23"/>
    <n v="1"/>
    <n v="115"/>
    <n v="86"/>
    <n v="77"/>
    <n v="575"/>
    <n v="602"/>
    <n v="462"/>
    <n v="1639"/>
    <n v="76237"/>
  </r>
  <r>
    <x v="46"/>
    <n v="23"/>
    <n v="2"/>
    <n v="115"/>
    <n v="86"/>
    <n v="77"/>
    <n v="575"/>
    <n v="602"/>
    <n v="462"/>
    <n v="1639"/>
    <n v="77876"/>
  </r>
  <r>
    <x v="47"/>
    <n v="19"/>
    <n v="0"/>
    <n v="99"/>
    <n v="72"/>
    <n v="68"/>
    <n v="495"/>
    <n v="504"/>
    <n v="408"/>
    <n v="1407"/>
    <n v="79283"/>
  </r>
  <r>
    <x v="48"/>
    <n v="21"/>
    <n v="1"/>
    <n v="107"/>
    <n v="79"/>
    <n v="72"/>
    <n v="535"/>
    <n v="553"/>
    <n v="432"/>
    <n v="1520"/>
    <n v="80803"/>
  </r>
  <r>
    <x v="49"/>
    <n v="25"/>
    <n v="2"/>
    <n v="124"/>
    <n v="93"/>
    <n v="82"/>
    <n v="620"/>
    <n v="651"/>
    <n v="492"/>
    <n v="1763"/>
    <n v="82566"/>
  </r>
  <r>
    <x v="50"/>
    <n v="28"/>
    <n v="3"/>
    <n v="136"/>
    <n v="103"/>
    <n v="89"/>
    <n v="680"/>
    <n v="721"/>
    <n v="534"/>
    <n v="1935"/>
    <n v="84501"/>
  </r>
  <r>
    <x v="51"/>
    <n v="27"/>
    <n v="4"/>
    <n v="132"/>
    <n v="100"/>
    <n v="87"/>
    <n v="660"/>
    <n v="700"/>
    <n v="522"/>
    <n v="1882"/>
    <n v="86383"/>
  </r>
  <r>
    <x v="52"/>
    <n v="23"/>
    <n v="5"/>
    <n v="115"/>
    <n v="86"/>
    <n v="77"/>
    <n v="575"/>
    <n v="602"/>
    <n v="462"/>
    <n v="1639"/>
    <n v="88022"/>
  </r>
  <r>
    <x v="53"/>
    <n v="26"/>
    <n v="6"/>
    <n v="128"/>
    <n v="96"/>
    <n v="84"/>
    <n v="640"/>
    <n v="672"/>
    <n v="504"/>
    <n v="1816"/>
    <n v="89838"/>
  </r>
  <r>
    <x v="54"/>
    <n v="29"/>
    <n v="7"/>
    <n v="140"/>
    <n v="107"/>
    <n v="91"/>
    <n v="700"/>
    <n v="749"/>
    <n v="546"/>
    <n v="1995"/>
    <n v="91833"/>
  </r>
  <r>
    <x v="55"/>
    <n v="26"/>
    <n v="8"/>
    <n v="128"/>
    <n v="96"/>
    <n v="84"/>
    <n v="640"/>
    <n v="672"/>
    <n v="504"/>
    <n v="1816"/>
    <n v="93649"/>
  </r>
  <r>
    <x v="56"/>
    <n v="27"/>
    <n v="9"/>
    <n v="132"/>
    <n v="100"/>
    <n v="87"/>
    <n v="660"/>
    <n v="700"/>
    <n v="522"/>
    <n v="1882"/>
    <n v="95531"/>
  </r>
  <r>
    <x v="57"/>
    <n v="24"/>
    <n v="10"/>
    <n v="120"/>
    <n v="90"/>
    <n v="80"/>
    <n v="600"/>
    <n v="630"/>
    <n v="480"/>
    <n v="1710"/>
    <n v="97241"/>
  </r>
  <r>
    <x v="58"/>
    <n v="26"/>
    <n v="11"/>
    <n v="128"/>
    <n v="96"/>
    <n v="84"/>
    <n v="640"/>
    <n v="672"/>
    <n v="504"/>
    <n v="1816"/>
    <n v="99057"/>
  </r>
  <r>
    <x v="59"/>
    <n v="25"/>
    <n v="12"/>
    <n v="124"/>
    <n v="93"/>
    <n v="82"/>
    <n v="620"/>
    <n v="651"/>
    <n v="492"/>
    <n v="1763"/>
    <n v="100820"/>
  </r>
  <r>
    <x v="60"/>
    <n v="24"/>
    <n v="13"/>
    <n v="120"/>
    <n v="90"/>
    <n v="80"/>
    <n v="600"/>
    <n v="630"/>
    <n v="480"/>
    <n v="1710"/>
    <n v="102530"/>
  </r>
  <r>
    <x v="61"/>
    <n v="22"/>
    <n v="14"/>
    <n v="111"/>
    <n v="83"/>
    <n v="75"/>
    <n v="555"/>
    <n v="581"/>
    <n v="450"/>
    <n v="1586"/>
    <n v="104116"/>
  </r>
  <r>
    <x v="62"/>
    <n v="19"/>
    <n v="0"/>
    <n v="99"/>
    <n v="72"/>
    <n v="68"/>
    <n v="495"/>
    <n v="504"/>
    <n v="408"/>
    <n v="1407"/>
    <n v="105523"/>
  </r>
  <r>
    <x v="63"/>
    <n v="21"/>
    <n v="1"/>
    <n v="107"/>
    <n v="79"/>
    <n v="72"/>
    <n v="535"/>
    <n v="553"/>
    <n v="432"/>
    <n v="1520"/>
    <n v="107043"/>
  </r>
  <r>
    <x v="64"/>
    <n v="26"/>
    <n v="2"/>
    <n v="128"/>
    <n v="96"/>
    <n v="84"/>
    <n v="640"/>
    <n v="672"/>
    <n v="504"/>
    <n v="1816"/>
    <n v="108859"/>
  </r>
  <r>
    <x v="65"/>
    <n v="19"/>
    <n v="0"/>
    <n v="99"/>
    <n v="72"/>
    <n v="68"/>
    <n v="495"/>
    <n v="504"/>
    <n v="408"/>
    <n v="1407"/>
    <n v="110266"/>
  </r>
  <r>
    <x v="66"/>
    <n v="21"/>
    <n v="1"/>
    <n v="107"/>
    <n v="79"/>
    <n v="72"/>
    <n v="535"/>
    <n v="553"/>
    <n v="432"/>
    <n v="1520"/>
    <n v="111786"/>
  </r>
  <r>
    <x v="67"/>
    <n v="23"/>
    <n v="2"/>
    <n v="115"/>
    <n v="86"/>
    <n v="77"/>
    <n v="575"/>
    <n v="602"/>
    <n v="462"/>
    <n v="1639"/>
    <n v="113425"/>
  </r>
  <r>
    <x v="68"/>
    <n v="27"/>
    <n v="3"/>
    <n v="132"/>
    <n v="100"/>
    <n v="87"/>
    <n v="660"/>
    <n v="700"/>
    <n v="522"/>
    <n v="1882"/>
    <n v="115307"/>
  </r>
  <r>
    <x v="69"/>
    <n v="20"/>
    <n v="0"/>
    <n v="103"/>
    <n v="76"/>
    <n v="70"/>
    <n v="515"/>
    <n v="532"/>
    <n v="420"/>
    <n v="1467"/>
    <n v="116774"/>
  </r>
  <r>
    <x v="70"/>
    <n v="18"/>
    <n v="0"/>
    <n v="95"/>
    <n v="69"/>
    <n v="65"/>
    <n v="475"/>
    <n v="483"/>
    <n v="390"/>
    <n v="1348"/>
    <n v="118122"/>
  </r>
  <r>
    <x v="71"/>
    <n v="17"/>
    <n v="0"/>
    <n v="91"/>
    <n v="65"/>
    <n v="63"/>
    <n v="455"/>
    <n v="455"/>
    <n v="378"/>
    <n v="1288"/>
    <n v="119410"/>
  </r>
  <r>
    <x v="72"/>
    <n v="19"/>
    <n v="0"/>
    <n v="99"/>
    <n v="72"/>
    <n v="68"/>
    <n v="495"/>
    <n v="504"/>
    <n v="408"/>
    <n v="1407"/>
    <n v="120817"/>
  </r>
  <r>
    <x v="73"/>
    <n v="26"/>
    <n v="1"/>
    <n v="128"/>
    <n v="96"/>
    <n v="84"/>
    <n v="640"/>
    <n v="672"/>
    <n v="504"/>
    <n v="1816"/>
    <n v="122633"/>
  </r>
  <r>
    <x v="74"/>
    <n v="21"/>
    <n v="2"/>
    <n v="107"/>
    <n v="79"/>
    <n v="72"/>
    <n v="535"/>
    <n v="553"/>
    <n v="432"/>
    <n v="1520"/>
    <n v="124153"/>
  </r>
  <r>
    <x v="75"/>
    <n v="19"/>
    <n v="0"/>
    <n v="99"/>
    <n v="72"/>
    <n v="68"/>
    <n v="495"/>
    <n v="504"/>
    <n v="408"/>
    <n v="1407"/>
    <n v="125560"/>
  </r>
  <r>
    <x v="76"/>
    <n v="19"/>
    <n v="0"/>
    <n v="99"/>
    <n v="72"/>
    <n v="68"/>
    <n v="495"/>
    <n v="504"/>
    <n v="408"/>
    <n v="1407"/>
    <n v="126967"/>
  </r>
  <r>
    <x v="77"/>
    <n v="21"/>
    <n v="1"/>
    <n v="107"/>
    <n v="79"/>
    <n v="72"/>
    <n v="535"/>
    <n v="553"/>
    <n v="432"/>
    <n v="1520"/>
    <n v="128487"/>
  </r>
  <r>
    <x v="78"/>
    <n v="21"/>
    <n v="2"/>
    <n v="107"/>
    <n v="79"/>
    <n v="72"/>
    <n v="535"/>
    <n v="553"/>
    <n v="432"/>
    <n v="1520"/>
    <n v="130007"/>
  </r>
  <r>
    <x v="79"/>
    <n v="24"/>
    <n v="3"/>
    <n v="120"/>
    <n v="90"/>
    <n v="80"/>
    <n v="600"/>
    <n v="630"/>
    <n v="480"/>
    <n v="1710"/>
    <n v="131717"/>
  </r>
  <r>
    <x v="80"/>
    <n v="26"/>
    <n v="4"/>
    <n v="128"/>
    <n v="96"/>
    <n v="84"/>
    <n v="640"/>
    <n v="672"/>
    <n v="504"/>
    <n v="1816"/>
    <n v="133533"/>
  </r>
  <r>
    <x v="81"/>
    <n v="23"/>
    <n v="5"/>
    <n v="115"/>
    <n v="86"/>
    <n v="77"/>
    <n v="575"/>
    <n v="602"/>
    <n v="462"/>
    <n v="1639"/>
    <n v="135172"/>
  </r>
  <r>
    <x v="82"/>
    <n v="23"/>
    <n v="6"/>
    <n v="115"/>
    <n v="86"/>
    <n v="77"/>
    <n v="575"/>
    <n v="602"/>
    <n v="462"/>
    <n v="1639"/>
    <n v="136811"/>
  </r>
  <r>
    <x v="83"/>
    <n v="24"/>
    <n v="7"/>
    <n v="120"/>
    <n v="90"/>
    <n v="80"/>
    <n v="600"/>
    <n v="630"/>
    <n v="480"/>
    <n v="1710"/>
    <n v="138521"/>
  </r>
  <r>
    <x v="84"/>
    <n v="26"/>
    <n v="8"/>
    <n v="128"/>
    <n v="96"/>
    <n v="84"/>
    <n v="640"/>
    <n v="672"/>
    <n v="504"/>
    <n v="1816"/>
    <n v="140337"/>
  </r>
  <r>
    <x v="85"/>
    <n v="28"/>
    <n v="9"/>
    <n v="136"/>
    <n v="103"/>
    <n v="89"/>
    <n v="680"/>
    <n v="721"/>
    <n v="534"/>
    <n v="1935"/>
    <n v="142272"/>
  </r>
  <r>
    <x v="86"/>
    <n v="32"/>
    <n v="10"/>
    <n v="153"/>
    <n v="117"/>
    <n v="98"/>
    <n v="765"/>
    <n v="819"/>
    <n v="588"/>
    <n v="2172"/>
    <n v="144444"/>
  </r>
  <r>
    <x v="87"/>
    <n v="26"/>
    <n v="11"/>
    <n v="128"/>
    <n v="96"/>
    <n v="84"/>
    <n v="640"/>
    <n v="672"/>
    <n v="504"/>
    <n v="1816"/>
    <n v="146260"/>
  </r>
  <r>
    <x v="88"/>
    <n v="32"/>
    <n v="12"/>
    <n v="153"/>
    <n v="117"/>
    <n v="98"/>
    <n v="765"/>
    <n v="819"/>
    <n v="588"/>
    <n v="2172"/>
    <n v="148432"/>
  </r>
  <r>
    <x v="89"/>
    <n v="23"/>
    <n v="13"/>
    <n v="115"/>
    <n v="86"/>
    <n v="77"/>
    <n v="575"/>
    <n v="602"/>
    <n v="462"/>
    <n v="1639"/>
    <n v="150071"/>
  </r>
  <r>
    <x v="90"/>
    <n v="22"/>
    <n v="14"/>
    <n v="111"/>
    <n v="83"/>
    <n v="75"/>
    <n v="555"/>
    <n v="581"/>
    <n v="450"/>
    <n v="1586"/>
    <n v="151657"/>
  </r>
  <r>
    <x v="91"/>
    <n v="25"/>
    <n v="15"/>
    <n v="124"/>
    <n v="93"/>
    <n v="82"/>
    <n v="620"/>
    <n v="651"/>
    <n v="492"/>
    <n v="1763"/>
    <n v="153420"/>
  </r>
  <r>
    <x v="92"/>
    <n v="23"/>
    <n v="16"/>
    <n v="115"/>
    <n v="86"/>
    <n v="77"/>
    <n v="575"/>
    <n v="602"/>
    <n v="462"/>
    <n v="1639"/>
    <n v="155059"/>
  </r>
  <r>
    <x v="93"/>
    <n v="23"/>
    <n v="17"/>
    <n v="115"/>
    <n v="86"/>
    <n v="77"/>
    <n v="575"/>
    <n v="602"/>
    <n v="462"/>
    <n v="1639"/>
    <n v="156698"/>
  </r>
  <r>
    <x v="94"/>
    <n v="22"/>
    <n v="18"/>
    <n v="111"/>
    <n v="83"/>
    <n v="75"/>
    <n v="555"/>
    <n v="581"/>
    <n v="450"/>
    <n v="1586"/>
    <n v="158284"/>
  </r>
  <r>
    <x v="95"/>
    <n v="22"/>
    <n v="19"/>
    <n v="111"/>
    <n v="83"/>
    <n v="75"/>
    <n v="555"/>
    <n v="581"/>
    <n v="450"/>
    <n v="1586"/>
    <n v="159870"/>
  </r>
  <r>
    <x v="96"/>
    <n v="21"/>
    <n v="20"/>
    <n v="107"/>
    <n v="79"/>
    <n v="72"/>
    <n v="535"/>
    <n v="553"/>
    <n v="432"/>
    <n v="1520"/>
    <n v="161390"/>
  </r>
  <r>
    <x v="97"/>
    <n v="21"/>
    <n v="21"/>
    <n v="107"/>
    <n v="79"/>
    <n v="72"/>
    <n v="535"/>
    <n v="553"/>
    <n v="432"/>
    <n v="1520"/>
    <n v="162910"/>
  </r>
  <r>
    <x v="98"/>
    <n v="20"/>
    <n v="0"/>
    <n v="103"/>
    <n v="76"/>
    <n v="70"/>
    <n v="515"/>
    <n v="532"/>
    <n v="420"/>
    <n v="1467"/>
    <n v="164377"/>
  </r>
  <r>
    <x v="99"/>
    <n v="20"/>
    <n v="0"/>
    <n v="103"/>
    <n v="76"/>
    <n v="70"/>
    <n v="515"/>
    <n v="532"/>
    <n v="420"/>
    <n v="1467"/>
    <n v="165844"/>
  </r>
  <r>
    <x v="100"/>
    <n v="19"/>
    <n v="0"/>
    <n v="99"/>
    <n v="72"/>
    <n v="68"/>
    <n v="495"/>
    <n v="504"/>
    <n v="408"/>
    <n v="1407"/>
    <n v="167251"/>
  </r>
  <r>
    <x v="101"/>
    <n v="19"/>
    <n v="0"/>
    <n v="99"/>
    <n v="72"/>
    <n v="68"/>
    <n v="495"/>
    <n v="504"/>
    <n v="408"/>
    <n v="1407"/>
    <n v="168658"/>
  </r>
  <r>
    <x v="102"/>
    <n v="18"/>
    <n v="0"/>
    <n v="95"/>
    <n v="69"/>
    <n v="65"/>
    <n v="475"/>
    <n v="483"/>
    <n v="390"/>
    <n v="1348"/>
    <n v="170006"/>
  </r>
  <r>
    <x v="103"/>
    <n v="18"/>
    <n v="0"/>
    <n v="95"/>
    <n v="69"/>
    <n v="65"/>
    <n v="475"/>
    <n v="483"/>
    <n v="390"/>
    <n v="1348"/>
    <n v="171354"/>
  </r>
  <r>
    <x v="104"/>
    <n v="17"/>
    <n v="0"/>
    <n v="91"/>
    <n v="65"/>
    <n v="63"/>
    <n v="455"/>
    <n v="455"/>
    <n v="378"/>
    <n v="1288"/>
    <n v="172642"/>
  </r>
  <r>
    <x v="105"/>
    <n v="17"/>
    <n v="0"/>
    <n v="91"/>
    <n v="65"/>
    <n v="63"/>
    <n v="455"/>
    <n v="455"/>
    <n v="378"/>
    <n v="1288"/>
    <n v="173930"/>
  </r>
  <r>
    <x v="106"/>
    <n v="16"/>
    <n v="0"/>
    <n v="86"/>
    <n v="62"/>
    <n v="61"/>
    <n v="430"/>
    <n v="434"/>
    <n v="366"/>
    <n v="1230"/>
    <n v="175160"/>
  </r>
  <r>
    <x v="107"/>
    <n v="16"/>
    <n v="0"/>
    <n v="86"/>
    <n v="62"/>
    <n v="61"/>
    <n v="430"/>
    <n v="434"/>
    <n v="366"/>
    <n v="1230"/>
    <n v="176390"/>
  </r>
  <r>
    <x v="108"/>
    <n v="15"/>
    <n v="0"/>
    <n v="82"/>
    <n v="58"/>
    <n v="58"/>
    <n v="410"/>
    <n v="406"/>
    <n v="348"/>
    <n v="1164"/>
    <n v="177554"/>
  </r>
  <r>
    <x v="109"/>
    <n v="15"/>
    <n v="0"/>
    <n v="82"/>
    <n v="58"/>
    <n v="58"/>
    <n v="410"/>
    <n v="406"/>
    <n v="348"/>
    <n v="1164"/>
    <n v="178718"/>
  </r>
  <r>
    <x v="110"/>
    <n v="14"/>
    <n v="0"/>
    <n v="78"/>
    <n v="55"/>
    <n v="56"/>
    <n v="390"/>
    <n v="385"/>
    <n v="336"/>
    <n v="1111"/>
    <n v="179829"/>
  </r>
  <r>
    <x v="111"/>
    <n v="14"/>
    <n v="0"/>
    <n v="78"/>
    <n v="55"/>
    <n v="56"/>
    <n v="390"/>
    <n v="385"/>
    <n v="336"/>
    <n v="1111"/>
    <n v="180940"/>
  </r>
  <r>
    <x v="112"/>
    <n v="13"/>
    <n v="0"/>
    <n v="74"/>
    <n v="51"/>
    <n v="54"/>
    <n v="370"/>
    <n v="357"/>
    <n v="324"/>
    <n v="1051"/>
    <n v="181991"/>
  </r>
  <r>
    <x v="113"/>
    <n v="13"/>
    <n v="0"/>
    <n v="74"/>
    <n v="51"/>
    <n v="54"/>
    <n v="370"/>
    <n v="357"/>
    <n v="324"/>
    <n v="1051"/>
    <n v="183042"/>
  </r>
  <r>
    <x v="114"/>
    <n v="12"/>
    <n v="0"/>
    <n v="70"/>
    <n v="48"/>
    <n v="51"/>
    <n v="350"/>
    <n v="336"/>
    <n v="306"/>
    <n v="992"/>
    <n v="184034"/>
  </r>
  <r>
    <x v="115"/>
    <n v="12"/>
    <n v="0"/>
    <n v="70"/>
    <n v="48"/>
    <n v="51"/>
    <n v="350"/>
    <n v="336"/>
    <n v="306"/>
    <n v="992"/>
    <n v="185026"/>
  </r>
  <r>
    <x v="116"/>
    <n v="11"/>
    <n v="0"/>
    <n v="66"/>
    <n v="45"/>
    <n v="49"/>
    <n v="330"/>
    <n v="315"/>
    <n v="294"/>
    <n v="939"/>
    <n v="185965"/>
  </r>
  <r>
    <x v="117"/>
    <n v="11"/>
    <n v="0"/>
    <n v="66"/>
    <n v="45"/>
    <n v="49"/>
    <n v="330"/>
    <n v="315"/>
    <n v="294"/>
    <n v="939"/>
    <n v="186904"/>
  </r>
  <r>
    <x v="118"/>
    <n v="10"/>
    <n v="0"/>
    <n v="62"/>
    <n v="41"/>
    <n v="47"/>
    <n v="310"/>
    <n v="287"/>
    <n v="282"/>
    <n v="879"/>
    <n v="187783"/>
  </r>
  <r>
    <x v="119"/>
    <n v="10"/>
    <n v="0"/>
    <n v="62"/>
    <n v="41"/>
    <n v="47"/>
    <n v="310"/>
    <n v="287"/>
    <n v="282"/>
    <n v="879"/>
    <n v="188662"/>
  </r>
  <r>
    <x v="120"/>
    <n v="9"/>
    <n v="0"/>
    <n v="57"/>
    <n v="38"/>
    <n v="44"/>
    <n v="285"/>
    <n v="266"/>
    <n v="264"/>
    <n v="815"/>
    <n v="189477"/>
  </r>
  <r>
    <x v="121"/>
    <n v="9"/>
    <n v="0"/>
    <n v="57"/>
    <n v="38"/>
    <n v="44"/>
    <n v="285"/>
    <n v="266"/>
    <n v="264"/>
    <n v="815"/>
    <n v="1902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7C060E-4E3D-448A-80BD-9D85BE1DEC4A}" name="Tabela przestawna2" cacheId="2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A126" firstHeaderRow="1" firstDataRow="1" firstDataCol="1"/>
  <pivotFields count="13">
    <pivotField axis="axisRow" numFmtId="14" showAl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showAll="0"/>
    <pivotField showAll="0"/>
    <pivotField showAll="0"/>
    <pivotField showAll="0"/>
    <pivotField showAll="0"/>
    <pivotField numFmtId="2" showAll="0"/>
    <pivotField numFmtId="2" showAll="0"/>
    <pivotField numFmtId="166" showAll="0"/>
    <pivotField numFmtId="165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4FC5D2-7A03-4C87-AB8B-3D5E744123B0}" name="Tabela przestawna3" cacheId="25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outline="1" outlineData="1" multipleFieldFilters="0">
  <location ref="A3:D7" firstHeaderRow="0" firstDataRow="1" firstDataCol="1"/>
  <pivotFields count="13">
    <pivotField numFmtId="14" showAll="0" defaultSubtota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</items>
    </pivotField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  <pivotField numFmtId="2" subtotalTop="0" showAll="0" defaultSubtotal="0"/>
    <pivotField numFmtId="2" subtotalTop="0" showAll="0" defaultSubtotal="0"/>
    <pivotField numFmtId="166" subtotalTop="0" showAll="0" defaultSubtotal="0"/>
    <pivotField numFmtId="165" subtotalTop="0" showAll="0" defaultSubtotal="0"/>
    <pivotField subtotalTop="0" showAll="0" defaultSubtotal="0"/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2"/>
  </rowFields>
  <rowItems count="4">
    <i>
      <x v="6"/>
    </i>
    <i>
      <x v="7"/>
    </i>
    <i>
      <x v="8"/>
    </i>
    <i>
      <x v="9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sprzedarz hotdogów" fld="4" baseField="0" baseItem="0"/>
    <dataField name="Suma z sprzedaż lodów" fld="3" baseField="0" baseItem="0"/>
    <dataField name="Suma z sprzedaż kukurydz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49FCB5-2976-47CE-AA11-C2FD9C32551E}" autoFormatId="16" applyNumberFormats="0" applyBorderFormats="0" applyFontFormats="0" applyPatternFormats="0" applyAlignmentFormats="0" applyWidthHeightFormats="0">
  <queryTableRefresh nextId="13" unboundColumnsRight="9">
    <queryTableFields count="11">
      <queryTableField id="1" name="Column1" tableColumnId="1"/>
      <queryTableField id="2" name="Column2" tableColumnId="2"/>
      <queryTableField id="3" dataBound="0" tableColumnId="3"/>
      <queryTableField id="5" dataBound="0" tableColumnId="5"/>
      <queryTableField id="4" dataBound="0" tableColumnId="4"/>
      <queryTableField id="6" dataBound="0" tableColumnId="6"/>
      <queryTableField id="8" dataBound="0" tableColumnId="7"/>
      <queryTableField id="9" dataBound="0" tableColumnId="8"/>
      <queryTableField id="10" dataBound="0" tableColumnId="9"/>
      <queryTableField id="11" dataBound="0" tableColumnId="10"/>
      <queryTableField id="12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124A26-3B81-404B-8998-49D072424C03}" name="temperatury" displayName="temperatury" ref="A1:K123" tableType="queryTable" totalsRowShown="0">
  <autoFilter ref="A1:K123" xr:uid="{22124A26-3B81-404B-8998-49D072424C03}"/>
  <tableColumns count="11">
    <tableColumn id="1" xr3:uid="{7328E218-E8DB-4BB8-ACEC-3CA6C5CEB59A}" uniqueName="1" name="data" queryTableFieldId="1" dataDxfId="12"/>
    <tableColumn id="2" xr3:uid="{4F8CB3FD-F04C-4A95-BBC6-1626FD7D6A72}" uniqueName="2" name="temperatura" queryTableFieldId="2"/>
    <tableColumn id="3" xr3:uid="{CACA24AF-C05A-4EC4-B7DA-14A029491EBC}" uniqueName="3" name="ciąg ciepłych dni" queryTableFieldId="3"/>
    <tableColumn id="5" xr3:uid="{DACE435B-5BDF-42F3-A714-CC5B72237556}" uniqueName="5" name="sprzedaż lodów" queryTableFieldId="5" dataDxfId="11">
      <calculatedColumnFormula>ROUNDDOWN(120 *(1 + (2/29)*(temperatury[[#This Row],[temperatura]]-24)/2),0)</calculatedColumnFormula>
    </tableColumn>
    <tableColumn id="4" xr3:uid="{DB72EA94-A62A-4B7B-BF43-D65E382D9985}" uniqueName="4" name="sprzedarz hotdogów" queryTableFieldId="4" dataDxfId="10">
      <calculatedColumnFormula>ROUNDDOWN(90 *(1 + (1/13)*(temperatury[[#This Row],[temperatura]]-24)/2),0)</calculatedColumnFormula>
    </tableColumn>
    <tableColumn id="6" xr3:uid="{DB7AF6A2-BBDD-4342-ACE1-4BF780F8E0DA}" uniqueName="6" name="sprzedaż kukurydzy" queryTableFieldId="6" dataDxfId="9">
      <calculatedColumnFormula>ROUNDDOWN(80 *(1 + (1/17)*(temperatury[[#This Row],[temperatura]]-24)/2),0)</calculatedColumnFormula>
    </tableColumn>
    <tableColumn id="7" xr3:uid="{BDE94CC8-B441-41BE-B802-B1F34CE5977D}" uniqueName="7" name="zysk z lodów" queryTableFieldId="8" dataDxfId="8">
      <calculatedColumnFormula>temperatury[[#This Row],[sprzedaż lodów]]*(5+$G$126)</calculatedColumnFormula>
    </tableColumn>
    <tableColumn id="8" xr3:uid="{6978651A-A6FF-4957-A8F0-5F272381FF87}" uniqueName="8" name="zysk z hotdogów" queryTableFieldId="9" dataDxfId="7">
      <calculatedColumnFormula>temperatury[[#This Row],[sprzedarz hotdogów]]*(7+$G$126)</calculatedColumnFormula>
    </tableColumn>
    <tableColumn id="9" xr3:uid="{3039526F-A9CC-4E01-A9B7-DA0D3AC90C02}" uniqueName="9" name="zysk z kukurydzy" queryTableFieldId="10" dataDxfId="6">
      <calculatedColumnFormula>temperatury[[#This Row],[sprzedaż kukurydzy]]*(6+$G$127)</calculatedColumnFormula>
    </tableColumn>
    <tableColumn id="10" xr3:uid="{49E475E9-C2D6-4F3B-B9BB-4EA5E39D9D9F}" uniqueName="10" name="łączny dzienny zysk" queryTableFieldId="11" dataDxfId="5">
      <calculatedColumnFormula>temperatury[[#This Row],[zysk z lodów]]+temperatury[[#This Row],[zysk z hotdogów]]+temperatury[[#This Row],[zysk z kukurydzy]]</calculatedColumnFormula>
    </tableColumn>
    <tableColumn id="11" xr3:uid="{882FF189-CA0B-4F05-ADAC-CBB4143DD7A5}" uniqueName="11" name="suma utargów" queryTableFieldId="12" dataDxfId="4">
      <calculatedColumnFormula>K1+temperatury[[#This Row],[łączny dzienny zysk]]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6153-65EE-4159-A471-7399CD206E2D}">
  <dimension ref="A3:A126"/>
  <sheetViews>
    <sheetView workbookViewId="0">
      <selection activeCell="B4" sqref="B4"/>
    </sheetView>
  </sheetViews>
  <sheetFormatPr defaultRowHeight="14.4" x14ac:dyDescent="0.3"/>
  <cols>
    <col min="1" max="1" width="16.6640625" bestFit="1" customWidth="1"/>
    <col min="2" max="2" width="8.44140625" bestFit="1" customWidth="1"/>
  </cols>
  <sheetData>
    <row r="3" spans="1:1" x14ac:dyDescent="0.3">
      <c r="A3" s="3" t="s">
        <v>3</v>
      </c>
    </row>
    <row r="4" spans="1:1" x14ac:dyDescent="0.3">
      <c r="A4" s="4">
        <v>44713</v>
      </c>
    </row>
    <row r="5" spans="1:1" x14ac:dyDescent="0.3">
      <c r="A5" s="4">
        <v>44714</v>
      </c>
    </row>
    <row r="6" spans="1:1" x14ac:dyDescent="0.3">
      <c r="A6" s="4">
        <v>44715</v>
      </c>
    </row>
    <row r="7" spans="1:1" x14ac:dyDescent="0.3">
      <c r="A7" s="4">
        <v>44716</v>
      </c>
    </row>
    <row r="8" spans="1:1" x14ac:dyDescent="0.3">
      <c r="A8" s="4">
        <v>44717</v>
      </c>
    </row>
    <row r="9" spans="1:1" x14ac:dyDescent="0.3">
      <c r="A9" s="4">
        <v>44718</v>
      </c>
    </row>
    <row r="10" spans="1:1" x14ac:dyDescent="0.3">
      <c r="A10" s="4">
        <v>44719</v>
      </c>
    </row>
    <row r="11" spans="1:1" x14ac:dyDescent="0.3">
      <c r="A11" s="4">
        <v>44720</v>
      </c>
    </row>
    <row r="12" spans="1:1" x14ac:dyDescent="0.3">
      <c r="A12" s="4">
        <v>44721</v>
      </c>
    </row>
    <row r="13" spans="1:1" x14ac:dyDescent="0.3">
      <c r="A13" s="4">
        <v>44722</v>
      </c>
    </row>
    <row r="14" spans="1:1" x14ac:dyDescent="0.3">
      <c r="A14" s="4">
        <v>44723</v>
      </c>
    </row>
    <row r="15" spans="1:1" x14ac:dyDescent="0.3">
      <c r="A15" s="4">
        <v>44724</v>
      </c>
    </row>
    <row r="16" spans="1:1" x14ac:dyDescent="0.3">
      <c r="A16" s="4">
        <v>44725</v>
      </c>
    </row>
    <row r="17" spans="1:1" x14ac:dyDescent="0.3">
      <c r="A17" s="4">
        <v>44726</v>
      </c>
    </row>
    <row r="18" spans="1:1" x14ac:dyDescent="0.3">
      <c r="A18" s="4">
        <v>44727</v>
      </c>
    </row>
    <row r="19" spans="1:1" x14ac:dyDescent="0.3">
      <c r="A19" s="4">
        <v>44728</v>
      </c>
    </row>
    <row r="20" spans="1:1" x14ac:dyDescent="0.3">
      <c r="A20" s="4">
        <v>44729</v>
      </c>
    </row>
    <row r="21" spans="1:1" x14ac:dyDescent="0.3">
      <c r="A21" s="4">
        <v>44730</v>
      </c>
    </row>
    <row r="22" spans="1:1" x14ac:dyDescent="0.3">
      <c r="A22" s="4">
        <v>44731</v>
      </c>
    </row>
    <row r="23" spans="1:1" x14ac:dyDescent="0.3">
      <c r="A23" s="4">
        <v>44732</v>
      </c>
    </row>
    <row r="24" spans="1:1" x14ac:dyDescent="0.3">
      <c r="A24" s="4">
        <v>44733</v>
      </c>
    </row>
    <row r="25" spans="1:1" x14ac:dyDescent="0.3">
      <c r="A25" s="4">
        <v>44734</v>
      </c>
    </row>
    <row r="26" spans="1:1" x14ac:dyDescent="0.3">
      <c r="A26" s="4">
        <v>44735</v>
      </c>
    </row>
    <row r="27" spans="1:1" x14ac:dyDescent="0.3">
      <c r="A27" s="4">
        <v>44736</v>
      </c>
    </row>
    <row r="28" spans="1:1" x14ac:dyDescent="0.3">
      <c r="A28" s="4">
        <v>44737</v>
      </c>
    </row>
    <row r="29" spans="1:1" x14ac:dyDescent="0.3">
      <c r="A29" s="4">
        <v>44738</v>
      </c>
    </row>
    <row r="30" spans="1:1" x14ac:dyDescent="0.3">
      <c r="A30" s="4">
        <v>44739</v>
      </c>
    </row>
    <row r="31" spans="1:1" x14ac:dyDescent="0.3">
      <c r="A31" s="4">
        <v>44740</v>
      </c>
    </row>
    <row r="32" spans="1:1" x14ac:dyDescent="0.3">
      <c r="A32" s="4">
        <v>44741</v>
      </c>
    </row>
    <row r="33" spans="1:1" x14ac:dyDescent="0.3">
      <c r="A33" s="4">
        <v>44742</v>
      </c>
    </row>
    <row r="34" spans="1:1" x14ac:dyDescent="0.3">
      <c r="A34" s="4">
        <v>44743</v>
      </c>
    </row>
    <row r="35" spans="1:1" x14ac:dyDescent="0.3">
      <c r="A35" s="4">
        <v>44744</v>
      </c>
    </row>
    <row r="36" spans="1:1" x14ac:dyDescent="0.3">
      <c r="A36" s="4">
        <v>44745</v>
      </c>
    </row>
    <row r="37" spans="1:1" x14ac:dyDescent="0.3">
      <c r="A37" s="4">
        <v>44746</v>
      </c>
    </row>
    <row r="38" spans="1:1" x14ac:dyDescent="0.3">
      <c r="A38" s="4">
        <v>44747</v>
      </c>
    </row>
    <row r="39" spans="1:1" x14ac:dyDescent="0.3">
      <c r="A39" s="4">
        <v>44748</v>
      </c>
    </row>
    <row r="40" spans="1:1" x14ac:dyDescent="0.3">
      <c r="A40" s="4">
        <v>44749</v>
      </c>
    </row>
    <row r="41" spans="1:1" x14ac:dyDescent="0.3">
      <c r="A41" s="4">
        <v>44750</v>
      </c>
    </row>
    <row r="42" spans="1:1" x14ac:dyDescent="0.3">
      <c r="A42" s="4">
        <v>44751</v>
      </c>
    </row>
    <row r="43" spans="1:1" x14ac:dyDescent="0.3">
      <c r="A43" s="4">
        <v>44752</v>
      </c>
    </row>
    <row r="44" spans="1:1" x14ac:dyDescent="0.3">
      <c r="A44" s="4">
        <v>44753</v>
      </c>
    </row>
    <row r="45" spans="1:1" x14ac:dyDescent="0.3">
      <c r="A45" s="4">
        <v>44754</v>
      </c>
    </row>
    <row r="46" spans="1:1" x14ac:dyDescent="0.3">
      <c r="A46" s="4">
        <v>44755</v>
      </c>
    </row>
    <row r="47" spans="1:1" x14ac:dyDescent="0.3">
      <c r="A47" s="4">
        <v>44756</v>
      </c>
    </row>
    <row r="48" spans="1:1" x14ac:dyDescent="0.3">
      <c r="A48" s="4">
        <v>44757</v>
      </c>
    </row>
    <row r="49" spans="1:1" x14ac:dyDescent="0.3">
      <c r="A49" s="4">
        <v>44758</v>
      </c>
    </row>
    <row r="50" spans="1:1" x14ac:dyDescent="0.3">
      <c r="A50" s="4">
        <v>44759</v>
      </c>
    </row>
    <row r="51" spans="1:1" x14ac:dyDescent="0.3">
      <c r="A51" s="4">
        <v>44760</v>
      </c>
    </row>
    <row r="52" spans="1:1" x14ac:dyDescent="0.3">
      <c r="A52" s="4">
        <v>44761</v>
      </c>
    </row>
    <row r="53" spans="1:1" x14ac:dyDescent="0.3">
      <c r="A53" s="4">
        <v>44762</v>
      </c>
    </row>
    <row r="54" spans="1:1" x14ac:dyDescent="0.3">
      <c r="A54" s="4">
        <v>44763</v>
      </c>
    </row>
    <row r="55" spans="1:1" x14ac:dyDescent="0.3">
      <c r="A55" s="4">
        <v>44764</v>
      </c>
    </row>
    <row r="56" spans="1:1" x14ac:dyDescent="0.3">
      <c r="A56" s="4">
        <v>44765</v>
      </c>
    </row>
    <row r="57" spans="1:1" x14ac:dyDescent="0.3">
      <c r="A57" s="4">
        <v>44766</v>
      </c>
    </row>
    <row r="58" spans="1:1" x14ac:dyDescent="0.3">
      <c r="A58" s="4">
        <v>44767</v>
      </c>
    </row>
    <row r="59" spans="1:1" x14ac:dyDescent="0.3">
      <c r="A59" s="4">
        <v>44768</v>
      </c>
    </row>
    <row r="60" spans="1:1" x14ac:dyDescent="0.3">
      <c r="A60" s="4">
        <v>44769</v>
      </c>
    </row>
    <row r="61" spans="1:1" x14ac:dyDescent="0.3">
      <c r="A61" s="4">
        <v>44770</v>
      </c>
    </row>
    <row r="62" spans="1:1" x14ac:dyDescent="0.3">
      <c r="A62" s="4">
        <v>44771</v>
      </c>
    </row>
    <row r="63" spans="1:1" x14ac:dyDescent="0.3">
      <c r="A63" s="4">
        <v>44772</v>
      </c>
    </row>
    <row r="64" spans="1:1" x14ac:dyDescent="0.3">
      <c r="A64" s="4">
        <v>44773</v>
      </c>
    </row>
    <row r="65" spans="1:1" x14ac:dyDescent="0.3">
      <c r="A65" s="4">
        <v>44774</v>
      </c>
    </row>
    <row r="66" spans="1:1" x14ac:dyDescent="0.3">
      <c r="A66" s="4">
        <v>44775</v>
      </c>
    </row>
    <row r="67" spans="1:1" x14ac:dyDescent="0.3">
      <c r="A67" s="4">
        <v>44776</v>
      </c>
    </row>
    <row r="68" spans="1:1" x14ac:dyDescent="0.3">
      <c r="A68" s="4">
        <v>44777</v>
      </c>
    </row>
    <row r="69" spans="1:1" x14ac:dyDescent="0.3">
      <c r="A69" s="4">
        <v>44778</v>
      </c>
    </row>
    <row r="70" spans="1:1" x14ac:dyDescent="0.3">
      <c r="A70" s="4">
        <v>44779</v>
      </c>
    </row>
    <row r="71" spans="1:1" x14ac:dyDescent="0.3">
      <c r="A71" s="4">
        <v>44780</v>
      </c>
    </row>
    <row r="72" spans="1:1" x14ac:dyDescent="0.3">
      <c r="A72" s="4">
        <v>44781</v>
      </c>
    </row>
    <row r="73" spans="1:1" x14ac:dyDescent="0.3">
      <c r="A73" s="4">
        <v>44782</v>
      </c>
    </row>
    <row r="74" spans="1:1" x14ac:dyDescent="0.3">
      <c r="A74" s="4">
        <v>44783</v>
      </c>
    </row>
    <row r="75" spans="1:1" x14ac:dyDescent="0.3">
      <c r="A75" s="4">
        <v>44784</v>
      </c>
    </row>
    <row r="76" spans="1:1" x14ac:dyDescent="0.3">
      <c r="A76" s="4">
        <v>44785</v>
      </c>
    </row>
    <row r="77" spans="1:1" x14ac:dyDescent="0.3">
      <c r="A77" s="4">
        <v>44786</v>
      </c>
    </row>
    <row r="78" spans="1:1" x14ac:dyDescent="0.3">
      <c r="A78" s="4">
        <v>44787</v>
      </c>
    </row>
    <row r="79" spans="1:1" x14ac:dyDescent="0.3">
      <c r="A79" s="4">
        <v>44788</v>
      </c>
    </row>
    <row r="80" spans="1:1" x14ac:dyDescent="0.3">
      <c r="A80" s="4">
        <v>44789</v>
      </c>
    </row>
    <row r="81" spans="1:1" x14ac:dyDescent="0.3">
      <c r="A81" s="4">
        <v>44790</v>
      </c>
    </row>
    <row r="82" spans="1:1" x14ac:dyDescent="0.3">
      <c r="A82" s="4">
        <v>44791</v>
      </c>
    </row>
    <row r="83" spans="1:1" x14ac:dyDescent="0.3">
      <c r="A83" s="4">
        <v>44792</v>
      </c>
    </row>
    <row r="84" spans="1:1" x14ac:dyDescent="0.3">
      <c r="A84" s="4">
        <v>44793</v>
      </c>
    </row>
    <row r="85" spans="1:1" x14ac:dyDescent="0.3">
      <c r="A85" s="4">
        <v>44794</v>
      </c>
    </row>
    <row r="86" spans="1:1" x14ac:dyDescent="0.3">
      <c r="A86" s="4">
        <v>44795</v>
      </c>
    </row>
    <row r="87" spans="1:1" x14ac:dyDescent="0.3">
      <c r="A87" s="4">
        <v>44796</v>
      </c>
    </row>
    <row r="88" spans="1:1" x14ac:dyDescent="0.3">
      <c r="A88" s="4">
        <v>44797</v>
      </c>
    </row>
    <row r="89" spans="1:1" x14ac:dyDescent="0.3">
      <c r="A89" s="4">
        <v>44798</v>
      </c>
    </row>
    <row r="90" spans="1:1" x14ac:dyDescent="0.3">
      <c r="A90" s="4">
        <v>44799</v>
      </c>
    </row>
    <row r="91" spans="1:1" x14ac:dyDescent="0.3">
      <c r="A91" s="4">
        <v>44800</v>
      </c>
    </row>
    <row r="92" spans="1:1" x14ac:dyDescent="0.3">
      <c r="A92" s="4">
        <v>44801</v>
      </c>
    </row>
    <row r="93" spans="1:1" x14ac:dyDescent="0.3">
      <c r="A93" s="4">
        <v>44802</v>
      </c>
    </row>
    <row r="94" spans="1:1" x14ac:dyDescent="0.3">
      <c r="A94" s="4">
        <v>44803</v>
      </c>
    </row>
    <row r="95" spans="1:1" x14ac:dyDescent="0.3">
      <c r="A95" s="4">
        <v>44804</v>
      </c>
    </row>
    <row r="96" spans="1:1" x14ac:dyDescent="0.3">
      <c r="A96" s="4">
        <v>44805</v>
      </c>
    </row>
    <row r="97" spans="1:1" x14ac:dyDescent="0.3">
      <c r="A97" s="4">
        <v>44806</v>
      </c>
    </row>
    <row r="98" spans="1:1" x14ac:dyDescent="0.3">
      <c r="A98" s="4">
        <v>44807</v>
      </c>
    </row>
    <row r="99" spans="1:1" x14ac:dyDescent="0.3">
      <c r="A99" s="4">
        <v>44808</v>
      </c>
    </row>
    <row r="100" spans="1:1" x14ac:dyDescent="0.3">
      <c r="A100" s="4">
        <v>44809</v>
      </c>
    </row>
    <row r="101" spans="1:1" x14ac:dyDescent="0.3">
      <c r="A101" s="4">
        <v>44810</v>
      </c>
    </row>
    <row r="102" spans="1:1" x14ac:dyDescent="0.3">
      <c r="A102" s="4">
        <v>44811</v>
      </c>
    </row>
    <row r="103" spans="1:1" x14ac:dyDescent="0.3">
      <c r="A103" s="4">
        <v>44812</v>
      </c>
    </row>
    <row r="104" spans="1:1" x14ac:dyDescent="0.3">
      <c r="A104" s="4">
        <v>44813</v>
      </c>
    </row>
    <row r="105" spans="1:1" x14ac:dyDescent="0.3">
      <c r="A105" s="4">
        <v>44814</v>
      </c>
    </row>
    <row r="106" spans="1:1" x14ac:dyDescent="0.3">
      <c r="A106" s="4">
        <v>44815</v>
      </c>
    </row>
    <row r="107" spans="1:1" x14ac:dyDescent="0.3">
      <c r="A107" s="4">
        <v>44816</v>
      </c>
    </row>
    <row r="108" spans="1:1" x14ac:dyDescent="0.3">
      <c r="A108" s="4">
        <v>44817</v>
      </c>
    </row>
    <row r="109" spans="1:1" x14ac:dyDescent="0.3">
      <c r="A109" s="4">
        <v>44818</v>
      </c>
    </row>
    <row r="110" spans="1:1" x14ac:dyDescent="0.3">
      <c r="A110" s="4">
        <v>44819</v>
      </c>
    </row>
    <row r="111" spans="1:1" x14ac:dyDescent="0.3">
      <c r="A111" s="4">
        <v>44820</v>
      </c>
    </row>
    <row r="112" spans="1:1" x14ac:dyDescent="0.3">
      <c r="A112" s="4">
        <v>44821</v>
      </c>
    </row>
    <row r="113" spans="1:1" x14ac:dyDescent="0.3">
      <c r="A113" s="4">
        <v>44822</v>
      </c>
    </row>
    <row r="114" spans="1:1" x14ac:dyDescent="0.3">
      <c r="A114" s="4">
        <v>44823</v>
      </c>
    </row>
    <row r="115" spans="1:1" x14ac:dyDescent="0.3">
      <c r="A115" s="4">
        <v>44824</v>
      </c>
    </row>
    <row r="116" spans="1:1" x14ac:dyDescent="0.3">
      <c r="A116" s="4">
        <v>44825</v>
      </c>
    </row>
    <row r="117" spans="1:1" x14ac:dyDescent="0.3">
      <c r="A117" s="4">
        <v>44826</v>
      </c>
    </row>
    <row r="118" spans="1:1" x14ac:dyDescent="0.3">
      <c r="A118" s="4">
        <v>44827</v>
      </c>
    </row>
    <row r="119" spans="1:1" x14ac:dyDescent="0.3">
      <c r="A119" s="4">
        <v>44828</v>
      </c>
    </row>
    <row r="120" spans="1:1" x14ac:dyDescent="0.3">
      <c r="A120" s="4">
        <v>44829</v>
      </c>
    </row>
    <row r="121" spans="1:1" x14ac:dyDescent="0.3">
      <c r="A121" s="4">
        <v>44830</v>
      </c>
    </row>
    <row r="122" spans="1:1" x14ac:dyDescent="0.3">
      <c r="A122" s="4">
        <v>44831</v>
      </c>
    </row>
    <row r="123" spans="1:1" x14ac:dyDescent="0.3">
      <c r="A123" s="4">
        <v>44832</v>
      </c>
    </row>
    <row r="124" spans="1:1" x14ac:dyDescent="0.3">
      <c r="A124" s="4">
        <v>44833</v>
      </c>
    </row>
    <row r="125" spans="1:1" x14ac:dyDescent="0.3">
      <c r="A125" s="4">
        <v>44834</v>
      </c>
    </row>
    <row r="126" spans="1:1" x14ac:dyDescent="0.3">
      <c r="A126" s="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46EFF-0B4A-450C-83B1-8AB2C0D2EE12}">
  <dimension ref="A3:D12"/>
  <sheetViews>
    <sheetView zoomScale="70" zoomScaleNormal="70" workbookViewId="0">
      <selection activeCell="D12" sqref="A10:D12"/>
    </sheetView>
  </sheetViews>
  <sheetFormatPr defaultRowHeight="14.4" x14ac:dyDescent="0.3"/>
  <cols>
    <col min="1" max="1" width="18.33203125" bestFit="1" customWidth="1"/>
    <col min="2" max="2" width="25.6640625" bestFit="1" customWidth="1"/>
    <col min="3" max="3" width="21.21875" bestFit="1" customWidth="1"/>
    <col min="4" max="4" width="24.6640625" bestFit="1" customWidth="1"/>
  </cols>
  <sheetData>
    <row r="3" spans="1:4" x14ac:dyDescent="0.3">
      <c r="A3" s="3" t="s">
        <v>3</v>
      </c>
      <c r="B3" t="s">
        <v>14</v>
      </c>
      <c r="C3" t="s">
        <v>15</v>
      </c>
      <c r="D3" t="s">
        <v>16</v>
      </c>
    </row>
    <row r="4" spans="1:4" x14ac:dyDescent="0.3">
      <c r="A4" s="5" t="s">
        <v>5</v>
      </c>
      <c r="B4" s="2">
        <v>2639</v>
      </c>
      <c r="C4" s="2">
        <v>3527</v>
      </c>
      <c r="D4" s="2">
        <v>2355</v>
      </c>
    </row>
    <row r="5" spans="1:4" x14ac:dyDescent="0.3">
      <c r="A5" s="5" t="s">
        <v>6</v>
      </c>
      <c r="B5" s="2">
        <v>2747</v>
      </c>
      <c r="C5" s="2">
        <v>3675</v>
      </c>
      <c r="D5" s="2">
        <v>2448</v>
      </c>
    </row>
    <row r="6" spans="1:4" x14ac:dyDescent="0.3">
      <c r="A6" s="5" t="s">
        <v>7</v>
      </c>
      <c r="B6" s="2">
        <v>2665</v>
      </c>
      <c r="C6" s="2">
        <v>3579</v>
      </c>
      <c r="D6" s="2">
        <v>2390</v>
      </c>
    </row>
    <row r="7" spans="1:4" x14ac:dyDescent="0.3">
      <c r="A7" s="5" t="s">
        <v>28</v>
      </c>
      <c r="B7" s="2">
        <v>1856</v>
      </c>
      <c r="C7" s="2">
        <v>2592</v>
      </c>
      <c r="D7" s="2">
        <v>1820</v>
      </c>
    </row>
    <row r="9" spans="1:4" x14ac:dyDescent="0.3">
      <c r="B9" t="s">
        <v>17</v>
      </c>
      <c r="C9" t="s">
        <v>12</v>
      </c>
      <c r="D9" t="s">
        <v>13</v>
      </c>
    </row>
    <row r="10" spans="1:4" x14ac:dyDescent="0.3">
      <c r="A10" s="5" t="s">
        <v>5</v>
      </c>
      <c r="B10" s="2">
        <v>2639</v>
      </c>
      <c r="C10" s="2">
        <v>3527</v>
      </c>
      <c r="D10" s="2">
        <v>2355</v>
      </c>
    </row>
    <row r="11" spans="1:4" x14ac:dyDescent="0.3">
      <c r="A11" s="5" t="s">
        <v>6</v>
      </c>
      <c r="B11" s="2">
        <v>2747</v>
      </c>
      <c r="C11" s="2">
        <v>3675</v>
      </c>
      <c r="D11" s="2">
        <v>2448</v>
      </c>
    </row>
    <row r="12" spans="1:4" x14ac:dyDescent="0.3">
      <c r="A12" s="5" t="s">
        <v>7</v>
      </c>
      <c r="B12" s="2">
        <v>2665</v>
      </c>
      <c r="C12" s="2">
        <v>3579</v>
      </c>
      <c r="D12" s="2">
        <v>2390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399C5-C7EF-4821-94CD-50879AF53459}">
  <dimension ref="A1:K126"/>
  <sheetViews>
    <sheetView topLeftCell="A78" zoomScale="70" zoomScaleNormal="70" workbookViewId="0">
      <selection activeCell="G126" sqref="G126"/>
    </sheetView>
  </sheetViews>
  <sheetFormatPr defaultRowHeight="14.4" x14ac:dyDescent="0.3"/>
  <cols>
    <col min="1" max="1" width="11.5546875" bestFit="1" customWidth="1"/>
    <col min="2" max="2" width="13.77734375" bestFit="1" customWidth="1"/>
    <col min="3" max="3" width="17.21875" bestFit="1" customWidth="1"/>
    <col min="4" max="4" width="16.21875" style="2" bestFit="1" customWidth="1"/>
    <col min="5" max="5" width="20.5546875" style="2" customWidth="1"/>
    <col min="6" max="6" width="19.88671875" style="6" bestFit="1" customWidth="1"/>
    <col min="7" max="7" width="16.109375" style="6" bestFit="1" customWidth="1"/>
    <col min="8" max="8" width="19.77734375" style="6" bestFit="1" customWidth="1"/>
    <col min="9" max="9" width="19.6640625" style="8" bestFit="1" customWidth="1"/>
    <col min="10" max="10" width="20.88671875" style="7" bestFit="1" customWidth="1"/>
    <col min="11" max="11" width="16.44140625" bestFit="1" customWidth="1"/>
  </cols>
  <sheetData>
    <row r="1" spans="1:11" x14ac:dyDescent="0.3">
      <c r="A1" t="s">
        <v>0</v>
      </c>
      <c r="B1" t="s">
        <v>1</v>
      </c>
      <c r="C1" t="s">
        <v>10</v>
      </c>
      <c r="D1" s="2" t="s">
        <v>12</v>
      </c>
      <c r="E1" s="2" t="s">
        <v>11</v>
      </c>
      <c r="F1" s="6" t="s">
        <v>13</v>
      </c>
      <c r="G1" s="6" t="s">
        <v>19</v>
      </c>
      <c r="H1" s="6" t="s">
        <v>20</v>
      </c>
      <c r="I1" s="8" t="s">
        <v>21</v>
      </c>
      <c r="J1" s="7" t="s">
        <v>22</v>
      </c>
      <c r="K1" t="s">
        <v>23</v>
      </c>
    </row>
    <row r="2" spans="1:11" x14ac:dyDescent="0.3">
      <c r="A2" s="1">
        <v>44713</v>
      </c>
      <c r="B2">
        <v>24</v>
      </c>
      <c r="C2">
        <v>1</v>
      </c>
      <c r="D2" s="2">
        <f>ROUNDDOWN(120 *(1 + (2/29)*(temperatury[[#This Row],[temperatura]]-24)/2),0)</f>
        <v>120</v>
      </c>
      <c r="E2" s="2">
        <f>ROUNDDOWN(90 *(1 + (1/13)*(temperatury[[#This Row],[temperatura]]-24)/2),0)</f>
        <v>90</v>
      </c>
      <c r="F2" s="6">
        <f>ROUNDDOWN(80 *(1 + (1/17)*(temperatury[[#This Row],[temperatura]]-24)/2),0)</f>
        <v>80</v>
      </c>
      <c r="G2" s="6">
        <f>temperatury[[#This Row],[sprzedaż lodów]]*(5+$G$126)</f>
        <v>840</v>
      </c>
      <c r="H2" s="6">
        <f>temperatury[[#This Row],[sprzedarz hotdogów]]*(7+$G$126)</f>
        <v>810</v>
      </c>
      <c r="I2" s="8">
        <f>temperatury[[#This Row],[sprzedaż kukurydzy]]*(6+$G$127)</f>
        <v>480</v>
      </c>
      <c r="J2" s="7">
        <f>temperatury[[#This Row],[zysk z lodów]]+temperatury[[#This Row],[zysk z hotdogów]]+temperatury[[#This Row],[zysk z kukurydzy]]</f>
        <v>2130</v>
      </c>
      <c r="K2" s="7">
        <v>1710</v>
      </c>
    </row>
    <row r="3" spans="1:11" x14ac:dyDescent="0.3">
      <c r="A3" s="1">
        <v>44714</v>
      </c>
      <c r="B3">
        <v>25</v>
      </c>
      <c r="C3">
        <f>IF(temperatury[[#This Row],[temperatura]] &gt; 20,C2+1,0)</f>
        <v>2</v>
      </c>
      <c r="D3" s="2">
        <f>ROUNDDOWN(120 *(1 + (2/29)*(temperatury[[#This Row],[temperatura]]-24)/2),0)</f>
        <v>124</v>
      </c>
      <c r="E3" s="2">
        <f>ROUNDDOWN(90 *(1 + (1/13)*(temperatury[[#This Row],[temperatura]]-24)/2),0)</f>
        <v>93</v>
      </c>
      <c r="F3" s="6">
        <f>ROUNDDOWN(80 *(1 + (1/17)*(temperatury[[#This Row],[temperatura]]-24)/2),0)</f>
        <v>82</v>
      </c>
      <c r="G3" s="6">
        <f>temperatury[[#This Row],[sprzedaż lodów]]*(5+$G$126)</f>
        <v>868</v>
      </c>
      <c r="H3" s="6">
        <f>temperatury[[#This Row],[sprzedarz hotdogów]]*(7+$G$126)</f>
        <v>837</v>
      </c>
      <c r="I3" s="8">
        <f>temperatury[[#This Row],[sprzedaż kukurydzy]]*(6+$G$127)</f>
        <v>492</v>
      </c>
      <c r="J3" s="7">
        <f>temperatury[[#This Row],[zysk z lodów]]+temperatury[[#This Row],[zysk z hotdogów]]+temperatury[[#This Row],[zysk z kukurydzy]]</f>
        <v>2197</v>
      </c>
      <c r="K3" s="8">
        <f>K2+temperatury[[#This Row],[łączny dzienny zysk]]</f>
        <v>3907</v>
      </c>
    </row>
    <row r="4" spans="1:11" x14ac:dyDescent="0.3">
      <c r="A4" s="1">
        <v>44715</v>
      </c>
      <c r="B4">
        <v>27</v>
      </c>
      <c r="C4">
        <f>IF(temperatury[[#This Row],[temperatura]] &gt; 20,C3+1,0)</f>
        <v>3</v>
      </c>
      <c r="D4" s="2">
        <f>ROUNDDOWN(120 *(1 + (2/29)*(temperatury[[#This Row],[temperatura]]-24)/2),0)</f>
        <v>132</v>
      </c>
      <c r="E4" s="2">
        <f>ROUNDDOWN(90 *(1 + (1/13)*(temperatury[[#This Row],[temperatura]]-24)/2),0)</f>
        <v>100</v>
      </c>
      <c r="F4" s="6">
        <f>ROUNDDOWN(80 *(1 + (1/17)*(temperatury[[#This Row],[temperatura]]-24)/2),0)</f>
        <v>87</v>
      </c>
      <c r="G4" s="6">
        <f>temperatury[[#This Row],[sprzedaż lodów]]*(5+$G$126)</f>
        <v>924</v>
      </c>
      <c r="H4" s="6">
        <f>temperatury[[#This Row],[sprzedarz hotdogów]]*(7+$G$126)</f>
        <v>900</v>
      </c>
      <c r="I4" s="8">
        <f>temperatury[[#This Row],[sprzedaż kukurydzy]]*(6+$G$127)</f>
        <v>522</v>
      </c>
      <c r="J4" s="7">
        <f>temperatury[[#This Row],[zysk z lodów]]+temperatury[[#This Row],[zysk z hotdogów]]+temperatury[[#This Row],[zysk z kukurydzy]]</f>
        <v>2346</v>
      </c>
      <c r="K4" s="8">
        <f>K3+temperatury[[#This Row],[łączny dzienny zysk]]</f>
        <v>6253</v>
      </c>
    </row>
    <row r="5" spans="1:11" x14ac:dyDescent="0.3">
      <c r="A5" s="1">
        <v>44716</v>
      </c>
      <c r="B5">
        <v>27</v>
      </c>
      <c r="C5">
        <f>IF(temperatury[[#This Row],[temperatura]] &gt; 20,C4+1,0)</f>
        <v>4</v>
      </c>
      <c r="D5" s="2">
        <f>ROUNDDOWN(120 *(1 + (2/29)*(temperatury[[#This Row],[temperatura]]-24)/2),0)</f>
        <v>132</v>
      </c>
      <c r="E5" s="2">
        <f>ROUNDDOWN(90 *(1 + (1/13)*(temperatury[[#This Row],[temperatura]]-24)/2),0)</f>
        <v>100</v>
      </c>
      <c r="F5" s="6">
        <f>ROUNDDOWN(80 *(1 + (1/17)*(temperatury[[#This Row],[temperatura]]-24)/2),0)</f>
        <v>87</v>
      </c>
      <c r="G5" s="6">
        <f>temperatury[[#This Row],[sprzedaż lodów]]*(5+$G$126)</f>
        <v>924</v>
      </c>
      <c r="H5" s="6">
        <f>temperatury[[#This Row],[sprzedarz hotdogów]]*(7+$G$126)</f>
        <v>900</v>
      </c>
      <c r="I5" s="8">
        <f>temperatury[[#This Row],[sprzedaż kukurydzy]]*(6+$G$127)</f>
        <v>522</v>
      </c>
      <c r="J5" s="7">
        <f>temperatury[[#This Row],[zysk z lodów]]+temperatury[[#This Row],[zysk z hotdogów]]+temperatury[[#This Row],[zysk z kukurydzy]]</f>
        <v>2346</v>
      </c>
      <c r="K5" s="8">
        <f>K4+temperatury[[#This Row],[łączny dzienny zysk]]</f>
        <v>8599</v>
      </c>
    </row>
    <row r="6" spans="1:11" x14ac:dyDescent="0.3">
      <c r="A6" s="1">
        <v>44717</v>
      </c>
      <c r="B6">
        <v>27</v>
      </c>
      <c r="C6">
        <f>IF(temperatury[[#This Row],[temperatura]] &gt; 20,C5+1,0)</f>
        <v>5</v>
      </c>
      <c r="D6" s="2">
        <f>ROUNDDOWN(120 *(1 + (2/29)*(temperatury[[#This Row],[temperatura]]-24)/2),0)</f>
        <v>132</v>
      </c>
      <c r="E6" s="2">
        <f>ROUNDDOWN(90 *(1 + (1/13)*(temperatury[[#This Row],[temperatura]]-24)/2),0)</f>
        <v>100</v>
      </c>
      <c r="F6" s="6">
        <f>ROUNDDOWN(80 *(1 + (1/17)*(temperatury[[#This Row],[temperatura]]-24)/2),0)</f>
        <v>87</v>
      </c>
      <c r="G6" s="6">
        <f>temperatury[[#This Row],[sprzedaż lodów]]*(5+$G$126)</f>
        <v>924</v>
      </c>
      <c r="H6" s="6">
        <f>temperatury[[#This Row],[sprzedarz hotdogów]]*(7+$G$126)</f>
        <v>900</v>
      </c>
      <c r="I6" s="8">
        <f>temperatury[[#This Row],[sprzedaż kukurydzy]]*(6+$G$127)</f>
        <v>522</v>
      </c>
      <c r="J6" s="7">
        <f>temperatury[[#This Row],[zysk z lodów]]+temperatury[[#This Row],[zysk z hotdogów]]+temperatury[[#This Row],[zysk z kukurydzy]]</f>
        <v>2346</v>
      </c>
      <c r="K6" s="8">
        <f>K5+temperatury[[#This Row],[łączny dzienny zysk]]</f>
        <v>10945</v>
      </c>
    </row>
    <row r="7" spans="1:11" x14ac:dyDescent="0.3">
      <c r="A7" s="1">
        <v>44718</v>
      </c>
      <c r="B7">
        <v>22</v>
      </c>
      <c r="C7">
        <f>IF(temperatury[[#This Row],[temperatura]] &gt; 20,C6+1,0)</f>
        <v>6</v>
      </c>
      <c r="D7" s="2">
        <f>ROUNDDOWN(120 *(1 + (2/29)*(temperatury[[#This Row],[temperatura]]-24)/2),0)</f>
        <v>111</v>
      </c>
      <c r="E7" s="2">
        <f>ROUNDDOWN(90 *(1 + (1/13)*(temperatury[[#This Row],[temperatura]]-24)/2),0)</f>
        <v>83</v>
      </c>
      <c r="F7" s="6">
        <f>ROUNDDOWN(80 *(1 + (1/17)*(temperatury[[#This Row],[temperatura]]-24)/2),0)</f>
        <v>75</v>
      </c>
      <c r="G7" s="6">
        <f>temperatury[[#This Row],[sprzedaż lodów]]*(5+$G$126)</f>
        <v>777</v>
      </c>
      <c r="H7" s="6">
        <f>temperatury[[#This Row],[sprzedarz hotdogów]]*(7+$G$126)</f>
        <v>747</v>
      </c>
      <c r="I7" s="8">
        <f>temperatury[[#This Row],[sprzedaż kukurydzy]]*(6+$G$127)</f>
        <v>450</v>
      </c>
      <c r="J7" s="7">
        <f>temperatury[[#This Row],[zysk z lodów]]+temperatury[[#This Row],[zysk z hotdogów]]+temperatury[[#This Row],[zysk z kukurydzy]]</f>
        <v>1974</v>
      </c>
      <c r="K7" s="8">
        <f>K6+temperatury[[#This Row],[łączny dzienny zysk]]</f>
        <v>12919</v>
      </c>
    </row>
    <row r="8" spans="1:11" x14ac:dyDescent="0.3">
      <c r="A8" s="1">
        <v>44719</v>
      </c>
      <c r="B8">
        <v>25</v>
      </c>
      <c r="C8">
        <f>IF(temperatury[[#This Row],[temperatura]] &gt; 20,C7+1,0)</f>
        <v>7</v>
      </c>
      <c r="D8" s="2">
        <f>ROUNDDOWN(120 *(1 + (2/29)*(temperatury[[#This Row],[temperatura]]-24)/2),0)</f>
        <v>124</v>
      </c>
      <c r="E8" s="2">
        <f>ROUNDDOWN(90 *(1 + (1/13)*(temperatury[[#This Row],[temperatura]]-24)/2),0)</f>
        <v>93</v>
      </c>
      <c r="F8" s="6">
        <f>ROUNDDOWN(80 *(1 + (1/17)*(temperatury[[#This Row],[temperatura]]-24)/2),0)</f>
        <v>82</v>
      </c>
      <c r="G8" s="6">
        <f>temperatury[[#This Row],[sprzedaż lodów]]*(5+$G$126)</f>
        <v>868</v>
      </c>
      <c r="H8" s="6">
        <f>temperatury[[#This Row],[sprzedarz hotdogów]]*(7+$G$126)</f>
        <v>837</v>
      </c>
      <c r="I8" s="8">
        <f>temperatury[[#This Row],[sprzedaż kukurydzy]]*(6+$G$127)</f>
        <v>492</v>
      </c>
      <c r="J8" s="7">
        <f>temperatury[[#This Row],[zysk z lodów]]+temperatury[[#This Row],[zysk z hotdogów]]+temperatury[[#This Row],[zysk z kukurydzy]]</f>
        <v>2197</v>
      </c>
      <c r="K8" s="8">
        <f>K7+temperatury[[#This Row],[łączny dzienny zysk]]</f>
        <v>15116</v>
      </c>
    </row>
    <row r="9" spans="1:11" x14ac:dyDescent="0.3">
      <c r="A9" s="1">
        <v>44720</v>
      </c>
      <c r="B9">
        <v>25</v>
      </c>
      <c r="C9">
        <f>IF(temperatury[[#This Row],[temperatura]] &gt; 20,C8+1,0)</f>
        <v>8</v>
      </c>
      <c r="D9" s="2">
        <f>ROUNDDOWN(120 *(1 + (2/29)*(temperatury[[#This Row],[temperatura]]-24)/2),0)</f>
        <v>124</v>
      </c>
      <c r="E9" s="2">
        <f>ROUNDDOWN(90 *(1 + (1/13)*(temperatury[[#This Row],[temperatura]]-24)/2),0)</f>
        <v>93</v>
      </c>
      <c r="F9" s="6">
        <f>ROUNDDOWN(80 *(1 + (1/17)*(temperatury[[#This Row],[temperatura]]-24)/2),0)</f>
        <v>82</v>
      </c>
      <c r="G9" s="6">
        <f>temperatury[[#This Row],[sprzedaż lodów]]*(5+$G$126)</f>
        <v>868</v>
      </c>
      <c r="H9" s="6">
        <f>temperatury[[#This Row],[sprzedarz hotdogów]]*(7+$G$126)</f>
        <v>837</v>
      </c>
      <c r="I9" s="8">
        <f>temperatury[[#This Row],[sprzedaż kukurydzy]]*(6+$G$127)</f>
        <v>492</v>
      </c>
      <c r="J9" s="7">
        <f>temperatury[[#This Row],[zysk z lodów]]+temperatury[[#This Row],[zysk z hotdogów]]+temperatury[[#This Row],[zysk z kukurydzy]]</f>
        <v>2197</v>
      </c>
      <c r="K9" s="8">
        <f>K8+temperatury[[#This Row],[łączny dzienny zysk]]</f>
        <v>17313</v>
      </c>
    </row>
    <row r="10" spans="1:11" x14ac:dyDescent="0.3">
      <c r="A10" s="1">
        <v>44721</v>
      </c>
      <c r="B10">
        <v>21</v>
      </c>
      <c r="C10">
        <f>IF(temperatury[[#This Row],[temperatura]] &gt; 20,C9+1,0)</f>
        <v>9</v>
      </c>
      <c r="D10" s="2">
        <f>ROUNDDOWN(120 *(1 + (2/29)*(temperatury[[#This Row],[temperatura]]-24)/2),0)</f>
        <v>107</v>
      </c>
      <c r="E10" s="2">
        <f>ROUNDDOWN(90 *(1 + (1/13)*(temperatury[[#This Row],[temperatura]]-24)/2),0)</f>
        <v>79</v>
      </c>
      <c r="F10" s="6">
        <f>ROUNDDOWN(80 *(1 + (1/17)*(temperatury[[#This Row],[temperatura]]-24)/2),0)</f>
        <v>72</v>
      </c>
      <c r="G10" s="6">
        <f>temperatury[[#This Row],[sprzedaż lodów]]*(5+$G$126)</f>
        <v>749</v>
      </c>
      <c r="H10" s="6">
        <f>temperatury[[#This Row],[sprzedarz hotdogów]]*(7+$G$126)</f>
        <v>711</v>
      </c>
      <c r="I10" s="8">
        <f>temperatury[[#This Row],[sprzedaż kukurydzy]]*(6+$G$127)</f>
        <v>432</v>
      </c>
      <c r="J10" s="7">
        <f>temperatury[[#This Row],[zysk z lodów]]+temperatury[[#This Row],[zysk z hotdogów]]+temperatury[[#This Row],[zysk z kukurydzy]]</f>
        <v>1892</v>
      </c>
      <c r="K10" s="8">
        <f>K9+temperatury[[#This Row],[łączny dzienny zysk]]</f>
        <v>19205</v>
      </c>
    </row>
    <row r="11" spans="1:11" x14ac:dyDescent="0.3">
      <c r="A11" s="1">
        <v>44722</v>
      </c>
      <c r="B11">
        <v>21</v>
      </c>
      <c r="C11">
        <f>IF(temperatury[[#This Row],[temperatura]] &gt; 20,C10+1,0)</f>
        <v>10</v>
      </c>
      <c r="D11" s="2">
        <f>ROUNDDOWN(120 *(1 + (2/29)*(temperatury[[#This Row],[temperatura]]-24)/2),0)</f>
        <v>107</v>
      </c>
      <c r="E11" s="2">
        <f>ROUNDDOWN(90 *(1 + (1/13)*(temperatury[[#This Row],[temperatura]]-24)/2),0)</f>
        <v>79</v>
      </c>
      <c r="F11" s="6">
        <f>ROUNDDOWN(80 *(1 + (1/17)*(temperatury[[#This Row],[temperatura]]-24)/2),0)</f>
        <v>72</v>
      </c>
      <c r="G11" s="6">
        <f>temperatury[[#This Row],[sprzedaż lodów]]*(5+$G$126)</f>
        <v>749</v>
      </c>
      <c r="H11" s="6">
        <f>temperatury[[#This Row],[sprzedarz hotdogów]]*(7+$G$126)</f>
        <v>711</v>
      </c>
      <c r="I11" s="8">
        <f>temperatury[[#This Row],[sprzedaż kukurydzy]]*(6+$G$127)</f>
        <v>432</v>
      </c>
      <c r="J11" s="7">
        <f>temperatury[[#This Row],[zysk z lodów]]+temperatury[[#This Row],[zysk z hotdogów]]+temperatury[[#This Row],[zysk z kukurydzy]]</f>
        <v>1892</v>
      </c>
      <c r="K11" s="8">
        <f>K10+temperatury[[#This Row],[łączny dzienny zysk]]</f>
        <v>21097</v>
      </c>
    </row>
    <row r="12" spans="1:11" x14ac:dyDescent="0.3">
      <c r="A12" s="1">
        <v>44723</v>
      </c>
      <c r="B12">
        <v>19</v>
      </c>
      <c r="C12">
        <f>IF(temperatury[[#This Row],[temperatura]] &gt; 20,C11+1,0)</f>
        <v>0</v>
      </c>
      <c r="D12" s="2">
        <f>ROUNDDOWN(120 *(1 + (2/29)*(temperatury[[#This Row],[temperatura]]-24)/2),0)</f>
        <v>99</v>
      </c>
      <c r="E12" s="2">
        <f>ROUNDDOWN(90 *(1 + (1/13)*(temperatury[[#This Row],[temperatura]]-24)/2),0)</f>
        <v>72</v>
      </c>
      <c r="F12" s="6">
        <f>ROUNDDOWN(80 *(1 + (1/17)*(temperatury[[#This Row],[temperatura]]-24)/2),0)</f>
        <v>68</v>
      </c>
      <c r="G12" s="6">
        <f>temperatury[[#This Row],[sprzedaż lodów]]*(5+$G$126)</f>
        <v>693</v>
      </c>
      <c r="H12" s="6">
        <f>temperatury[[#This Row],[sprzedarz hotdogów]]*(7+$G$126)</f>
        <v>648</v>
      </c>
      <c r="I12" s="8">
        <f>temperatury[[#This Row],[sprzedaż kukurydzy]]*(6+$G$127)</f>
        <v>408</v>
      </c>
      <c r="J12" s="7">
        <f>temperatury[[#This Row],[zysk z lodów]]+temperatury[[#This Row],[zysk z hotdogów]]+temperatury[[#This Row],[zysk z kukurydzy]]</f>
        <v>1749</v>
      </c>
      <c r="K12" s="8">
        <f>K11+temperatury[[#This Row],[łączny dzienny zysk]]</f>
        <v>22846</v>
      </c>
    </row>
    <row r="13" spans="1:11" x14ac:dyDescent="0.3">
      <c r="A13" s="1">
        <v>44724</v>
      </c>
      <c r="B13">
        <v>19</v>
      </c>
      <c r="C13">
        <f>IF(temperatury[[#This Row],[temperatura]] &gt; 20,C12+1,0)</f>
        <v>0</v>
      </c>
      <c r="D13" s="2">
        <f>ROUNDDOWN(120 *(1 + (2/29)*(temperatury[[#This Row],[temperatura]]-24)/2),0)</f>
        <v>99</v>
      </c>
      <c r="E13" s="2">
        <f>ROUNDDOWN(90 *(1 + (1/13)*(temperatury[[#This Row],[temperatura]]-24)/2),0)</f>
        <v>72</v>
      </c>
      <c r="F13" s="6">
        <f>ROUNDDOWN(80 *(1 + (1/17)*(temperatury[[#This Row],[temperatura]]-24)/2),0)</f>
        <v>68</v>
      </c>
      <c r="G13" s="6">
        <f>temperatury[[#This Row],[sprzedaż lodów]]*(5+$G$126)</f>
        <v>693</v>
      </c>
      <c r="H13" s="6">
        <f>temperatury[[#This Row],[sprzedarz hotdogów]]*(7+$G$126)</f>
        <v>648</v>
      </c>
      <c r="I13" s="8">
        <f>temperatury[[#This Row],[sprzedaż kukurydzy]]*(6+$G$127)</f>
        <v>408</v>
      </c>
      <c r="J13" s="7">
        <f>temperatury[[#This Row],[zysk z lodów]]+temperatury[[#This Row],[zysk z hotdogów]]+temperatury[[#This Row],[zysk z kukurydzy]]</f>
        <v>1749</v>
      </c>
      <c r="K13" s="8">
        <f>K12+temperatury[[#This Row],[łączny dzienny zysk]]</f>
        <v>24595</v>
      </c>
    </row>
    <row r="14" spans="1:11" x14ac:dyDescent="0.3">
      <c r="A14" s="1">
        <v>44725</v>
      </c>
      <c r="B14">
        <v>15</v>
      </c>
      <c r="C14">
        <f>IF(temperatury[[#This Row],[temperatura]] &gt; 20,C13+1,0)</f>
        <v>0</v>
      </c>
      <c r="D14" s="2">
        <f>ROUNDDOWN(120 *(1 + (2/29)*(temperatury[[#This Row],[temperatura]]-24)/2),0)</f>
        <v>82</v>
      </c>
      <c r="E14" s="2">
        <f>ROUNDDOWN(90 *(1 + (1/13)*(temperatury[[#This Row],[temperatura]]-24)/2),0)</f>
        <v>58</v>
      </c>
      <c r="F14" s="6">
        <f>ROUNDDOWN(80 *(1 + (1/17)*(temperatury[[#This Row],[temperatura]]-24)/2),0)</f>
        <v>58</v>
      </c>
      <c r="G14" s="6">
        <f>temperatury[[#This Row],[sprzedaż lodów]]*(5+$G$126)</f>
        <v>574</v>
      </c>
      <c r="H14" s="6">
        <f>temperatury[[#This Row],[sprzedarz hotdogów]]*(7+$G$126)</f>
        <v>522</v>
      </c>
      <c r="I14" s="8">
        <f>temperatury[[#This Row],[sprzedaż kukurydzy]]*(6+$G$127)</f>
        <v>348</v>
      </c>
      <c r="J14" s="7">
        <f>temperatury[[#This Row],[zysk z lodów]]+temperatury[[#This Row],[zysk z hotdogów]]+temperatury[[#This Row],[zysk z kukurydzy]]</f>
        <v>1444</v>
      </c>
      <c r="K14" s="8">
        <f>K13+temperatury[[#This Row],[łączny dzienny zysk]]</f>
        <v>26039</v>
      </c>
    </row>
    <row r="15" spans="1:11" x14ac:dyDescent="0.3">
      <c r="A15" s="1">
        <v>44726</v>
      </c>
      <c r="B15">
        <v>21</v>
      </c>
      <c r="C15">
        <f>IF(temperatury[[#This Row],[temperatura]] &gt; 20,C14+1,0)</f>
        <v>1</v>
      </c>
      <c r="D15" s="2">
        <f>ROUNDDOWN(120 *(1 + (2/29)*(temperatury[[#This Row],[temperatura]]-24)/2),0)</f>
        <v>107</v>
      </c>
      <c r="E15" s="2">
        <f>ROUNDDOWN(90 *(1 + (1/13)*(temperatury[[#This Row],[temperatura]]-24)/2),0)</f>
        <v>79</v>
      </c>
      <c r="F15" s="6">
        <f>ROUNDDOWN(80 *(1 + (1/17)*(temperatury[[#This Row],[temperatura]]-24)/2),0)</f>
        <v>72</v>
      </c>
      <c r="G15" s="6">
        <f>temperatury[[#This Row],[sprzedaż lodów]]*(5+$G$126)</f>
        <v>749</v>
      </c>
      <c r="H15" s="6">
        <f>temperatury[[#This Row],[sprzedarz hotdogów]]*(7+$G$126)</f>
        <v>711</v>
      </c>
      <c r="I15" s="8">
        <f>temperatury[[#This Row],[sprzedaż kukurydzy]]*(6+$G$127)</f>
        <v>432</v>
      </c>
      <c r="J15" s="7">
        <f>temperatury[[#This Row],[zysk z lodów]]+temperatury[[#This Row],[zysk z hotdogów]]+temperatury[[#This Row],[zysk z kukurydzy]]</f>
        <v>1892</v>
      </c>
      <c r="K15" s="8">
        <f>K14+temperatury[[#This Row],[łączny dzienny zysk]]</f>
        <v>27931</v>
      </c>
    </row>
    <row r="16" spans="1:11" x14ac:dyDescent="0.3">
      <c r="A16" s="1">
        <v>44727</v>
      </c>
      <c r="B16">
        <v>23</v>
      </c>
      <c r="C16">
        <f>IF(temperatury[[#This Row],[temperatura]] &gt; 20,C15+1,0)</f>
        <v>2</v>
      </c>
      <c r="D16" s="2">
        <f>ROUNDDOWN(120 *(1 + (2/29)*(temperatury[[#This Row],[temperatura]]-24)/2),0)</f>
        <v>115</v>
      </c>
      <c r="E16" s="2">
        <f>ROUNDDOWN(90 *(1 + (1/13)*(temperatury[[#This Row],[temperatura]]-24)/2),0)</f>
        <v>86</v>
      </c>
      <c r="F16" s="6">
        <f>ROUNDDOWN(80 *(1 + (1/17)*(temperatury[[#This Row],[temperatura]]-24)/2),0)</f>
        <v>77</v>
      </c>
      <c r="G16" s="6">
        <f>temperatury[[#This Row],[sprzedaż lodów]]*(5+$G$126)</f>
        <v>805</v>
      </c>
      <c r="H16" s="6">
        <f>temperatury[[#This Row],[sprzedarz hotdogów]]*(7+$G$126)</f>
        <v>774</v>
      </c>
      <c r="I16" s="8">
        <f>temperatury[[#This Row],[sprzedaż kukurydzy]]*(6+$G$127)</f>
        <v>462</v>
      </c>
      <c r="J16" s="7">
        <f>temperatury[[#This Row],[zysk z lodów]]+temperatury[[#This Row],[zysk z hotdogów]]+temperatury[[#This Row],[zysk z kukurydzy]]</f>
        <v>2041</v>
      </c>
      <c r="K16" s="8">
        <f>K15+temperatury[[#This Row],[łączny dzienny zysk]]</f>
        <v>29972</v>
      </c>
    </row>
    <row r="17" spans="1:11" x14ac:dyDescent="0.3">
      <c r="A17" s="1">
        <v>44728</v>
      </c>
      <c r="B17">
        <v>23</v>
      </c>
      <c r="C17">
        <f>IF(temperatury[[#This Row],[temperatura]] &gt; 20,C16+1,0)</f>
        <v>3</v>
      </c>
      <c r="D17" s="2">
        <f>ROUNDDOWN(120 *(1 + (2/29)*(temperatury[[#This Row],[temperatura]]-24)/2),0)</f>
        <v>115</v>
      </c>
      <c r="E17" s="2">
        <f>ROUNDDOWN(90 *(1 + (1/13)*(temperatury[[#This Row],[temperatura]]-24)/2),0)</f>
        <v>86</v>
      </c>
      <c r="F17" s="6">
        <f>ROUNDDOWN(80 *(1 + (1/17)*(temperatury[[#This Row],[temperatura]]-24)/2),0)</f>
        <v>77</v>
      </c>
      <c r="G17" s="6">
        <f>temperatury[[#This Row],[sprzedaż lodów]]*(5+$G$126)</f>
        <v>805</v>
      </c>
      <c r="H17" s="6">
        <f>temperatury[[#This Row],[sprzedarz hotdogów]]*(7+$G$126)</f>
        <v>774</v>
      </c>
      <c r="I17" s="8">
        <f>temperatury[[#This Row],[sprzedaż kukurydzy]]*(6+$G$127)</f>
        <v>462</v>
      </c>
      <c r="J17" s="7">
        <f>temperatury[[#This Row],[zysk z lodów]]+temperatury[[#This Row],[zysk z hotdogów]]+temperatury[[#This Row],[zysk z kukurydzy]]</f>
        <v>2041</v>
      </c>
      <c r="K17" s="8">
        <f>K16+temperatury[[#This Row],[łączny dzienny zysk]]</f>
        <v>32013</v>
      </c>
    </row>
    <row r="18" spans="1:11" x14ac:dyDescent="0.3">
      <c r="A18" s="1">
        <v>44729</v>
      </c>
      <c r="B18">
        <v>16</v>
      </c>
      <c r="C18">
        <f>IF(temperatury[[#This Row],[temperatura]] &gt; 20,C17+1,0)</f>
        <v>0</v>
      </c>
      <c r="D18" s="2">
        <f>ROUNDDOWN(120 *(1 + (2/29)*(temperatury[[#This Row],[temperatura]]-24)/2),0)</f>
        <v>86</v>
      </c>
      <c r="E18" s="2">
        <f>ROUNDDOWN(90 *(1 + (1/13)*(temperatury[[#This Row],[temperatura]]-24)/2),0)</f>
        <v>62</v>
      </c>
      <c r="F18" s="6">
        <f>ROUNDDOWN(80 *(1 + (1/17)*(temperatury[[#This Row],[temperatura]]-24)/2),0)</f>
        <v>61</v>
      </c>
      <c r="G18" s="6">
        <f>temperatury[[#This Row],[sprzedaż lodów]]*(5+$G$126)</f>
        <v>602</v>
      </c>
      <c r="H18" s="6">
        <f>temperatury[[#This Row],[sprzedarz hotdogów]]*(7+$G$126)</f>
        <v>558</v>
      </c>
      <c r="I18" s="8">
        <f>temperatury[[#This Row],[sprzedaż kukurydzy]]*(6+$G$127)</f>
        <v>366</v>
      </c>
      <c r="J18" s="7">
        <f>temperatury[[#This Row],[zysk z lodów]]+temperatury[[#This Row],[zysk z hotdogów]]+temperatury[[#This Row],[zysk z kukurydzy]]</f>
        <v>1526</v>
      </c>
      <c r="K18" s="8">
        <f>K17+temperatury[[#This Row],[łączny dzienny zysk]]</f>
        <v>33539</v>
      </c>
    </row>
    <row r="19" spans="1:11" x14ac:dyDescent="0.3">
      <c r="A19" s="1">
        <v>44730</v>
      </c>
      <c r="B19">
        <v>21</v>
      </c>
      <c r="C19">
        <f>IF(temperatury[[#This Row],[temperatura]] &gt; 20,C18+1,0)</f>
        <v>1</v>
      </c>
      <c r="D19" s="2">
        <f>ROUNDDOWN(120 *(1 + (2/29)*(temperatury[[#This Row],[temperatura]]-24)/2),0)</f>
        <v>107</v>
      </c>
      <c r="E19" s="2">
        <f>ROUNDDOWN(90 *(1 + (1/13)*(temperatury[[#This Row],[temperatura]]-24)/2),0)</f>
        <v>79</v>
      </c>
      <c r="F19" s="6">
        <f>ROUNDDOWN(80 *(1 + (1/17)*(temperatury[[#This Row],[temperatura]]-24)/2),0)</f>
        <v>72</v>
      </c>
      <c r="G19" s="6">
        <f>temperatury[[#This Row],[sprzedaż lodów]]*(5+$G$126)</f>
        <v>749</v>
      </c>
      <c r="H19" s="6">
        <f>temperatury[[#This Row],[sprzedarz hotdogów]]*(7+$G$126)</f>
        <v>711</v>
      </c>
      <c r="I19" s="8">
        <f>temperatury[[#This Row],[sprzedaż kukurydzy]]*(6+$G$127)</f>
        <v>432</v>
      </c>
      <c r="J19" s="7">
        <f>temperatury[[#This Row],[zysk z lodów]]+temperatury[[#This Row],[zysk z hotdogów]]+temperatury[[#This Row],[zysk z kukurydzy]]</f>
        <v>1892</v>
      </c>
      <c r="K19" s="8">
        <f>K18+temperatury[[#This Row],[łączny dzienny zysk]]</f>
        <v>35431</v>
      </c>
    </row>
    <row r="20" spans="1:11" x14ac:dyDescent="0.3">
      <c r="A20" s="1">
        <v>44731</v>
      </c>
      <c r="B20">
        <v>22</v>
      </c>
      <c r="C20">
        <f>IF(temperatury[[#This Row],[temperatura]] &gt; 20,C19+1,0)</f>
        <v>2</v>
      </c>
      <c r="D20" s="2">
        <f>ROUNDDOWN(120 *(1 + (2/29)*(temperatury[[#This Row],[temperatura]]-24)/2),0)</f>
        <v>111</v>
      </c>
      <c r="E20" s="2">
        <f>ROUNDDOWN(90 *(1 + (1/13)*(temperatury[[#This Row],[temperatura]]-24)/2),0)</f>
        <v>83</v>
      </c>
      <c r="F20" s="6">
        <f>ROUNDDOWN(80 *(1 + (1/17)*(temperatury[[#This Row],[temperatura]]-24)/2),0)</f>
        <v>75</v>
      </c>
      <c r="G20" s="6">
        <f>temperatury[[#This Row],[sprzedaż lodów]]*(5+$G$126)</f>
        <v>777</v>
      </c>
      <c r="H20" s="6">
        <f>temperatury[[#This Row],[sprzedarz hotdogów]]*(7+$G$126)</f>
        <v>747</v>
      </c>
      <c r="I20" s="8">
        <f>temperatury[[#This Row],[sprzedaż kukurydzy]]*(6+$G$127)</f>
        <v>450</v>
      </c>
      <c r="J20" s="7">
        <f>temperatury[[#This Row],[zysk z lodów]]+temperatury[[#This Row],[zysk z hotdogów]]+temperatury[[#This Row],[zysk z kukurydzy]]</f>
        <v>1974</v>
      </c>
      <c r="K20" s="8">
        <f>K19+temperatury[[#This Row],[łączny dzienny zysk]]</f>
        <v>37405</v>
      </c>
    </row>
    <row r="21" spans="1:11" x14ac:dyDescent="0.3">
      <c r="A21" s="1">
        <v>44732</v>
      </c>
      <c r="B21">
        <v>22</v>
      </c>
      <c r="C21">
        <f>IF(temperatury[[#This Row],[temperatura]] &gt; 20,C20+1,0)</f>
        <v>3</v>
      </c>
      <c r="D21" s="2">
        <f>ROUNDDOWN(120 *(1 + (2/29)*(temperatury[[#This Row],[temperatura]]-24)/2),0)</f>
        <v>111</v>
      </c>
      <c r="E21" s="2">
        <f>ROUNDDOWN(90 *(1 + (1/13)*(temperatury[[#This Row],[temperatura]]-24)/2),0)</f>
        <v>83</v>
      </c>
      <c r="F21" s="6">
        <f>ROUNDDOWN(80 *(1 + (1/17)*(temperatury[[#This Row],[temperatura]]-24)/2),0)</f>
        <v>75</v>
      </c>
      <c r="G21" s="6">
        <f>temperatury[[#This Row],[sprzedaż lodów]]*(5+$G$126)</f>
        <v>777</v>
      </c>
      <c r="H21" s="6">
        <f>temperatury[[#This Row],[sprzedarz hotdogów]]*(7+$G$126)</f>
        <v>747</v>
      </c>
      <c r="I21" s="8">
        <f>temperatury[[#This Row],[sprzedaż kukurydzy]]*(6+$G$127)</f>
        <v>450</v>
      </c>
      <c r="J21" s="7">
        <f>temperatury[[#This Row],[zysk z lodów]]+temperatury[[#This Row],[zysk z hotdogów]]+temperatury[[#This Row],[zysk z kukurydzy]]</f>
        <v>1974</v>
      </c>
      <c r="K21" s="8">
        <f>K20+temperatury[[#This Row],[łączny dzienny zysk]]</f>
        <v>39379</v>
      </c>
    </row>
    <row r="22" spans="1:11" x14ac:dyDescent="0.3">
      <c r="A22" s="1">
        <v>44733</v>
      </c>
      <c r="B22">
        <v>22</v>
      </c>
      <c r="C22">
        <f>IF(temperatury[[#This Row],[temperatura]] &gt; 20,C21+1,0)</f>
        <v>4</v>
      </c>
      <c r="D22" s="2">
        <f>ROUNDDOWN(120 *(1 + (2/29)*(temperatury[[#This Row],[temperatura]]-24)/2),0)</f>
        <v>111</v>
      </c>
      <c r="E22" s="2">
        <f>ROUNDDOWN(90 *(1 + (1/13)*(temperatury[[#This Row],[temperatura]]-24)/2),0)</f>
        <v>83</v>
      </c>
      <c r="F22" s="6">
        <f>ROUNDDOWN(80 *(1 + (1/17)*(temperatury[[#This Row],[temperatura]]-24)/2),0)</f>
        <v>75</v>
      </c>
      <c r="G22" s="6">
        <f>temperatury[[#This Row],[sprzedaż lodów]]*(5+$G$126)</f>
        <v>777</v>
      </c>
      <c r="H22" s="6">
        <f>temperatury[[#This Row],[sprzedarz hotdogów]]*(7+$G$126)</f>
        <v>747</v>
      </c>
      <c r="I22" s="8">
        <f>temperatury[[#This Row],[sprzedaż kukurydzy]]*(6+$G$127)</f>
        <v>450</v>
      </c>
      <c r="J22" s="7">
        <f>temperatury[[#This Row],[zysk z lodów]]+temperatury[[#This Row],[zysk z hotdogów]]+temperatury[[#This Row],[zysk z kukurydzy]]</f>
        <v>1974</v>
      </c>
      <c r="K22" s="8">
        <f>K21+temperatury[[#This Row],[łączny dzienny zysk]]</f>
        <v>41353</v>
      </c>
    </row>
    <row r="23" spans="1:11" x14ac:dyDescent="0.3">
      <c r="A23" s="1">
        <v>44734</v>
      </c>
      <c r="B23">
        <v>28</v>
      </c>
      <c r="C23">
        <f>IF(temperatury[[#This Row],[temperatura]] &gt; 20,C22+1,0)</f>
        <v>5</v>
      </c>
      <c r="D23" s="2">
        <f>ROUNDDOWN(120 *(1 + (2/29)*(temperatury[[#This Row],[temperatura]]-24)/2),0)</f>
        <v>136</v>
      </c>
      <c r="E23" s="2">
        <f>ROUNDDOWN(90 *(1 + (1/13)*(temperatury[[#This Row],[temperatura]]-24)/2),0)</f>
        <v>103</v>
      </c>
      <c r="F23" s="6">
        <f>ROUNDDOWN(80 *(1 + (1/17)*(temperatury[[#This Row],[temperatura]]-24)/2),0)</f>
        <v>89</v>
      </c>
      <c r="G23" s="6">
        <f>temperatury[[#This Row],[sprzedaż lodów]]*(5+$G$126)</f>
        <v>952</v>
      </c>
      <c r="H23" s="6">
        <f>temperatury[[#This Row],[sprzedarz hotdogów]]*(7+$G$126)</f>
        <v>927</v>
      </c>
      <c r="I23" s="8">
        <f>temperatury[[#This Row],[sprzedaż kukurydzy]]*(6+$G$127)</f>
        <v>534</v>
      </c>
      <c r="J23" s="7">
        <f>temperatury[[#This Row],[zysk z lodów]]+temperatury[[#This Row],[zysk z hotdogów]]+temperatury[[#This Row],[zysk z kukurydzy]]</f>
        <v>2413</v>
      </c>
      <c r="K23" s="8">
        <f>K22+temperatury[[#This Row],[łączny dzienny zysk]]</f>
        <v>43766</v>
      </c>
    </row>
    <row r="24" spans="1:11" x14ac:dyDescent="0.3">
      <c r="A24" s="1">
        <v>44735</v>
      </c>
      <c r="B24">
        <v>31</v>
      </c>
      <c r="C24">
        <f>IF(temperatury[[#This Row],[temperatura]] &gt; 20,C23+1,0)</f>
        <v>6</v>
      </c>
      <c r="D24" s="2">
        <f>ROUNDDOWN(120 *(1 + (2/29)*(temperatury[[#This Row],[temperatura]]-24)/2),0)</f>
        <v>148</v>
      </c>
      <c r="E24" s="2">
        <f>ROUNDDOWN(90 *(1 + (1/13)*(temperatury[[#This Row],[temperatura]]-24)/2),0)</f>
        <v>114</v>
      </c>
      <c r="F24" s="6">
        <f>ROUNDDOWN(80 *(1 + (1/17)*(temperatury[[#This Row],[temperatura]]-24)/2),0)</f>
        <v>96</v>
      </c>
      <c r="G24" s="6">
        <f>temperatury[[#This Row],[sprzedaż lodów]]*(5+$G$126)</f>
        <v>1036</v>
      </c>
      <c r="H24" s="6">
        <f>temperatury[[#This Row],[sprzedarz hotdogów]]*(7+$G$126)</f>
        <v>1026</v>
      </c>
      <c r="I24" s="8">
        <f>temperatury[[#This Row],[sprzedaż kukurydzy]]*(6+$G$127)</f>
        <v>576</v>
      </c>
      <c r="J24" s="7">
        <f>temperatury[[#This Row],[zysk z lodów]]+temperatury[[#This Row],[zysk z hotdogów]]+temperatury[[#This Row],[zysk z kukurydzy]]</f>
        <v>2638</v>
      </c>
      <c r="K24" s="8">
        <f>K23+temperatury[[#This Row],[łączny dzienny zysk]]</f>
        <v>46404</v>
      </c>
    </row>
    <row r="25" spans="1:11" x14ac:dyDescent="0.3">
      <c r="A25" s="1">
        <v>44736</v>
      </c>
      <c r="B25">
        <v>33</v>
      </c>
      <c r="C25">
        <f>IF(temperatury[[#This Row],[temperatura]] &gt; 20,C24+1,0)</f>
        <v>7</v>
      </c>
      <c r="D25" s="2">
        <f>ROUNDDOWN(120 *(1 + (2/29)*(temperatury[[#This Row],[temperatura]]-24)/2),0)</f>
        <v>157</v>
      </c>
      <c r="E25" s="2">
        <f>ROUNDDOWN(90 *(1 + (1/13)*(temperatury[[#This Row],[temperatura]]-24)/2),0)</f>
        <v>121</v>
      </c>
      <c r="F25" s="6">
        <f>ROUNDDOWN(80 *(1 + (1/17)*(temperatury[[#This Row],[temperatura]]-24)/2),0)</f>
        <v>101</v>
      </c>
      <c r="G25" s="6">
        <f>temperatury[[#This Row],[sprzedaż lodów]]*(5+$G$126)</f>
        <v>1099</v>
      </c>
      <c r="H25" s="6">
        <f>temperatury[[#This Row],[sprzedarz hotdogów]]*(7+$G$126)</f>
        <v>1089</v>
      </c>
      <c r="I25" s="8">
        <f>temperatury[[#This Row],[sprzedaż kukurydzy]]*(6+$G$127)</f>
        <v>606</v>
      </c>
      <c r="J25" s="7">
        <f>temperatury[[#This Row],[zysk z lodów]]+temperatury[[#This Row],[zysk z hotdogów]]+temperatury[[#This Row],[zysk z kukurydzy]]</f>
        <v>2794</v>
      </c>
      <c r="K25" s="8">
        <f>K24+temperatury[[#This Row],[łączny dzienny zysk]]</f>
        <v>49198</v>
      </c>
    </row>
    <row r="26" spans="1:11" x14ac:dyDescent="0.3">
      <c r="A26" s="1">
        <v>44737</v>
      </c>
      <c r="B26">
        <v>33</v>
      </c>
      <c r="C26">
        <f>IF(temperatury[[#This Row],[temperatura]] &gt; 20,C25+1,0)</f>
        <v>8</v>
      </c>
      <c r="D26" s="2">
        <f>ROUNDDOWN(120 *(1 + (2/29)*(temperatury[[#This Row],[temperatura]]-24)/2),0)</f>
        <v>157</v>
      </c>
      <c r="E26" s="2">
        <f>ROUNDDOWN(90 *(1 + (1/13)*(temperatury[[#This Row],[temperatura]]-24)/2),0)</f>
        <v>121</v>
      </c>
      <c r="F26" s="6">
        <f>ROUNDDOWN(80 *(1 + (1/17)*(temperatury[[#This Row],[temperatura]]-24)/2),0)</f>
        <v>101</v>
      </c>
      <c r="G26" s="6">
        <f>temperatury[[#This Row],[sprzedaż lodów]]*(5+$G$126)</f>
        <v>1099</v>
      </c>
      <c r="H26" s="6">
        <f>temperatury[[#This Row],[sprzedarz hotdogów]]*(7+$G$126)</f>
        <v>1089</v>
      </c>
      <c r="I26" s="8">
        <f>temperatury[[#This Row],[sprzedaż kukurydzy]]*(6+$G$127)</f>
        <v>606</v>
      </c>
      <c r="J26" s="7">
        <f>temperatury[[#This Row],[zysk z lodów]]+temperatury[[#This Row],[zysk z hotdogów]]+temperatury[[#This Row],[zysk z kukurydzy]]</f>
        <v>2794</v>
      </c>
      <c r="K26" s="8">
        <f>K25+temperatury[[#This Row],[łączny dzienny zysk]]</f>
        <v>51992</v>
      </c>
    </row>
    <row r="27" spans="1:11" x14ac:dyDescent="0.3">
      <c r="A27" s="1">
        <v>44738</v>
      </c>
      <c r="B27">
        <v>23</v>
      </c>
      <c r="C27">
        <f>IF(temperatury[[#This Row],[temperatura]] &gt; 20,C26+1,0)</f>
        <v>9</v>
      </c>
      <c r="D27" s="2">
        <f>ROUNDDOWN(120 *(1 + (2/29)*(temperatury[[#This Row],[temperatura]]-24)/2),0)</f>
        <v>115</v>
      </c>
      <c r="E27" s="2">
        <f>ROUNDDOWN(90 *(1 + (1/13)*(temperatury[[#This Row],[temperatura]]-24)/2),0)</f>
        <v>86</v>
      </c>
      <c r="F27" s="6">
        <f>ROUNDDOWN(80 *(1 + (1/17)*(temperatury[[#This Row],[temperatura]]-24)/2),0)</f>
        <v>77</v>
      </c>
      <c r="G27" s="6">
        <f>temperatury[[#This Row],[sprzedaż lodów]]*(5+$G$126)</f>
        <v>805</v>
      </c>
      <c r="H27" s="6">
        <f>temperatury[[#This Row],[sprzedarz hotdogów]]*(7+$G$126)</f>
        <v>774</v>
      </c>
      <c r="I27" s="8">
        <f>temperatury[[#This Row],[sprzedaż kukurydzy]]*(6+$G$127)</f>
        <v>462</v>
      </c>
      <c r="J27" s="7">
        <f>temperatury[[#This Row],[zysk z lodów]]+temperatury[[#This Row],[zysk z hotdogów]]+temperatury[[#This Row],[zysk z kukurydzy]]</f>
        <v>2041</v>
      </c>
      <c r="K27" s="8">
        <f>K26+temperatury[[#This Row],[łączny dzienny zysk]]</f>
        <v>54033</v>
      </c>
    </row>
    <row r="28" spans="1:11" x14ac:dyDescent="0.3">
      <c r="A28" s="1">
        <v>44739</v>
      </c>
      <c r="B28" s="10">
        <v>23</v>
      </c>
      <c r="C28" s="10">
        <f>IF(temperatury[[#This Row],[temperatura]] &gt; 20,C27+1,0)</f>
        <v>10</v>
      </c>
      <c r="D28" s="11">
        <f>ROUNDDOWN(120 *(1 + (2/29)*(temperatury[[#This Row],[temperatura]]-24)/2),0)</f>
        <v>115</v>
      </c>
      <c r="E28" s="11">
        <f>ROUNDDOWN(90 *(1 + (1/13)*(temperatury[[#This Row],[temperatura]]-24)/2),0)</f>
        <v>86</v>
      </c>
      <c r="F28" s="21">
        <f>ROUNDDOWN(80 *(1 + (1/17)*(temperatury[[#This Row],[temperatura]]-24)/2),0)</f>
        <v>77</v>
      </c>
      <c r="G28" s="21">
        <f>temperatury[[#This Row],[sprzedaż lodów]]*(5+$G$126)</f>
        <v>805</v>
      </c>
      <c r="H28" s="21">
        <f>temperatury[[#This Row],[sprzedarz hotdogów]]*(7+$G$126)</f>
        <v>774</v>
      </c>
      <c r="I28" s="12">
        <f>temperatury[[#This Row],[sprzedaż kukurydzy]]*(6+$G$127)</f>
        <v>462</v>
      </c>
      <c r="J28" s="13">
        <f>temperatury[[#This Row],[zysk z lodów]]+temperatury[[#This Row],[zysk z hotdogów]]+temperatury[[#This Row],[zysk z kukurydzy]]</f>
        <v>2041</v>
      </c>
      <c r="K28" s="8">
        <f>K27+temperatury[[#This Row],[łączny dzienny zysk]]</f>
        <v>56074</v>
      </c>
    </row>
    <row r="29" spans="1:11" x14ac:dyDescent="0.3">
      <c r="A29" s="1">
        <v>44740</v>
      </c>
      <c r="B29">
        <v>19</v>
      </c>
      <c r="C29">
        <f>IF(temperatury[[#This Row],[temperatura]] &gt; 20,C28+1,0)</f>
        <v>0</v>
      </c>
      <c r="D29" s="2">
        <f>ROUNDDOWN(120 *(1 + (2/29)*(temperatury[[#This Row],[temperatura]]-24)/2),0)</f>
        <v>99</v>
      </c>
      <c r="E29" s="2">
        <f>ROUNDDOWN(90 *(1 + (1/13)*(temperatury[[#This Row],[temperatura]]-24)/2),0)</f>
        <v>72</v>
      </c>
      <c r="F29" s="6">
        <f>ROUNDDOWN(80 *(1 + (1/17)*(temperatury[[#This Row],[temperatura]]-24)/2),0)</f>
        <v>68</v>
      </c>
      <c r="G29" s="6">
        <f>temperatury[[#This Row],[sprzedaż lodów]]*(5+$G$126)</f>
        <v>693</v>
      </c>
      <c r="H29" s="6">
        <f>temperatury[[#This Row],[sprzedarz hotdogów]]*(7+$G$126)</f>
        <v>648</v>
      </c>
      <c r="I29" s="8">
        <f>temperatury[[#This Row],[sprzedaż kukurydzy]]*(6+$G$127)</f>
        <v>408</v>
      </c>
      <c r="J29" s="7">
        <f>temperatury[[#This Row],[zysk z lodów]]+temperatury[[#This Row],[zysk z hotdogów]]+temperatury[[#This Row],[zysk z kukurydzy]]</f>
        <v>1749</v>
      </c>
      <c r="K29" s="8">
        <f>K28+temperatury[[#This Row],[łączny dzienny zysk]]</f>
        <v>57823</v>
      </c>
    </row>
    <row r="30" spans="1:11" x14ac:dyDescent="0.3">
      <c r="A30" s="1">
        <v>44741</v>
      </c>
      <c r="B30">
        <v>24</v>
      </c>
      <c r="C30">
        <f>IF(temperatury[[#This Row],[temperatura]] &gt; 20,C29+1,0)</f>
        <v>1</v>
      </c>
      <c r="D30" s="2">
        <f>ROUNDDOWN(120 *(1 + (2/29)*(temperatury[[#This Row],[temperatura]]-24)/2),0)</f>
        <v>120</v>
      </c>
      <c r="E30" s="2">
        <f>ROUNDDOWN(90 *(1 + (1/13)*(temperatury[[#This Row],[temperatura]]-24)/2),0)</f>
        <v>90</v>
      </c>
      <c r="F30" s="6">
        <f>ROUNDDOWN(80 *(1 + (1/17)*(temperatury[[#This Row],[temperatura]]-24)/2),0)</f>
        <v>80</v>
      </c>
      <c r="G30" s="6">
        <f>temperatury[[#This Row],[sprzedaż lodów]]*(5+$G$126)</f>
        <v>840</v>
      </c>
      <c r="H30" s="6">
        <f>temperatury[[#This Row],[sprzedarz hotdogów]]*(7+$G$126)</f>
        <v>810</v>
      </c>
      <c r="I30" s="8">
        <f>temperatury[[#This Row],[sprzedaż kukurydzy]]*(6+$G$127)</f>
        <v>480</v>
      </c>
      <c r="J30" s="7">
        <f>temperatury[[#This Row],[zysk z lodów]]+temperatury[[#This Row],[zysk z hotdogów]]+temperatury[[#This Row],[zysk z kukurydzy]]</f>
        <v>2130</v>
      </c>
      <c r="K30" s="8">
        <f>K29+temperatury[[#This Row],[łączny dzienny zysk]]</f>
        <v>59953</v>
      </c>
    </row>
    <row r="31" spans="1:11" x14ac:dyDescent="0.3">
      <c r="A31" s="1">
        <v>44742</v>
      </c>
      <c r="B31">
        <v>25</v>
      </c>
      <c r="C31">
        <f>IF(temperatury[[#This Row],[temperatura]] &gt; 20,C30+1,0)</f>
        <v>2</v>
      </c>
      <c r="D31" s="2">
        <f>ROUNDDOWN(120 *(1 + (2/29)*(temperatury[[#This Row],[temperatura]]-24)/2),0)</f>
        <v>124</v>
      </c>
      <c r="E31" s="2">
        <f>ROUNDDOWN(90 *(1 + (1/13)*(temperatury[[#This Row],[temperatura]]-24)/2),0)</f>
        <v>93</v>
      </c>
      <c r="F31" s="6">
        <f>ROUNDDOWN(80 *(1 + (1/17)*(temperatury[[#This Row],[temperatura]]-24)/2),0)</f>
        <v>82</v>
      </c>
      <c r="G31" s="6">
        <f>temperatury[[#This Row],[sprzedaż lodów]]*(5+$G$126)</f>
        <v>868</v>
      </c>
      <c r="H31" s="6">
        <f>temperatury[[#This Row],[sprzedarz hotdogów]]*(7+$G$126)</f>
        <v>837</v>
      </c>
      <c r="I31" s="8">
        <f>temperatury[[#This Row],[sprzedaż kukurydzy]]*(6+$G$127)</f>
        <v>492</v>
      </c>
      <c r="J31" s="7">
        <f>temperatury[[#This Row],[zysk z lodów]]+temperatury[[#This Row],[zysk z hotdogów]]+temperatury[[#This Row],[zysk z kukurydzy]]</f>
        <v>2197</v>
      </c>
      <c r="K31" s="8">
        <f>K30+temperatury[[#This Row],[łączny dzienny zysk]]</f>
        <v>62150</v>
      </c>
    </row>
    <row r="32" spans="1:11" x14ac:dyDescent="0.3">
      <c r="A32" s="1">
        <v>44743</v>
      </c>
      <c r="B32">
        <v>27</v>
      </c>
      <c r="C32">
        <f>IF(temperatury[[#This Row],[temperatura]] &gt; 20,C31+1,0)</f>
        <v>3</v>
      </c>
      <c r="D32" s="2">
        <f>ROUNDDOWN(120 *(1 + (2/29)*(temperatury[[#This Row],[temperatura]]-24)/2),0)</f>
        <v>132</v>
      </c>
      <c r="E32" s="2">
        <f>ROUNDDOWN(90 *(1 + (1/13)*(temperatury[[#This Row],[temperatura]]-24)/2),0)</f>
        <v>100</v>
      </c>
      <c r="F32" s="6">
        <f>ROUNDDOWN(80 *(1 + (1/17)*(temperatury[[#This Row],[temperatura]]-24)/2),0)</f>
        <v>87</v>
      </c>
      <c r="G32" s="6">
        <f>temperatury[[#This Row],[sprzedaż lodów]]*(5+$G$126)</f>
        <v>924</v>
      </c>
      <c r="H32" s="6">
        <f>temperatury[[#This Row],[sprzedarz hotdogów]]*(7+$G$126)</f>
        <v>900</v>
      </c>
      <c r="I32" s="8">
        <f>temperatury[[#This Row],[sprzedaż kukurydzy]]*(6+$G$127)</f>
        <v>522</v>
      </c>
      <c r="J32" s="7">
        <f>temperatury[[#This Row],[zysk z lodów]]+temperatury[[#This Row],[zysk z hotdogów]]+temperatury[[#This Row],[zysk z kukurydzy]]</f>
        <v>2346</v>
      </c>
      <c r="K32" s="8">
        <f>K31+temperatury[[#This Row],[łączny dzienny zysk]]</f>
        <v>64496</v>
      </c>
    </row>
    <row r="33" spans="1:11" x14ac:dyDescent="0.3">
      <c r="A33" s="1">
        <v>44744</v>
      </c>
      <c r="B33">
        <v>27</v>
      </c>
      <c r="C33">
        <f>IF(temperatury[[#This Row],[temperatura]] &gt; 20,C32+1,0)</f>
        <v>4</v>
      </c>
      <c r="D33" s="2">
        <f>ROUNDDOWN(120 *(1 + (2/29)*(temperatury[[#This Row],[temperatura]]-24)/2),0)</f>
        <v>132</v>
      </c>
      <c r="E33" s="2">
        <f>ROUNDDOWN(90 *(1 + (1/13)*(temperatury[[#This Row],[temperatura]]-24)/2),0)</f>
        <v>100</v>
      </c>
      <c r="F33" s="6">
        <f>ROUNDDOWN(80 *(1 + (1/17)*(temperatury[[#This Row],[temperatura]]-24)/2),0)</f>
        <v>87</v>
      </c>
      <c r="G33" s="6">
        <f>temperatury[[#This Row],[sprzedaż lodów]]*(5+$G$126)</f>
        <v>924</v>
      </c>
      <c r="H33" s="6">
        <f>temperatury[[#This Row],[sprzedarz hotdogów]]*(7+$G$126)</f>
        <v>900</v>
      </c>
      <c r="I33" s="8">
        <f>temperatury[[#This Row],[sprzedaż kukurydzy]]*(6+$G$127)</f>
        <v>522</v>
      </c>
      <c r="J33" s="7">
        <f>temperatury[[#This Row],[zysk z lodów]]+temperatury[[#This Row],[zysk z hotdogów]]+temperatury[[#This Row],[zysk z kukurydzy]]</f>
        <v>2346</v>
      </c>
      <c r="K33" s="8">
        <f>K32+temperatury[[#This Row],[łączny dzienny zysk]]</f>
        <v>66842</v>
      </c>
    </row>
    <row r="34" spans="1:11" x14ac:dyDescent="0.3">
      <c r="A34" s="1">
        <v>44745</v>
      </c>
      <c r="B34">
        <v>21</v>
      </c>
      <c r="C34">
        <f>IF(temperatury[[#This Row],[temperatura]] &gt; 20,C33+1,0)</f>
        <v>5</v>
      </c>
      <c r="D34" s="2">
        <f>ROUNDDOWN(120 *(1 + (2/29)*(temperatury[[#This Row],[temperatura]]-24)/2),0)</f>
        <v>107</v>
      </c>
      <c r="E34" s="2">
        <f>ROUNDDOWN(90 *(1 + (1/13)*(temperatury[[#This Row],[temperatura]]-24)/2),0)</f>
        <v>79</v>
      </c>
      <c r="F34" s="6">
        <f>ROUNDDOWN(80 *(1 + (1/17)*(temperatury[[#This Row],[temperatura]]-24)/2),0)</f>
        <v>72</v>
      </c>
      <c r="G34" s="6">
        <f>temperatury[[#This Row],[sprzedaż lodów]]*(5+$G$126)</f>
        <v>749</v>
      </c>
      <c r="H34" s="6">
        <f>temperatury[[#This Row],[sprzedarz hotdogów]]*(7+$G$126)</f>
        <v>711</v>
      </c>
      <c r="I34" s="8">
        <f>temperatury[[#This Row],[sprzedaż kukurydzy]]*(6+$G$127)</f>
        <v>432</v>
      </c>
      <c r="J34" s="7">
        <f>temperatury[[#This Row],[zysk z lodów]]+temperatury[[#This Row],[zysk z hotdogów]]+temperatury[[#This Row],[zysk z kukurydzy]]</f>
        <v>1892</v>
      </c>
      <c r="K34" s="8">
        <f>K33+temperatury[[#This Row],[łączny dzienny zysk]]</f>
        <v>68734</v>
      </c>
    </row>
    <row r="35" spans="1:11" x14ac:dyDescent="0.3">
      <c r="A35" s="1">
        <v>44746</v>
      </c>
      <c r="B35">
        <v>21</v>
      </c>
      <c r="C35">
        <f>IF(temperatury[[#This Row],[temperatura]] &gt; 20,C34+1,0)</f>
        <v>6</v>
      </c>
      <c r="D35" s="2">
        <f>ROUNDDOWN(120 *(1 + (2/29)*(temperatury[[#This Row],[temperatura]]-24)/2),0)</f>
        <v>107</v>
      </c>
      <c r="E35" s="2">
        <f>ROUNDDOWN(90 *(1 + (1/13)*(temperatury[[#This Row],[temperatura]]-24)/2),0)</f>
        <v>79</v>
      </c>
      <c r="F35" s="6">
        <f>ROUNDDOWN(80 *(1 + (1/17)*(temperatury[[#This Row],[temperatura]]-24)/2),0)</f>
        <v>72</v>
      </c>
      <c r="G35" s="6">
        <f>temperatury[[#This Row],[sprzedaż lodów]]*(5+$G$126)</f>
        <v>749</v>
      </c>
      <c r="H35" s="6">
        <f>temperatury[[#This Row],[sprzedarz hotdogów]]*(7+$G$126)</f>
        <v>711</v>
      </c>
      <c r="I35" s="8">
        <f>temperatury[[#This Row],[sprzedaż kukurydzy]]*(6+$G$127)</f>
        <v>432</v>
      </c>
      <c r="J35" s="7">
        <f>temperatury[[#This Row],[zysk z lodów]]+temperatury[[#This Row],[zysk z hotdogów]]+temperatury[[#This Row],[zysk z kukurydzy]]</f>
        <v>1892</v>
      </c>
      <c r="K35" s="8">
        <f>K34+temperatury[[#This Row],[łączny dzienny zysk]]</f>
        <v>70626</v>
      </c>
    </row>
    <row r="36" spans="1:11" x14ac:dyDescent="0.3">
      <c r="A36" s="1">
        <v>44747</v>
      </c>
      <c r="B36">
        <v>25</v>
      </c>
      <c r="C36">
        <f>IF(temperatury[[#This Row],[temperatura]] &gt; 20,C35+1,0)</f>
        <v>7</v>
      </c>
      <c r="D36" s="2">
        <f>ROUNDDOWN(120 *(1 + (2/29)*(temperatury[[#This Row],[temperatura]]-24)/2),0)</f>
        <v>124</v>
      </c>
      <c r="E36" s="2">
        <f>ROUNDDOWN(90 *(1 + (1/13)*(temperatury[[#This Row],[temperatura]]-24)/2),0)</f>
        <v>93</v>
      </c>
      <c r="F36" s="6">
        <f>ROUNDDOWN(80 *(1 + (1/17)*(temperatury[[#This Row],[temperatura]]-24)/2),0)</f>
        <v>82</v>
      </c>
      <c r="G36" s="6">
        <f>temperatury[[#This Row],[sprzedaż lodów]]*(5+$G$126)</f>
        <v>868</v>
      </c>
      <c r="H36" s="6">
        <f>temperatury[[#This Row],[sprzedarz hotdogów]]*(7+$G$126)</f>
        <v>837</v>
      </c>
      <c r="I36" s="8">
        <f>temperatury[[#This Row],[sprzedaż kukurydzy]]*(6+$G$127)</f>
        <v>492</v>
      </c>
      <c r="J36" s="7">
        <f>temperatury[[#This Row],[zysk z lodów]]+temperatury[[#This Row],[zysk z hotdogów]]+temperatury[[#This Row],[zysk z kukurydzy]]</f>
        <v>2197</v>
      </c>
      <c r="K36" s="8">
        <f>K35+temperatury[[#This Row],[łączny dzienny zysk]]</f>
        <v>72823</v>
      </c>
    </row>
    <row r="37" spans="1:11" x14ac:dyDescent="0.3">
      <c r="A37" s="1">
        <v>44748</v>
      </c>
      <c r="B37">
        <v>19</v>
      </c>
      <c r="C37">
        <f>IF(temperatury[[#This Row],[temperatura]] &gt; 20,C36+1,0)</f>
        <v>0</v>
      </c>
      <c r="D37" s="2">
        <f>ROUNDDOWN(120 *(1 + (2/29)*(temperatury[[#This Row],[temperatura]]-24)/2),0)</f>
        <v>99</v>
      </c>
      <c r="E37" s="2">
        <f>ROUNDDOWN(90 *(1 + (1/13)*(temperatury[[#This Row],[temperatura]]-24)/2),0)</f>
        <v>72</v>
      </c>
      <c r="F37" s="6">
        <f>ROUNDDOWN(80 *(1 + (1/17)*(temperatury[[#This Row],[temperatura]]-24)/2),0)</f>
        <v>68</v>
      </c>
      <c r="G37" s="6">
        <f>temperatury[[#This Row],[sprzedaż lodów]]*(5+$G$126)</f>
        <v>693</v>
      </c>
      <c r="H37" s="6">
        <f>temperatury[[#This Row],[sprzedarz hotdogów]]*(7+$G$126)</f>
        <v>648</v>
      </c>
      <c r="I37" s="8">
        <f>temperatury[[#This Row],[sprzedaż kukurydzy]]*(6+$G$127)</f>
        <v>408</v>
      </c>
      <c r="J37" s="7">
        <f>temperatury[[#This Row],[zysk z lodów]]+temperatury[[#This Row],[zysk z hotdogów]]+temperatury[[#This Row],[zysk z kukurydzy]]</f>
        <v>1749</v>
      </c>
      <c r="K37" s="8">
        <f>K36+temperatury[[#This Row],[łączny dzienny zysk]]</f>
        <v>74572</v>
      </c>
    </row>
    <row r="38" spans="1:11" x14ac:dyDescent="0.3">
      <c r="A38" s="1">
        <v>44749</v>
      </c>
      <c r="B38">
        <v>21</v>
      </c>
      <c r="C38">
        <f>IF(temperatury[[#This Row],[temperatura]] &gt; 20,C37+1,0)</f>
        <v>1</v>
      </c>
      <c r="D38" s="2">
        <f>ROUNDDOWN(120 *(1 + (2/29)*(temperatury[[#This Row],[temperatura]]-24)/2),0)</f>
        <v>107</v>
      </c>
      <c r="E38" s="2">
        <f>ROUNDDOWN(90 *(1 + (1/13)*(temperatury[[#This Row],[temperatura]]-24)/2),0)</f>
        <v>79</v>
      </c>
      <c r="F38" s="6">
        <f>ROUNDDOWN(80 *(1 + (1/17)*(temperatury[[#This Row],[temperatura]]-24)/2),0)</f>
        <v>72</v>
      </c>
      <c r="G38" s="6">
        <f>temperatury[[#This Row],[sprzedaż lodów]]*(5+$G$126)</f>
        <v>749</v>
      </c>
      <c r="H38" s="6">
        <f>temperatury[[#This Row],[sprzedarz hotdogów]]*(7+$G$126)</f>
        <v>711</v>
      </c>
      <c r="I38" s="8">
        <f>temperatury[[#This Row],[sprzedaż kukurydzy]]*(6+$G$127)</f>
        <v>432</v>
      </c>
      <c r="J38" s="7">
        <f>temperatury[[#This Row],[zysk z lodów]]+temperatury[[#This Row],[zysk z hotdogów]]+temperatury[[#This Row],[zysk z kukurydzy]]</f>
        <v>1892</v>
      </c>
      <c r="K38" s="8">
        <f>K37+temperatury[[#This Row],[łączny dzienny zysk]]</f>
        <v>76464</v>
      </c>
    </row>
    <row r="39" spans="1:11" x14ac:dyDescent="0.3">
      <c r="A39" s="1">
        <v>44750</v>
      </c>
      <c r="B39">
        <v>24</v>
      </c>
      <c r="C39">
        <f>IF(temperatury[[#This Row],[temperatura]] &gt; 20,C38+1,0)</f>
        <v>2</v>
      </c>
      <c r="D39" s="2">
        <f>ROUNDDOWN(120 *(1 + (2/29)*(temperatury[[#This Row],[temperatura]]-24)/2),0)</f>
        <v>120</v>
      </c>
      <c r="E39" s="2">
        <f>ROUNDDOWN(90 *(1 + (1/13)*(temperatury[[#This Row],[temperatura]]-24)/2),0)</f>
        <v>90</v>
      </c>
      <c r="F39" s="6">
        <f>ROUNDDOWN(80 *(1 + (1/17)*(temperatury[[#This Row],[temperatura]]-24)/2),0)</f>
        <v>80</v>
      </c>
      <c r="G39" s="6">
        <f>temperatury[[#This Row],[sprzedaż lodów]]*(5+$G$126)</f>
        <v>840</v>
      </c>
      <c r="H39" s="6">
        <f>temperatury[[#This Row],[sprzedarz hotdogów]]*(7+$G$126)</f>
        <v>810</v>
      </c>
      <c r="I39" s="8">
        <f>temperatury[[#This Row],[sprzedaż kukurydzy]]*(6+$G$127)</f>
        <v>480</v>
      </c>
      <c r="J39" s="7">
        <f>temperatury[[#This Row],[zysk z lodów]]+temperatury[[#This Row],[zysk z hotdogów]]+temperatury[[#This Row],[zysk z kukurydzy]]</f>
        <v>2130</v>
      </c>
      <c r="K39" s="8">
        <f>K38+temperatury[[#This Row],[łączny dzienny zysk]]</f>
        <v>78594</v>
      </c>
    </row>
    <row r="40" spans="1:11" x14ac:dyDescent="0.3">
      <c r="A40" s="1">
        <v>44751</v>
      </c>
      <c r="B40">
        <v>19</v>
      </c>
      <c r="C40">
        <f>IF(temperatury[[#This Row],[temperatura]] &gt; 20,C39+1,0)</f>
        <v>0</v>
      </c>
      <c r="D40" s="2">
        <f>ROUNDDOWN(120 *(1 + (2/29)*(temperatury[[#This Row],[temperatura]]-24)/2),0)</f>
        <v>99</v>
      </c>
      <c r="E40" s="2">
        <f>ROUNDDOWN(90 *(1 + (1/13)*(temperatury[[#This Row],[temperatura]]-24)/2),0)</f>
        <v>72</v>
      </c>
      <c r="F40" s="6">
        <f>ROUNDDOWN(80 *(1 + (1/17)*(temperatury[[#This Row],[temperatura]]-24)/2),0)</f>
        <v>68</v>
      </c>
      <c r="G40" s="6">
        <f>temperatury[[#This Row],[sprzedaż lodów]]*(5+$G$126)</f>
        <v>693</v>
      </c>
      <c r="H40" s="6">
        <f>temperatury[[#This Row],[sprzedarz hotdogów]]*(7+$G$126)</f>
        <v>648</v>
      </c>
      <c r="I40" s="8">
        <f>temperatury[[#This Row],[sprzedaż kukurydzy]]*(6+$G$127)</f>
        <v>408</v>
      </c>
      <c r="J40" s="7">
        <f>temperatury[[#This Row],[zysk z lodów]]+temperatury[[#This Row],[zysk z hotdogów]]+temperatury[[#This Row],[zysk z kukurydzy]]</f>
        <v>1749</v>
      </c>
      <c r="K40" s="8">
        <f>K39+temperatury[[#This Row],[łączny dzienny zysk]]</f>
        <v>80343</v>
      </c>
    </row>
    <row r="41" spans="1:11" x14ac:dyDescent="0.3">
      <c r="A41" s="1">
        <v>44752</v>
      </c>
      <c r="B41">
        <v>28</v>
      </c>
      <c r="C41">
        <f>IF(temperatury[[#This Row],[temperatura]] &gt; 20,C40+1,0)</f>
        <v>1</v>
      </c>
      <c r="D41" s="2">
        <f>ROUNDDOWN(120 *(1 + (2/29)*(temperatury[[#This Row],[temperatura]]-24)/2),0)</f>
        <v>136</v>
      </c>
      <c r="E41" s="2">
        <f>ROUNDDOWN(90 *(1 + (1/13)*(temperatury[[#This Row],[temperatura]]-24)/2),0)</f>
        <v>103</v>
      </c>
      <c r="F41" s="6">
        <f>ROUNDDOWN(80 *(1 + (1/17)*(temperatury[[#This Row],[temperatura]]-24)/2),0)</f>
        <v>89</v>
      </c>
      <c r="G41" s="6">
        <f>temperatury[[#This Row],[sprzedaż lodów]]*(5+$G$126)</f>
        <v>952</v>
      </c>
      <c r="H41" s="6">
        <f>temperatury[[#This Row],[sprzedarz hotdogów]]*(7+$G$126)</f>
        <v>927</v>
      </c>
      <c r="I41" s="8">
        <f>temperatury[[#This Row],[sprzedaż kukurydzy]]*(6+$G$127)</f>
        <v>534</v>
      </c>
      <c r="J41" s="7">
        <f>temperatury[[#This Row],[zysk z lodów]]+temperatury[[#This Row],[zysk z hotdogów]]+temperatury[[#This Row],[zysk z kukurydzy]]</f>
        <v>2413</v>
      </c>
      <c r="K41" s="8">
        <f>K40+temperatury[[#This Row],[łączny dzienny zysk]]</f>
        <v>82756</v>
      </c>
    </row>
    <row r="42" spans="1:11" x14ac:dyDescent="0.3">
      <c r="A42" s="1">
        <v>44753</v>
      </c>
      <c r="B42">
        <v>27</v>
      </c>
      <c r="C42">
        <f>IF(temperatury[[#This Row],[temperatura]] &gt; 20,C41+1,0)</f>
        <v>2</v>
      </c>
      <c r="D42" s="2">
        <f>ROUNDDOWN(120 *(1 + (2/29)*(temperatury[[#This Row],[temperatura]]-24)/2),0)</f>
        <v>132</v>
      </c>
      <c r="E42" s="2">
        <f>ROUNDDOWN(90 *(1 + (1/13)*(temperatury[[#This Row],[temperatura]]-24)/2),0)</f>
        <v>100</v>
      </c>
      <c r="F42" s="6">
        <f>ROUNDDOWN(80 *(1 + (1/17)*(temperatury[[#This Row],[temperatura]]-24)/2),0)</f>
        <v>87</v>
      </c>
      <c r="G42" s="6">
        <f>temperatury[[#This Row],[sprzedaż lodów]]*(5+$G$126)</f>
        <v>924</v>
      </c>
      <c r="H42" s="6">
        <f>temperatury[[#This Row],[sprzedarz hotdogów]]*(7+$G$126)</f>
        <v>900</v>
      </c>
      <c r="I42" s="8">
        <f>temperatury[[#This Row],[sprzedaż kukurydzy]]*(6+$G$127)</f>
        <v>522</v>
      </c>
      <c r="J42" s="7">
        <f>temperatury[[#This Row],[zysk z lodów]]+temperatury[[#This Row],[zysk z hotdogów]]+temperatury[[#This Row],[zysk z kukurydzy]]</f>
        <v>2346</v>
      </c>
      <c r="K42" s="8">
        <f>K41+temperatury[[#This Row],[łączny dzienny zysk]]</f>
        <v>85102</v>
      </c>
    </row>
    <row r="43" spans="1:11" x14ac:dyDescent="0.3">
      <c r="A43" s="1">
        <v>44754</v>
      </c>
      <c r="B43">
        <v>24</v>
      </c>
      <c r="C43">
        <f>IF(temperatury[[#This Row],[temperatura]] &gt; 20,C42+1,0)</f>
        <v>3</v>
      </c>
      <c r="D43" s="2">
        <f>ROUNDDOWN(120 *(1 + (2/29)*(temperatury[[#This Row],[temperatura]]-24)/2),0)</f>
        <v>120</v>
      </c>
      <c r="E43" s="2">
        <f>ROUNDDOWN(90 *(1 + (1/13)*(temperatury[[#This Row],[temperatura]]-24)/2),0)</f>
        <v>90</v>
      </c>
      <c r="F43" s="6">
        <f>ROUNDDOWN(80 *(1 + (1/17)*(temperatury[[#This Row],[temperatura]]-24)/2),0)</f>
        <v>80</v>
      </c>
      <c r="G43" s="6">
        <f>temperatury[[#This Row],[sprzedaż lodów]]*(5+$G$126)</f>
        <v>840</v>
      </c>
      <c r="H43" s="6">
        <f>temperatury[[#This Row],[sprzedarz hotdogów]]*(7+$G$126)</f>
        <v>810</v>
      </c>
      <c r="I43" s="8">
        <f>temperatury[[#This Row],[sprzedaż kukurydzy]]*(6+$G$127)</f>
        <v>480</v>
      </c>
      <c r="J43" s="7">
        <f>temperatury[[#This Row],[zysk z lodów]]+temperatury[[#This Row],[zysk z hotdogów]]+temperatury[[#This Row],[zysk z kukurydzy]]</f>
        <v>2130</v>
      </c>
      <c r="K43" s="8">
        <f>K42+temperatury[[#This Row],[łączny dzienny zysk]]</f>
        <v>87232</v>
      </c>
    </row>
    <row r="44" spans="1:11" x14ac:dyDescent="0.3">
      <c r="A44" s="1">
        <v>44755</v>
      </c>
      <c r="B44">
        <v>22</v>
      </c>
      <c r="C44">
        <f>IF(temperatury[[#This Row],[temperatura]] &gt; 20,C43+1,0)</f>
        <v>4</v>
      </c>
      <c r="D44" s="2">
        <f>ROUNDDOWN(120 *(1 + (2/29)*(temperatury[[#This Row],[temperatura]]-24)/2),0)</f>
        <v>111</v>
      </c>
      <c r="E44" s="2">
        <f>ROUNDDOWN(90 *(1 + (1/13)*(temperatury[[#This Row],[temperatura]]-24)/2),0)</f>
        <v>83</v>
      </c>
      <c r="F44" s="6">
        <f>ROUNDDOWN(80 *(1 + (1/17)*(temperatury[[#This Row],[temperatura]]-24)/2),0)</f>
        <v>75</v>
      </c>
      <c r="G44" s="6">
        <f>temperatury[[#This Row],[sprzedaż lodów]]*(5+$G$126)</f>
        <v>777</v>
      </c>
      <c r="H44" s="6">
        <f>temperatury[[#This Row],[sprzedarz hotdogów]]*(7+$G$126)</f>
        <v>747</v>
      </c>
      <c r="I44" s="8">
        <f>temperatury[[#This Row],[sprzedaż kukurydzy]]*(6+$G$127)</f>
        <v>450</v>
      </c>
      <c r="J44" s="7">
        <f>temperatury[[#This Row],[zysk z lodów]]+temperatury[[#This Row],[zysk z hotdogów]]+temperatury[[#This Row],[zysk z kukurydzy]]</f>
        <v>1974</v>
      </c>
      <c r="K44" s="8">
        <f>K43+temperatury[[#This Row],[łączny dzienny zysk]]</f>
        <v>89206</v>
      </c>
    </row>
    <row r="45" spans="1:11" x14ac:dyDescent="0.3">
      <c r="A45" s="1">
        <v>44756</v>
      </c>
      <c r="B45">
        <v>17</v>
      </c>
      <c r="C45">
        <f>IF(temperatury[[#This Row],[temperatura]] &gt; 20,C44+1,0)</f>
        <v>0</v>
      </c>
      <c r="D45" s="2">
        <f>ROUNDDOWN(120 *(1 + (2/29)*(temperatury[[#This Row],[temperatura]]-24)/2),0)</f>
        <v>91</v>
      </c>
      <c r="E45" s="2">
        <f>ROUNDDOWN(90 *(1 + (1/13)*(temperatury[[#This Row],[temperatura]]-24)/2),0)</f>
        <v>65</v>
      </c>
      <c r="F45" s="6">
        <f>ROUNDDOWN(80 *(1 + (1/17)*(temperatury[[#This Row],[temperatura]]-24)/2),0)</f>
        <v>63</v>
      </c>
      <c r="G45" s="6">
        <f>temperatury[[#This Row],[sprzedaż lodów]]*(5+$G$126)</f>
        <v>637</v>
      </c>
      <c r="H45" s="6">
        <f>temperatury[[#This Row],[sprzedarz hotdogów]]*(7+$G$126)</f>
        <v>585</v>
      </c>
      <c r="I45" s="8">
        <f>temperatury[[#This Row],[sprzedaż kukurydzy]]*(6+$G$127)</f>
        <v>378</v>
      </c>
      <c r="J45" s="7">
        <f>temperatury[[#This Row],[zysk z lodów]]+temperatury[[#This Row],[zysk z hotdogów]]+temperatury[[#This Row],[zysk z kukurydzy]]</f>
        <v>1600</v>
      </c>
      <c r="K45" s="8">
        <f>K44+temperatury[[#This Row],[łączny dzienny zysk]]</f>
        <v>90806</v>
      </c>
    </row>
    <row r="46" spans="1:11" x14ac:dyDescent="0.3">
      <c r="A46" s="1">
        <v>44757</v>
      </c>
      <c r="B46">
        <v>18</v>
      </c>
      <c r="C46">
        <f>IF(temperatury[[#This Row],[temperatura]] &gt; 20,C45+1,0)</f>
        <v>0</v>
      </c>
      <c r="D46" s="2">
        <f>ROUNDDOWN(120 *(1 + (2/29)*(temperatury[[#This Row],[temperatura]]-24)/2),0)</f>
        <v>95</v>
      </c>
      <c r="E46" s="2">
        <f>ROUNDDOWN(90 *(1 + (1/13)*(temperatury[[#This Row],[temperatura]]-24)/2),0)</f>
        <v>69</v>
      </c>
      <c r="F46" s="6">
        <f>ROUNDDOWN(80 *(1 + (1/17)*(temperatury[[#This Row],[temperatura]]-24)/2),0)</f>
        <v>65</v>
      </c>
      <c r="G46" s="6">
        <f>temperatury[[#This Row],[sprzedaż lodów]]*(5+$G$126)</f>
        <v>665</v>
      </c>
      <c r="H46" s="6">
        <f>temperatury[[#This Row],[sprzedarz hotdogów]]*(7+$G$126)</f>
        <v>621</v>
      </c>
      <c r="I46" s="8">
        <f>temperatury[[#This Row],[sprzedaż kukurydzy]]*(6+$G$127)</f>
        <v>390</v>
      </c>
      <c r="J46" s="7">
        <f>temperatury[[#This Row],[zysk z lodów]]+temperatury[[#This Row],[zysk z hotdogów]]+temperatury[[#This Row],[zysk z kukurydzy]]</f>
        <v>1676</v>
      </c>
      <c r="K46" s="8">
        <f>K45+temperatury[[#This Row],[łączny dzienny zysk]]</f>
        <v>92482</v>
      </c>
    </row>
    <row r="47" spans="1:11" x14ac:dyDescent="0.3">
      <c r="A47" s="1">
        <v>44758</v>
      </c>
      <c r="B47">
        <v>23</v>
      </c>
      <c r="C47">
        <f>IF(temperatury[[#This Row],[temperatura]] &gt; 20,C46+1,0)</f>
        <v>1</v>
      </c>
      <c r="D47" s="2">
        <f>ROUNDDOWN(120 *(1 + (2/29)*(temperatury[[#This Row],[temperatura]]-24)/2),0)</f>
        <v>115</v>
      </c>
      <c r="E47" s="2">
        <f>ROUNDDOWN(90 *(1 + (1/13)*(temperatury[[#This Row],[temperatura]]-24)/2),0)</f>
        <v>86</v>
      </c>
      <c r="F47" s="6">
        <f>ROUNDDOWN(80 *(1 + (1/17)*(temperatury[[#This Row],[temperatura]]-24)/2),0)</f>
        <v>77</v>
      </c>
      <c r="G47" s="6">
        <f>temperatury[[#This Row],[sprzedaż lodów]]*(5+$G$126)</f>
        <v>805</v>
      </c>
      <c r="H47" s="6">
        <f>temperatury[[#This Row],[sprzedarz hotdogów]]*(7+$G$126)</f>
        <v>774</v>
      </c>
      <c r="I47" s="8">
        <f>temperatury[[#This Row],[sprzedaż kukurydzy]]*(6+$G$127)</f>
        <v>462</v>
      </c>
      <c r="J47" s="7">
        <f>temperatury[[#This Row],[zysk z lodów]]+temperatury[[#This Row],[zysk z hotdogów]]+temperatury[[#This Row],[zysk z kukurydzy]]</f>
        <v>2041</v>
      </c>
      <c r="K47" s="8">
        <f>K46+temperatury[[#This Row],[łączny dzienny zysk]]</f>
        <v>94523</v>
      </c>
    </row>
    <row r="48" spans="1:11" x14ac:dyDescent="0.3">
      <c r="A48" s="1">
        <v>44759</v>
      </c>
      <c r="B48">
        <v>23</v>
      </c>
      <c r="C48">
        <f>IF(temperatury[[#This Row],[temperatura]] &gt; 20,C47+1,0)</f>
        <v>2</v>
      </c>
      <c r="D48" s="2">
        <f>ROUNDDOWN(120 *(1 + (2/29)*(temperatury[[#This Row],[temperatura]]-24)/2),0)</f>
        <v>115</v>
      </c>
      <c r="E48" s="2">
        <f>ROUNDDOWN(90 *(1 + (1/13)*(temperatury[[#This Row],[temperatura]]-24)/2),0)</f>
        <v>86</v>
      </c>
      <c r="F48" s="6">
        <f>ROUNDDOWN(80 *(1 + (1/17)*(temperatury[[#This Row],[temperatura]]-24)/2),0)</f>
        <v>77</v>
      </c>
      <c r="G48" s="6">
        <f>temperatury[[#This Row],[sprzedaż lodów]]*(5+$G$126)</f>
        <v>805</v>
      </c>
      <c r="H48" s="6">
        <f>temperatury[[#This Row],[sprzedarz hotdogów]]*(7+$G$126)</f>
        <v>774</v>
      </c>
      <c r="I48" s="8">
        <f>temperatury[[#This Row],[sprzedaż kukurydzy]]*(6+$G$127)</f>
        <v>462</v>
      </c>
      <c r="J48" s="7">
        <f>temperatury[[#This Row],[zysk z lodów]]+temperatury[[#This Row],[zysk z hotdogów]]+temperatury[[#This Row],[zysk z kukurydzy]]</f>
        <v>2041</v>
      </c>
      <c r="K48" s="8">
        <f>K47+temperatury[[#This Row],[łączny dzienny zysk]]</f>
        <v>96564</v>
      </c>
    </row>
    <row r="49" spans="1:11" x14ac:dyDescent="0.3">
      <c r="A49" s="1">
        <v>44760</v>
      </c>
      <c r="B49">
        <v>19</v>
      </c>
      <c r="C49">
        <f>IF(temperatury[[#This Row],[temperatura]] &gt; 20,C48+1,0)</f>
        <v>0</v>
      </c>
      <c r="D49" s="2">
        <f>ROUNDDOWN(120 *(1 + (2/29)*(temperatury[[#This Row],[temperatura]]-24)/2),0)</f>
        <v>99</v>
      </c>
      <c r="E49" s="2">
        <f>ROUNDDOWN(90 *(1 + (1/13)*(temperatury[[#This Row],[temperatura]]-24)/2),0)</f>
        <v>72</v>
      </c>
      <c r="F49" s="6">
        <f>ROUNDDOWN(80 *(1 + (1/17)*(temperatury[[#This Row],[temperatura]]-24)/2),0)</f>
        <v>68</v>
      </c>
      <c r="G49" s="6">
        <f>temperatury[[#This Row],[sprzedaż lodów]]*(5+$G$126)</f>
        <v>693</v>
      </c>
      <c r="H49" s="6">
        <f>temperatury[[#This Row],[sprzedarz hotdogów]]*(7+$G$126)</f>
        <v>648</v>
      </c>
      <c r="I49" s="8">
        <f>temperatury[[#This Row],[sprzedaż kukurydzy]]*(6+$G$127)</f>
        <v>408</v>
      </c>
      <c r="J49" s="7">
        <f>temperatury[[#This Row],[zysk z lodów]]+temperatury[[#This Row],[zysk z hotdogów]]+temperatury[[#This Row],[zysk z kukurydzy]]</f>
        <v>1749</v>
      </c>
      <c r="K49" s="8">
        <f>K48+temperatury[[#This Row],[łączny dzienny zysk]]</f>
        <v>98313</v>
      </c>
    </row>
    <row r="50" spans="1:11" x14ac:dyDescent="0.3">
      <c r="A50" s="1">
        <v>44761</v>
      </c>
      <c r="B50">
        <v>21</v>
      </c>
      <c r="C50">
        <f>IF(temperatury[[#This Row],[temperatura]] &gt; 20,C49+1,0)</f>
        <v>1</v>
      </c>
      <c r="D50" s="2">
        <f>ROUNDDOWN(120 *(1 + (2/29)*(temperatury[[#This Row],[temperatura]]-24)/2),0)</f>
        <v>107</v>
      </c>
      <c r="E50" s="2">
        <f>ROUNDDOWN(90 *(1 + (1/13)*(temperatury[[#This Row],[temperatura]]-24)/2),0)</f>
        <v>79</v>
      </c>
      <c r="F50" s="6">
        <f>ROUNDDOWN(80 *(1 + (1/17)*(temperatury[[#This Row],[temperatura]]-24)/2),0)</f>
        <v>72</v>
      </c>
      <c r="G50" s="6">
        <f>temperatury[[#This Row],[sprzedaż lodów]]*(5+$G$126)</f>
        <v>749</v>
      </c>
      <c r="H50" s="6">
        <f>temperatury[[#This Row],[sprzedarz hotdogów]]*(7+$G$126)</f>
        <v>711</v>
      </c>
      <c r="I50" s="8">
        <f>temperatury[[#This Row],[sprzedaż kukurydzy]]*(6+$G$127)</f>
        <v>432</v>
      </c>
      <c r="J50" s="7">
        <f>temperatury[[#This Row],[zysk z lodów]]+temperatury[[#This Row],[zysk z hotdogów]]+temperatury[[#This Row],[zysk z kukurydzy]]</f>
        <v>1892</v>
      </c>
      <c r="K50" s="8">
        <f>K49+temperatury[[#This Row],[łączny dzienny zysk]]</f>
        <v>100205</v>
      </c>
    </row>
    <row r="51" spans="1:11" x14ac:dyDescent="0.3">
      <c r="A51" s="1">
        <v>44762</v>
      </c>
      <c r="B51">
        <v>25</v>
      </c>
      <c r="C51">
        <f>IF(temperatury[[#This Row],[temperatura]] &gt; 20,C50+1,0)</f>
        <v>2</v>
      </c>
      <c r="D51" s="2">
        <f>ROUNDDOWN(120 *(1 + (2/29)*(temperatury[[#This Row],[temperatura]]-24)/2),0)</f>
        <v>124</v>
      </c>
      <c r="E51" s="2">
        <f>ROUNDDOWN(90 *(1 + (1/13)*(temperatury[[#This Row],[temperatura]]-24)/2),0)</f>
        <v>93</v>
      </c>
      <c r="F51" s="6">
        <f>ROUNDDOWN(80 *(1 + (1/17)*(temperatury[[#This Row],[temperatura]]-24)/2),0)</f>
        <v>82</v>
      </c>
      <c r="G51" s="6">
        <f>temperatury[[#This Row],[sprzedaż lodów]]*(5+$G$126)</f>
        <v>868</v>
      </c>
      <c r="H51" s="6">
        <f>temperatury[[#This Row],[sprzedarz hotdogów]]*(7+$G$126)</f>
        <v>837</v>
      </c>
      <c r="I51" s="8">
        <f>temperatury[[#This Row],[sprzedaż kukurydzy]]*(6+$G$127)</f>
        <v>492</v>
      </c>
      <c r="J51" s="7">
        <f>temperatury[[#This Row],[zysk z lodów]]+temperatury[[#This Row],[zysk z hotdogów]]+temperatury[[#This Row],[zysk z kukurydzy]]</f>
        <v>2197</v>
      </c>
      <c r="K51" s="8">
        <f>K50+temperatury[[#This Row],[łączny dzienny zysk]]</f>
        <v>102402</v>
      </c>
    </row>
    <row r="52" spans="1:11" x14ac:dyDescent="0.3">
      <c r="A52" s="1">
        <v>44763</v>
      </c>
      <c r="B52">
        <v>28</v>
      </c>
      <c r="C52">
        <f>IF(temperatury[[#This Row],[temperatura]] &gt; 20,C51+1,0)</f>
        <v>3</v>
      </c>
      <c r="D52" s="2">
        <f>ROUNDDOWN(120 *(1 + (2/29)*(temperatury[[#This Row],[temperatura]]-24)/2),0)</f>
        <v>136</v>
      </c>
      <c r="E52" s="2">
        <f>ROUNDDOWN(90 *(1 + (1/13)*(temperatury[[#This Row],[temperatura]]-24)/2),0)</f>
        <v>103</v>
      </c>
      <c r="F52" s="6">
        <f>ROUNDDOWN(80 *(1 + (1/17)*(temperatury[[#This Row],[temperatura]]-24)/2),0)</f>
        <v>89</v>
      </c>
      <c r="G52" s="6">
        <f>temperatury[[#This Row],[sprzedaż lodów]]*(5+$G$126)</f>
        <v>952</v>
      </c>
      <c r="H52" s="6">
        <f>temperatury[[#This Row],[sprzedarz hotdogów]]*(7+$G$126)</f>
        <v>927</v>
      </c>
      <c r="I52" s="8">
        <f>temperatury[[#This Row],[sprzedaż kukurydzy]]*(6+$G$127)</f>
        <v>534</v>
      </c>
      <c r="J52" s="7">
        <f>temperatury[[#This Row],[zysk z lodów]]+temperatury[[#This Row],[zysk z hotdogów]]+temperatury[[#This Row],[zysk z kukurydzy]]</f>
        <v>2413</v>
      </c>
      <c r="K52" s="8">
        <f>K51+temperatury[[#This Row],[łączny dzienny zysk]]</f>
        <v>104815</v>
      </c>
    </row>
    <row r="53" spans="1:11" x14ac:dyDescent="0.3">
      <c r="A53" s="1">
        <v>44764</v>
      </c>
      <c r="B53">
        <v>27</v>
      </c>
      <c r="C53">
        <f>IF(temperatury[[#This Row],[temperatura]] &gt; 20,C52+1,0)</f>
        <v>4</v>
      </c>
      <c r="D53" s="2">
        <f>ROUNDDOWN(120 *(1 + (2/29)*(temperatury[[#This Row],[temperatura]]-24)/2),0)</f>
        <v>132</v>
      </c>
      <c r="E53" s="2">
        <f>ROUNDDOWN(90 *(1 + (1/13)*(temperatury[[#This Row],[temperatura]]-24)/2),0)</f>
        <v>100</v>
      </c>
      <c r="F53" s="6">
        <f>ROUNDDOWN(80 *(1 + (1/17)*(temperatury[[#This Row],[temperatura]]-24)/2),0)</f>
        <v>87</v>
      </c>
      <c r="G53" s="6">
        <f>temperatury[[#This Row],[sprzedaż lodów]]*(5+$G$126)</f>
        <v>924</v>
      </c>
      <c r="H53" s="6">
        <f>temperatury[[#This Row],[sprzedarz hotdogów]]*(7+$G$126)</f>
        <v>900</v>
      </c>
      <c r="I53" s="8">
        <f>temperatury[[#This Row],[sprzedaż kukurydzy]]*(6+$G$127)</f>
        <v>522</v>
      </c>
      <c r="J53" s="7">
        <f>temperatury[[#This Row],[zysk z lodów]]+temperatury[[#This Row],[zysk z hotdogów]]+temperatury[[#This Row],[zysk z kukurydzy]]</f>
        <v>2346</v>
      </c>
      <c r="K53" s="8">
        <f>K52+temperatury[[#This Row],[łączny dzienny zysk]]</f>
        <v>107161</v>
      </c>
    </row>
    <row r="54" spans="1:11" x14ac:dyDescent="0.3">
      <c r="A54" s="1">
        <v>44765</v>
      </c>
      <c r="B54">
        <v>23</v>
      </c>
      <c r="C54">
        <f>IF(temperatury[[#This Row],[temperatura]] &gt; 20,C53+1,0)</f>
        <v>5</v>
      </c>
      <c r="D54" s="2">
        <f>ROUNDDOWN(120 *(1 + (2/29)*(temperatury[[#This Row],[temperatura]]-24)/2),0)</f>
        <v>115</v>
      </c>
      <c r="E54" s="2">
        <f>ROUNDDOWN(90 *(1 + (1/13)*(temperatury[[#This Row],[temperatura]]-24)/2),0)</f>
        <v>86</v>
      </c>
      <c r="F54" s="6">
        <f>ROUNDDOWN(80 *(1 + (1/17)*(temperatury[[#This Row],[temperatura]]-24)/2),0)</f>
        <v>77</v>
      </c>
      <c r="G54" s="6">
        <f>temperatury[[#This Row],[sprzedaż lodów]]*(5+$G$126)</f>
        <v>805</v>
      </c>
      <c r="H54" s="6">
        <f>temperatury[[#This Row],[sprzedarz hotdogów]]*(7+$G$126)</f>
        <v>774</v>
      </c>
      <c r="I54" s="8">
        <f>temperatury[[#This Row],[sprzedaż kukurydzy]]*(6+$G$127)</f>
        <v>462</v>
      </c>
      <c r="J54" s="7">
        <f>temperatury[[#This Row],[zysk z lodów]]+temperatury[[#This Row],[zysk z hotdogów]]+temperatury[[#This Row],[zysk z kukurydzy]]</f>
        <v>2041</v>
      </c>
      <c r="K54" s="8">
        <f>K53+temperatury[[#This Row],[łączny dzienny zysk]]</f>
        <v>109202</v>
      </c>
    </row>
    <row r="55" spans="1:11" x14ac:dyDescent="0.3">
      <c r="A55" s="1">
        <v>44766</v>
      </c>
      <c r="B55">
        <v>26</v>
      </c>
      <c r="C55">
        <f>IF(temperatury[[#This Row],[temperatura]] &gt; 20,C54+1,0)</f>
        <v>6</v>
      </c>
      <c r="D55" s="2">
        <f>ROUNDDOWN(120 *(1 + (2/29)*(temperatury[[#This Row],[temperatura]]-24)/2),0)</f>
        <v>128</v>
      </c>
      <c r="E55" s="2">
        <f>ROUNDDOWN(90 *(1 + (1/13)*(temperatury[[#This Row],[temperatura]]-24)/2),0)</f>
        <v>96</v>
      </c>
      <c r="F55" s="6">
        <f>ROUNDDOWN(80 *(1 + (1/17)*(temperatury[[#This Row],[temperatura]]-24)/2),0)</f>
        <v>84</v>
      </c>
      <c r="G55" s="6">
        <f>temperatury[[#This Row],[sprzedaż lodów]]*(5+$G$126)</f>
        <v>896</v>
      </c>
      <c r="H55" s="6">
        <f>temperatury[[#This Row],[sprzedarz hotdogów]]*(7+$G$126)</f>
        <v>864</v>
      </c>
      <c r="I55" s="8">
        <f>temperatury[[#This Row],[sprzedaż kukurydzy]]*(6+$G$127)</f>
        <v>504</v>
      </c>
      <c r="J55" s="7">
        <f>temperatury[[#This Row],[zysk z lodów]]+temperatury[[#This Row],[zysk z hotdogów]]+temperatury[[#This Row],[zysk z kukurydzy]]</f>
        <v>2264</v>
      </c>
      <c r="K55" s="8">
        <f>K54+temperatury[[#This Row],[łączny dzienny zysk]]</f>
        <v>111466</v>
      </c>
    </row>
    <row r="56" spans="1:11" x14ac:dyDescent="0.3">
      <c r="A56" s="1">
        <v>44767</v>
      </c>
      <c r="B56">
        <v>29</v>
      </c>
      <c r="C56">
        <f>IF(temperatury[[#This Row],[temperatura]] &gt; 20,C55+1,0)</f>
        <v>7</v>
      </c>
      <c r="D56" s="2">
        <f>ROUNDDOWN(120 *(1 + (2/29)*(temperatury[[#This Row],[temperatura]]-24)/2),0)</f>
        <v>140</v>
      </c>
      <c r="E56" s="2">
        <f>ROUNDDOWN(90 *(1 + (1/13)*(temperatury[[#This Row],[temperatura]]-24)/2),0)</f>
        <v>107</v>
      </c>
      <c r="F56" s="6">
        <f>ROUNDDOWN(80 *(1 + (1/17)*(temperatury[[#This Row],[temperatura]]-24)/2),0)</f>
        <v>91</v>
      </c>
      <c r="G56" s="6">
        <f>temperatury[[#This Row],[sprzedaż lodów]]*(5+$G$126)</f>
        <v>980</v>
      </c>
      <c r="H56" s="6">
        <f>temperatury[[#This Row],[sprzedarz hotdogów]]*(7+$G$126)</f>
        <v>963</v>
      </c>
      <c r="I56" s="8">
        <f>temperatury[[#This Row],[sprzedaż kukurydzy]]*(6+$G$127)</f>
        <v>546</v>
      </c>
      <c r="J56" s="7">
        <f>temperatury[[#This Row],[zysk z lodów]]+temperatury[[#This Row],[zysk z hotdogów]]+temperatury[[#This Row],[zysk z kukurydzy]]</f>
        <v>2489</v>
      </c>
      <c r="K56" s="8">
        <f>K55+temperatury[[#This Row],[łączny dzienny zysk]]</f>
        <v>113955</v>
      </c>
    </row>
    <row r="57" spans="1:11" x14ac:dyDescent="0.3">
      <c r="A57" s="1">
        <v>44768</v>
      </c>
      <c r="B57">
        <v>26</v>
      </c>
      <c r="C57">
        <f>IF(temperatury[[#This Row],[temperatura]] &gt; 20,C56+1,0)</f>
        <v>8</v>
      </c>
      <c r="D57" s="2">
        <f>ROUNDDOWN(120 *(1 + (2/29)*(temperatury[[#This Row],[temperatura]]-24)/2),0)</f>
        <v>128</v>
      </c>
      <c r="E57" s="2">
        <f>ROUNDDOWN(90 *(1 + (1/13)*(temperatury[[#This Row],[temperatura]]-24)/2),0)</f>
        <v>96</v>
      </c>
      <c r="F57" s="6">
        <f>ROUNDDOWN(80 *(1 + (1/17)*(temperatury[[#This Row],[temperatura]]-24)/2),0)</f>
        <v>84</v>
      </c>
      <c r="G57" s="6">
        <f>temperatury[[#This Row],[sprzedaż lodów]]*(5+$G$126)</f>
        <v>896</v>
      </c>
      <c r="H57" s="6">
        <f>temperatury[[#This Row],[sprzedarz hotdogów]]*(7+$G$126)</f>
        <v>864</v>
      </c>
      <c r="I57" s="8">
        <f>temperatury[[#This Row],[sprzedaż kukurydzy]]*(6+$G$127)</f>
        <v>504</v>
      </c>
      <c r="J57" s="7">
        <f>temperatury[[#This Row],[zysk z lodów]]+temperatury[[#This Row],[zysk z hotdogów]]+temperatury[[#This Row],[zysk z kukurydzy]]</f>
        <v>2264</v>
      </c>
      <c r="K57" s="8">
        <f>K56+temperatury[[#This Row],[łączny dzienny zysk]]</f>
        <v>116219</v>
      </c>
    </row>
    <row r="58" spans="1:11" x14ac:dyDescent="0.3">
      <c r="A58" s="1">
        <v>44769</v>
      </c>
      <c r="B58">
        <v>27</v>
      </c>
      <c r="C58">
        <f>IF(temperatury[[#This Row],[temperatura]] &gt; 20,C57+1,0)</f>
        <v>9</v>
      </c>
      <c r="D58" s="2">
        <f>ROUNDDOWN(120 *(1 + (2/29)*(temperatury[[#This Row],[temperatura]]-24)/2),0)</f>
        <v>132</v>
      </c>
      <c r="E58" s="2">
        <f>ROUNDDOWN(90 *(1 + (1/13)*(temperatury[[#This Row],[temperatura]]-24)/2),0)</f>
        <v>100</v>
      </c>
      <c r="F58" s="6">
        <f>ROUNDDOWN(80 *(1 + (1/17)*(temperatury[[#This Row],[temperatura]]-24)/2),0)</f>
        <v>87</v>
      </c>
      <c r="G58" s="6">
        <f>temperatury[[#This Row],[sprzedaż lodów]]*(5+$G$126)</f>
        <v>924</v>
      </c>
      <c r="H58" s="6">
        <f>temperatury[[#This Row],[sprzedarz hotdogów]]*(7+$G$126)</f>
        <v>900</v>
      </c>
      <c r="I58" s="8">
        <f>temperatury[[#This Row],[sprzedaż kukurydzy]]*(6+$G$127)</f>
        <v>522</v>
      </c>
      <c r="J58" s="7">
        <f>temperatury[[#This Row],[zysk z lodów]]+temperatury[[#This Row],[zysk z hotdogów]]+temperatury[[#This Row],[zysk z kukurydzy]]</f>
        <v>2346</v>
      </c>
      <c r="K58" s="8">
        <f>K57+temperatury[[#This Row],[łączny dzienny zysk]]</f>
        <v>118565</v>
      </c>
    </row>
    <row r="59" spans="1:11" x14ac:dyDescent="0.3">
      <c r="A59" s="1">
        <v>44770</v>
      </c>
      <c r="B59">
        <v>24</v>
      </c>
      <c r="C59">
        <f>IF(temperatury[[#This Row],[temperatura]] &gt; 20,C58+1,0)</f>
        <v>10</v>
      </c>
      <c r="D59" s="2">
        <f>ROUNDDOWN(120 *(1 + (2/29)*(temperatury[[#This Row],[temperatura]]-24)/2),0)</f>
        <v>120</v>
      </c>
      <c r="E59" s="2">
        <f>ROUNDDOWN(90 *(1 + (1/13)*(temperatury[[#This Row],[temperatura]]-24)/2),0)</f>
        <v>90</v>
      </c>
      <c r="F59" s="6">
        <f>ROUNDDOWN(80 *(1 + (1/17)*(temperatury[[#This Row],[temperatura]]-24)/2),0)</f>
        <v>80</v>
      </c>
      <c r="G59" s="6">
        <f>temperatury[[#This Row],[sprzedaż lodów]]*(5+$G$126)</f>
        <v>840</v>
      </c>
      <c r="H59" s="6">
        <f>temperatury[[#This Row],[sprzedarz hotdogów]]*(7+$G$126)</f>
        <v>810</v>
      </c>
      <c r="I59" s="8">
        <f>temperatury[[#This Row],[sprzedaż kukurydzy]]*(6+$G$127)</f>
        <v>480</v>
      </c>
      <c r="J59" s="7">
        <f>temperatury[[#This Row],[zysk z lodów]]+temperatury[[#This Row],[zysk z hotdogów]]+temperatury[[#This Row],[zysk z kukurydzy]]</f>
        <v>2130</v>
      </c>
      <c r="K59" s="8">
        <f>K58+temperatury[[#This Row],[łączny dzienny zysk]]</f>
        <v>120695</v>
      </c>
    </row>
    <row r="60" spans="1:11" x14ac:dyDescent="0.3">
      <c r="A60" s="1">
        <v>44771</v>
      </c>
      <c r="B60">
        <v>26</v>
      </c>
      <c r="C60">
        <f>IF(temperatury[[#This Row],[temperatura]] &gt; 20,C59+1,0)</f>
        <v>11</v>
      </c>
      <c r="D60" s="2">
        <f>ROUNDDOWN(120 *(1 + (2/29)*(temperatury[[#This Row],[temperatura]]-24)/2),0)</f>
        <v>128</v>
      </c>
      <c r="E60" s="2">
        <f>ROUNDDOWN(90 *(1 + (1/13)*(temperatury[[#This Row],[temperatura]]-24)/2),0)</f>
        <v>96</v>
      </c>
      <c r="F60" s="6">
        <f>ROUNDDOWN(80 *(1 + (1/17)*(temperatury[[#This Row],[temperatura]]-24)/2),0)</f>
        <v>84</v>
      </c>
      <c r="G60" s="6">
        <f>temperatury[[#This Row],[sprzedaż lodów]]*(5+$G$126)</f>
        <v>896</v>
      </c>
      <c r="H60" s="6">
        <f>temperatury[[#This Row],[sprzedarz hotdogów]]*(7+$G$126)</f>
        <v>864</v>
      </c>
      <c r="I60" s="8">
        <f>temperatury[[#This Row],[sprzedaż kukurydzy]]*(6+$G$127)</f>
        <v>504</v>
      </c>
      <c r="J60" s="7">
        <f>temperatury[[#This Row],[zysk z lodów]]+temperatury[[#This Row],[zysk z hotdogów]]+temperatury[[#This Row],[zysk z kukurydzy]]</f>
        <v>2264</v>
      </c>
      <c r="K60" s="8">
        <f>K59+temperatury[[#This Row],[łączny dzienny zysk]]</f>
        <v>122959</v>
      </c>
    </row>
    <row r="61" spans="1:11" x14ac:dyDescent="0.3">
      <c r="A61" s="1">
        <v>44772</v>
      </c>
      <c r="B61">
        <v>25</v>
      </c>
      <c r="C61">
        <f>IF(temperatury[[#This Row],[temperatura]] &gt; 20,C60+1,0)</f>
        <v>12</v>
      </c>
      <c r="D61" s="2">
        <f>ROUNDDOWN(120 *(1 + (2/29)*(temperatury[[#This Row],[temperatura]]-24)/2),0)</f>
        <v>124</v>
      </c>
      <c r="E61" s="2">
        <f>ROUNDDOWN(90 *(1 + (1/13)*(temperatury[[#This Row],[temperatura]]-24)/2),0)</f>
        <v>93</v>
      </c>
      <c r="F61" s="6">
        <f>ROUNDDOWN(80 *(1 + (1/17)*(temperatury[[#This Row],[temperatura]]-24)/2),0)</f>
        <v>82</v>
      </c>
      <c r="G61" s="6">
        <f>temperatury[[#This Row],[sprzedaż lodów]]*(5+$G$126)</f>
        <v>868</v>
      </c>
      <c r="H61" s="6">
        <f>temperatury[[#This Row],[sprzedarz hotdogów]]*(7+$G$126)</f>
        <v>837</v>
      </c>
      <c r="I61" s="8">
        <f>temperatury[[#This Row],[sprzedaż kukurydzy]]*(6+$G$127)</f>
        <v>492</v>
      </c>
      <c r="J61" s="7">
        <f>temperatury[[#This Row],[zysk z lodów]]+temperatury[[#This Row],[zysk z hotdogów]]+temperatury[[#This Row],[zysk z kukurydzy]]</f>
        <v>2197</v>
      </c>
      <c r="K61" s="8">
        <f>K60+temperatury[[#This Row],[łączny dzienny zysk]]</f>
        <v>125156</v>
      </c>
    </row>
    <row r="62" spans="1:11" x14ac:dyDescent="0.3">
      <c r="A62" s="1">
        <v>44773</v>
      </c>
      <c r="B62">
        <v>24</v>
      </c>
      <c r="C62">
        <f>IF(temperatury[[#This Row],[temperatura]] &gt; 20,C61+1,0)</f>
        <v>13</v>
      </c>
      <c r="D62" s="2">
        <f>ROUNDDOWN(120 *(1 + (2/29)*(temperatury[[#This Row],[temperatura]]-24)/2),0)</f>
        <v>120</v>
      </c>
      <c r="E62" s="2">
        <f>ROUNDDOWN(90 *(1 + (1/13)*(temperatury[[#This Row],[temperatura]]-24)/2),0)</f>
        <v>90</v>
      </c>
      <c r="F62" s="6">
        <f>ROUNDDOWN(80 *(1 + (1/17)*(temperatury[[#This Row],[temperatura]]-24)/2),0)</f>
        <v>80</v>
      </c>
      <c r="G62" s="6">
        <f>temperatury[[#This Row],[sprzedaż lodów]]*(5+$G$126)</f>
        <v>840</v>
      </c>
      <c r="H62" s="6">
        <f>temperatury[[#This Row],[sprzedarz hotdogów]]*(7+$G$126)</f>
        <v>810</v>
      </c>
      <c r="I62" s="8">
        <f>temperatury[[#This Row],[sprzedaż kukurydzy]]*(6+$G$127)</f>
        <v>480</v>
      </c>
      <c r="J62" s="7">
        <f>temperatury[[#This Row],[zysk z lodów]]+temperatury[[#This Row],[zysk z hotdogów]]+temperatury[[#This Row],[zysk z kukurydzy]]</f>
        <v>2130</v>
      </c>
      <c r="K62" s="8">
        <f>K61+temperatury[[#This Row],[łączny dzienny zysk]]</f>
        <v>127286</v>
      </c>
    </row>
    <row r="63" spans="1:11" x14ac:dyDescent="0.3">
      <c r="A63" s="1">
        <v>44774</v>
      </c>
      <c r="B63">
        <v>22</v>
      </c>
      <c r="C63">
        <f>IF(temperatury[[#This Row],[temperatura]] &gt; 20,C62+1,0)</f>
        <v>14</v>
      </c>
      <c r="D63" s="2">
        <f>ROUNDDOWN(120 *(1 + (2/29)*(temperatury[[#This Row],[temperatura]]-24)/2),0)</f>
        <v>111</v>
      </c>
      <c r="E63" s="2">
        <f>ROUNDDOWN(90 *(1 + (1/13)*(temperatury[[#This Row],[temperatura]]-24)/2),0)</f>
        <v>83</v>
      </c>
      <c r="F63" s="6">
        <f>ROUNDDOWN(80 *(1 + (1/17)*(temperatury[[#This Row],[temperatura]]-24)/2),0)</f>
        <v>75</v>
      </c>
      <c r="G63" s="6">
        <f>temperatury[[#This Row],[sprzedaż lodów]]*(5+$G$126)</f>
        <v>777</v>
      </c>
      <c r="H63" s="6">
        <f>temperatury[[#This Row],[sprzedarz hotdogów]]*(7+$G$126)</f>
        <v>747</v>
      </c>
      <c r="I63" s="8">
        <f>temperatury[[#This Row],[sprzedaż kukurydzy]]*(6+$G$127)</f>
        <v>450</v>
      </c>
      <c r="J63" s="7">
        <f>temperatury[[#This Row],[zysk z lodów]]+temperatury[[#This Row],[zysk z hotdogów]]+temperatury[[#This Row],[zysk z kukurydzy]]</f>
        <v>1974</v>
      </c>
      <c r="K63" s="8">
        <f>K62+temperatury[[#This Row],[łączny dzienny zysk]]</f>
        <v>129260</v>
      </c>
    </row>
    <row r="64" spans="1:11" x14ac:dyDescent="0.3">
      <c r="A64" s="1">
        <v>44775</v>
      </c>
      <c r="B64">
        <v>19</v>
      </c>
      <c r="C64">
        <f>IF(temperatury[[#This Row],[temperatura]] &gt; 20,C63+1,0)</f>
        <v>0</v>
      </c>
      <c r="D64" s="2">
        <f>ROUNDDOWN(120 *(1 + (2/29)*(temperatury[[#This Row],[temperatura]]-24)/2),0)</f>
        <v>99</v>
      </c>
      <c r="E64" s="2">
        <f>ROUNDDOWN(90 *(1 + (1/13)*(temperatury[[#This Row],[temperatura]]-24)/2),0)</f>
        <v>72</v>
      </c>
      <c r="F64" s="6">
        <f>ROUNDDOWN(80 *(1 + (1/17)*(temperatury[[#This Row],[temperatura]]-24)/2),0)</f>
        <v>68</v>
      </c>
      <c r="G64" s="6">
        <f>temperatury[[#This Row],[sprzedaż lodów]]*(5+$G$126)</f>
        <v>693</v>
      </c>
      <c r="H64" s="6">
        <f>temperatury[[#This Row],[sprzedarz hotdogów]]*(7+$G$126)</f>
        <v>648</v>
      </c>
      <c r="I64" s="8">
        <f>temperatury[[#This Row],[sprzedaż kukurydzy]]*(6+$G$127)</f>
        <v>408</v>
      </c>
      <c r="J64" s="7">
        <f>temperatury[[#This Row],[zysk z lodów]]+temperatury[[#This Row],[zysk z hotdogów]]+temperatury[[#This Row],[zysk z kukurydzy]]</f>
        <v>1749</v>
      </c>
      <c r="K64" s="8">
        <f>K63+temperatury[[#This Row],[łączny dzienny zysk]]</f>
        <v>131009</v>
      </c>
    </row>
    <row r="65" spans="1:11" x14ac:dyDescent="0.3">
      <c r="A65" s="1">
        <v>44776</v>
      </c>
      <c r="B65">
        <v>21</v>
      </c>
      <c r="C65">
        <f>IF(temperatury[[#This Row],[temperatura]] &gt; 20,C64+1,0)</f>
        <v>1</v>
      </c>
      <c r="D65" s="2">
        <f>ROUNDDOWN(120 *(1 + (2/29)*(temperatury[[#This Row],[temperatura]]-24)/2),0)</f>
        <v>107</v>
      </c>
      <c r="E65" s="2">
        <f>ROUNDDOWN(90 *(1 + (1/13)*(temperatury[[#This Row],[temperatura]]-24)/2),0)</f>
        <v>79</v>
      </c>
      <c r="F65" s="6">
        <f>ROUNDDOWN(80 *(1 + (1/17)*(temperatury[[#This Row],[temperatura]]-24)/2),0)</f>
        <v>72</v>
      </c>
      <c r="G65" s="6">
        <f>temperatury[[#This Row],[sprzedaż lodów]]*(5+$G$126)</f>
        <v>749</v>
      </c>
      <c r="H65" s="6">
        <f>temperatury[[#This Row],[sprzedarz hotdogów]]*(7+$G$126)</f>
        <v>711</v>
      </c>
      <c r="I65" s="8">
        <f>temperatury[[#This Row],[sprzedaż kukurydzy]]*(6+$G$127)</f>
        <v>432</v>
      </c>
      <c r="J65" s="7">
        <f>temperatury[[#This Row],[zysk z lodów]]+temperatury[[#This Row],[zysk z hotdogów]]+temperatury[[#This Row],[zysk z kukurydzy]]</f>
        <v>1892</v>
      </c>
      <c r="K65" s="8">
        <f>K64+temperatury[[#This Row],[łączny dzienny zysk]]</f>
        <v>132901</v>
      </c>
    </row>
    <row r="66" spans="1:11" x14ac:dyDescent="0.3">
      <c r="A66" s="1">
        <v>44777</v>
      </c>
      <c r="B66">
        <v>26</v>
      </c>
      <c r="C66">
        <f>IF(temperatury[[#This Row],[temperatura]] &gt; 20,C65+1,0)</f>
        <v>2</v>
      </c>
      <c r="D66" s="2">
        <f>ROUNDDOWN(120 *(1 + (2/29)*(temperatury[[#This Row],[temperatura]]-24)/2),0)</f>
        <v>128</v>
      </c>
      <c r="E66" s="2">
        <f>ROUNDDOWN(90 *(1 + (1/13)*(temperatury[[#This Row],[temperatura]]-24)/2),0)</f>
        <v>96</v>
      </c>
      <c r="F66" s="6">
        <f>ROUNDDOWN(80 *(1 + (1/17)*(temperatury[[#This Row],[temperatura]]-24)/2),0)</f>
        <v>84</v>
      </c>
      <c r="G66" s="6">
        <f>temperatury[[#This Row],[sprzedaż lodów]]*(5+$G$126)</f>
        <v>896</v>
      </c>
      <c r="H66" s="6">
        <f>temperatury[[#This Row],[sprzedarz hotdogów]]*(7+$G$126)</f>
        <v>864</v>
      </c>
      <c r="I66" s="8">
        <f>temperatury[[#This Row],[sprzedaż kukurydzy]]*(6+$G$127)</f>
        <v>504</v>
      </c>
      <c r="J66" s="7">
        <f>temperatury[[#This Row],[zysk z lodów]]+temperatury[[#This Row],[zysk z hotdogów]]+temperatury[[#This Row],[zysk z kukurydzy]]</f>
        <v>2264</v>
      </c>
      <c r="K66" s="8">
        <f>K65+temperatury[[#This Row],[łączny dzienny zysk]]</f>
        <v>135165</v>
      </c>
    </row>
    <row r="67" spans="1:11" x14ac:dyDescent="0.3">
      <c r="A67" s="1">
        <v>44778</v>
      </c>
      <c r="B67">
        <v>19</v>
      </c>
      <c r="C67">
        <f>IF(temperatury[[#This Row],[temperatura]] &gt; 20,C66+1,0)</f>
        <v>0</v>
      </c>
      <c r="D67" s="2">
        <f>ROUNDDOWN(120 *(1 + (2/29)*(temperatury[[#This Row],[temperatura]]-24)/2),0)</f>
        <v>99</v>
      </c>
      <c r="E67" s="2">
        <f>ROUNDDOWN(90 *(1 + (1/13)*(temperatury[[#This Row],[temperatura]]-24)/2),0)</f>
        <v>72</v>
      </c>
      <c r="F67" s="6">
        <f>ROUNDDOWN(80 *(1 + (1/17)*(temperatury[[#This Row],[temperatura]]-24)/2),0)</f>
        <v>68</v>
      </c>
      <c r="G67" s="6">
        <f>temperatury[[#This Row],[sprzedaż lodów]]*(5+$G$126)</f>
        <v>693</v>
      </c>
      <c r="H67" s="6">
        <f>temperatury[[#This Row],[sprzedarz hotdogów]]*(7+$G$126)</f>
        <v>648</v>
      </c>
      <c r="I67" s="8">
        <f>temperatury[[#This Row],[sprzedaż kukurydzy]]*(6+$G$127)</f>
        <v>408</v>
      </c>
      <c r="J67" s="7">
        <f>temperatury[[#This Row],[zysk z lodów]]+temperatury[[#This Row],[zysk z hotdogów]]+temperatury[[#This Row],[zysk z kukurydzy]]</f>
        <v>1749</v>
      </c>
      <c r="K67" s="8">
        <f>K66+temperatury[[#This Row],[łączny dzienny zysk]]</f>
        <v>136914</v>
      </c>
    </row>
    <row r="68" spans="1:11" x14ac:dyDescent="0.3">
      <c r="A68" s="1">
        <v>44779</v>
      </c>
      <c r="B68">
        <v>21</v>
      </c>
      <c r="C68">
        <f>IF(temperatury[[#This Row],[temperatura]] &gt; 20,C67+1,0)</f>
        <v>1</v>
      </c>
      <c r="D68" s="2">
        <f>ROUNDDOWN(120 *(1 + (2/29)*(temperatury[[#This Row],[temperatura]]-24)/2),0)</f>
        <v>107</v>
      </c>
      <c r="E68" s="2">
        <f>ROUNDDOWN(90 *(1 + (1/13)*(temperatury[[#This Row],[temperatura]]-24)/2),0)</f>
        <v>79</v>
      </c>
      <c r="F68" s="6">
        <f>ROUNDDOWN(80 *(1 + (1/17)*(temperatury[[#This Row],[temperatura]]-24)/2),0)</f>
        <v>72</v>
      </c>
      <c r="G68" s="6">
        <f>temperatury[[#This Row],[sprzedaż lodów]]*(5+$G$126)</f>
        <v>749</v>
      </c>
      <c r="H68" s="6">
        <f>temperatury[[#This Row],[sprzedarz hotdogów]]*(7+$G$126)</f>
        <v>711</v>
      </c>
      <c r="I68" s="8">
        <f>temperatury[[#This Row],[sprzedaż kukurydzy]]*(6+$G$127)</f>
        <v>432</v>
      </c>
      <c r="J68" s="7">
        <f>temperatury[[#This Row],[zysk z lodów]]+temperatury[[#This Row],[zysk z hotdogów]]+temperatury[[#This Row],[zysk z kukurydzy]]</f>
        <v>1892</v>
      </c>
      <c r="K68" s="8">
        <f>K67+temperatury[[#This Row],[łączny dzienny zysk]]</f>
        <v>138806</v>
      </c>
    </row>
    <row r="69" spans="1:11" x14ac:dyDescent="0.3">
      <c r="A69" s="1">
        <v>44780</v>
      </c>
      <c r="B69">
        <v>23</v>
      </c>
      <c r="C69">
        <f>IF(temperatury[[#This Row],[temperatura]] &gt; 20,C68+1,0)</f>
        <v>2</v>
      </c>
      <c r="D69" s="2">
        <f>ROUNDDOWN(120 *(1 + (2/29)*(temperatury[[#This Row],[temperatura]]-24)/2),0)</f>
        <v>115</v>
      </c>
      <c r="E69" s="2">
        <f>ROUNDDOWN(90 *(1 + (1/13)*(temperatury[[#This Row],[temperatura]]-24)/2),0)</f>
        <v>86</v>
      </c>
      <c r="F69" s="6">
        <f>ROUNDDOWN(80 *(1 + (1/17)*(temperatury[[#This Row],[temperatura]]-24)/2),0)</f>
        <v>77</v>
      </c>
      <c r="G69" s="6">
        <f>temperatury[[#This Row],[sprzedaż lodów]]*(5+$G$126)</f>
        <v>805</v>
      </c>
      <c r="H69" s="6">
        <f>temperatury[[#This Row],[sprzedarz hotdogów]]*(7+$G$126)</f>
        <v>774</v>
      </c>
      <c r="I69" s="8">
        <f>temperatury[[#This Row],[sprzedaż kukurydzy]]*(6+$G$127)</f>
        <v>462</v>
      </c>
      <c r="J69" s="7">
        <f>temperatury[[#This Row],[zysk z lodów]]+temperatury[[#This Row],[zysk z hotdogów]]+temperatury[[#This Row],[zysk z kukurydzy]]</f>
        <v>2041</v>
      </c>
      <c r="K69" s="8">
        <f>K68+temperatury[[#This Row],[łączny dzienny zysk]]</f>
        <v>140847</v>
      </c>
    </row>
    <row r="70" spans="1:11" x14ac:dyDescent="0.3">
      <c r="A70" s="1">
        <v>44781</v>
      </c>
      <c r="B70">
        <v>27</v>
      </c>
      <c r="C70">
        <f>IF(temperatury[[#This Row],[temperatura]] &gt; 20,C69+1,0)</f>
        <v>3</v>
      </c>
      <c r="D70" s="2">
        <f>ROUNDDOWN(120 *(1 + (2/29)*(temperatury[[#This Row],[temperatura]]-24)/2),0)</f>
        <v>132</v>
      </c>
      <c r="E70" s="2">
        <f>ROUNDDOWN(90 *(1 + (1/13)*(temperatury[[#This Row],[temperatura]]-24)/2),0)</f>
        <v>100</v>
      </c>
      <c r="F70" s="6">
        <f>ROUNDDOWN(80 *(1 + (1/17)*(temperatury[[#This Row],[temperatura]]-24)/2),0)</f>
        <v>87</v>
      </c>
      <c r="G70" s="6">
        <f>temperatury[[#This Row],[sprzedaż lodów]]*(5+$G$126)</f>
        <v>924</v>
      </c>
      <c r="H70" s="6">
        <f>temperatury[[#This Row],[sprzedarz hotdogów]]*(7+$G$126)</f>
        <v>900</v>
      </c>
      <c r="I70" s="8">
        <f>temperatury[[#This Row],[sprzedaż kukurydzy]]*(6+$G$127)</f>
        <v>522</v>
      </c>
      <c r="J70" s="7">
        <f>temperatury[[#This Row],[zysk z lodów]]+temperatury[[#This Row],[zysk z hotdogów]]+temperatury[[#This Row],[zysk z kukurydzy]]</f>
        <v>2346</v>
      </c>
      <c r="K70" s="8">
        <f>K69+temperatury[[#This Row],[łączny dzienny zysk]]</f>
        <v>143193</v>
      </c>
    </row>
    <row r="71" spans="1:11" x14ac:dyDescent="0.3">
      <c r="A71" s="1">
        <v>44782</v>
      </c>
      <c r="B71">
        <v>20</v>
      </c>
      <c r="C71">
        <f>IF(temperatury[[#This Row],[temperatura]] &gt; 20,C70+1,0)</f>
        <v>0</v>
      </c>
      <c r="D71" s="2">
        <f>ROUNDDOWN(120 *(1 + (2/29)*(temperatury[[#This Row],[temperatura]]-24)/2),0)</f>
        <v>103</v>
      </c>
      <c r="E71" s="2">
        <f>ROUNDDOWN(90 *(1 + (1/13)*(temperatury[[#This Row],[temperatura]]-24)/2),0)</f>
        <v>76</v>
      </c>
      <c r="F71" s="6">
        <f>ROUNDDOWN(80 *(1 + (1/17)*(temperatury[[#This Row],[temperatura]]-24)/2),0)</f>
        <v>70</v>
      </c>
      <c r="G71" s="6">
        <f>temperatury[[#This Row],[sprzedaż lodów]]*(5+$G$126)</f>
        <v>721</v>
      </c>
      <c r="H71" s="6">
        <f>temperatury[[#This Row],[sprzedarz hotdogów]]*(7+$G$126)</f>
        <v>684</v>
      </c>
      <c r="I71" s="8">
        <f>temperatury[[#This Row],[sprzedaż kukurydzy]]*(6+$G$127)</f>
        <v>420</v>
      </c>
      <c r="J71" s="7">
        <f>temperatury[[#This Row],[zysk z lodów]]+temperatury[[#This Row],[zysk z hotdogów]]+temperatury[[#This Row],[zysk z kukurydzy]]</f>
        <v>1825</v>
      </c>
      <c r="K71" s="8">
        <f>K70+temperatury[[#This Row],[łączny dzienny zysk]]</f>
        <v>145018</v>
      </c>
    </row>
    <row r="72" spans="1:11" x14ac:dyDescent="0.3">
      <c r="A72" s="1">
        <v>44783</v>
      </c>
      <c r="B72">
        <v>18</v>
      </c>
      <c r="C72">
        <f>IF(temperatury[[#This Row],[temperatura]] &gt; 20,C71+1,0)</f>
        <v>0</v>
      </c>
      <c r="D72" s="2">
        <f>ROUNDDOWN(120 *(1 + (2/29)*(temperatury[[#This Row],[temperatura]]-24)/2),0)</f>
        <v>95</v>
      </c>
      <c r="E72" s="2">
        <f>ROUNDDOWN(90 *(1 + (1/13)*(temperatury[[#This Row],[temperatura]]-24)/2),0)</f>
        <v>69</v>
      </c>
      <c r="F72" s="6">
        <f>ROUNDDOWN(80 *(1 + (1/17)*(temperatury[[#This Row],[temperatura]]-24)/2),0)</f>
        <v>65</v>
      </c>
      <c r="G72" s="6">
        <f>temperatury[[#This Row],[sprzedaż lodów]]*(5+$G$126)</f>
        <v>665</v>
      </c>
      <c r="H72" s="6">
        <f>temperatury[[#This Row],[sprzedarz hotdogów]]*(7+$G$126)</f>
        <v>621</v>
      </c>
      <c r="I72" s="8">
        <f>temperatury[[#This Row],[sprzedaż kukurydzy]]*(6+$G$127)</f>
        <v>390</v>
      </c>
      <c r="J72" s="7">
        <f>temperatury[[#This Row],[zysk z lodów]]+temperatury[[#This Row],[zysk z hotdogów]]+temperatury[[#This Row],[zysk z kukurydzy]]</f>
        <v>1676</v>
      </c>
      <c r="K72" s="8">
        <f>K71+temperatury[[#This Row],[łączny dzienny zysk]]</f>
        <v>146694</v>
      </c>
    </row>
    <row r="73" spans="1:11" x14ac:dyDescent="0.3">
      <c r="A73" s="1">
        <v>44784</v>
      </c>
      <c r="B73">
        <v>17</v>
      </c>
      <c r="C73">
        <f>IF(temperatury[[#This Row],[temperatura]] &gt; 20,C72+1,0)</f>
        <v>0</v>
      </c>
      <c r="D73" s="2">
        <f>ROUNDDOWN(120 *(1 + (2/29)*(temperatury[[#This Row],[temperatura]]-24)/2),0)</f>
        <v>91</v>
      </c>
      <c r="E73" s="2">
        <f>ROUNDDOWN(90 *(1 + (1/13)*(temperatury[[#This Row],[temperatura]]-24)/2),0)</f>
        <v>65</v>
      </c>
      <c r="F73" s="6">
        <f>ROUNDDOWN(80 *(1 + (1/17)*(temperatury[[#This Row],[temperatura]]-24)/2),0)</f>
        <v>63</v>
      </c>
      <c r="G73" s="6">
        <f>temperatury[[#This Row],[sprzedaż lodów]]*(5+$G$126)</f>
        <v>637</v>
      </c>
      <c r="H73" s="6">
        <f>temperatury[[#This Row],[sprzedarz hotdogów]]*(7+$G$126)</f>
        <v>585</v>
      </c>
      <c r="I73" s="8">
        <f>temperatury[[#This Row],[sprzedaż kukurydzy]]*(6+$G$127)</f>
        <v>378</v>
      </c>
      <c r="J73" s="7">
        <f>temperatury[[#This Row],[zysk z lodów]]+temperatury[[#This Row],[zysk z hotdogów]]+temperatury[[#This Row],[zysk z kukurydzy]]</f>
        <v>1600</v>
      </c>
      <c r="K73" s="8">
        <f>K72+temperatury[[#This Row],[łączny dzienny zysk]]</f>
        <v>148294</v>
      </c>
    </row>
    <row r="74" spans="1:11" x14ac:dyDescent="0.3">
      <c r="A74" s="1">
        <v>44785</v>
      </c>
      <c r="B74">
        <v>19</v>
      </c>
      <c r="C74">
        <f>IF(temperatury[[#This Row],[temperatura]] &gt; 20,C73+1,0)</f>
        <v>0</v>
      </c>
      <c r="D74" s="2">
        <f>ROUNDDOWN(120 *(1 + (2/29)*(temperatury[[#This Row],[temperatura]]-24)/2),0)</f>
        <v>99</v>
      </c>
      <c r="E74" s="2">
        <f>ROUNDDOWN(90 *(1 + (1/13)*(temperatury[[#This Row],[temperatura]]-24)/2),0)</f>
        <v>72</v>
      </c>
      <c r="F74" s="6">
        <f>ROUNDDOWN(80 *(1 + (1/17)*(temperatury[[#This Row],[temperatura]]-24)/2),0)</f>
        <v>68</v>
      </c>
      <c r="G74" s="6">
        <f>temperatury[[#This Row],[sprzedaż lodów]]*(5+$G$126)</f>
        <v>693</v>
      </c>
      <c r="H74" s="6">
        <f>temperatury[[#This Row],[sprzedarz hotdogów]]*(7+$G$126)</f>
        <v>648</v>
      </c>
      <c r="I74" s="8">
        <f>temperatury[[#This Row],[sprzedaż kukurydzy]]*(6+$G$127)</f>
        <v>408</v>
      </c>
      <c r="J74" s="7">
        <f>temperatury[[#This Row],[zysk z lodów]]+temperatury[[#This Row],[zysk z hotdogów]]+temperatury[[#This Row],[zysk z kukurydzy]]</f>
        <v>1749</v>
      </c>
      <c r="K74" s="8">
        <f>K73+temperatury[[#This Row],[łączny dzienny zysk]]</f>
        <v>150043</v>
      </c>
    </row>
    <row r="75" spans="1:11" x14ac:dyDescent="0.3">
      <c r="A75" s="1">
        <v>44786</v>
      </c>
      <c r="B75">
        <v>26</v>
      </c>
      <c r="C75">
        <f>IF(temperatury[[#This Row],[temperatura]] &gt; 20,C74+1,0)</f>
        <v>1</v>
      </c>
      <c r="D75" s="2">
        <f>ROUNDDOWN(120 *(1 + (2/29)*(temperatury[[#This Row],[temperatura]]-24)/2),0)</f>
        <v>128</v>
      </c>
      <c r="E75" s="2">
        <f>ROUNDDOWN(90 *(1 + (1/13)*(temperatury[[#This Row],[temperatura]]-24)/2),0)</f>
        <v>96</v>
      </c>
      <c r="F75" s="6">
        <f>ROUNDDOWN(80 *(1 + (1/17)*(temperatury[[#This Row],[temperatura]]-24)/2),0)</f>
        <v>84</v>
      </c>
      <c r="G75" s="6">
        <f>temperatury[[#This Row],[sprzedaż lodów]]*(5+$G$126)</f>
        <v>896</v>
      </c>
      <c r="H75" s="6">
        <f>temperatury[[#This Row],[sprzedarz hotdogów]]*(7+$G$126)</f>
        <v>864</v>
      </c>
      <c r="I75" s="8">
        <f>temperatury[[#This Row],[sprzedaż kukurydzy]]*(6+$G$127)</f>
        <v>504</v>
      </c>
      <c r="J75" s="7">
        <f>temperatury[[#This Row],[zysk z lodów]]+temperatury[[#This Row],[zysk z hotdogów]]+temperatury[[#This Row],[zysk z kukurydzy]]</f>
        <v>2264</v>
      </c>
      <c r="K75" s="8">
        <f>K74+temperatury[[#This Row],[łączny dzienny zysk]]</f>
        <v>152307</v>
      </c>
    </row>
    <row r="76" spans="1:11" x14ac:dyDescent="0.3">
      <c r="A76" s="1">
        <v>44787</v>
      </c>
      <c r="B76">
        <v>21</v>
      </c>
      <c r="C76">
        <f>IF(temperatury[[#This Row],[temperatura]] &gt; 20,C75+1,0)</f>
        <v>2</v>
      </c>
      <c r="D76" s="2">
        <f>ROUNDDOWN(120 *(1 + (2/29)*(temperatury[[#This Row],[temperatura]]-24)/2),0)</f>
        <v>107</v>
      </c>
      <c r="E76" s="2">
        <f>ROUNDDOWN(90 *(1 + (1/13)*(temperatury[[#This Row],[temperatura]]-24)/2),0)</f>
        <v>79</v>
      </c>
      <c r="F76" s="6">
        <f>ROUNDDOWN(80 *(1 + (1/17)*(temperatury[[#This Row],[temperatura]]-24)/2),0)</f>
        <v>72</v>
      </c>
      <c r="G76" s="6">
        <f>temperatury[[#This Row],[sprzedaż lodów]]*(5+$G$126)</f>
        <v>749</v>
      </c>
      <c r="H76" s="6">
        <f>temperatury[[#This Row],[sprzedarz hotdogów]]*(7+$G$126)</f>
        <v>711</v>
      </c>
      <c r="I76" s="8">
        <f>temperatury[[#This Row],[sprzedaż kukurydzy]]*(6+$G$127)</f>
        <v>432</v>
      </c>
      <c r="J76" s="7">
        <f>temperatury[[#This Row],[zysk z lodów]]+temperatury[[#This Row],[zysk z hotdogów]]+temperatury[[#This Row],[zysk z kukurydzy]]</f>
        <v>1892</v>
      </c>
      <c r="K76" s="8">
        <f>K75+temperatury[[#This Row],[łączny dzienny zysk]]</f>
        <v>154199</v>
      </c>
    </row>
    <row r="77" spans="1:11" x14ac:dyDescent="0.3">
      <c r="A77" s="1">
        <v>44788</v>
      </c>
      <c r="B77">
        <v>19</v>
      </c>
      <c r="C77">
        <f>IF(temperatury[[#This Row],[temperatura]] &gt; 20,C76+1,0)</f>
        <v>0</v>
      </c>
      <c r="D77" s="2">
        <f>ROUNDDOWN(120 *(1 + (2/29)*(temperatury[[#This Row],[temperatura]]-24)/2),0)</f>
        <v>99</v>
      </c>
      <c r="E77" s="2">
        <f>ROUNDDOWN(90 *(1 + (1/13)*(temperatury[[#This Row],[temperatura]]-24)/2),0)</f>
        <v>72</v>
      </c>
      <c r="F77" s="6">
        <f>ROUNDDOWN(80 *(1 + (1/17)*(temperatury[[#This Row],[temperatura]]-24)/2),0)</f>
        <v>68</v>
      </c>
      <c r="G77" s="6">
        <f>temperatury[[#This Row],[sprzedaż lodów]]*(5+$G$126)</f>
        <v>693</v>
      </c>
      <c r="H77" s="6">
        <f>temperatury[[#This Row],[sprzedarz hotdogów]]*(7+$G$126)</f>
        <v>648</v>
      </c>
      <c r="I77" s="8">
        <f>temperatury[[#This Row],[sprzedaż kukurydzy]]*(6+$G$127)</f>
        <v>408</v>
      </c>
      <c r="J77" s="7">
        <f>temperatury[[#This Row],[zysk z lodów]]+temperatury[[#This Row],[zysk z hotdogów]]+temperatury[[#This Row],[zysk z kukurydzy]]</f>
        <v>1749</v>
      </c>
      <c r="K77" s="8">
        <f>K76+temperatury[[#This Row],[łączny dzienny zysk]]</f>
        <v>155948</v>
      </c>
    </row>
    <row r="78" spans="1:11" x14ac:dyDescent="0.3">
      <c r="A78" s="1">
        <v>44789</v>
      </c>
      <c r="B78">
        <v>19</v>
      </c>
      <c r="C78">
        <f>IF(temperatury[[#This Row],[temperatura]] &gt; 20,C77+1,0)</f>
        <v>0</v>
      </c>
      <c r="D78" s="2">
        <f>ROUNDDOWN(120 *(1 + (2/29)*(temperatury[[#This Row],[temperatura]]-24)/2),0)</f>
        <v>99</v>
      </c>
      <c r="E78" s="2">
        <f>ROUNDDOWN(90 *(1 + (1/13)*(temperatury[[#This Row],[temperatura]]-24)/2),0)</f>
        <v>72</v>
      </c>
      <c r="F78" s="6">
        <f>ROUNDDOWN(80 *(1 + (1/17)*(temperatury[[#This Row],[temperatura]]-24)/2),0)</f>
        <v>68</v>
      </c>
      <c r="G78" s="6">
        <f>temperatury[[#This Row],[sprzedaż lodów]]*(5+$G$126)</f>
        <v>693</v>
      </c>
      <c r="H78" s="6">
        <f>temperatury[[#This Row],[sprzedarz hotdogów]]*(7+$G$126)</f>
        <v>648</v>
      </c>
      <c r="I78" s="8">
        <f>temperatury[[#This Row],[sprzedaż kukurydzy]]*(6+$G$127)</f>
        <v>408</v>
      </c>
      <c r="J78" s="7">
        <f>temperatury[[#This Row],[zysk z lodów]]+temperatury[[#This Row],[zysk z hotdogów]]+temperatury[[#This Row],[zysk z kukurydzy]]</f>
        <v>1749</v>
      </c>
      <c r="K78" s="8">
        <f>K77+temperatury[[#This Row],[łączny dzienny zysk]]</f>
        <v>157697</v>
      </c>
    </row>
    <row r="79" spans="1:11" x14ac:dyDescent="0.3">
      <c r="A79" s="1">
        <v>44790</v>
      </c>
      <c r="B79">
        <v>21</v>
      </c>
      <c r="C79">
        <f>IF(temperatury[[#This Row],[temperatura]] &gt; 20,C78+1,0)</f>
        <v>1</v>
      </c>
      <c r="D79" s="2">
        <f>ROUNDDOWN(120 *(1 + (2/29)*(temperatury[[#This Row],[temperatura]]-24)/2),0)</f>
        <v>107</v>
      </c>
      <c r="E79" s="2">
        <f>ROUNDDOWN(90 *(1 + (1/13)*(temperatury[[#This Row],[temperatura]]-24)/2),0)</f>
        <v>79</v>
      </c>
      <c r="F79" s="6">
        <f>ROUNDDOWN(80 *(1 + (1/17)*(temperatury[[#This Row],[temperatura]]-24)/2),0)</f>
        <v>72</v>
      </c>
      <c r="G79" s="6">
        <f>temperatury[[#This Row],[sprzedaż lodów]]*(5+$G$126)</f>
        <v>749</v>
      </c>
      <c r="H79" s="6">
        <f>temperatury[[#This Row],[sprzedarz hotdogów]]*(7+$G$126)</f>
        <v>711</v>
      </c>
      <c r="I79" s="8">
        <f>temperatury[[#This Row],[sprzedaż kukurydzy]]*(6+$G$127)</f>
        <v>432</v>
      </c>
      <c r="J79" s="7">
        <f>temperatury[[#This Row],[zysk z lodów]]+temperatury[[#This Row],[zysk z hotdogów]]+temperatury[[#This Row],[zysk z kukurydzy]]</f>
        <v>1892</v>
      </c>
      <c r="K79" s="8">
        <f>K78+temperatury[[#This Row],[łączny dzienny zysk]]</f>
        <v>159589</v>
      </c>
    </row>
    <row r="80" spans="1:11" x14ac:dyDescent="0.3">
      <c r="A80" s="1">
        <v>44791</v>
      </c>
      <c r="B80">
        <v>21</v>
      </c>
      <c r="C80">
        <f>IF(temperatury[[#This Row],[temperatura]] &gt; 20,C79+1,0)</f>
        <v>2</v>
      </c>
      <c r="D80" s="2">
        <f>ROUNDDOWN(120 *(1 + (2/29)*(temperatury[[#This Row],[temperatura]]-24)/2),0)</f>
        <v>107</v>
      </c>
      <c r="E80" s="2">
        <f>ROUNDDOWN(90 *(1 + (1/13)*(temperatury[[#This Row],[temperatura]]-24)/2),0)</f>
        <v>79</v>
      </c>
      <c r="F80" s="6">
        <f>ROUNDDOWN(80 *(1 + (1/17)*(temperatury[[#This Row],[temperatura]]-24)/2),0)</f>
        <v>72</v>
      </c>
      <c r="G80" s="6">
        <f>temperatury[[#This Row],[sprzedaż lodów]]*(5+$G$126)</f>
        <v>749</v>
      </c>
      <c r="H80" s="6">
        <f>temperatury[[#This Row],[sprzedarz hotdogów]]*(7+$G$126)</f>
        <v>711</v>
      </c>
      <c r="I80" s="8">
        <f>temperatury[[#This Row],[sprzedaż kukurydzy]]*(6+$G$127)</f>
        <v>432</v>
      </c>
      <c r="J80" s="7">
        <f>temperatury[[#This Row],[zysk z lodów]]+temperatury[[#This Row],[zysk z hotdogów]]+temperatury[[#This Row],[zysk z kukurydzy]]</f>
        <v>1892</v>
      </c>
      <c r="K80" s="8">
        <f>K79+temperatury[[#This Row],[łączny dzienny zysk]]</f>
        <v>161481</v>
      </c>
    </row>
    <row r="81" spans="1:11" x14ac:dyDescent="0.3">
      <c r="A81" s="1">
        <v>44792</v>
      </c>
      <c r="B81">
        <v>24</v>
      </c>
      <c r="C81">
        <f>IF(temperatury[[#This Row],[temperatura]] &gt; 20,C80+1,0)</f>
        <v>3</v>
      </c>
      <c r="D81" s="2">
        <f>ROUNDDOWN(120 *(1 + (2/29)*(temperatury[[#This Row],[temperatura]]-24)/2),0)</f>
        <v>120</v>
      </c>
      <c r="E81" s="2">
        <f>ROUNDDOWN(90 *(1 + (1/13)*(temperatury[[#This Row],[temperatura]]-24)/2),0)</f>
        <v>90</v>
      </c>
      <c r="F81" s="6">
        <f>ROUNDDOWN(80 *(1 + (1/17)*(temperatury[[#This Row],[temperatura]]-24)/2),0)</f>
        <v>80</v>
      </c>
      <c r="G81" s="6">
        <f>temperatury[[#This Row],[sprzedaż lodów]]*(5+$G$126)</f>
        <v>840</v>
      </c>
      <c r="H81" s="6">
        <f>temperatury[[#This Row],[sprzedarz hotdogów]]*(7+$G$126)</f>
        <v>810</v>
      </c>
      <c r="I81" s="8">
        <f>temperatury[[#This Row],[sprzedaż kukurydzy]]*(6+$G$127)</f>
        <v>480</v>
      </c>
      <c r="J81" s="7">
        <f>temperatury[[#This Row],[zysk z lodów]]+temperatury[[#This Row],[zysk z hotdogów]]+temperatury[[#This Row],[zysk z kukurydzy]]</f>
        <v>2130</v>
      </c>
      <c r="K81" s="8">
        <f>K80+temperatury[[#This Row],[łączny dzienny zysk]]</f>
        <v>163611</v>
      </c>
    </row>
    <row r="82" spans="1:11" x14ac:dyDescent="0.3">
      <c r="A82" s="1">
        <v>44793</v>
      </c>
      <c r="B82">
        <v>26</v>
      </c>
      <c r="C82">
        <f>IF(temperatury[[#This Row],[temperatura]] &gt; 20,C81+1,0)</f>
        <v>4</v>
      </c>
      <c r="D82" s="2">
        <f>ROUNDDOWN(120 *(1 + (2/29)*(temperatury[[#This Row],[temperatura]]-24)/2),0)</f>
        <v>128</v>
      </c>
      <c r="E82" s="2">
        <f>ROUNDDOWN(90 *(1 + (1/13)*(temperatury[[#This Row],[temperatura]]-24)/2),0)</f>
        <v>96</v>
      </c>
      <c r="F82" s="6">
        <f>ROUNDDOWN(80 *(1 + (1/17)*(temperatury[[#This Row],[temperatura]]-24)/2),0)</f>
        <v>84</v>
      </c>
      <c r="G82" s="6">
        <f>temperatury[[#This Row],[sprzedaż lodów]]*(5+$G$126)</f>
        <v>896</v>
      </c>
      <c r="H82" s="6">
        <f>temperatury[[#This Row],[sprzedarz hotdogów]]*(7+$G$126)</f>
        <v>864</v>
      </c>
      <c r="I82" s="8">
        <f>temperatury[[#This Row],[sprzedaż kukurydzy]]*(6+$G$127)</f>
        <v>504</v>
      </c>
      <c r="J82" s="7">
        <f>temperatury[[#This Row],[zysk z lodów]]+temperatury[[#This Row],[zysk z hotdogów]]+temperatury[[#This Row],[zysk z kukurydzy]]</f>
        <v>2264</v>
      </c>
      <c r="K82" s="8">
        <f>K81+temperatury[[#This Row],[łączny dzienny zysk]]</f>
        <v>165875</v>
      </c>
    </row>
    <row r="83" spans="1:11" x14ac:dyDescent="0.3">
      <c r="A83" s="1">
        <v>44794</v>
      </c>
      <c r="B83">
        <v>23</v>
      </c>
      <c r="C83">
        <f>IF(temperatury[[#This Row],[temperatura]] &gt; 20,C82+1,0)</f>
        <v>5</v>
      </c>
      <c r="D83" s="2">
        <f>ROUNDDOWN(120 *(1 + (2/29)*(temperatury[[#This Row],[temperatura]]-24)/2),0)</f>
        <v>115</v>
      </c>
      <c r="E83" s="2">
        <f>ROUNDDOWN(90 *(1 + (1/13)*(temperatury[[#This Row],[temperatura]]-24)/2),0)</f>
        <v>86</v>
      </c>
      <c r="F83" s="6">
        <f>ROUNDDOWN(80 *(1 + (1/17)*(temperatury[[#This Row],[temperatura]]-24)/2),0)</f>
        <v>77</v>
      </c>
      <c r="G83" s="6">
        <f>temperatury[[#This Row],[sprzedaż lodów]]*(5+$G$126)</f>
        <v>805</v>
      </c>
      <c r="H83" s="6">
        <f>temperatury[[#This Row],[sprzedarz hotdogów]]*(7+$G$126)</f>
        <v>774</v>
      </c>
      <c r="I83" s="8">
        <f>temperatury[[#This Row],[sprzedaż kukurydzy]]*(6+$G$127)</f>
        <v>462</v>
      </c>
      <c r="J83" s="7">
        <f>temperatury[[#This Row],[zysk z lodów]]+temperatury[[#This Row],[zysk z hotdogów]]+temperatury[[#This Row],[zysk z kukurydzy]]</f>
        <v>2041</v>
      </c>
      <c r="K83" s="8">
        <f>K82+temperatury[[#This Row],[łączny dzienny zysk]]</f>
        <v>167916</v>
      </c>
    </row>
    <row r="84" spans="1:11" x14ac:dyDescent="0.3">
      <c r="A84" s="1">
        <v>44795</v>
      </c>
      <c r="B84">
        <v>23</v>
      </c>
      <c r="C84">
        <f>IF(temperatury[[#This Row],[temperatura]] &gt; 20,C83+1,0)</f>
        <v>6</v>
      </c>
      <c r="D84" s="2">
        <f>ROUNDDOWN(120 *(1 + (2/29)*(temperatury[[#This Row],[temperatura]]-24)/2),0)</f>
        <v>115</v>
      </c>
      <c r="E84" s="2">
        <f>ROUNDDOWN(90 *(1 + (1/13)*(temperatury[[#This Row],[temperatura]]-24)/2),0)</f>
        <v>86</v>
      </c>
      <c r="F84" s="6">
        <f>ROUNDDOWN(80 *(1 + (1/17)*(temperatury[[#This Row],[temperatura]]-24)/2),0)</f>
        <v>77</v>
      </c>
      <c r="G84" s="6">
        <f>temperatury[[#This Row],[sprzedaż lodów]]*(5+$G$126)</f>
        <v>805</v>
      </c>
      <c r="H84" s="6">
        <f>temperatury[[#This Row],[sprzedarz hotdogów]]*(7+$G$126)</f>
        <v>774</v>
      </c>
      <c r="I84" s="8">
        <f>temperatury[[#This Row],[sprzedaż kukurydzy]]*(6+$G$127)</f>
        <v>462</v>
      </c>
      <c r="J84" s="7">
        <f>temperatury[[#This Row],[zysk z lodów]]+temperatury[[#This Row],[zysk z hotdogów]]+temperatury[[#This Row],[zysk z kukurydzy]]</f>
        <v>2041</v>
      </c>
      <c r="K84" s="8">
        <f>K83+temperatury[[#This Row],[łączny dzienny zysk]]</f>
        <v>169957</v>
      </c>
    </row>
    <row r="85" spans="1:11" x14ac:dyDescent="0.3">
      <c r="A85" s="1">
        <v>44796</v>
      </c>
      <c r="B85">
        <v>24</v>
      </c>
      <c r="C85">
        <f>IF(temperatury[[#This Row],[temperatura]] &gt; 20,C84+1,0)</f>
        <v>7</v>
      </c>
      <c r="D85" s="2">
        <f>ROUNDDOWN(120 *(1 + (2/29)*(temperatury[[#This Row],[temperatura]]-24)/2),0)</f>
        <v>120</v>
      </c>
      <c r="E85" s="2">
        <f>ROUNDDOWN(90 *(1 + (1/13)*(temperatury[[#This Row],[temperatura]]-24)/2),0)</f>
        <v>90</v>
      </c>
      <c r="F85" s="6">
        <f>ROUNDDOWN(80 *(1 + (1/17)*(temperatury[[#This Row],[temperatura]]-24)/2),0)</f>
        <v>80</v>
      </c>
      <c r="G85" s="6">
        <f>temperatury[[#This Row],[sprzedaż lodów]]*(5+$G$126)</f>
        <v>840</v>
      </c>
      <c r="H85" s="6">
        <f>temperatury[[#This Row],[sprzedarz hotdogów]]*(7+$G$126)</f>
        <v>810</v>
      </c>
      <c r="I85" s="8">
        <f>temperatury[[#This Row],[sprzedaż kukurydzy]]*(6+$G$127)</f>
        <v>480</v>
      </c>
      <c r="J85" s="7">
        <f>temperatury[[#This Row],[zysk z lodów]]+temperatury[[#This Row],[zysk z hotdogów]]+temperatury[[#This Row],[zysk z kukurydzy]]</f>
        <v>2130</v>
      </c>
      <c r="K85" s="8">
        <f>K84+temperatury[[#This Row],[łączny dzienny zysk]]</f>
        <v>172087</v>
      </c>
    </row>
    <row r="86" spans="1:11" x14ac:dyDescent="0.3">
      <c r="A86" s="1">
        <v>44797</v>
      </c>
      <c r="B86">
        <v>26</v>
      </c>
      <c r="C86">
        <f>IF(temperatury[[#This Row],[temperatura]] &gt; 20,C85+1,0)</f>
        <v>8</v>
      </c>
      <c r="D86" s="2">
        <f>ROUNDDOWN(120 *(1 + (2/29)*(temperatury[[#This Row],[temperatura]]-24)/2),0)</f>
        <v>128</v>
      </c>
      <c r="E86" s="2">
        <f>ROUNDDOWN(90 *(1 + (1/13)*(temperatury[[#This Row],[temperatura]]-24)/2),0)</f>
        <v>96</v>
      </c>
      <c r="F86" s="6">
        <f>ROUNDDOWN(80 *(1 + (1/17)*(temperatury[[#This Row],[temperatura]]-24)/2),0)</f>
        <v>84</v>
      </c>
      <c r="G86" s="6">
        <f>temperatury[[#This Row],[sprzedaż lodów]]*(5+$G$126)</f>
        <v>896</v>
      </c>
      <c r="H86" s="6">
        <f>temperatury[[#This Row],[sprzedarz hotdogów]]*(7+$G$126)</f>
        <v>864</v>
      </c>
      <c r="I86" s="8">
        <f>temperatury[[#This Row],[sprzedaż kukurydzy]]*(6+$G$127)</f>
        <v>504</v>
      </c>
      <c r="J86" s="7">
        <f>temperatury[[#This Row],[zysk z lodów]]+temperatury[[#This Row],[zysk z hotdogów]]+temperatury[[#This Row],[zysk z kukurydzy]]</f>
        <v>2264</v>
      </c>
      <c r="K86" s="8">
        <f>K85+temperatury[[#This Row],[łączny dzienny zysk]]</f>
        <v>174351</v>
      </c>
    </row>
    <row r="87" spans="1:11" x14ac:dyDescent="0.3">
      <c r="A87" s="1">
        <v>44798</v>
      </c>
      <c r="B87">
        <v>28</v>
      </c>
      <c r="C87">
        <f>IF(temperatury[[#This Row],[temperatura]] &gt; 20,C86+1,0)</f>
        <v>9</v>
      </c>
      <c r="D87" s="2">
        <f>ROUNDDOWN(120 *(1 + (2/29)*(temperatury[[#This Row],[temperatura]]-24)/2),0)</f>
        <v>136</v>
      </c>
      <c r="E87" s="2">
        <f>ROUNDDOWN(90 *(1 + (1/13)*(temperatury[[#This Row],[temperatura]]-24)/2),0)</f>
        <v>103</v>
      </c>
      <c r="F87" s="6">
        <f>ROUNDDOWN(80 *(1 + (1/17)*(temperatury[[#This Row],[temperatura]]-24)/2),0)</f>
        <v>89</v>
      </c>
      <c r="G87" s="6">
        <f>temperatury[[#This Row],[sprzedaż lodów]]*(5+$G$126)</f>
        <v>952</v>
      </c>
      <c r="H87" s="6">
        <f>temperatury[[#This Row],[sprzedarz hotdogów]]*(7+$G$126)</f>
        <v>927</v>
      </c>
      <c r="I87" s="8">
        <f>temperatury[[#This Row],[sprzedaż kukurydzy]]*(6+$G$127)</f>
        <v>534</v>
      </c>
      <c r="J87" s="7">
        <f>temperatury[[#This Row],[zysk z lodów]]+temperatury[[#This Row],[zysk z hotdogów]]+temperatury[[#This Row],[zysk z kukurydzy]]</f>
        <v>2413</v>
      </c>
      <c r="K87" s="8">
        <f>K86+temperatury[[#This Row],[łączny dzienny zysk]]</f>
        <v>176764</v>
      </c>
    </row>
    <row r="88" spans="1:11" x14ac:dyDescent="0.3">
      <c r="A88" s="1">
        <v>44799</v>
      </c>
      <c r="B88">
        <v>32</v>
      </c>
      <c r="C88">
        <f>IF(temperatury[[#This Row],[temperatura]] &gt; 20,C87+1,0)</f>
        <v>10</v>
      </c>
      <c r="D88" s="2">
        <f>ROUNDDOWN(120 *(1 + (2/29)*(temperatury[[#This Row],[temperatura]]-24)/2),0)</f>
        <v>153</v>
      </c>
      <c r="E88" s="2">
        <f>ROUNDDOWN(90 *(1 + (1/13)*(temperatury[[#This Row],[temperatura]]-24)/2),0)</f>
        <v>117</v>
      </c>
      <c r="F88" s="6">
        <f>ROUNDDOWN(80 *(1 + (1/17)*(temperatury[[#This Row],[temperatura]]-24)/2),0)</f>
        <v>98</v>
      </c>
      <c r="G88" s="6">
        <f>temperatury[[#This Row],[sprzedaż lodów]]*(5+$G$126)</f>
        <v>1071</v>
      </c>
      <c r="H88" s="6">
        <f>temperatury[[#This Row],[sprzedarz hotdogów]]*(7+$G$126)</f>
        <v>1053</v>
      </c>
      <c r="I88" s="8">
        <f>temperatury[[#This Row],[sprzedaż kukurydzy]]*(6+$G$127)</f>
        <v>588</v>
      </c>
      <c r="J88" s="7">
        <f>temperatury[[#This Row],[zysk z lodów]]+temperatury[[#This Row],[zysk z hotdogów]]+temperatury[[#This Row],[zysk z kukurydzy]]</f>
        <v>2712</v>
      </c>
      <c r="K88" s="8">
        <f>K87+temperatury[[#This Row],[łączny dzienny zysk]]</f>
        <v>179476</v>
      </c>
    </row>
    <row r="89" spans="1:11" x14ac:dyDescent="0.3">
      <c r="A89" s="1">
        <v>44800</v>
      </c>
      <c r="B89">
        <v>26</v>
      </c>
      <c r="C89">
        <f>IF(temperatury[[#This Row],[temperatura]] &gt; 20,C88+1,0)</f>
        <v>11</v>
      </c>
      <c r="D89" s="2">
        <f>ROUNDDOWN(120 *(1 + (2/29)*(temperatury[[#This Row],[temperatura]]-24)/2),0)</f>
        <v>128</v>
      </c>
      <c r="E89" s="2">
        <f>ROUNDDOWN(90 *(1 + (1/13)*(temperatury[[#This Row],[temperatura]]-24)/2),0)</f>
        <v>96</v>
      </c>
      <c r="F89" s="6">
        <f>ROUNDDOWN(80 *(1 + (1/17)*(temperatury[[#This Row],[temperatura]]-24)/2),0)</f>
        <v>84</v>
      </c>
      <c r="G89" s="6">
        <f>temperatury[[#This Row],[sprzedaż lodów]]*(5+$G$126)</f>
        <v>896</v>
      </c>
      <c r="H89" s="6">
        <f>temperatury[[#This Row],[sprzedarz hotdogów]]*(7+$G$126)</f>
        <v>864</v>
      </c>
      <c r="I89" s="8">
        <f>temperatury[[#This Row],[sprzedaż kukurydzy]]*(6+$G$127)</f>
        <v>504</v>
      </c>
      <c r="J89" s="7">
        <f>temperatury[[#This Row],[zysk z lodów]]+temperatury[[#This Row],[zysk z hotdogów]]+temperatury[[#This Row],[zysk z kukurydzy]]</f>
        <v>2264</v>
      </c>
      <c r="K89" s="8">
        <f>K88+temperatury[[#This Row],[łączny dzienny zysk]]</f>
        <v>181740</v>
      </c>
    </row>
    <row r="90" spans="1:11" x14ac:dyDescent="0.3">
      <c r="A90" s="1">
        <v>44801</v>
      </c>
      <c r="B90">
        <v>32</v>
      </c>
      <c r="C90">
        <f>IF(temperatury[[#This Row],[temperatura]] &gt; 20,C89+1,0)</f>
        <v>12</v>
      </c>
      <c r="D90" s="2">
        <f>ROUNDDOWN(120 *(1 + (2/29)*(temperatury[[#This Row],[temperatura]]-24)/2),0)</f>
        <v>153</v>
      </c>
      <c r="E90" s="2">
        <f>ROUNDDOWN(90 *(1 + (1/13)*(temperatury[[#This Row],[temperatura]]-24)/2),0)</f>
        <v>117</v>
      </c>
      <c r="F90" s="6">
        <f>ROUNDDOWN(80 *(1 + (1/17)*(temperatury[[#This Row],[temperatura]]-24)/2),0)</f>
        <v>98</v>
      </c>
      <c r="G90" s="6">
        <f>temperatury[[#This Row],[sprzedaż lodów]]*(5+$G$126)</f>
        <v>1071</v>
      </c>
      <c r="H90" s="6">
        <f>temperatury[[#This Row],[sprzedarz hotdogów]]*(7+$G$126)</f>
        <v>1053</v>
      </c>
      <c r="I90" s="8">
        <f>temperatury[[#This Row],[sprzedaż kukurydzy]]*(6+$G$127)</f>
        <v>588</v>
      </c>
      <c r="J90" s="7">
        <f>temperatury[[#This Row],[zysk z lodów]]+temperatury[[#This Row],[zysk z hotdogów]]+temperatury[[#This Row],[zysk z kukurydzy]]</f>
        <v>2712</v>
      </c>
      <c r="K90" s="8">
        <f>K89+temperatury[[#This Row],[łączny dzienny zysk]]</f>
        <v>184452</v>
      </c>
    </row>
    <row r="91" spans="1:11" x14ac:dyDescent="0.3">
      <c r="A91" s="1">
        <v>44802</v>
      </c>
      <c r="B91">
        <v>23</v>
      </c>
      <c r="C91">
        <f>IF(temperatury[[#This Row],[temperatura]] &gt; 20,C90+1,0)</f>
        <v>13</v>
      </c>
      <c r="D91" s="2">
        <f>ROUNDDOWN(120 *(1 + (2/29)*(temperatury[[#This Row],[temperatura]]-24)/2),0)</f>
        <v>115</v>
      </c>
      <c r="E91" s="2">
        <f>ROUNDDOWN(90 *(1 + (1/13)*(temperatury[[#This Row],[temperatura]]-24)/2),0)</f>
        <v>86</v>
      </c>
      <c r="F91" s="6">
        <f>ROUNDDOWN(80 *(1 + (1/17)*(temperatury[[#This Row],[temperatura]]-24)/2),0)</f>
        <v>77</v>
      </c>
      <c r="G91" s="6">
        <f>temperatury[[#This Row],[sprzedaż lodów]]*(5+$G$126)</f>
        <v>805</v>
      </c>
      <c r="H91" s="6">
        <f>temperatury[[#This Row],[sprzedarz hotdogów]]*(7+$G$126)</f>
        <v>774</v>
      </c>
      <c r="I91" s="8">
        <f>temperatury[[#This Row],[sprzedaż kukurydzy]]*(6+$G$127)</f>
        <v>462</v>
      </c>
      <c r="J91" s="7">
        <f>temperatury[[#This Row],[zysk z lodów]]+temperatury[[#This Row],[zysk z hotdogów]]+temperatury[[#This Row],[zysk z kukurydzy]]</f>
        <v>2041</v>
      </c>
      <c r="K91" s="8">
        <f>K90+temperatury[[#This Row],[łączny dzienny zysk]]</f>
        <v>186493</v>
      </c>
    </row>
    <row r="92" spans="1:11" x14ac:dyDescent="0.3">
      <c r="A92" s="1">
        <v>44803</v>
      </c>
      <c r="B92">
        <v>22</v>
      </c>
      <c r="C92">
        <f>IF(temperatury[[#This Row],[temperatura]] &gt; 20,C91+1,0)</f>
        <v>14</v>
      </c>
      <c r="D92" s="2">
        <f>ROUNDDOWN(120 *(1 + (2/29)*(temperatury[[#This Row],[temperatura]]-24)/2),0)</f>
        <v>111</v>
      </c>
      <c r="E92" s="2">
        <f>ROUNDDOWN(90 *(1 + (1/13)*(temperatury[[#This Row],[temperatura]]-24)/2),0)</f>
        <v>83</v>
      </c>
      <c r="F92" s="6">
        <f>ROUNDDOWN(80 *(1 + (1/17)*(temperatury[[#This Row],[temperatura]]-24)/2),0)</f>
        <v>75</v>
      </c>
      <c r="G92" s="6">
        <f>temperatury[[#This Row],[sprzedaż lodów]]*(5+$G$126)</f>
        <v>777</v>
      </c>
      <c r="H92" s="6">
        <f>temperatury[[#This Row],[sprzedarz hotdogów]]*(7+$G$126)</f>
        <v>747</v>
      </c>
      <c r="I92" s="8">
        <f>temperatury[[#This Row],[sprzedaż kukurydzy]]*(6+$G$127)</f>
        <v>450</v>
      </c>
      <c r="J92" s="7">
        <f>temperatury[[#This Row],[zysk z lodów]]+temperatury[[#This Row],[zysk z hotdogów]]+temperatury[[#This Row],[zysk z kukurydzy]]</f>
        <v>1974</v>
      </c>
      <c r="K92" s="8">
        <f>K91+temperatury[[#This Row],[łączny dzienny zysk]]</f>
        <v>188467</v>
      </c>
    </row>
    <row r="93" spans="1:11" x14ac:dyDescent="0.3">
      <c r="A93" s="1">
        <v>44804</v>
      </c>
      <c r="B93">
        <v>25</v>
      </c>
      <c r="C93">
        <f>IF(temperatury[[#This Row],[temperatura]] &gt; 20,C92+1,0)</f>
        <v>15</v>
      </c>
      <c r="D93" s="2">
        <f>ROUNDDOWN(120 *(1 + (2/29)*(temperatury[[#This Row],[temperatura]]-24)/2),0)</f>
        <v>124</v>
      </c>
      <c r="E93" s="2">
        <f>ROUNDDOWN(90 *(1 + (1/13)*(temperatury[[#This Row],[temperatura]]-24)/2),0)</f>
        <v>93</v>
      </c>
      <c r="F93" s="6">
        <f>ROUNDDOWN(80 *(1 + (1/17)*(temperatury[[#This Row],[temperatura]]-24)/2),0)</f>
        <v>82</v>
      </c>
      <c r="G93" s="6">
        <f>temperatury[[#This Row],[sprzedaż lodów]]*(5+$G$126)</f>
        <v>868</v>
      </c>
      <c r="H93" s="6">
        <f>temperatury[[#This Row],[sprzedarz hotdogów]]*(7+$G$126)</f>
        <v>837</v>
      </c>
      <c r="I93" s="8">
        <f>temperatury[[#This Row],[sprzedaż kukurydzy]]*(6+$G$127)</f>
        <v>492</v>
      </c>
      <c r="J93" s="7">
        <f>temperatury[[#This Row],[zysk z lodów]]+temperatury[[#This Row],[zysk z hotdogów]]+temperatury[[#This Row],[zysk z kukurydzy]]</f>
        <v>2197</v>
      </c>
      <c r="K93" s="8">
        <f>K92+temperatury[[#This Row],[łączny dzienny zysk]]</f>
        <v>190664</v>
      </c>
    </row>
    <row r="94" spans="1:11" x14ac:dyDescent="0.3">
      <c r="A94" s="15">
        <v>44805</v>
      </c>
      <c r="B94" s="16">
        <v>23</v>
      </c>
      <c r="C94" s="16">
        <f>IF(temperatury[[#This Row],[temperatura]] &gt; 20,C93+1,0)</f>
        <v>16</v>
      </c>
      <c r="D94" s="17">
        <f>ROUNDDOWN(120 *(1 + (2/29)*(temperatury[[#This Row],[temperatura]]-24)/2),0)</f>
        <v>115</v>
      </c>
      <c r="E94" s="17">
        <f>ROUNDDOWN(90 *(1 + (1/13)*(temperatury[[#This Row],[temperatura]]-24)/2),0)</f>
        <v>86</v>
      </c>
      <c r="F94" s="22">
        <f>ROUNDDOWN(80 *(1 + (1/17)*(temperatury[[#This Row],[temperatura]]-24)/2),0)</f>
        <v>77</v>
      </c>
      <c r="G94" s="22">
        <f>temperatury[[#This Row],[sprzedaż lodów]]*(5+$G$126)</f>
        <v>805</v>
      </c>
      <c r="H94" s="22">
        <f>temperatury[[#This Row],[sprzedarz hotdogów]]*(7+$G$126)</f>
        <v>774</v>
      </c>
      <c r="I94" s="18">
        <f>temperatury[[#This Row],[sprzedaż kukurydzy]]*(6+$G$127)</f>
        <v>462</v>
      </c>
      <c r="J94" s="19">
        <f>temperatury[[#This Row],[zysk z lodów]]+temperatury[[#This Row],[zysk z hotdogów]]+temperatury[[#This Row],[zysk z kukurydzy]]</f>
        <v>2041</v>
      </c>
      <c r="K94" s="8">
        <f>K93+temperatury[[#This Row],[łączny dzienny zysk]]</f>
        <v>192705</v>
      </c>
    </row>
    <row r="95" spans="1:11" x14ac:dyDescent="0.3">
      <c r="A95" s="15">
        <v>44806</v>
      </c>
      <c r="B95" s="16">
        <v>23</v>
      </c>
      <c r="C95" s="16">
        <f>IF(temperatury[[#This Row],[temperatura]] &gt; 20,C94+1,0)</f>
        <v>17</v>
      </c>
      <c r="D95" s="17">
        <f>ROUNDDOWN(120 *(1 + (2/29)*(temperatury[[#This Row],[temperatura]]-24)/2),0)</f>
        <v>115</v>
      </c>
      <c r="E95" s="17">
        <f>ROUNDDOWN(90 *(1 + (1/13)*(temperatury[[#This Row],[temperatura]]-24)/2),0)</f>
        <v>86</v>
      </c>
      <c r="F95" s="22">
        <f>ROUNDDOWN(80 *(1 + (1/17)*(temperatury[[#This Row],[temperatura]]-24)/2),0)</f>
        <v>77</v>
      </c>
      <c r="G95" s="22">
        <f>temperatury[[#This Row],[sprzedaż lodów]]*(5+$G$126)</f>
        <v>805</v>
      </c>
      <c r="H95" s="22">
        <f>temperatury[[#This Row],[sprzedarz hotdogów]]*(7+$G$126)</f>
        <v>774</v>
      </c>
      <c r="I95" s="18">
        <f>temperatury[[#This Row],[sprzedaż kukurydzy]]*(6+$G$127)</f>
        <v>462</v>
      </c>
      <c r="J95" s="19">
        <f>temperatury[[#This Row],[zysk z lodów]]+temperatury[[#This Row],[zysk z hotdogów]]+temperatury[[#This Row],[zysk z kukurydzy]]</f>
        <v>2041</v>
      </c>
      <c r="K95" s="8">
        <f>K94+temperatury[[#This Row],[łączny dzienny zysk]]</f>
        <v>194746</v>
      </c>
    </row>
    <row r="96" spans="1:11" x14ac:dyDescent="0.3">
      <c r="A96" s="15">
        <v>44807</v>
      </c>
      <c r="B96" s="16">
        <f>IF(MOD(DAY(temperatury[[#This Row],[data]]),2)= 0,B95,B95-1)</f>
        <v>22</v>
      </c>
      <c r="C96" s="16">
        <f>IF(temperatury[[#This Row],[temperatura]] &gt; 20,C95+1,0)</f>
        <v>18</v>
      </c>
      <c r="D96" s="17">
        <f>ROUNDDOWN(120 *(1 + (2/29)*(temperatury[[#This Row],[temperatura]]-24)/2),0)</f>
        <v>111</v>
      </c>
      <c r="E96" s="17">
        <f>ROUNDDOWN(90 *(1 + (1/13)*(temperatury[[#This Row],[temperatura]]-24)/2),0)</f>
        <v>83</v>
      </c>
      <c r="F96" s="22">
        <f>ROUNDDOWN(80 *(1 + (1/17)*(temperatury[[#This Row],[temperatura]]-24)/2),0)</f>
        <v>75</v>
      </c>
      <c r="G96" s="22">
        <f>temperatury[[#This Row],[sprzedaż lodów]]*(5+$G$126)</f>
        <v>777</v>
      </c>
      <c r="H96" s="22">
        <f>temperatury[[#This Row],[sprzedarz hotdogów]]*(7+$G$126)</f>
        <v>747</v>
      </c>
      <c r="I96" s="18">
        <f>temperatury[[#This Row],[sprzedaż kukurydzy]]*(6+$G$127)</f>
        <v>450</v>
      </c>
      <c r="J96" s="19">
        <f>temperatury[[#This Row],[zysk z lodów]]+temperatury[[#This Row],[zysk z hotdogów]]+temperatury[[#This Row],[zysk z kukurydzy]]</f>
        <v>1974</v>
      </c>
      <c r="K96" s="8">
        <f>K95+temperatury[[#This Row],[łączny dzienny zysk]]</f>
        <v>196720</v>
      </c>
    </row>
    <row r="97" spans="1:11" x14ac:dyDescent="0.3">
      <c r="A97" s="15">
        <v>44808</v>
      </c>
      <c r="B97" s="16">
        <f>IF(MOD(DAY(temperatury[[#This Row],[data]]),2)= 0,B96,B96-1)</f>
        <v>22</v>
      </c>
      <c r="C97" s="16">
        <f>IF(temperatury[[#This Row],[temperatura]] &gt; 20,C96+1,0)</f>
        <v>19</v>
      </c>
      <c r="D97" s="17">
        <f>ROUNDDOWN(120 *(1 + (2/29)*(temperatury[[#This Row],[temperatura]]-24)/2),0)</f>
        <v>111</v>
      </c>
      <c r="E97" s="17">
        <f>ROUNDDOWN(90 *(1 + (1/13)*(temperatury[[#This Row],[temperatura]]-24)/2),0)</f>
        <v>83</v>
      </c>
      <c r="F97" s="22">
        <f>ROUNDDOWN(80 *(1 + (1/17)*(temperatury[[#This Row],[temperatura]]-24)/2),0)</f>
        <v>75</v>
      </c>
      <c r="G97" s="22">
        <f>temperatury[[#This Row],[sprzedaż lodów]]*(5+$G$126)</f>
        <v>777</v>
      </c>
      <c r="H97" s="22">
        <f>temperatury[[#This Row],[sprzedarz hotdogów]]*(7+$G$126)</f>
        <v>747</v>
      </c>
      <c r="I97" s="18">
        <f>temperatury[[#This Row],[sprzedaż kukurydzy]]*(6+$G$127)</f>
        <v>450</v>
      </c>
      <c r="J97" s="19">
        <f>temperatury[[#This Row],[zysk z lodów]]+temperatury[[#This Row],[zysk z hotdogów]]+temperatury[[#This Row],[zysk z kukurydzy]]</f>
        <v>1974</v>
      </c>
      <c r="K97" s="8">
        <f>K96+temperatury[[#This Row],[łączny dzienny zysk]]</f>
        <v>198694</v>
      </c>
    </row>
    <row r="98" spans="1:11" x14ac:dyDescent="0.3">
      <c r="A98" s="15">
        <v>44809</v>
      </c>
      <c r="B98" s="16">
        <f>IF(MOD(DAY(temperatury[[#This Row],[data]]),2)= 0,B97,B97-1)</f>
        <v>21</v>
      </c>
      <c r="C98" s="16">
        <f>IF(temperatury[[#This Row],[temperatura]] &gt; 20,C97+1,0)</f>
        <v>20</v>
      </c>
      <c r="D98" s="17">
        <f>ROUNDDOWN(120 *(1 + (2/29)*(temperatury[[#This Row],[temperatura]]-24)/2),0)</f>
        <v>107</v>
      </c>
      <c r="E98" s="17">
        <f>ROUNDDOWN(90 *(1 + (1/13)*(temperatury[[#This Row],[temperatura]]-24)/2),0)</f>
        <v>79</v>
      </c>
      <c r="F98" s="22">
        <f>ROUNDDOWN(80 *(1 + (1/17)*(temperatury[[#This Row],[temperatura]]-24)/2),0)</f>
        <v>72</v>
      </c>
      <c r="G98" s="22">
        <f>temperatury[[#This Row],[sprzedaż lodów]]*(5+$G$126)</f>
        <v>749</v>
      </c>
      <c r="H98" s="22">
        <f>temperatury[[#This Row],[sprzedarz hotdogów]]*(7+$G$126)</f>
        <v>711</v>
      </c>
      <c r="I98" s="18">
        <f>temperatury[[#This Row],[sprzedaż kukurydzy]]*(6+$G$127)</f>
        <v>432</v>
      </c>
      <c r="J98" s="19">
        <f>temperatury[[#This Row],[zysk z lodów]]+temperatury[[#This Row],[zysk z hotdogów]]+temperatury[[#This Row],[zysk z kukurydzy]]</f>
        <v>1892</v>
      </c>
      <c r="K98" s="8">
        <f>K97+temperatury[[#This Row],[łączny dzienny zysk]]</f>
        <v>200586</v>
      </c>
    </row>
    <row r="99" spans="1:11" x14ac:dyDescent="0.3">
      <c r="A99" s="15">
        <v>44810</v>
      </c>
      <c r="B99" s="16">
        <f>IF(MOD(DAY(temperatury[[#This Row],[data]]),2)= 0,B98,B98-1)</f>
        <v>21</v>
      </c>
      <c r="C99" s="16">
        <f>IF(temperatury[[#This Row],[temperatura]] &gt; 20,C98+1,0)</f>
        <v>21</v>
      </c>
      <c r="D99" s="17">
        <f>ROUNDDOWN(120 *(1 + (2/29)*(temperatury[[#This Row],[temperatura]]-24)/2),0)</f>
        <v>107</v>
      </c>
      <c r="E99" s="17">
        <f>ROUNDDOWN(90 *(1 + (1/13)*(temperatury[[#This Row],[temperatura]]-24)/2),0)</f>
        <v>79</v>
      </c>
      <c r="F99" s="22">
        <f>ROUNDDOWN(80 *(1 + (1/17)*(temperatury[[#This Row],[temperatura]]-24)/2),0)</f>
        <v>72</v>
      </c>
      <c r="G99" s="22">
        <f>temperatury[[#This Row],[sprzedaż lodów]]*(5+$G$126)</f>
        <v>749</v>
      </c>
      <c r="H99" s="22">
        <f>temperatury[[#This Row],[sprzedarz hotdogów]]*(7+$G$126)</f>
        <v>711</v>
      </c>
      <c r="I99" s="18">
        <f>temperatury[[#This Row],[sprzedaż kukurydzy]]*(6+$G$127)</f>
        <v>432</v>
      </c>
      <c r="J99" s="19">
        <f>temperatury[[#This Row],[zysk z lodów]]+temperatury[[#This Row],[zysk z hotdogów]]+temperatury[[#This Row],[zysk z kukurydzy]]</f>
        <v>1892</v>
      </c>
      <c r="K99" s="8">
        <f>K98+temperatury[[#This Row],[łączny dzienny zysk]]</f>
        <v>202478</v>
      </c>
    </row>
    <row r="100" spans="1:11" x14ac:dyDescent="0.3">
      <c r="A100" s="15">
        <v>44811</v>
      </c>
      <c r="B100" s="16">
        <f>IF(MOD(DAY(temperatury[[#This Row],[data]]),2)= 0,B99,B99-1)</f>
        <v>20</v>
      </c>
      <c r="C100" s="16">
        <f>IF(temperatury[[#This Row],[temperatura]] &gt; 20,C99+1,0)</f>
        <v>0</v>
      </c>
      <c r="D100" s="17">
        <f>ROUNDDOWN(120 *(1 + (2/29)*(temperatury[[#This Row],[temperatura]]-24)/2),0)</f>
        <v>103</v>
      </c>
      <c r="E100" s="17">
        <f>ROUNDDOWN(90 *(1 + (1/13)*(temperatury[[#This Row],[temperatura]]-24)/2),0)</f>
        <v>76</v>
      </c>
      <c r="F100" s="22">
        <f>ROUNDDOWN(80 *(1 + (1/17)*(temperatury[[#This Row],[temperatura]]-24)/2),0)</f>
        <v>70</v>
      </c>
      <c r="G100" s="22">
        <f>temperatury[[#This Row],[sprzedaż lodów]]*(5+$G$126)</f>
        <v>721</v>
      </c>
      <c r="H100" s="22">
        <f>temperatury[[#This Row],[sprzedarz hotdogów]]*(7+$G$126)</f>
        <v>684</v>
      </c>
      <c r="I100" s="18">
        <f>temperatury[[#This Row],[sprzedaż kukurydzy]]*(6+$G$127)</f>
        <v>420</v>
      </c>
      <c r="J100" s="19">
        <f>temperatury[[#This Row],[zysk z lodów]]+temperatury[[#This Row],[zysk z hotdogów]]+temperatury[[#This Row],[zysk z kukurydzy]]</f>
        <v>1825</v>
      </c>
      <c r="K100" s="8">
        <f>K99+temperatury[[#This Row],[łączny dzienny zysk]]</f>
        <v>204303</v>
      </c>
    </row>
    <row r="101" spans="1:11" x14ac:dyDescent="0.3">
      <c r="A101" s="15">
        <v>44812</v>
      </c>
      <c r="B101" s="16">
        <f>IF(MOD(DAY(temperatury[[#This Row],[data]]),2)= 0,B100,B100-1)</f>
        <v>20</v>
      </c>
      <c r="C101" s="16">
        <f>IF(temperatury[[#This Row],[temperatura]] &gt; 20,C100+1,0)</f>
        <v>0</v>
      </c>
      <c r="D101" s="17">
        <f>ROUNDDOWN(120 *(1 + (2/29)*(temperatury[[#This Row],[temperatura]]-24)/2),0)</f>
        <v>103</v>
      </c>
      <c r="E101" s="17">
        <f>ROUNDDOWN(90 *(1 + (1/13)*(temperatury[[#This Row],[temperatura]]-24)/2),0)</f>
        <v>76</v>
      </c>
      <c r="F101" s="22">
        <f>ROUNDDOWN(80 *(1 + (1/17)*(temperatury[[#This Row],[temperatura]]-24)/2),0)</f>
        <v>70</v>
      </c>
      <c r="G101" s="22">
        <f>temperatury[[#This Row],[sprzedaż lodów]]*(5+$G$126)</f>
        <v>721</v>
      </c>
      <c r="H101" s="22">
        <f>temperatury[[#This Row],[sprzedarz hotdogów]]*(7+$G$126)</f>
        <v>684</v>
      </c>
      <c r="I101" s="18">
        <f>temperatury[[#This Row],[sprzedaż kukurydzy]]*(6+$G$127)</f>
        <v>420</v>
      </c>
      <c r="J101" s="19">
        <f>temperatury[[#This Row],[zysk z lodów]]+temperatury[[#This Row],[zysk z hotdogów]]+temperatury[[#This Row],[zysk z kukurydzy]]</f>
        <v>1825</v>
      </c>
      <c r="K101" s="8">
        <f>K100+temperatury[[#This Row],[łączny dzienny zysk]]</f>
        <v>206128</v>
      </c>
    </row>
    <row r="102" spans="1:11" x14ac:dyDescent="0.3">
      <c r="A102" s="15">
        <v>44813</v>
      </c>
      <c r="B102" s="16">
        <f>IF(MOD(DAY(temperatury[[#This Row],[data]]),2)= 0,B101,B101-1)</f>
        <v>19</v>
      </c>
      <c r="C102" s="16">
        <f>IF(temperatury[[#This Row],[temperatura]] &gt; 20,C101+1,0)</f>
        <v>0</v>
      </c>
      <c r="D102" s="17">
        <f>ROUNDDOWN(120 *(1 + (2/29)*(temperatury[[#This Row],[temperatura]]-24)/2),0)</f>
        <v>99</v>
      </c>
      <c r="E102" s="17">
        <f>ROUNDDOWN(90 *(1 + (1/13)*(temperatury[[#This Row],[temperatura]]-24)/2),0)</f>
        <v>72</v>
      </c>
      <c r="F102" s="22">
        <f>ROUNDDOWN(80 *(1 + (1/17)*(temperatury[[#This Row],[temperatura]]-24)/2),0)</f>
        <v>68</v>
      </c>
      <c r="G102" s="22">
        <f>temperatury[[#This Row],[sprzedaż lodów]]*(5+$G$126)</f>
        <v>693</v>
      </c>
      <c r="H102" s="22">
        <f>temperatury[[#This Row],[sprzedarz hotdogów]]*(7+$G$126)</f>
        <v>648</v>
      </c>
      <c r="I102" s="18">
        <f>temperatury[[#This Row],[sprzedaż kukurydzy]]*(6+$G$127)</f>
        <v>408</v>
      </c>
      <c r="J102" s="19">
        <f>temperatury[[#This Row],[zysk z lodów]]+temperatury[[#This Row],[zysk z hotdogów]]+temperatury[[#This Row],[zysk z kukurydzy]]</f>
        <v>1749</v>
      </c>
      <c r="K102" s="8">
        <f>K101+temperatury[[#This Row],[łączny dzienny zysk]]</f>
        <v>207877</v>
      </c>
    </row>
    <row r="103" spans="1:11" x14ac:dyDescent="0.3">
      <c r="A103" s="15">
        <v>44814</v>
      </c>
      <c r="B103" s="16">
        <f>IF(MOD(DAY(temperatury[[#This Row],[data]]),2)= 0,B102,B102-1)</f>
        <v>19</v>
      </c>
      <c r="C103" s="16">
        <f>IF(temperatury[[#This Row],[temperatura]] &gt; 20,C102+1,0)</f>
        <v>0</v>
      </c>
      <c r="D103" s="17">
        <f>ROUNDDOWN(120 *(1 + (2/29)*(temperatury[[#This Row],[temperatura]]-24)/2),0)</f>
        <v>99</v>
      </c>
      <c r="E103" s="17">
        <f>ROUNDDOWN(90 *(1 + (1/13)*(temperatury[[#This Row],[temperatura]]-24)/2),0)</f>
        <v>72</v>
      </c>
      <c r="F103" s="22">
        <f>ROUNDDOWN(80 *(1 + (1/17)*(temperatury[[#This Row],[temperatura]]-24)/2),0)</f>
        <v>68</v>
      </c>
      <c r="G103" s="22">
        <f>temperatury[[#This Row],[sprzedaż lodów]]*(5+$G$126)</f>
        <v>693</v>
      </c>
      <c r="H103" s="22">
        <f>temperatury[[#This Row],[sprzedarz hotdogów]]*(7+$G$126)</f>
        <v>648</v>
      </c>
      <c r="I103" s="18">
        <f>temperatury[[#This Row],[sprzedaż kukurydzy]]*(6+$G$127)</f>
        <v>408</v>
      </c>
      <c r="J103" s="19">
        <f>temperatury[[#This Row],[zysk z lodów]]+temperatury[[#This Row],[zysk z hotdogów]]+temperatury[[#This Row],[zysk z kukurydzy]]</f>
        <v>1749</v>
      </c>
      <c r="K103" s="8">
        <f>K102+temperatury[[#This Row],[łączny dzienny zysk]]</f>
        <v>209626</v>
      </c>
    </row>
    <row r="104" spans="1:11" x14ac:dyDescent="0.3">
      <c r="A104" s="15">
        <v>44815</v>
      </c>
      <c r="B104" s="16">
        <f>IF(MOD(DAY(temperatury[[#This Row],[data]]),2)= 0,B103,B103-1)</f>
        <v>18</v>
      </c>
      <c r="C104" s="16">
        <f>IF(temperatury[[#This Row],[temperatura]] &gt; 20,C103+1,0)</f>
        <v>0</v>
      </c>
      <c r="D104" s="17">
        <f>ROUNDDOWN(120 *(1 + (2/29)*(temperatury[[#This Row],[temperatura]]-24)/2),0)</f>
        <v>95</v>
      </c>
      <c r="E104" s="17">
        <f>ROUNDDOWN(90 *(1 + (1/13)*(temperatury[[#This Row],[temperatura]]-24)/2),0)</f>
        <v>69</v>
      </c>
      <c r="F104" s="22">
        <f>ROUNDDOWN(80 *(1 + (1/17)*(temperatury[[#This Row],[temperatura]]-24)/2),0)</f>
        <v>65</v>
      </c>
      <c r="G104" s="22">
        <f>temperatury[[#This Row],[sprzedaż lodów]]*(5+$G$126)</f>
        <v>665</v>
      </c>
      <c r="H104" s="22">
        <f>temperatury[[#This Row],[sprzedarz hotdogów]]*(7+$G$126)</f>
        <v>621</v>
      </c>
      <c r="I104" s="18">
        <f>temperatury[[#This Row],[sprzedaż kukurydzy]]*(6+$G$127)</f>
        <v>390</v>
      </c>
      <c r="J104" s="19">
        <f>temperatury[[#This Row],[zysk z lodów]]+temperatury[[#This Row],[zysk z hotdogów]]+temperatury[[#This Row],[zysk z kukurydzy]]</f>
        <v>1676</v>
      </c>
      <c r="K104" s="8">
        <f>K103+temperatury[[#This Row],[łączny dzienny zysk]]</f>
        <v>211302</v>
      </c>
    </row>
    <row r="105" spans="1:11" x14ac:dyDescent="0.3">
      <c r="A105" s="15">
        <v>44816</v>
      </c>
      <c r="B105" s="16">
        <f>IF(MOD(DAY(temperatury[[#This Row],[data]]),2)= 0,B104,B104-1)</f>
        <v>18</v>
      </c>
      <c r="C105" s="16">
        <f>IF(temperatury[[#This Row],[temperatura]] &gt; 20,C104+1,0)</f>
        <v>0</v>
      </c>
      <c r="D105" s="17">
        <f>ROUNDDOWN(120 *(1 + (2/29)*(temperatury[[#This Row],[temperatura]]-24)/2),0)</f>
        <v>95</v>
      </c>
      <c r="E105" s="17">
        <f>ROUNDDOWN(90 *(1 + (1/13)*(temperatury[[#This Row],[temperatura]]-24)/2),0)</f>
        <v>69</v>
      </c>
      <c r="F105" s="22">
        <f>ROUNDDOWN(80 *(1 + (1/17)*(temperatury[[#This Row],[temperatura]]-24)/2),0)</f>
        <v>65</v>
      </c>
      <c r="G105" s="22">
        <f>temperatury[[#This Row],[sprzedaż lodów]]*(5+$G$126)</f>
        <v>665</v>
      </c>
      <c r="H105" s="22">
        <f>temperatury[[#This Row],[sprzedarz hotdogów]]*(7+$G$126)</f>
        <v>621</v>
      </c>
      <c r="I105" s="18">
        <f>temperatury[[#This Row],[sprzedaż kukurydzy]]*(6+$G$127)</f>
        <v>390</v>
      </c>
      <c r="J105" s="19">
        <f>temperatury[[#This Row],[zysk z lodów]]+temperatury[[#This Row],[zysk z hotdogów]]+temperatury[[#This Row],[zysk z kukurydzy]]</f>
        <v>1676</v>
      </c>
      <c r="K105" s="8">
        <f>K104+temperatury[[#This Row],[łączny dzienny zysk]]</f>
        <v>212978</v>
      </c>
    </row>
    <row r="106" spans="1:11" x14ac:dyDescent="0.3">
      <c r="A106" s="15">
        <v>44817</v>
      </c>
      <c r="B106" s="16">
        <f>IF(MOD(DAY(temperatury[[#This Row],[data]]),2)= 0,B105,B105-1)</f>
        <v>17</v>
      </c>
      <c r="C106" s="16">
        <f>IF(temperatury[[#This Row],[temperatura]] &gt; 20,C105+1,0)</f>
        <v>0</v>
      </c>
      <c r="D106" s="17">
        <f>ROUNDDOWN(120 *(1 + (2/29)*(temperatury[[#This Row],[temperatura]]-24)/2),0)</f>
        <v>91</v>
      </c>
      <c r="E106" s="17">
        <f>ROUNDDOWN(90 *(1 + (1/13)*(temperatury[[#This Row],[temperatura]]-24)/2),0)</f>
        <v>65</v>
      </c>
      <c r="F106" s="22">
        <f>ROUNDDOWN(80 *(1 + (1/17)*(temperatury[[#This Row],[temperatura]]-24)/2),0)</f>
        <v>63</v>
      </c>
      <c r="G106" s="22">
        <f>temperatury[[#This Row],[sprzedaż lodów]]*(5+$G$126)</f>
        <v>637</v>
      </c>
      <c r="H106" s="22">
        <f>temperatury[[#This Row],[sprzedarz hotdogów]]*(7+$G$126)</f>
        <v>585</v>
      </c>
      <c r="I106" s="18">
        <f>temperatury[[#This Row],[sprzedaż kukurydzy]]*(6+$G$127)</f>
        <v>378</v>
      </c>
      <c r="J106" s="19">
        <f>temperatury[[#This Row],[zysk z lodów]]+temperatury[[#This Row],[zysk z hotdogów]]+temperatury[[#This Row],[zysk z kukurydzy]]</f>
        <v>1600</v>
      </c>
      <c r="K106" s="8">
        <f>K105+temperatury[[#This Row],[łączny dzienny zysk]]</f>
        <v>214578</v>
      </c>
    </row>
    <row r="107" spans="1:11" x14ac:dyDescent="0.3">
      <c r="A107" s="15">
        <v>44818</v>
      </c>
      <c r="B107" s="16">
        <f>IF(MOD(DAY(temperatury[[#This Row],[data]]),2)= 0,B106,B106-1)</f>
        <v>17</v>
      </c>
      <c r="C107" s="16">
        <f>IF(temperatury[[#This Row],[temperatura]] &gt; 20,C106+1,0)</f>
        <v>0</v>
      </c>
      <c r="D107" s="17">
        <f>ROUNDDOWN(120 *(1 + (2/29)*(temperatury[[#This Row],[temperatura]]-24)/2),0)</f>
        <v>91</v>
      </c>
      <c r="E107" s="17">
        <f>ROUNDDOWN(90 *(1 + (1/13)*(temperatury[[#This Row],[temperatura]]-24)/2),0)</f>
        <v>65</v>
      </c>
      <c r="F107" s="22">
        <f>ROUNDDOWN(80 *(1 + (1/17)*(temperatury[[#This Row],[temperatura]]-24)/2),0)</f>
        <v>63</v>
      </c>
      <c r="G107" s="22">
        <f>temperatury[[#This Row],[sprzedaż lodów]]*(5+$G$126)</f>
        <v>637</v>
      </c>
      <c r="H107" s="22">
        <f>temperatury[[#This Row],[sprzedarz hotdogów]]*(7+$G$126)</f>
        <v>585</v>
      </c>
      <c r="I107" s="18">
        <f>temperatury[[#This Row],[sprzedaż kukurydzy]]*(6+$G$127)</f>
        <v>378</v>
      </c>
      <c r="J107" s="19">
        <f>temperatury[[#This Row],[zysk z lodów]]+temperatury[[#This Row],[zysk z hotdogów]]+temperatury[[#This Row],[zysk z kukurydzy]]</f>
        <v>1600</v>
      </c>
      <c r="K107" s="8">
        <f>K106+temperatury[[#This Row],[łączny dzienny zysk]]</f>
        <v>216178</v>
      </c>
    </row>
    <row r="108" spans="1:11" x14ac:dyDescent="0.3">
      <c r="A108" s="15">
        <v>44819</v>
      </c>
      <c r="B108" s="16">
        <f>IF(MOD(DAY(temperatury[[#This Row],[data]]),2)= 0,B107,B107-1)</f>
        <v>16</v>
      </c>
      <c r="C108" s="16">
        <f>IF(temperatury[[#This Row],[temperatura]] &gt; 20,C107+1,0)</f>
        <v>0</v>
      </c>
      <c r="D108" s="17">
        <f>ROUNDDOWN(120 *(1 + (2/29)*(temperatury[[#This Row],[temperatura]]-24)/2),0)</f>
        <v>86</v>
      </c>
      <c r="E108" s="17">
        <f>ROUNDDOWN(90 *(1 + (1/13)*(temperatury[[#This Row],[temperatura]]-24)/2),0)</f>
        <v>62</v>
      </c>
      <c r="F108" s="22">
        <f>ROUNDDOWN(80 *(1 + (1/17)*(temperatury[[#This Row],[temperatura]]-24)/2),0)</f>
        <v>61</v>
      </c>
      <c r="G108" s="22">
        <f>temperatury[[#This Row],[sprzedaż lodów]]*(5+$G$126)</f>
        <v>602</v>
      </c>
      <c r="H108" s="22">
        <f>temperatury[[#This Row],[sprzedarz hotdogów]]*(7+$G$126)</f>
        <v>558</v>
      </c>
      <c r="I108" s="18">
        <f>temperatury[[#This Row],[sprzedaż kukurydzy]]*(6+$G$127)</f>
        <v>366</v>
      </c>
      <c r="J108" s="19">
        <f>temperatury[[#This Row],[zysk z lodów]]+temperatury[[#This Row],[zysk z hotdogów]]+temperatury[[#This Row],[zysk z kukurydzy]]</f>
        <v>1526</v>
      </c>
      <c r="K108" s="8">
        <f>K107+temperatury[[#This Row],[łączny dzienny zysk]]</f>
        <v>217704</v>
      </c>
    </row>
    <row r="109" spans="1:11" x14ac:dyDescent="0.3">
      <c r="A109" s="15">
        <v>44820</v>
      </c>
      <c r="B109" s="16">
        <f>IF(MOD(DAY(temperatury[[#This Row],[data]]),2)= 0,B108,B108-1)</f>
        <v>16</v>
      </c>
      <c r="C109" s="16">
        <f>IF(temperatury[[#This Row],[temperatura]] &gt; 20,C108+1,0)</f>
        <v>0</v>
      </c>
      <c r="D109" s="17">
        <f>ROUNDDOWN(120 *(1 + (2/29)*(temperatury[[#This Row],[temperatura]]-24)/2),0)</f>
        <v>86</v>
      </c>
      <c r="E109" s="17">
        <f>ROUNDDOWN(90 *(1 + (1/13)*(temperatury[[#This Row],[temperatura]]-24)/2),0)</f>
        <v>62</v>
      </c>
      <c r="F109" s="22">
        <f>ROUNDDOWN(80 *(1 + (1/17)*(temperatury[[#This Row],[temperatura]]-24)/2),0)</f>
        <v>61</v>
      </c>
      <c r="G109" s="22">
        <f>temperatury[[#This Row],[sprzedaż lodów]]*(5+$G$126)</f>
        <v>602</v>
      </c>
      <c r="H109" s="22">
        <f>temperatury[[#This Row],[sprzedarz hotdogów]]*(7+$G$126)</f>
        <v>558</v>
      </c>
      <c r="I109" s="18">
        <f>temperatury[[#This Row],[sprzedaż kukurydzy]]*(6+$G$127)</f>
        <v>366</v>
      </c>
      <c r="J109" s="19">
        <f>temperatury[[#This Row],[zysk z lodów]]+temperatury[[#This Row],[zysk z hotdogów]]+temperatury[[#This Row],[zysk z kukurydzy]]</f>
        <v>1526</v>
      </c>
      <c r="K109" s="8">
        <f>K108+temperatury[[#This Row],[łączny dzienny zysk]]</f>
        <v>219230</v>
      </c>
    </row>
    <row r="110" spans="1:11" x14ac:dyDescent="0.3">
      <c r="A110" s="15">
        <v>44821</v>
      </c>
      <c r="B110" s="16">
        <f>IF(MOD(DAY(temperatury[[#This Row],[data]]),2)= 0,B109,B109-1)</f>
        <v>15</v>
      </c>
      <c r="C110" s="16">
        <f>IF(temperatury[[#This Row],[temperatura]] &gt; 20,C109+1,0)</f>
        <v>0</v>
      </c>
      <c r="D110" s="17">
        <f>ROUNDDOWN(120 *(1 + (2/29)*(temperatury[[#This Row],[temperatura]]-24)/2),0)</f>
        <v>82</v>
      </c>
      <c r="E110" s="17">
        <f>ROUNDDOWN(90 *(1 + (1/13)*(temperatury[[#This Row],[temperatura]]-24)/2),0)</f>
        <v>58</v>
      </c>
      <c r="F110" s="22">
        <f>ROUNDDOWN(80 *(1 + (1/17)*(temperatury[[#This Row],[temperatura]]-24)/2),0)</f>
        <v>58</v>
      </c>
      <c r="G110" s="22">
        <f>temperatury[[#This Row],[sprzedaż lodów]]*(5+$G$126)</f>
        <v>574</v>
      </c>
      <c r="H110" s="22">
        <f>temperatury[[#This Row],[sprzedarz hotdogów]]*(7+$G$126)</f>
        <v>522</v>
      </c>
      <c r="I110" s="18">
        <f>temperatury[[#This Row],[sprzedaż kukurydzy]]*(6+$G$127)</f>
        <v>348</v>
      </c>
      <c r="J110" s="19">
        <f>temperatury[[#This Row],[zysk z lodów]]+temperatury[[#This Row],[zysk z hotdogów]]+temperatury[[#This Row],[zysk z kukurydzy]]</f>
        <v>1444</v>
      </c>
      <c r="K110" s="8">
        <f>K109+temperatury[[#This Row],[łączny dzienny zysk]]</f>
        <v>220674</v>
      </c>
    </row>
    <row r="111" spans="1:11" x14ac:dyDescent="0.3">
      <c r="A111" s="15">
        <v>44822</v>
      </c>
      <c r="B111" s="16">
        <f>IF(MOD(DAY(temperatury[[#This Row],[data]]),2)= 0,B110,B110-1)</f>
        <v>15</v>
      </c>
      <c r="C111" s="16">
        <f>IF(temperatury[[#This Row],[temperatura]] &gt; 20,C110+1,0)</f>
        <v>0</v>
      </c>
      <c r="D111" s="17">
        <f>ROUNDDOWN(120 *(1 + (2/29)*(temperatury[[#This Row],[temperatura]]-24)/2),0)</f>
        <v>82</v>
      </c>
      <c r="E111" s="17">
        <f>ROUNDDOWN(90 *(1 + (1/13)*(temperatury[[#This Row],[temperatura]]-24)/2),0)</f>
        <v>58</v>
      </c>
      <c r="F111" s="22">
        <f>ROUNDDOWN(80 *(1 + (1/17)*(temperatury[[#This Row],[temperatura]]-24)/2),0)</f>
        <v>58</v>
      </c>
      <c r="G111" s="22">
        <f>temperatury[[#This Row],[sprzedaż lodów]]*(5+$G$126)</f>
        <v>574</v>
      </c>
      <c r="H111" s="22">
        <f>temperatury[[#This Row],[sprzedarz hotdogów]]*(7+$G$126)</f>
        <v>522</v>
      </c>
      <c r="I111" s="18">
        <f>temperatury[[#This Row],[sprzedaż kukurydzy]]*(6+$G$127)</f>
        <v>348</v>
      </c>
      <c r="J111" s="19">
        <f>temperatury[[#This Row],[zysk z lodów]]+temperatury[[#This Row],[zysk z hotdogów]]+temperatury[[#This Row],[zysk z kukurydzy]]</f>
        <v>1444</v>
      </c>
      <c r="K111" s="8">
        <f>K110+temperatury[[#This Row],[łączny dzienny zysk]]</f>
        <v>222118</v>
      </c>
    </row>
    <row r="112" spans="1:11" x14ac:dyDescent="0.3">
      <c r="A112" s="15">
        <v>44823</v>
      </c>
      <c r="B112" s="16">
        <f>IF(MOD(DAY(temperatury[[#This Row],[data]]),2)= 0,B111,B111-1)</f>
        <v>14</v>
      </c>
      <c r="C112" s="16">
        <f>IF(temperatury[[#This Row],[temperatura]] &gt; 20,C111+1,0)</f>
        <v>0</v>
      </c>
      <c r="D112" s="17">
        <f>ROUNDDOWN(120 *(1 + (2/29)*(temperatury[[#This Row],[temperatura]]-24)/2),0)</f>
        <v>78</v>
      </c>
      <c r="E112" s="17">
        <f>ROUNDDOWN(90 *(1 + (1/13)*(temperatury[[#This Row],[temperatura]]-24)/2),0)</f>
        <v>55</v>
      </c>
      <c r="F112" s="22">
        <f>ROUNDDOWN(80 *(1 + (1/17)*(temperatury[[#This Row],[temperatura]]-24)/2),0)</f>
        <v>56</v>
      </c>
      <c r="G112" s="22">
        <f>temperatury[[#This Row],[sprzedaż lodów]]*(5+$G$126)</f>
        <v>546</v>
      </c>
      <c r="H112" s="22">
        <f>temperatury[[#This Row],[sprzedarz hotdogów]]*(7+$G$126)</f>
        <v>495</v>
      </c>
      <c r="I112" s="18">
        <f>temperatury[[#This Row],[sprzedaż kukurydzy]]*(6+$G$127)</f>
        <v>336</v>
      </c>
      <c r="J112" s="19">
        <f>temperatury[[#This Row],[zysk z lodów]]+temperatury[[#This Row],[zysk z hotdogów]]+temperatury[[#This Row],[zysk z kukurydzy]]</f>
        <v>1377</v>
      </c>
      <c r="K112" s="8">
        <f>K111+temperatury[[#This Row],[łączny dzienny zysk]]</f>
        <v>223495</v>
      </c>
    </row>
    <row r="113" spans="1:11" x14ac:dyDescent="0.3">
      <c r="A113" s="15">
        <v>44824</v>
      </c>
      <c r="B113" s="16">
        <f>IF(MOD(DAY(temperatury[[#This Row],[data]]),2)= 0,B112,B112-1)</f>
        <v>14</v>
      </c>
      <c r="C113" s="16">
        <f>IF(temperatury[[#This Row],[temperatura]] &gt; 20,C112+1,0)</f>
        <v>0</v>
      </c>
      <c r="D113" s="17">
        <f>ROUNDDOWN(120 *(1 + (2/29)*(temperatury[[#This Row],[temperatura]]-24)/2),0)</f>
        <v>78</v>
      </c>
      <c r="E113" s="17">
        <f>ROUNDDOWN(90 *(1 + (1/13)*(temperatury[[#This Row],[temperatura]]-24)/2),0)</f>
        <v>55</v>
      </c>
      <c r="F113" s="22">
        <f>ROUNDDOWN(80 *(1 + (1/17)*(temperatury[[#This Row],[temperatura]]-24)/2),0)</f>
        <v>56</v>
      </c>
      <c r="G113" s="22">
        <f>temperatury[[#This Row],[sprzedaż lodów]]*(5+$G$126)</f>
        <v>546</v>
      </c>
      <c r="H113" s="22">
        <f>temperatury[[#This Row],[sprzedarz hotdogów]]*(7+$G$126)</f>
        <v>495</v>
      </c>
      <c r="I113" s="18">
        <f>temperatury[[#This Row],[sprzedaż kukurydzy]]*(6+$G$127)</f>
        <v>336</v>
      </c>
      <c r="J113" s="19">
        <f>temperatury[[#This Row],[zysk z lodów]]+temperatury[[#This Row],[zysk z hotdogów]]+temperatury[[#This Row],[zysk z kukurydzy]]</f>
        <v>1377</v>
      </c>
      <c r="K113" s="8">
        <f>K112+temperatury[[#This Row],[łączny dzienny zysk]]</f>
        <v>224872</v>
      </c>
    </row>
    <row r="114" spans="1:11" x14ac:dyDescent="0.3">
      <c r="A114" s="15">
        <v>44825</v>
      </c>
      <c r="B114" s="16">
        <f>IF(MOD(DAY(temperatury[[#This Row],[data]]),2)= 0,B113,B113-1)</f>
        <v>13</v>
      </c>
      <c r="C114" s="16">
        <f>IF(temperatury[[#This Row],[temperatura]] &gt; 20,C113+1,0)</f>
        <v>0</v>
      </c>
      <c r="D114" s="17">
        <f>ROUNDDOWN(120 *(1 + (2/29)*(temperatury[[#This Row],[temperatura]]-24)/2),0)</f>
        <v>74</v>
      </c>
      <c r="E114" s="17">
        <f>ROUNDDOWN(90 *(1 + (1/13)*(temperatury[[#This Row],[temperatura]]-24)/2),0)</f>
        <v>51</v>
      </c>
      <c r="F114" s="22">
        <f>ROUNDDOWN(80 *(1 + (1/17)*(temperatury[[#This Row],[temperatura]]-24)/2),0)</f>
        <v>54</v>
      </c>
      <c r="G114" s="22">
        <f>temperatury[[#This Row],[sprzedaż lodów]]*(5+$G$126)</f>
        <v>518</v>
      </c>
      <c r="H114" s="22">
        <f>temperatury[[#This Row],[sprzedarz hotdogów]]*(7+$G$126)</f>
        <v>459</v>
      </c>
      <c r="I114" s="18">
        <f>temperatury[[#This Row],[sprzedaż kukurydzy]]*(6+$G$127)</f>
        <v>324</v>
      </c>
      <c r="J114" s="19">
        <f>temperatury[[#This Row],[zysk z lodów]]+temperatury[[#This Row],[zysk z hotdogów]]+temperatury[[#This Row],[zysk z kukurydzy]]</f>
        <v>1301</v>
      </c>
      <c r="K114" s="8">
        <f>K113+temperatury[[#This Row],[łączny dzienny zysk]]</f>
        <v>226173</v>
      </c>
    </row>
    <row r="115" spans="1:11" x14ac:dyDescent="0.3">
      <c r="A115" s="15">
        <v>44826</v>
      </c>
      <c r="B115" s="16">
        <f>IF(MOD(DAY(temperatury[[#This Row],[data]]),2)= 0,B114,B114-1)</f>
        <v>13</v>
      </c>
      <c r="C115" s="16">
        <f>IF(temperatury[[#This Row],[temperatura]] &gt; 20,C114+1,0)</f>
        <v>0</v>
      </c>
      <c r="D115" s="17">
        <f>ROUNDDOWN(120 *(1 + (2/29)*(temperatury[[#This Row],[temperatura]]-24)/2),0)</f>
        <v>74</v>
      </c>
      <c r="E115" s="17">
        <f>ROUNDDOWN(90 *(1 + (1/13)*(temperatury[[#This Row],[temperatura]]-24)/2),0)</f>
        <v>51</v>
      </c>
      <c r="F115" s="22">
        <f>ROUNDDOWN(80 *(1 + (1/17)*(temperatury[[#This Row],[temperatura]]-24)/2),0)</f>
        <v>54</v>
      </c>
      <c r="G115" s="22">
        <f>temperatury[[#This Row],[sprzedaż lodów]]*(5+$G$126)</f>
        <v>518</v>
      </c>
      <c r="H115" s="22">
        <f>temperatury[[#This Row],[sprzedarz hotdogów]]*(7+$G$126)</f>
        <v>459</v>
      </c>
      <c r="I115" s="18">
        <f>temperatury[[#This Row],[sprzedaż kukurydzy]]*(6+$G$127)</f>
        <v>324</v>
      </c>
      <c r="J115" s="19">
        <f>temperatury[[#This Row],[zysk z lodów]]+temperatury[[#This Row],[zysk z hotdogów]]+temperatury[[#This Row],[zysk z kukurydzy]]</f>
        <v>1301</v>
      </c>
      <c r="K115" s="8">
        <f>K114+temperatury[[#This Row],[łączny dzienny zysk]]</f>
        <v>227474</v>
      </c>
    </row>
    <row r="116" spans="1:11" x14ac:dyDescent="0.3">
      <c r="A116" s="9">
        <v>44827</v>
      </c>
      <c r="B116" s="10">
        <f>IF(MOD(DAY(temperatury[[#This Row],[data]]),2)= 0,B115,B115-1)</f>
        <v>12</v>
      </c>
      <c r="C116" s="10">
        <f>IF(temperatury[[#This Row],[temperatura]] &gt; 20,C115+1,0)</f>
        <v>0</v>
      </c>
      <c r="D116" s="11">
        <f>ROUNDDOWN(120 *(1 + (2/29)*(temperatury[[#This Row],[temperatura]]-24)/2),0)</f>
        <v>70</v>
      </c>
      <c r="E116" s="11">
        <f>ROUNDDOWN(90 *(1 + (1/13)*(temperatury[[#This Row],[temperatura]]-24)/2),0)</f>
        <v>48</v>
      </c>
      <c r="F116" s="21">
        <f>ROUNDDOWN(80 *(1 + (1/17)*(temperatury[[#This Row],[temperatura]]-24)/2),0)</f>
        <v>51</v>
      </c>
      <c r="G116" s="21">
        <f>temperatury[[#This Row],[sprzedaż lodów]]*(5+$G$126)</f>
        <v>490</v>
      </c>
      <c r="H116" s="21">
        <f>temperatury[[#This Row],[sprzedarz hotdogów]]*(7+$G$126)</f>
        <v>432</v>
      </c>
      <c r="I116" s="12">
        <f>temperatury[[#This Row],[sprzedaż kukurydzy]]*(6+$G$127)</f>
        <v>306</v>
      </c>
      <c r="J116" s="13">
        <f>temperatury[[#This Row],[zysk z lodów]]+temperatury[[#This Row],[zysk z hotdogów]]+temperatury[[#This Row],[zysk z kukurydzy]]</f>
        <v>1228</v>
      </c>
      <c r="K116" s="8">
        <f>K115+temperatury[[#This Row],[łączny dzienny zysk]]</f>
        <v>228702</v>
      </c>
    </row>
    <row r="117" spans="1:11" x14ac:dyDescent="0.3">
      <c r="A117" s="15">
        <v>44828</v>
      </c>
      <c r="B117" s="16">
        <f>IF(MOD(DAY(temperatury[[#This Row],[data]]),2)= 0,B116,B116-1)</f>
        <v>12</v>
      </c>
      <c r="C117" s="16">
        <f>IF(temperatury[[#This Row],[temperatura]] &gt; 20,C116+1,0)</f>
        <v>0</v>
      </c>
      <c r="D117" s="17">
        <f>ROUNDDOWN(120 *(1 + (2/29)*(temperatury[[#This Row],[temperatura]]-24)/2),0)</f>
        <v>70</v>
      </c>
      <c r="E117" s="17">
        <f>ROUNDDOWN(90 *(1 + (1/13)*(temperatury[[#This Row],[temperatura]]-24)/2),0)</f>
        <v>48</v>
      </c>
      <c r="F117" s="22">
        <f>ROUNDDOWN(80 *(1 + (1/17)*(temperatury[[#This Row],[temperatura]]-24)/2),0)</f>
        <v>51</v>
      </c>
      <c r="G117" s="22">
        <f>temperatury[[#This Row],[sprzedaż lodów]]*(5+$G$126)</f>
        <v>490</v>
      </c>
      <c r="H117" s="22">
        <f>temperatury[[#This Row],[sprzedarz hotdogów]]*(7+$G$126)</f>
        <v>432</v>
      </c>
      <c r="I117" s="18">
        <f>temperatury[[#This Row],[sprzedaż kukurydzy]]*(6+$G$127)</f>
        <v>306</v>
      </c>
      <c r="J117" s="19">
        <f>temperatury[[#This Row],[zysk z lodów]]+temperatury[[#This Row],[zysk z hotdogów]]+temperatury[[#This Row],[zysk z kukurydzy]]</f>
        <v>1228</v>
      </c>
      <c r="K117" s="8">
        <f>K116+temperatury[[#This Row],[łączny dzienny zysk]]</f>
        <v>229930</v>
      </c>
    </row>
    <row r="118" spans="1:11" x14ac:dyDescent="0.3">
      <c r="A118" s="15">
        <v>44829</v>
      </c>
      <c r="B118" s="16">
        <f>IF(MOD(DAY(temperatury[[#This Row],[data]]),2)= 0,B117,B117-1)</f>
        <v>11</v>
      </c>
      <c r="C118" s="16">
        <f>IF(temperatury[[#This Row],[temperatura]] &gt; 20,C117+1,0)</f>
        <v>0</v>
      </c>
      <c r="D118" s="17">
        <f>ROUNDDOWN(120 *(1 + (2/29)*(temperatury[[#This Row],[temperatura]]-24)/2),0)</f>
        <v>66</v>
      </c>
      <c r="E118" s="17">
        <f>ROUNDDOWN(90 *(1 + (1/13)*(temperatury[[#This Row],[temperatura]]-24)/2),0)</f>
        <v>45</v>
      </c>
      <c r="F118" s="22">
        <f>ROUNDDOWN(80 *(1 + (1/17)*(temperatury[[#This Row],[temperatura]]-24)/2),0)</f>
        <v>49</v>
      </c>
      <c r="G118" s="22">
        <f>temperatury[[#This Row],[sprzedaż lodów]]*(5+$G$126)</f>
        <v>462</v>
      </c>
      <c r="H118" s="22">
        <f>temperatury[[#This Row],[sprzedarz hotdogów]]*(7+$G$126)</f>
        <v>405</v>
      </c>
      <c r="I118" s="18">
        <f>temperatury[[#This Row],[sprzedaż kukurydzy]]*(6+$G$127)</f>
        <v>294</v>
      </c>
      <c r="J118" s="19">
        <f>temperatury[[#This Row],[zysk z lodów]]+temperatury[[#This Row],[zysk z hotdogów]]+temperatury[[#This Row],[zysk z kukurydzy]]</f>
        <v>1161</v>
      </c>
      <c r="K118" s="8">
        <f>K117+temperatury[[#This Row],[łączny dzienny zysk]]</f>
        <v>231091</v>
      </c>
    </row>
    <row r="119" spans="1:11" x14ac:dyDescent="0.3">
      <c r="A119" s="15">
        <v>44830</v>
      </c>
      <c r="B119" s="16">
        <f>IF(MOD(DAY(temperatury[[#This Row],[data]]),2)= 0,B118,B118-1)</f>
        <v>11</v>
      </c>
      <c r="C119" s="16">
        <f>IF(temperatury[[#This Row],[temperatura]] &gt; 20,C118+1,0)</f>
        <v>0</v>
      </c>
      <c r="D119" s="17">
        <f>ROUNDDOWN(120 *(1 + (2/29)*(temperatury[[#This Row],[temperatura]]-24)/2),0)</f>
        <v>66</v>
      </c>
      <c r="E119" s="17">
        <f>ROUNDDOWN(90 *(1 + (1/13)*(temperatury[[#This Row],[temperatura]]-24)/2),0)</f>
        <v>45</v>
      </c>
      <c r="F119" s="22">
        <f>ROUNDDOWN(80 *(1 + (1/17)*(temperatury[[#This Row],[temperatura]]-24)/2),0)</f>
        <v>49</v>
      </c>
      <c r="G119" s="22">
        <f>temperatury[[#This Row],[sprzedaż lodów]]*(5+$G$126)</f>
        <v>462</v>
      </c>
      <c r="H119" s="22">
        <f>temperatury[[#This Row],[sprzedarz hotdogów]]*(7+$G$126)</f>
        <v>405</v>
      </c>
      <c r="I119" s="18">
        <f>temperatury[[#This Row],[sprzedaż kukurydzy]]*(6+$G$127)</f>
        <v>294</v>
      </c>
      <c r="J119" s="19">
        <f>temperatury[[#This Row],[zysk z lodów]]+temperatury[[#This Row],[zysk z hotdogów]]+temperatury[[#This Row],[zysk z kukurydzy]]</f>
        <v>1161</v>
      </c>
      <c r="K119" s="8">
        <f>K118+temperatury[[#This Row],[łączny dzienny zysk]]</f>
        <v>232252</v>
      </c>
    </row>
    <row r="120" spans="1:11" x14ac:dyDescent="0.3">
      <c r="A120" s="15">
        <v>44831</v>
      </c>
      <c r="B120" s="16">
        <f>IF(MOD(DAY(temperatury[[#This Row],[data]]),2)= 0,B119,B119-1)</f>
        <v>10</v>
      </c>
      <c r="C120" s="16">
        <f>IF(temperatury[[#This Row],[temperatura]] &gt; 20,C119+1,0)</f>
        <v>0</v>
      </c>
      <c r="D120" s="17">
        <f>ROUNDDOWN(120 *(1 + (2/29)*(temperatury[[#This Row],[temperatura]]-24)/2),0)</f>
        <v>62</v>
      </c>
      <c r="E120" s="17">
        <f>ROUNDDOWN(90 *(1 + (1/13)*(temperatury[[#This Row],[temperatura]]-24)/2),0)</f>
        <v>41</v>
      </c>
      <c r="F120" s="22">
        <f>ROUNDDOWN(80 *(1 + (1/17)*(temperatury[[#This Row],[temperatura]]-24)/2),0)</f>
        <v>47</v>
      </c>
      <c r="G120" s="22">
        <f>temperatury[[#This Row],[sprzedaż lodów]]*(5+$G$126)</f>
        <v>434</v>
      </c>
      <c r="H120" s="22">
        <f>temperatury[[#This Row],[sprzedarz hotdogów]]*(7+$G$126)</f>
        <v>369</v>
      </c>
      <c r="I120" s="18">
        <f>temperatury[[#This Row],[sprzedaż kukurydzy]]*(6+$G$127)</f>
        <v>282</v>
      </c>
      <c r="J120" s="19">
        <f>temperatury[[#This Row],[zysk z lodów]]+temperatury[[#This Row],[zysk z hotdogów]]+temperatury[[#This Row],[zysk z kukurydzy]]</f>
        <v>1085</v>
      </c>
      <c r="K120" s="8">
        <f>K119+temperatury[[#This Row],[łączny dzienny zysk]]</f>
        <v>233337</v>
      </c>
    </row>
    <row r="121" spans="1:11" x14ac:dyDescent="0.3">
      <c r="A121" s="15">
        <v>44832</v>
      </c>
      <c r="B121" s="16">
        <f>IF(MOD(DAY(temperatury[[#This Row],[data]]),2)= 0,B120,B120-1)</f>
        <v>10</v>
      </c>
      <c r="C121" s="16">
        <f>IF(temperatury[[#This Row],[temperatura]] &gt; 20,C120+1,0)</f>
        <v>0</v>
      </c>
      <c r="D121" s="17">
        <f>ROUNDDOWN(120 *(1 + (2/29)*(temperatury[[#This Row],[temperatura]]-24)/2),0)</f>
        <v>62</v>
      </c>
      <c r="E121" s="17">
        <f>ROUNDDOWN(90 *(1 + (1/13)*(temperatury[[#This Row],[temperatura]]-24)/2),0)</f>
        <v>41</v>
      </c>
      <c r="F121" s="22">
        <f>ROUNDDOWN(80 *(1 + (1/17)*(temperatury[[#This Row],[temperatura]]-24)/2),0)</f>
        <v>47</v>
      </c>
      <c r="G121" s="22">
        <f>temperatury[[#This Row],[sprzedaż lodów]]*(5+$G$126)</f>
        <v>434</v>
      </c>
      <c r="H121" s="22">
        <f>temperatury[[#This Row],[sprzedarz hotdogów]]*(7+$G$126)</f>
        <v>369</v>
      </c>
      <c r="I121" s="18">
        <f>temperatury[[#This Row],[sprzedaż kukurydzy]]*(6+$G$127)</f>
        <v>282</v>
      </c>
      <c r="J121" s="19">
        <f>temperatury[[#This Row],[zysk z lodów]]+temperatury[[#This Row],[zysk z hotdogów]]+temperatury[[#This Row],[zysk z kukurydzy]]</f>
        <v>1085</v>
      </c>
      <c r="K121" s="8">
        <f>K120+temperatury[[#This Row],[łączny dzienny zysk]]</f>
        <v>234422</v>
      </c>
    </row>
    <row r="122" spans="1:11" x14ac:dyDescent="0.3">
      <c r="A122" s="15">
        <v>44833</v>
      </c>
      <c r="B122" s="16">
        <f>IF(MOD(DAY(temperatury[[#This Row],[data]]),2)= 0,B121,B121-1)</f>
        <v>9</v>
      </c>
      <c r="C122" s="16">
        <f>IF(temperatury[[#This Row],[temperatura]] &gt; 20,C121+1,0)</f>
        <v>0</v>
      </c>
      <c r="D122" s="17">
        <f>ROUNDDOWN(120 *(1 + (2/29)*(temperatury[[#This Row],[temperatura]]-24)/2),0)</f>
        <v>57</v>
      </c>
      <c r="E122" s="17">
        <f>ROUNDDOWN(90 *(1 + (1/13)*(temperatury[[#This Row],[temperatura]]-24)/2),0)</f>
        <v>38</v>
      </c>
      <c r="F122" s="22">
        <f>ROUNDDOWN(80 *(1 + (1/17)*(temperatury[[#This Row],[temperatura]]-24)/2),0)</f>
        <v>44</v>
      </c>
      <c r="G122" s="22">
        <f>temperatury[[#This Row],[sprzedaż lodów]]*(5+$G$126)</f>
        <v>399</v>
      </c>
      <c r="H122" s="22">
        <f>temperatury[[#This Row],[sprzedarz hotdogów]]*(7+$G$126)</f>
        <v>342</v>
      </c>
      <c r="I122" s="18">
        <f>temperatury[[#This Row],[sprzedaż kukurydzy]]*(6+$G$127)</f>
        <v>264</v>
      </c>
      <c r="J122" s="19">
        <f>temperatury[[#This Row],[zysk z lodów]]+temperatury[[#This Row],[zysk z hotdogów]]+temperatury[[#This Row],[zysk z kukurydzy]]</f>
        <v>1005</v>
      </c>
      <c r="K122" s="8">
        <f>K121+temperatury[[#This Row],[łączny dzienny zysk]]</f>
        <v>235427</v>
      </c>
    </row>
    <row r="123" spans="1:11" x14ac:dyDescent="0.3">
      <c r="A123" s="15">
        <v>44834</v>
      </c>
      <c r="B123" s="16">
        <f>IF(MOD(DAY(temperatury[[#This Row],[data]]),2)= 0,B122,B122-1)</f>
        <v>9</v>
      </c>
      <c r="C123" s="16">
        <f>IF(temperatury[[#This Row],[temperatura]] &gt; 20,C122+1,0)</f>
        <v>0</v>
      </c>
      <c r="D123" s="17">
        <f>ROUNDDOWN(120 *(1 + (2/29)*(temperatury[[#This Row],[temperatura]]-24)/2),0)</f>
        <v>57</v>
      </c>
      <c r="E123" s="17">
        <f>ROUNDDOWN(90 *(1 + (1/13)*(temperatury[[#This Row],[temperatura]]-24)/2),0)</f>
        <v>38</v>
      </c>
      <c r="F123" s="22">
        <f>ROUNDDOWN(80 *(1 + (1/17)*(temperatury[[#This Row],[temperatura]]-24)/2),0)</f>
        <v>44</v>
      </c>
      <c r="G123" s="22">
        <f>temperatury[[#This Row],[sprzedaż lodów]]*(5+$G$126)</f>
        <v>399</v>
      </c>
      <c r="H123" s="22">
        <f>temperatury[[#This Row],[sprzedarz hotdogów]]*(7+$G$126)</f>
        <v>342</v>
      </c>
      <c r="I123" s="18">
        <f>temperatury[[#This Row],[sprzedaż kukurydzy]]*(6+$G$127)</f>
        <v>264</v>
      </c>
      <c r="J123" s="19">
        <f>temperatury[[#This Row],[zysk z lodów]]+temperatury[[#This Row],[zysk z hotdogów]]+temperatury[[#This Row],[zysk z kukurydzy]]</f>
        <v>1005</v>
      </c>
      <c r="K123" s="8">
        <f>K122+temperatury[[#This Row],[łączny dzienny zysk]]</f>
        <v>236432</v>
      </c>
    </row>
    <row r="126" spans="1:11" x14ac:dyDescent="0.3">
      <c r="F126" s="6" t="s">
        <v>25</v>
      </c>
      <c r="G126" s="6">
        <v>2</v>
      </c>
    </row>
  </sheetData>
  <conditionalFormatting sqref="K1:K1048576">
    <cfRule type="cellIs" dxfId="2" priority="1" operator="greaterThan">
      <formula>45000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4AD2F-A3C6-4933-8ABD-70BB645FF522}">
  <dimension ref="A1:C26"/>
  <sheetViews>
    <sheetView tabSelected="1" topLeftCell="A7" workbookViewId="0">
      <selection activeCell="C29" sqref="C29"/>
    </sheetView>
  </sheetViews>
  <sheetFormatPr defaultRowHeight="14.4" x14ac:dyDescent="0.3"/>
  <cols>
    <col min="1" max="1" width="10.5546875" bestFit="1" customWidth="1"/>
    <col min="2" max="2" width="12" bestFit="1" customWidth="1"/>
    <col min="3" max="3" width="10.5546875" bestFit="1" customWidth="1"/>
  </cols>
  <sheetData>
    <row r="1" spans="1:3" x14ac:dyDescent="0.3">
      <c r="A1" t="s">
        <v>2</v>
      </c>
    </row>
    <row r="2" spans="1:3" x14ac:dyDescent="0.3">
      <c r="A2" t="s">
        <v>8</v>
      </c>
      <c r="B2" s="20">
        <v>44790</v>
      </c>
      <c r="C2" s="20">
        <v>44804</v>
      </c>
    </row>
    <row r="4" spans="1:3" x14ac:dyDescent="0.3">
      <c r="A4" t="s">
        <v>9</v>
      </c>
    </row>
    <row r="21" spans="1:2" x14ac:dyDescent="0.3">
      <c r="A21" t="s">
        <v>18</v>
      </c>
    </row>
    <row r="22" spans="1:2" x14ac:dyDescent="0.3">
      <c r="A22" s="14">
        <v>44739</v>
      </c>
      <c r="B22" s="23">
        <v>45358</v>
      </c>
    </row>
    <row r="24" spans="1:2" x14ac:dyDescent="0.3">
      <c r="A24" t="s">
        <v>24</v>
      </c>
    </row>
    <row r="25" spans="1:2" x14ac:dyDescent="0.3">
      <c r="A25" t="s">
        <v>26</v>
      </c>
      <c r="B25" s="14">
        <v>44827</v>
      </c>
    </row>
    <row r="26" spans="1:2" x14ac:dyDescent="0.3">
      <c r="A26" t="s">
        <v>27</v>
      </c>
      <c r="B26" t="s">
        <v>29</v>
      </c>
    </row>
  </sheetData>
  <conditionalFormatting sqref="B22">
    <cfRule type="cellIs" dxfId="1" priority="1" operator="greaterThan">
      <formula>45000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5 3 5 3 c 9 f - c 4 a 0 - 4 d 2 c - 8 a f c - 2 3 7 2 2 5 e d 6 e 5 c "   x m l n s = " h t t p : / / s c h e m a s . m i c r o s o f t . c o m / D a t a M a s h u p " > A A A A A B 4 E A A B Q S w M E F A A C A A g A G 6 x z V 0 6 b U 9 G m A A A A 9 w A A A B I A H A B D b 2 5 m a W c v U G F j a 2 F n Z S 5 4 b W w g o h g A K K A U A A A A A A A A A A A A A A A A A A A A A A A A A A A A h Y + 9 D o I w H M R f h X S n X z o Y U k q i g 4 s k J i b G t S k V G u G P o c X y b g 4 + k q 8 g R l E 3 h x v u 7 j f c 3 a 8 3 k Q 1 N H V 1 M 5 2 w L K W K Y o s i A b g s L Z Y p 6 f 4 w X K J N i q / R J l S Y a Y X D J 4 I o U V d 6 f E 0 J C C D j M c N u V h F P K y C H f 7 H R l G o U + s P 0 P x x a c V 6 A N k m L / G i M 5 Z n w U m 3 N M B Z l S k V v 4 E n w c / G x / Q r H q a 9 9 3 R h q I 1 0 t B J i v I + 4 R 8 A F B L A w Q U A A I A C A A b r H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6 x z V + 6 V j h o W A Q A A h Q E A A B M A H A B G b 3 J t d W x h c y 9 T Z W N 0 a W 9 u M S 5 t I K I Y A C i g F A A A A A A A A A A A A A A A A A A A A A A A A A A A A G 1 P u 0 7 E Q A z s I + U f V k u T k 5 a I R E B B l C o H 0 h W g Q x e a I x R L Y m B h H 9 G u A 4 R T G n 6 J i h r d f 7 F R e B W 4 s T 2 2 x z M O a h R G k 9 W U k y w M w s D d c Q s N Q V A t W I 6 d 7 U l O J G A Y E B / b d / v x 1 m x f j Q c L 9 x j P T d 0 p 0 B i d C A l x Y T T 6 x k W 0 O K o u H F h X t U Y K V y 3 7 2 t O q p T X 3 / p e r T k d i v r v Q N 8 Y q j v 0 D / 4 L S v T Q l 9 Q v Y J w F 1 9 U d E j M 9 I Z + x y D l I o g W B z m l F G C i M 7 p V 2 e M n K s a 9 M I f Z s n 6 Y F v z z u D s M J e Q v 5 b x m d G w 9 W M T W Z 2 6 F o J 0 N 6 6 I d i 3 1 H s q + b X f K i 3 X b p Q 2 0 Z d 9 C y 7 6 s c 4 2 G z o N E q / A H w J p O M L A y D e e e n y h 8 X A / H k + H Y R Y G Q v / / M / s E U E s B A i 0 A F A A C A A g A G 6 x z V 0 6 b U 9 G m A A A A 9 w A A A B I A A A A A A A A A A A A A A A A A A A A A A E N v b m Z p Z y 9 Q Y W N r Y W d l L n h t b F B L A Q I t A B Q A A g A I A B u s c 1 c P y u m r p A A A A O k A A A A T A A A A A A A A A A A A A A A A A P I A A A B b Q 2 9 u d G V u d F 9 U e X B l c 1 0 u e G 1 s U E s B A i 0 A F A A C A A g A G 6 x z V + 6 V j h o W A Q A A h Q E A A B M A A A A A A A A A A A A A A A A A 4 w E A A E Z v c m 1 1 b G F z L 1 N l Y 3 R p b 2 4 x L m 1 Q S w U G A A A A A A M A A w D C A A A A R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w g A A A A A A A C 1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l c m F 0 d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d G V t c G V y Y X R 1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j A 6 M z I 6 N T Q u N j Q 4 N T Q 0 M F o i I C 8 + P E V u d H J 5 I F R 5 c G U 9 I k Z p b G x D b 2 x 1 b W 5 U e X B l c y I g V m F s d W U 9 I n N D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B l c m F 0 d X J 5 L 1 p t a W V u a W 9 u b y B 0 e X A u e 0 N v b H V t b j E s M H 0 m c X V v d D s s J n F 1 b 3 Q 7 U 2 V j d G l v b j E v d G V t c G V y Y X R 1 c n k v W m 1 p Z W 5 p b 2 5 v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W 1 w Z X J h d H V y e S 9 a b W l l b m l v b m 8 g d H l w L n t D b 2 x 1 b W 4 x L D B 9 J n F 1 b 3 Q 7 L C Z x d W 9 0 O 1 N l Y 3 R p b 2 4 x L 3 R l b X B l c m F 0 d X J 5 L 1 p t a W V u a W 9 u b y B 0 e X A u e 0 N v b H V t b j I s M X 0 m c X V v d D t d L C Z x d W 9 0 O 1 J l b G F 0 a W 9 u c 2 h p c E l u Z m 8 m c X V v d D s 6 W 1 1 9 I i A v P j x F b n R y e S B U e X B l P S J R d W V y e U l E I i B W Y W x 1 Z T 0 i c z g 4 Y W U 5 O G V i L W V h Z j g t N D l i M C 0 5 M D c 0 L W Y 2 N T h j O T k 1 Y m Q 1 Y y I g L z 4 8 L 1 N 0 Y W J s Z U V u d H J p Z X M + P C 9 J d G V t P j x J d G V t P j x J d G V t T G 9 j Y X R p b 2 4 + P E l 0 Z W 1 U e X B l P k Z v c m 1 1 b G E 8 L 0 l 0 Z W 1 U e X B l P j x J d G V t U G F 0 a D 5 T Z W N 0 a W 9 u M S 9 0 Z W 1 w Z X J h d H V y e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e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r 3 i m J Q W P U m P 0 r y h W v i C 5 g A A A A A C A A A A A A A Q Z g A A A A E A A C A A A A B K s 0 R o O F h T y Z 3 r 0 z 5 s g e 8 c E Q J F i 0 S t n A Q R a e r r p e K 8 U Q A A A A A O g A A A A A I A A C A A A A B w d m 7 T H z 7 u B G Z m 9 2 E G M E B C x l G H r u 7 J m Y 3 F n V N G A W 2 Z 5 l A A A A A 3 I o b 1 6 m 1 1 t u k T a B D K 6 N T L e r + R A 9 3 i a r P A L S Y 6 G U x a o c r 3 r a Y 5 y w R b O x D k g 1 Y P C i b 2 8 o k r R W w s I / t c a B O E U d Z I b g k z Z j C i w F 6 P a 1 d w X J q A 6 0 A A A A A n o U F 5 L Z v x x M g f P Q x q r O h X z T S O B C d G G 1 r 0 g o T K u P b q 3 0 6 Z p t N j 6 e P G n X V n C R 0 x c r C v b K S R 5 q 1 f c n S w 7 w P + m J X b < / D a t a M a s h u p > 
</file>

<file path=customXml/itemProps1.xml><?xml version="1.0" encoding="utf-8"?>
<ds:datastoreItem xmlns:ds="http://schemas.openxmlformats.org/officeDocument/2006/customXml" ds:itemID="{D354EE87-50D0-4D3F-9D30-D089EA61CB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zd5.1</vt:lpstr>
      <vt:lpstr>zd5.2</vt:lpstr>
      <vt:lpstr>temperatury</vt:lpstr>
      <vt:lpstr>Odpowiedzi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Woźniak</dc:creator>
  <cp:lastModifiedBy>Hubert Woźniak</cp:lastModifiedBy>
  <dcterms:created xsi:type="dcterms:W3CDTF">2023-11-19T19:17:24Z</dcterms:created>
  <dcterms:modified xsi:type="dcterms:W3CDTF">2023-11-19T20:37:39Z</dcterms:modified>
</cp:coreProperties>
</file>