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Методи обчислень(Рощенюк)\"/>
    </mc:Choice>
  </mc:AlternateContent>
  <xr:revisionPtr revIDLastSave="0" documentId="8_{6FF46BF2-049A-4255-9F61-6D5FC8539FB3}" xr6:coauthVersionLast="40" xr6:coauthVersionMax="40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E37" i="1" l="1"/>
  <c r="E31" i="1"/>
  <c r="E26" i="1"/>
  <c r="E24" i="1"/>
  <c r="E23" i="1"/>
  <c r="E22" i="1"/>
  <c r="E21" i="1"/>
  <c r="E29" i="1"/>
  <c r="E28" i="1"/>
  <c r="E27" i="1"/>
  <c r="D22" i="1"/>
  <c r="D21" i="1"/>
  <c r="O14" i="1"/>
  <c r="O13" i="1"/>
  <c r="N13" i="1"/>
  <c r="N11" i="1"/>
  <c r="N10" i="1"/>
  <c r="J10" i="1"/>
  <c r="L13" i="1"/>
  <c r="L12" i="1"/>
  <c r="L11" i="1"/>
  <c r="L10" i="1"/>
  <c r="O12" i="1"/>
  <c r="O11" i="1"/>
  <c r="O10" i="1"/>
  <c r="J12" i="1"/>
  <c r="J11" i="1"/>
  <c r="D10" i="1"/>
  <c r="C10" i="1"/>
  <c r="B10" i="1"/>
  <c r="G14" i="1" a="1"/>
  <c r="I14" i="1" s="1"/>
  <c r="E10" i="1"/>
  <c r="D31" i="1" s="1"/>
  <c r="D32" i="1" s="1"/>
  <c r="D33" i="1" s="1"/>
  <c r="D34" i="1" s="1"/>
  <c r="D26" i="1" l="1"/>
  <c r="D27" i="1" s="1"/>
  <c r="D28" i="1" s="1"/>
  <c r="D29" i="1" s="1"/>
  <c r="D36" i="1"/>
  <c r="D37" i="1" s="1"/>
  <c r="D38" i="1" s="1"/>
  <c r="D39" i="1" s="1"/>
  <c r="D23" i="1"/>
  <c r="D24" i="1" s="1"/>
  <c r="I15" i="1"/>
  <c r="G16" i="1"/>
  <c r="H16" i="1"/>
  <c r="G15" i="1"/>
  <c r="I16" i="1"/>
  <c r="H15" i="1"/>
  <c r="G14" i="1"/>
  <c r="H14" i="1"/>
  <c r="M11" i="1" l="1" a="1"/>
  <c r="M13" i="1" l="1"/>
  <c r="M11" i="1"/>
  <c r="M12" i="1"/>
  <c r="E39" i="1" l="1"/>
  <c r="N12" i="1"/>
  <c r="E34" i="1" s="1"/>
  <c r="E33" i="1" l="1"/>
  <c r="E38" i="1"/>
  <c r="E32" i="1"/>
  <c r="E36" i="1"/>
</calcChain>
</file>

<file path=xl/sharedStrings.xml><?xml version="1.0" encoding="utf-8"?>
<sst xmlns="http://schemas.openxmlformats.org/spreadsheetml/2006/main" count="27" uniqueCount="22">
  <si>
    <t>Лабораторна робота №4</t>
  </si>
  <si>
    <t>Тема: ІНТЕРПОЛЯЦІЯ КУБІЧНИМИ СПЛАЙНАМИ</t>
  </si>
  <si>
    <t>a</t>
  </si>
  <si>
    <t>b</t>
  </si>
  <si>
    <t>h</t>
  </si>
  <si>
    <t>h1</t>
  </si>
  <si>
    <t>Матриця А</t>
  </si>
  <si>
    <t>B0</t>
  </si>
  <si>
    <t>i</t>
  </si>
  <si>
    <t>x</t>
  </si>
  <si>
    <t>y</t>
  </si>
  <si>
    <t>Варіант 13</t>
  </si>
  <si>
    <r>
      <t>Матриця А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</si>
  <si>
    <t>c</t>
  </si>
  <si>
    <t>d</t>
  </si>
  <si>
    <t>Коефіцієнти сплайнів</t>
  </si>
  <si>
    <t>t</t>
  </si>
  <si>
    <t>Столбец4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</si>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</sst>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26" xfId="0" applyBorder="1"/>
    <xf numFmtId="0" fontId="0" fillId="0" borderId="10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2" fontId="0" fillId="0" borderId="1" xfId="0" applyNumberFormat="1" applyBorder="1"/>
    <xf numFmtId="2" fontId="0" fillId="0" borderId="27" xfId="0" applyNumberFormat="1" applyBorder="1"/>
    <xf numFmtId="0" fontId="1" fillId="0" borderId="14" xfId="0" applyFont="1" applyFill="1" applyBorder="1" applyAlignment="1">
      <alignment horizontal="center"/>
    </xf>
    <xf numFmtId="2" fontId="0" fillId="0" borderId="17" xfId="0" applyNumberFormat="1" applyBorder="1"/>
    <xf numFmtId="2" fontId="0" fillId="0" borderId="7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5" xfId="0" applyNumberFormat="1" applyBorder="1"/>
    <xf numFmtId="164" fontId="0" fillId="0" borderId="6" xfId="0" applyNumberFormat="1" applyBorder="1"/>
    <xf numFmtId="164" fontId="0" fillId="0" borderId="27" xfId="0" applyNumberFormat="1" applyBorder="1"/>
    <xf numFmtId="164" fontId="0" fillId="0" borderId="26" xfId="0" applyNumberFormat="1" applyBorder="1"/>
    <xf numFmtId="2" fontId="0" fillId="0" borderId="9" xfId="0" applyNumberFormat="1" applyBorder="1"/>
    <xf numFmtId="2" fontId="0" fillId="0" borderId="6" xfId="0" applyNumberFormat="1" applyBorder="1"/>
    <xf numFmtId="2" fontId="0" fillId="0" borderId="15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0" fillId="0" borderId="1" xfId="0" applyNumberFormat="1" applyBorder="1"/>
    <xf numFmtId="0" fontId="0" fillId="0" borderId="17" xfId="0" applyNumberFormat="1" applyBorder="1"/>
    <xf numFmtId="0" fontId="0" fillId="0" borderId="31" xfId="0" applyBorder="1"/>
    <xf numFmtId="0" fontId="0" fillId="0" borderId="32" xfId="0" applyNumberFormat="1" applyFill="1" applyBorder="1"/>
    <xf numFmtId="0" fontId="0" fillId="0" borderId="32" xfId="0" applyBorder="1"/>
    <xf numFmtId="0" fontId="1" fillId="0" borderId="3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2" fontId="0" fillId="0" borderId="32" xfId="0" applyNumberFormat="1" applyBorder="1"/>
    <xf numFmtId="2" fontId="0" fillId="0" borderId="35" xfId="0" applyNumberFormat="1" applyBorder="1"/>
    <xf numFmtId="2" fontId="0" fillId="0" borderId="36" xfId="0" applyNumberFormat="1" applyBorder="1"/>
    <xf numFmtId="0" fontId="1" fillId="0" borderId="3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2" fontId="0" fillId="0" borderId="31" xfId="0" applyNumberFormat="1" applyBorder="1"/>
    <xf numFmtId="2" fontId="0" fillId="0" borderId="23" xfId="0" applyNumberFormat="1" applyBorder="1"/>
    <xf numFmtId="0" fontId="1" fillId="0" borderId="3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xVal>
            <c:numRef>
              <c:f>Лист1!$C$13:$C$17</c:f>
              <c:numCache>
                <c:formatCode>0.00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Лист1!$D$13:$D$17</c:f>
              <c:numCache>
                <c:formatCode>General</c:formatCode>
                <c:ptCount val="5"/>
                <c:pt idx="0">
                  <c:v>36</c:v>
                </c:pt>
                <c:pt idx="1">
                  <c:v>-3</c:v>
                </c:pt>
                <c:pt idx="2">
                  <c:v>85</c:v>
                </c:pt>
                <c:pt idx="3">
                  <c:v>16</c:v>
                </c:pt>
                <c:pt idx="4">
                  <c:v>-49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D7-42F8-8A76-08495E3DA9FB}"/>
            </c:ext>
          </c:extLst>
        </c:ser>
        <c:ser>
          <c:idx val="1"/>
          <c:order val="1"/>
          <c:tx>
            <c:v>інтерполяція кубічними сплайнами</c:v>
          </c:tx>
          <c:xVal>
            <c:numRef>
              <c:f>Лист1!$D$20:$D$40</c:f>
              <c:numCache>
                <c:formatCode>0.00</c:formatCode>
                <c:ptCount val="21"/>
                <c:pt idx="0" formatCode="General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 formatCode="General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 formatCode="General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0.65000000000000013</c:v>
                </c:pt>
                <c:pt idx="14">
                  <c:v>0.70000000000000018</c:v>
                </c:pt>
                <c:pt idx="15" formatCode="General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0.90000000000000013</c:v>
                </c:pt>
                <c:pt idx="19">
                  <c:v>0.95000000000000018</c:v>
                </c:pt>
                <c:pt idx="20" formatCode="General">
                  <c:v>1</c:v>
                </c:pt>
              </c:numCache>
            </c:numRef>
          </c:xVal>
          <c:yVal>
            <c:numRef>
              <c:f>Лист1!$E$20:$E$40</c:f>
              <c:numCache>
                <c:formatCode>0.00</c:formatCode>
                <c:ptCount val="21"/>
                <c:pt idx="0" formatCode="General">
                  <c:v>36</c:v>
                </c:pt>
                <c:pt idx="1">
                  <c:v>19.501714285714286</c:v>
                </c:pt>
                <c:pt idx="2">
                  <c:v>5.1780000000000044</c:v>
                </c:pt>
                <c:pt idx="3">
                  <c:v>-4.7965714285714256</c:v>
                </c:pt>
                <c:pt idx="4">
                  <c:v>-8.2474285714285642</c:v>
                </c:pt>
                <c:pt idx="5" formatCode="General">
                  <c:v>-3</c:v>
                </c:pt>
                <c:pt idx="6" formatCode="General">
                  <c:v>11.961714285714287</c:v>
                </c:pt>
                <c:pt idx="7" formatCode="General">
                  <c:v>33.019428571428577</c:v>
                </c:pt>
                <c:pt idx="8" formatCode="General">
                  <c:v>55.39628571428571</c:v>
                </c:pt>
                <c:pt idx="9" formatCode="General">
                  <c:v>74.315428571428569</c:v>
                </c:pt>
                <c:pt idx="10" formatCode="General">
                  <c:v>85</c:v>
                </c:pt>
                <c:pt idx="11" formatCode="General">
                  <c:v>84.019428571428577</c:v>
                </c:pt>
                <c:pt idx="12" formatCode="General">
                  <c:v>73.328285714285713</c:v>
                </c:pt>
                <c:pt idx="13" formatCode="General">
                  <c:v>56.227428571428575</c:v>
                </c:pt>
                <c:pt idx="14" formatCode="General">
                  <c:v>36.017714285714277</c:v>
                </c:pt>
                <c:pt idx="15" formatCode="General">
                  <c:v>16</c:v>
                </c:pt>
                <c:pt idx="16" formatCode="General">
                  <c:v>-1.1914285714285739</c:v>
                </c:pt>
                <c:pt idx="17" formatCode="General">
                  <c:v>-15.588571428571431</c:v>
                </c:pt>
                <c:pt idx="18" formatCode="General">
                  <c:v>-27.89</c:v>
                </c:pt>
                <c:pt idx="19" formatCode="General">
                  <c:v>-38.794285714285721</c:v>
                </c:pt>
                <c:pt idx="20" formatCode="General">
                  <c:v>-49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D7-42F8-8A76-08495E3DA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28224"/>
        <c:axId val="83050496"/>
      </c:scatterChart>
      <c:valAx>
        <c:axId val="830282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83050496"/>
        <c:crosses val="autoZero"/>
        <c:crossBetween val="midCat"/>
      </c:valAx>
      <c:valAx>
        <c:axId val="8305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028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2242</xdr:colOff>
      <xdr:row>19</xdr:row>
      <xdr:rowOff>4482</xdr:rowOff>
    </xdr:from>
    <xdr:to>
      <xdr:col>13</xdr:col>
      <xdr:colOff>307042</xdr:colOff>
      <xdr:row>34</xdr:row>
      <xdr:rowOff>4482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0.55049</cdr:x>
      <cdr:y>0.05167</cdr:y>
    </cdr:from>
    <cdr:to>
      <cdr:x>0.75049</cdr:x>
      <cdr:y>0.39167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16840" y="1389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A5" zoomScale="115" zoomScaleNormal="115" workbookViewId="0">
      <selection activeCell="E41" sqref="E41"/>
    </sheetView>
  </sheetViews>
  <sheetFormatPr defaultRowHeight="15" x14ac:dyDescent="0.25"/>
  <cols>
    <col min="17" max="17" width="10.28515625" bestFit="1" customWidth="1"/>
    <col min="18" max="20" width="11.5703125" customWidth="1"/>
  </cols>
  <sheetData>
    <row r="1" spans="1:17" x14ac:dyDescent="0.25">
      <c r="A1" s="67" t="s">
        <v>0</v>
      </c>
      <c r="B1" s="67"/>
      <c r="C1" s="67"/>
      <c r="D1" s="67"/>
    </row>
    <row r="3" spans="1:17" ht="14.45" customHeight="1" x14ac:dyDescent="0.25">
      <c r="A3" s="68" t="s">
        <v>1</v>
      </c>
      <c r="B3" s="68"/>
      <c r="C3" s="68"/>
      <c r="D3" s="68"/>
    </row>
    <row r="4" spans="1:17" x14ac:dyDescent="0.25">
      <c r="A4" s="68"/>
      <c r="B4" s="68"/>
      <c r="C4" s="68"/>
      <c r="D4" s="68"/>
    </row>
    <row r="5" spans="1:17" x14ac:dyDescent="0.25">
      <c r="A5" s="68"/>
      <c r="B5" s="68"/>
      <c r="C5" s="68"/>
      <c r="D5" s="68"/>
    </row>
    <row r="6" spans="1:17" x14ac:dyDescent="0.25">
      <c r="A6" s="1"/>
      <c r="B6" s="1"/>
      <c r="C6" s="1"/>
      <c r="D6" s="1"/>
    </row>
    <row r="7" spans="1:17" ht="15.75" thickBot="1" x14ac:dyDescent="0.3">
      <c r="A7" s="67" t="s">
        <v>11</v>
      </c>
      <c r="B7" s="67"/>
    </row>
    <row r="8" spans="1:17" ht="15.75" thickBot="1" x14ac:dyDescent="0.3">
      <c r="L8" s="60" t="s">
        <v>15</v>
      </c>
      <c r="M8" s="61"/>
      <c r="N8" s="61"/>
      <c r="O8" s="62"/>
    </row>
    <row r="9" spans="1:17" ht="15.75" thickBot="1" x14ac:dyDescent="0.3">
      <c r="B9" s="49" t="s">
        <v>2</v>
      </c>
      <c r="C9" s="50" t="s">
        <v>3</v>
      </c>
      <c r="D9" s="50" t="s">
        <v>4</v>
      </c>
      <c r="E9" s="51" t="s">
        <v>5</v>
      </c>
      <c r="F9" s="4"/>
      <c r="G9" s="63" t="s">
        <v>6</v>
      </c>
      <c r="H9" s="64"/>
      <c r="I9" s="65"/>
      <c r="J9" s="27" t="s">
        <v>7</v>
      </c>
      <c r="L9" s="49" t="s">
        <v>2</v>
      </c>
      <c r="M9" s="50" t="s">
        <v>3</v>
      </c>
      <c r="N9" s="50" t="s">
        <v>13</v>
      </c>
      <c r="O9" s="51" t="s">
        <v>14</v>
      </c>
    </row>
    <row r="10" spans="1:17" ht="15.75" thickBot="1" x14ac:dyDescent="0.3">
      <c r="B10" s="53">
        <f>C13</f>
        <v>0</v>
      </c>
      <c r="C10" s="54">
        <f>C17</f>
        <v>1</v>
      </c>
      <c r="D10" s="54">
        <f>(C10-B10)/4</f>
        <v>0.25</v>
      </c>
      <c r="E10" s="29">
        <f>(C17-C13)/(5*B17)</f>
        <v>0.05</v>
      </c>
      <c r="F10" s="13"/>
      <c r="G10" s="4">
        <v>4</v>
      </c>
      <c r="H10" s="5">
        <v>1</v>
      </c>
      <c r="I10" s="5">
        <v>0</v>
      </c>
      <c r="J10" s="6">
        <f>3*(D15-2*D14+D13)</f>
        <v>381</v>
      </c>
      <c r="L10" s="58">
        <f>1/3*(M11-M10)</f>
        <v>45.303571428571423</v>
      </c>
      <c r="M10" s="52">
        <v>0</v>
      </c>
      <c r="N10" s="52">
        <f>O11-O10-L10-M10</f>
        <v>-84.303571428571416</v>
      </c>
      <c r="O10" s="59">
        <f>D13</f>
        <v>36</v>
      </c>
    </row>
    <row r="11" spans="1:17" ht="15.75" thickBot="1" x14ac:dyDescent="0.3">
      <c r="B11" s="23"/>
      <c r="C11" s="24"/>
      <c r="D11" s="24"/>
      <c r="E11" s="21"/>
      <c r="F11" s="8"/>
      <c r="G11" s="7">
        <v>1</v>
      </c>
      <c r="H11" s="2">
        <v>4</v>
      </c>
      <c r="I11" s="2">
        <v>1</v>
      </c>
      <c r="J11" s="8">
        <f>3*(D16-2*D15+D14)</f>
        <v>-471</v>
      </c>
      <c r="L11" s="39">
        <f>1/3*(M12-M11)</f>
        <v>-99.517857142857139</v>
      </c>
      <c r="M11" s="25">
        <f t="array" ref="M11:M13">MMULT(G14:I16,J10:J12)</f>
        <v>135.91071428571428</v>
      </c>
      <c r="N11" s="25">
        <f>O12-O11-L11-M11</f>
        <v>51.607142857142861</v>
      </c>
      <c r="O11" s="41">
        <f>D14</f>
        <v>-3</v>
      </c>
    </row>
    <row r="12" spans="1:17" ht="15.75" thickBot="1" x14ac:dyDescent="0.3">
      <c r="B12" s="49" t="s">
        <v>8</v>
      </c>
      <c r="C12" s="50" t="s">
        <v>9</v>
      </c>
      <c r="D12" s="51" t="s">
        <v>10</v>
      </c>
      <c r="E12" s="14"/>
      <c r="F12" s="8"/>
      <c r="G12" s="9">
        <v>0</v>
      </c>
      <c r="H12" s="10">
        <v>1</v>
      </c>
      <c r="I12" s="10">
        <v>4</v>
      </c>
      <c r="J12" s="11">
        <f>3*(D17-2*D16+D15)</f>
        <v>12</v>
      </c>
      <c r="L12" s="39">
        <f>1/3*(M13-M12)</f>
        <v>68.767857142857139</v>
      </c>
      <c r="M12" s="25">
        <v>-162.64285714285714</v>
      </c>
      <c r="N12" s="25">
        <f>O13-O12-L12-M12</f>
        <v>24.875</v>
      </c>
      <c r="O12" s="41">
        <f>D15</f>
        <v>85</v>
      </c>
      <c r="Q12" s="69"/>
    </row>
    <row r="13" spans="1:17" ht="18" thickBot="1" x14ac:dyDescent="0.3">
      <c r="B13" s="46">
        <v>0</v>
      </c>
      <c r="C13" s="52">
        <v>0</v>
      </c>
      <c r="D13" s="15">
        <v>36</v>
      </c>
      <c r="E13" s="14"/>
      <c r="F13" s="2"/>
      <c r="G13" s="66" t="s">
        <v>12</v>
      </c>
      <c r="H13" s="66"/>
      <c r="I13" s="66"/>
      <c r="J13" s="6"/>
      <c r="L13" s="39">
        <f>1/3*(M14-M13)</f>
        <v>-14.553571428571427</v>
      </c>
      <c r="M13" s="25">
        <v>43.660714285714285</v>
      </c>
      <c r="N13" s="25">
        <f>D17-O13-L13-M13</f>
        <v>-94.107142857142861</v>
      </c>
      <c r="O13" s="41">
        <f>D16</f>
        <v>16</v>
      </c>
      <c r="Q13" s="69"/>
    </row>
    <row r="14" spans="1:17" ht="15.75" thickBot="1" x14ac:dyDescent="0.3">
      <c r="B14" s="7">
        <v>1</v>
      </c>
      <c r="C14" s="25">
        <v>0.25</v>
      </c>
      <c r="D14" s="8">
        <v>-3</v>
      </c>
      <c r="E14" s="14"/>
      <c r="F14" s="15"/>
      <c r="G14" s="30">
        <f t="array" ref="G14:I16">MINVERSE(G10:I12)</f>
        <v>0.26785714285714285</v>
      </c>
      <c r="H14" s="31">
        <v>-7.1428571428571425E-2</v>
      </c>
      <c r="I14" s="32">
        <v>1.7857142857142856E-2</v>
      </c>
      <c r="J14" s="12"/>
      <c r="L14" s="40"/>
      <c r="M14" s="28">
        <v>0</v>
      </c>
      <c r="N14" s="10"/>
      <c r="O14" s="41">
        <f>D17</f>
        <v>-49</v>
      </c>
    </row>
    <row r="15" spans="1:17" x14ac:dyDescent="0.25">
      <c r="B15" s="7">
        <v>2</v>
      </c>
      <c r="C15" s="25">
        <v>0.5</v>
      </c>
      <c r="D15" s="8">
        <v>85</v>
      </c>
      <c r="E15" s="14"/>
      <c r="F15" s="8"/>
      <c r="G15" s="33">
        <v>-7.1428571428571425E-2</v>
      </c>
      <c r="H15" s="34">
        <v>0.2857142857142857</v>
      </c>
      <c r="I15" s="35">
        <v>-7.1428571428571425E-2</v>
      </c>
      <c r="J15" s="13"/>
    </row>
    <row r="16" spans="1:17" ht="15.75" thickBot="1" x14ac:dyDescent="0.3">
      <c r="B16" s="7">
        <v>3</v>
      </c>
      <c r="C16" s="25">
        <v>0.75</v>
      </c>
      <c r="D16" s="8">
        <v>16</v>
      </c>
      <c r="E16" s="14"/>
      <c r="F16" s="16"/>
      <c r="G16" s="36">
        <v>1.7857142857142856E-2</v>
      </c>
      <c r="H16" s="37">
        <v>-7.1428571428571425E-2</v>
      </c>
      <c r="I16" s="38">
        <v>0.26785714285714285</v>
      </c>
      <c r="J16" s="13"/>
    </row>
    <row r="17" spans="2:10" ht="15.75" thickBot="1" x14ac:dyDescent="0.3">
      <c r="B17" s="3">
        <v>4</v>
      </c>
      <c r="C17" s="26">
        <v>1</v>
      </c>
      <c r="D17" s="20">
        <v>-49</v>
      </c>
      <c r="E17" s="22"/>
      <c r="F17" s="17"/>
      <c r="G17" s="18"/>
      <c r="H17" s="18"/>
      <c r="I17" s="19"/>
      <c r="J17" s="11"/>
    </row>
    <row r="18" spans="2:10" ht="15.75" thickBot="1" x14ac:dyDescent="0.3"/>
    <row r="19" spans="2:10" ht="15.75" thickBot="1" x14ac:dyDescent="0.3">
      <c r="B19" s="55" t="s">
        <v>8</v>
      </c>
      <c r="C19" s="56" t="s">
        <v>16</v>
      </c>
      <c r="D19" s="56" t="s">
        <v>9</v>
      </c>
      <c r="E19" s="57" t="s">
        <v>10</v>
      </c>
    </row>
    <row r="20" spans="2:10" x14ac:dyDescent="0.25">
      <c r="B20" s="46">
        <v>0</v>
      </c>
      <c r="C20" s="47">
        <v>0</v>
      </c>
      <c r="D20" s="48">
        <v>0</v>
      </c>
      <c r="E20" s="15">
        <v>36</v>
      </c>
    </row>
    <row r="21" spans="2:10" x14ac:dyDescent="0.25">
      <c r="B21" s="7"/>
      <c r="C21" s="44">
        <v>0.2</v>
      </c>
      <c r="D21" s="25">
        <f>D20+$E$10</f>
        <v>0.05</v>
      </c>
      <c r="E21" s="41">
        <f>L10*C21*C21*C21+M10*C21*C21+N10*C21+O10</f>
        <v>19.501714285714286</v>
      </c>
    </row>
    <row r="22" spans="2:10" x14ac:dyDescent="0.25">
      <c r="B22" s="7"/>
      <c r="C22" s="43">
        <v>0.4</v>
      </c>
      <c r="D22" s="52">
        <f>D21+$E$10</f>
        <v>0.1</v>
      </c>
      <c r="E22" s="41">
        <f>L10*C22*C22*C22+M10*C22*C22+N10*C22+O10</f>
        <v>5.1780000000000044</v>
      </c>
    </row>
    <row r="23" spans="2:10" x14ac:dyDescent="0.25">
      <c r="B23" s="7"/>
      <c r="C23" s="44">
        <v>0.6</v>
      </c>
      <c r="D23" s="52">
        <f>D22+$E$10</f>
        <v>0.15000000000000002</v>
      </c>
      <c r="E23" s="41">
        <f>L10*C23*C23*C23+M10*C23*C23+N10*C23+O10</f>
        <v>-4.7965714285714256</v>
      </c>
    </row>
    <row r="24" spans="2:10" x14ac:dyDescent="0.25">
      <c r="B24" s="7"/>
      <c r="C24" s="43">
        <v>0.8</v>
      </c>
      <c r="D24" s="52">
        <f>D23+$E$10</f>
        <v>0.2</v>
      </c>
      <c r="E24" s="41">
        <f>L10*C24*C24*C24+M10*C24*C24+N10*C24+O10</f>
        <v>-8.2474285714285642</v>
      </c>
    </row>
    <row r="25" spans="2:10" x14ac:dyDescent="0.25">
      <c r="B25" s="7">
        <v>1</v>
      </c>
      <c r="C25" s="43">
        <v>0</v>
      </c>
      <c r="D25" s="2">
        <v>0.25</v>
      </c>
      <c r="E25" s="8">
        <v>-3</v>
      </c>
    </row>
    <row r="26" spans="2:10" x14ac:dyDescent="0.25">
      <c r="B26" s="7"/>
      <c r="C26" s="44">
        <v>0.2</v>
      </c>
      <c r="D26" s="25">
        <f>D25+$E$10</f>
        <v>0.3</v>
      </c>
      <c r="E26" s="8">
        <f>$L$11*C26*C26*C26+$M$11*C26*C26+$N$11*C26+$O$11</f>
        <v>11.961714285714287</v>
      </c>
    </row>
    <row r="27" spans="2:10" x14ac:dyDescent="0.25">
      <c r="B27" s="7"/>
      <c r="C27" s="43">
        <v>0.4</v>
      </c>
      <c r="D27" s="25">
        <f t="shared" ref="D27:D29" si="0">D26+$E$10</f>
        <v>0.35</v>
      </c>
      <c r="E27" s="8">
        <f>$L$11*C27*C27*C27+$M$11*C27*C27+$N$11*C27+$O$11</f>
        <v>33.019428571428577</v>
      </c>
    </row>
    <row r="28" spans="2:10" x14ac:dyDescent="0.25">
      <c r="B28" s="7"/>
      <c r="C28" s="44">
        <v>0.6</v>
      </c>
      <c r="D28" s="25">
        <f t="shared" si="0"/>
        <v>0.39999999999999997</v>
      </c>
      <c r="E28" s="8">
        <f>$L$11*C28*C28*C28+$M$11*C28*C28+$N$11*C28+$O$11</f>
        <v>55.39628571428571</v>
      </c>
    </row>
    <row r="29" spans="2:10" x14ac:dyDescent="0.25">
      <c r="B29" s="7"/>
      <c r="C29" s="43">
        <v>0.8</v>
      </c>
      <c r="D29" s="25">
        <f t="shared" si="0"/>
        <v>0.44999999999999996</v>
      </c>
      <c r="E29" s="8">
        <f>$L$11*C29*C29*C29+$M$11*C29*C29+$N$11*C29+$O$11</f>
        <v>74.315428571428569</v>
      </c>
    </row>
    <row r="30" spans="2:10" x14ac:dyDescent="0.25">
      <c r="B30" s="7">
        <v>2</v>
      </c>
      <c r="C30" s="43">
        <v>0</v>
      </c>
      <c r="D30" s="2">
        <v>0.5</v>
      </c>
      <c r="E30" s="8">
        <v>85</v>
      </c>
    </row>
    <row r="31" spans="2:10" x14ac:dyDescent="0.25">
      <c r="B31" s="7"/>
      <c r="C31" s="44">
        <v>0.2</v>
      </c>
      <c r="D31" s="25">
        <f>D30+$E$10</f>
        <v>0.55000000000000004</v>
      </c>
      <c r="E31" s="8">
        <f>$L$12*C31*C31*C31+$M$12*C31*C31+$N$12*C31+$O$12</f>
        <v>84.019428571428577</v>
      </c>
    </row>
    <row r="32" spans="2:10" x14ac:dyDescent="0.25">
      <c r="B32" s="7"/>
      <c r="C32" s="43">
        <v>0.4</v>
      </c>
      <c r="D32" s="25">
        <f t="shared" ref="D32:D34" si="1">D31+$E$10</f>
        <v>0.60000000000000009</v>
      </c>
      <c r="E32" s="8">
        <f t="shared" ref="E32:E34" si="2">$L$12*C32*C32*C32+$M$12*C32*C32+$N$12*C32+$O$12</f>
        <v>73.328285714285713</v>
      </c>
    </row>
    <row r="33" spans="2:5" x14ac:dyDescent="0.25">
      <c r="B33" s="7"/>
      <c r="C33" s="44">
        <v>0.6</v>
      </c>
      <c r="D33" s="25">
        <f t="shared" si="1"/>
        <v>0.65000000000000013</v>
      </c>
      <c r="E33" s="8">
        <f t="shared" si="2"/>
        <v>56.227428571428575</v>
      </c>
    </row>
    <row r="34" spans="2:5" x14ac:dyDescent="0.25">
      <c r="B34" s="7"/>
      <c r="C34" s="43">
        <v>0.8</v>
      </c>
      <c r="D34" s="25">
        <f t="shared" si="1"/>
        <v>0.70000000000000018</v>
      </c>
      <c r="E34" s="8">
        <f t="shared" si="2"/>
        <v>36.017714285714277</v>
      </c>
    </row>
    <row r="35" spans="2:5" x14ac:dyDescent="0.25">
      <c r="B35" s="7">
        <v>3</v>
      </c>
      <c r="C35" s="43">
        <v>0</v>
      </c>
      <c r="D35" s="2">
        <v>0.75</v>
      </c>
      <c r="E35" s="8">
        <v>16</v>
      </c>
    </row>
    <row r="36" spans="2:5" x14ac:dyDescent="0.25">
      <c r="B36" s="7"/>
      <c r="C36" s="44">
        <v>0.2</v>
      </c>
      <c r="D36" s="25">
        <f>D35+$E$10</f>
        <v>0.8</v>
      </c>
      <c r="E36" s="8">
        <f>$L$13*C36*C36*C36+$M$13*C36*C36+$N$13*C36+$O$13</f>
        <v>-1.1914285714285739</v>
      </c>
    </row>
    <row r="37" spans="2:5" x14ac:dyDescent="0.25">
      <c r="B37" s="7"/>
      <c r="C37" s="43">
        <v>0.4</v>
      </c>
      <c r="D37" s="25">
        <f t="shared" ref="D37:D39" si="3">D36+$E$10</f>
        <v>0.85000000000000009</v>
      </c>
      <c r="E37" s="8">
        <f>$L$13*C37*C37*C37+$M$13*C37*C37+$N$13*C37+$O$13</f>
        <v>-15.588571428571431</v>
      </c>
    </row>
    <row r="38" spans="2:5" x14ac:dyDescent="0.25">
      <c r="B38" s="7"/>
      <c r="C38" s="44">
        <v>0.6</v>
      </c>
      <c r="D38" s="25">
        <f t="shared" si="3"/>
        <v>0.90000000000000013</v>
      </c>
      <c r="E38" s="8">
        <f t="shared" ref="E37:E39" si="4">$L$13*C38*C38*C38+$M$13*C38*C38+$N$13*C38+$O$13</f>
        <v>-27.89</v>
      </c>
    </row>
    <row r="39" spans="2:5" x14ac:dyDescent="0.25">
      <c r="B39" s="7"/>
      <c r="C39" s="43">
        <v>0.8</v>
      </c>
      <c r="D39" s="25">
        <f t="shared" si="3"/>
        <v>0.95000000000000018</v>
      </c>
      <c r="E39" s="8">
        <f t="shared" si="4"/>
        <v>-38.794285714285721</v>
      </c>
    </row>
    <row r="40" spans="2:5" ht="15.75" thickBot="1" x14ac:dyDescent="0.3">
      <c r="B40" s="9">
        <v>4</v>
      </c>
      <c r="C40" s="45">
        <v>1</v>
      </c>
      <c r="D40" s="10">
        <v>1</v>
      </c>
      <c r="E40" s="11">
        <v>-49</v>
      </c>
    </row>
    <row r="41" spans="2:5" x14ac:dyDescent="0.25">
      <c r="C41" s="42"/>
    </row>
    <row r="42" spans="2:5" x14ac:dyDescent="0.25">
      <c r="C42" s="42"/>
    </row>
    <row r="43" spans="2:5" x14ac:dyDescent="0.25">
      <c r="C43" s="42"/>
    </row>
    <row r="44" spans="2:5" x14ac:dyDescent="0.25">
      <c r="C44" s="42"/>
    </row>
  </sheetData>
  <mergeCells count="6">
    <mergeCell ref="L8:O8"/>
    <mergeCell ref="G9:I9"/>
    <mergeCell ref="G13:I13"/>
    <mergeCell ref="A7:B7"/>
    <mergeCell ref="A1:D1"/>
    <mergeCell ref="A3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2021-03-30T09:51:05Z</dcterms:created>
  <dcterms:modified xsi:type="dcterms:W3CDTF">2021-03-31T13:19:16Z</dcterms:modified>
</cp:coreProperties>
</file>