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41DF3A30-85FC-41FB-8663-42CACCAA2C29}" xr6:coauthVersionLast="47" xr6:coauthVersionMax="47" xr10:uidLastSave="{00000000-0000-0000-0000-000000000000}"/>
  <bookViews>
    <workbookView xWindow="-120" yWindow="-120" windowWidth="29040" windowHeight="15720" xr2:uid="{26D4546B-D2A1-4444-8EAF-A6228F96F0C1}"/>
  </bookViews>
  <sheets>
    <sheet name="Customer Center Report " sheetId="10" r:id="rId1"/>
    <sheet name="Pivots" sheetId="5" r:id="rId2"/>
    <sheet name="Data" sheetId="2" r:id="rId3"/>
    <sheet name="Assets" sheetId="4" r:id="rId4"/>
  </sheets>
  <definedNames>
    <definedName name="_xlnm._FilterDatabase" localSheetId="2" hidden="1">Data!$B$3:$H$1003</definedName>
    <definedName name="_xlcn.WorksheetConnection_sampledataexcelportfolioproject1.xlsxcalls1" hidden="1">calls[]</definedName>
    <definedName name="_xlcn.WorksheetConnection_sampledataexcelportfolioproject1.xlsxcustomers1" hidden="1">customers[]</definedName>
    <definedName name="Slicer_Representative1">#N/A</definedName>
  </definedNames>
  <calcPr calcId="191029"/>
  <pivotCaches>
    <pivotCache cacheId="0" r:id="rId5"/>
    <pivotCache cacheId="1" r:id="rId6"/>
    <pivotCache cacheId="2" r:id="rId7"/>
    <pivotCache cacheId="590" r:id="rId8"/>
    <pivotCache cacheId="1043" r:id="rId9"/>
    <pivotCache cacheId="1046" r:id="rId10"/>
    <pivotCache cacheId="1049" r:id="rId11"/>
    <pivotCache cacheId="1052" r:id="rId12"/>
    <pivotCache cacheId="1055" r:id="rId13"/>
    <pivotCache cacheId="1058" r:id="rId14"/>
  </pivotCaches>
  <extLst>
    <ext xmlns:x14="http://schemas.microsoft.com/office/spreadsheetml/2009/9/main" uri="{876F7934-8845-4945-9796-88D515C7AA90}">
      <x14:pivotCaches>
        <pivotCache cacheId="11"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 (1).xlsx!customers"/>
          <x15:modelTable id="calls" name="calls" connection="WorksheetConnection_sample-data-excel-portfolio-project (1).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5" i="5" l="1" a="1"/>
  <c r="E105" i="5" s="1"/>
  <c r="J37" i="5"/>
  <c r="F40" i="5" a="1"/>
  <c r="F40" i="5" s="1"/>
  <c r="T78" i="5" a="1"/>
  <c r="T78" i="5" s="1"/>
  <c r="S79" i="5" a="1"/>
  <c r="S79" i="5" s="1"/>
  <c r="J80" i="5" a="1"/>
  <c r="J80" i="5"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44" i="5" l="1"/>
  <c r="J43" i="5"/>
  <c r="J42" i="5"/>
  <c r="J41" i="5"/>
  <c r="I44" i="5"/>
  <c r="I43" i="5"/>
  <c r="I42" i="5"/>
  <c r="I41" i="5"/>
  <c r="I40" i="5"/>
  <c r="J40"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5D2FD6-B146-473C-884F-5695AADCD0E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D35B755-CF8D-434C-93BF-E8E3CC011E1F}" name="WorksheetConnection_sample-data-excel-portfolio-project (1).xlsx!calls" type="102" refreshedVersion="8" minRefreshableVersion="5">
    <extLst>
      <ext xmlns:x15="http://schemas.microsoft.com/office/spreadsheetml/2010/11/main" uri="{DE250136-89BD-433C-8126-D09CA5730AF9}">
        <x15:connection id="calls" autoDelete="1">
          <x15:rangePr sourceName="_xlcn.WorksheetConnection_sampledataexcelportfolioproject1.xlsxcalls1"/>
        </x15:connection>
      </ext>
    </extLst>
  </connection>
  <connection id="3" xr16:uid="{0AFF9F9D-B68A-4443-8329-455557226AB4}" name="WorksheetConnection_sample-data-excel-portfolio-project (1).xlsx!customers" type="102" refreshedVersion="8" minRefreshableVersion="5">
    <extLst>
      <ext xmlns:x15="http://schemas.microsoft.com/office/spreadsheetml/2010/11/main" uri="{DE250136-89BD-433C-8126-D09CA5730AF9}">
        <x15:connection id="customers">
          <x15:rangePr sourceName="_xlcn.WorksheetConnection_sampledataexcelportfolioproject1.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3">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 name="XLMDX" minSupportedVersion="120000" copy="1" pasteAll="1" pasteValues="1" merge="1" splitFirst="1" rowColShift="1" clearFormats="1" clearComments="1" assign="1" coerce="1"/>
  </metadataTypes>
  <metadataStrings count="2">
    <s v="ThisWorkbookDataModel"/>
    <s v="{[customers].[City].[All]}"/>
  </metadataStrings>
  <mdxMetadata count="1">
    <mdx n="0" f="s">
      <ms ns="1" c="0"/>
    </mdx>
  </mdxMetadata>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6">
    <bk>
      <rc t="3" v="0"/>
    </bk>
    <bk>
      <rc t="2" v="0"/>
    </bk>
    <bk>
      <rc t="2" v="1"/>
    </bk>
    <bk>
      <rc t="2" v="2"/>
    </bk>
    <bk>
      <rc t="2" v="3"/>
    </bk>
    <bk>
      <rc t="2" v="4"/>
    </bk>
  </valueMetadata>
</metadata>
</file>

<file path=xl/sharedStrings.xml><?xml version="1.0" encoding="utf-8"?>
<sst xmlns="http://schemas.openxmlformats.org/spreadsheetml/2006/main" count="3174" uniqueCount="1080">
  <si>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</si>
  <si>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</si>
  <si>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</si>
  <si>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</si>
  <si>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</si>
  <si>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</si>
  <si>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</si>
  <si>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</si>
  <si>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</si>
  <si>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</si>
  <si>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</si>
  <si>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</si>
  <si>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</si>
  <si>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</si>
  <si>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</si>
  <si>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</si>
  <si>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</si>
  <si>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</si>
  <si>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</si>
  <si>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</si>
  <si>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</si>
  <si>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</si>
  <si>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</si>
  <si>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</si>
  <si>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</si>
  <si>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</si>
  <si>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</si>
  <si>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</si>
  <si>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</si>
  <si>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</si>
  <si>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</si>
  <si>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</si>
  <si>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</si>
  <si>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</si>
  <si>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</si>
  <si>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</si>
  <si>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</si>
  <si>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</si>
  <si>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</si>
  <si>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</si>
  <si>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</si>
  <si>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</si>
  <si>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</si>
  <si>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</si>
  <si>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</si>
  <si>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</si>
  <si>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</si>
  <si>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</si>
  <si>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</si>
  <si>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</si>
  <si>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</si>
  <si>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</si>
  <si>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</si>
  <si>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</si>
  <si>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</si>
  <si>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</si>
  <si>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</si>
  <si>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</si>
  <si>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</si>
  <si>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</si>
  <si>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</si>
  <si>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</si>
  <si>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</si>
  <si>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</si>
  <si>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</si>
  <si>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</si>
  <si>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</si>
  <si>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</si>
  <si>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</si>
  <si>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</si>
  <si>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</si>
  <si>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</si>
  <si>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</si>
  <si>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</si>
  <si>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</si>
  <si>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</si>
  <si>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</si>
  <si>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</si>
  <si>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</si>
  <si>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</si>
  <si>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</si>
  <si>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</si>
  <si>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</si>
  <si>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</si>
  <si>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</si>
  <si>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</si>
  <si>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</si>
  <si>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</si>
  <si>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</si>
  <si>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</si>
  <si>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</si>
  <si>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</si>
  <si>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</si>
  <si>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</si>
  <si>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</si>
  <si>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</si>
  <si>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</si>
  <si>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</si>
  <si>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</si>
  <si>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</si>
  <si>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</si>
  <si>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</si>
  <si>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</si>
  <si>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</si>
  <si>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</si>
  <si>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</si>
  <si>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</si>
  <si>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</si>
  <si>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</si>
  <si>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</si>
  <si>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</si>
  <si>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</si>
  <si>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</si>
  <si>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</si>
  <si>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</si>
  <si>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</si>
  <si>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</si>
  <si>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</si>
  <si>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</si>
  <si>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</si>
  <si>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</si>
  <si>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</si>
  <si>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</si>
  <si>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</si>
  <si>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</si>
  <si>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</si>
  <si>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</si>
  <si>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</si>
  <si>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</si>
  <si>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</si>
  <si>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</si>
  <si>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</si>
  <si>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</si>
  <si>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</si>
  <si>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</si>
  <si>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</si>
  <si>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</si>
  <si>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</si>
  <si>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</si>
  <si>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</si>
  <si>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</si>
  <si>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</si>
  <si>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</si>
  <si>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</si>
  <si>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</si>
  <si>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</si>
  <si>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</si>
  <si>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</si>
  <si>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</si>
  <si>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</si>
  <si>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</si>
  <si>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</si>
  <si>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</si>
  <si>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</si>
  <si>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</si>
  <si>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</si>
  <si>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</si>
  <si>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</si>
  <si>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</si>
  <si>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</si>
  <si>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</si>
  <si>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</si>
  <si>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</si>
  <si>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</si>
  <si>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</si>
  <si>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</si>
  <si>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</si>
  <si>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</si>
  <si>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</si>
  <si>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</si>
  <si>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</si>
  <si>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</si>
  <si>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</si>
  <si>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</si>
  <si>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</si>
  <si>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</si>
  <si>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</si>
  <si>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</si>
  <si>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</si>
  <si>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</si>
  <si>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</si>
  <si>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</si>
  <si>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</si>
  <si>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</si>
  <si>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</si>
  <si>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</si>
  <si>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</si>
  <si>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</si>
  <si>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</si>
  <si>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</si>
  <si>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</si>
  <si>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</si>
  <si>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</si>
  <si>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</si>
  <si>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</si>
  <si>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</si>
  <si>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</si>
  <si>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</si>
  <si>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</si>
  <si>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</si>
  <si>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</si>
  <si>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</si>
  <si>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</si>
  <si>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</si>
  <si>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</si>
  <si>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</si>
  <si>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</si>
  <si>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</si>
  <si>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</si>
  <si>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</si>
  <si>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</si>
  <si>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</si>
  <si>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</si>
  <si>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</si>
  <si>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</si>
  <si>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</si>
  <si>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</si>
  <si>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</si>
  <si>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</si>
  <si>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</si>
  <si>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</si>
  <si>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</si>
  <si>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</si>
  <si>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</si>
  <si>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</si>
  <si>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</si>
  <si>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</si>
  <si>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</si>
  <si>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</si>
  <si>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</si>
  <si>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</si>
  <si>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</si>
  <si>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</si>
  <si>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</si>
  <si>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</si>
  <si>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</si>
  <si>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</si>
  <si>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</si>
  <si>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</si>
  <si>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</si>
  <si>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</si>
  <si>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</si>
  <si>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</si>
  <si>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</si>
  <si>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</si>
  <si>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</si>
  <si>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</si>
  <si>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</si>
  <si>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</si>
  <si>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</si>
  <si>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</si>
  <si>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</si>
  <si>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</si>
  <si>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</si>
  <si>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</si>
  <si>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</si>
  <si>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</si>
  <si>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</si>
  <si>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</si>
  <si>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</si>
  <si>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</si>
  <si>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</si>
  <si>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</si>
  <si>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</si>
  <si>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</si>
  <si>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</si>
  <si>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</si>
  <si>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</si>
  <si>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</si>
  <si>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</si>
  <si>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</si>
  <si>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</si>
  <si>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</si>
  <si>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</si>
  <si>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</si>
  <si>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</si>
  <si>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</si>
  <si>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</si>
  <si>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</si>
  <si>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</si>
  <si>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</si>
  <si>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</si>
  <si>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</si>
  <si>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</si>
  <si>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</si>
  <si>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</si>
  <si>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</si>
  <si>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</si>
  <si>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</si>
  <si>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</si>
  <si>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</si>
  <si>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</si>
  <si>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</si>
  <si>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</si>
  <si>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</si>
  <si>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</si>
  <si>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</si>
  <si>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</si>
  <si>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</si>
  <si>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</si>
  <si>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</si>
  <si>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</si>
  <si>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</si>
  <si>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</si>
  <si>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</si>
  <si>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</si>
  <si>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</si>
  <si>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</si>
  <si>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</si>
  <si>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</si>
  <si>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</si>
  <si>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</si>
  <si>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</si>
  <si>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</si>
  <si>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</si>
  <si>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</si>
  <si>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</si>
  <si>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</si>
  <si>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</si>
  <si>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</si>
  <si>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</si>
  <si>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</si>
  <si>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</si>
  <si>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</si>
  <si>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</si>
  <si>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</si>
  <si>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</si>
  <si>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</si>
  <si>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</si>
  <si>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</si>
  <si>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</si>
  <si>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</si>
  <si>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</si>
  <si>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</si>
  <si>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</si>
  <si>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</si>
  <si>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</si>
  <si>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</si>
  <si>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</si>
  <si>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</si>
  <si>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</si>
  <si>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</si>
  <si>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</si>
  <si>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</si>
  <si>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</si>
  <si>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</si>
  <si>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</si>
  <si>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</si>
  <si>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</si>
  <si>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</si>
  <si>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</si>
  <si>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</si>
  <si>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</si>
  <si>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</si>
  <si>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</si>
  <si>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</si>
  <si>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</si>
  <si>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</si>
  <si>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</si>
  <si>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</si>
  <si>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</si>
  <si>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</si>
  <si>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</si>
  <si>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</si>
  <si>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</si>
  <si>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</si>
  <si>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</si>
  <si>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</si>
  <si>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</si>
  <si>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</si>
  <si>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</si>
  <si>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</si>
  <si>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</si>
  <si>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</si>
  <si>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</si>
  <si>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</si>
  <si>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</si>
  <si>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</si>
  <si>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</si>
  <si>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</si>
  <si>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</si>
  <si>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</si>
  <si>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</si>
  <si>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</si>
  <si>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</si>
  <si>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</si>
  <si>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</si>
  <si>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</si>
  <si>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</si>
  <si>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</si>
  <si>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</si>
  <si>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</si>
  <si>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</si>
  <si>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</si>
  <si>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</si>
  <si>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</si>
  <si>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</si>
  <si>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</si>
  <si>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</si>
  <si>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</si>
  <si>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</si>
  <si>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</si>
  <si>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</si>
  <si>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</si>
  <si>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</si>
  <si>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</si>
  <si>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</si>
  <si>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</si>
  <si>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</si>
  <si>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</si>
  <si>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</si>
  <si>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</si>
  <si>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</si>
  <si>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</si>
  <si>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</si>
  <si>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</si>
  <si>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</si>
  <si>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</si>
  <si>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</si>
  <si>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</si>
  <si>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</si>
  <si>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</si>
  <si>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</si>
  <si>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</si>
  <si>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</si>
  <si>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</si>
  <si>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</si>
  <si>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</si>
  <si>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</si>
  <si>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</si>
  <si>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</si>
  <si>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</si>
  <si>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</si>
  <si>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</si>
  <si>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</si>
  <si>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</si>
  <si>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</si>
  <si>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</si>
  <si>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</si>
  <si>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</si>
  <si>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</si>
  <si>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</si>
  <si>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</si>
  <si>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</si>
  <si>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</si>
  <si>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</si>
  <si>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</si>
  <si>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</si>
  <si>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</si>
  <si>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</si>
  <si>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</si>
  <si>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</si>
  <si>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</si>
  <si>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</si>
  <si>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</si>
  <si>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</si>
  <si>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</si>
  <si>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</si>
  <si>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</si>
  <si>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</si>
  <si>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</si>
  <si>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</si>
  <si>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</si>
  <si>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</si>
  <si>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</si>
  <si>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</si>
  <si>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</si>
  <si>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</si>
  <si>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</si>
  <si>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</si>
  <si>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</si>
  <si>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</si>
  <si>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</si>
  <si>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</si>
  <si>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</si>
  <si>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</si>
  <si>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</si>
  <si>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</si>
  <si>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</si>
  <si>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</si>
  <si>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</si>
  <si>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</si>
  <si>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</si>
  <si>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</si>
  <si>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</si>
  <si>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</si>
  <si>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</si>
  <si>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</si>
  <si>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</si>
  <si>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</si>
  <si>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</si>
  <si>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</si>
  <si>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</si>
  <si>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</si>
  <si>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</si>
  <si>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</si>
  <si>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</si>
  <si>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</si>
  <si>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</si>
  <si>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</si>
  <si>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</si>
  <si>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</si>
  <si>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</si>
  <si>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</si>
  <si>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</si>
  <si>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</si>
  <si>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</si>
  <si>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</si>
  <si>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</si>
  <si>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</si>
  <si>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</si>
  <si>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</si>
  <si>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</si>
  <si>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</si>
  <si>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</si>
  <si>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</si>
  <si>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</si>
  <si>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</si>
  <si>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</si>
  <si>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</si>
  <si>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</si>
  <si>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</si>
  <si>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</si>
  <si>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</si>
  <si>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</si>
  <si>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</si>
  <si>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</si>
  <si>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</si>
  <si>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</si>
  <si>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</si>
  <si>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</si>
  <si>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</si>
  <si>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</si>
  <si>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</si>
  <si>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</si>
  <si>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</si>
  <si>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</si>
  <si>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</si>
  <si>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</si>
  <si>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</si>
  <si>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</si>
  <si>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</si>
  <si>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</si>
  <si>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</si>
  <si>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</si>
  <si>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</si>
  <si>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</si>
  <si>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</si>
  <si>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</si>
  <si>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</si>
  <si>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</si>
  <si>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</si>
  <si>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</si>
  <si>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</si>
  <si>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</si>
  <si>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</si>
  <si>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</si>
  <si>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</si>
  <si>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</si>
  <si>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</si>
  <si>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</si>
  <si>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</si>
  <si>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</si>
  <si>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</si>
  <si>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</si>
  <si>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</si>
  <si>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</si>
  <si>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</si>
  <si>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</si>
  <si>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</si>
  <si>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</si>
  <si>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</si>
  <si>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</si>
  <si>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</si>
  <si>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</si>
  <si>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</si>
  <si>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</si>
  <si>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</si>
  <si>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</si>
  <si>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</si>
  <si>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</si>
  <si>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</si>
  <si>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</si>
  <si>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</si>
  <si>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</si>
  <si>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</si>
  <si>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</si>
  <si>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</si>
  <si>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</si>
  <si>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</si>
  <si>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</si>
  <si>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</si>
  <si>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</si>
  <si>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</si>
  <si>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</si>
  <si>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</si>
  <si>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</si>
  <si>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</si>
  <si>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</si>
  <si>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</si>
  <si>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</si>
  <si>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</si>
  <si>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</si>
  <si>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</si>
  <si>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</si>
  <si>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</si>
  <si>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</si>
  <si>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</si>
  <si>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</si>
  <si>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</si>
  <si>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</si>
  <si>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</si>
  <si>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</si>
  <si>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</si>
  <si>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</si>
  <si>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</si>
  <si>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</si>
  <si>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</si>
  <si>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</si>
  <si>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</si>
  <si>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</si>
  <si>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</si>
  <si>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</si>
  <si>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</si>
  <si>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</si>
  <si>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</si>
  <si>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</si>
  <si>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</si>
  <si>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</si>
  <si>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</si>
  <si>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</si>
  <si>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</si>
  <si>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</si>
  <si>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</si>
  <si>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</si>
  <si>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</si>
  <si>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</si>
  <si>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</si>
  <si>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</si>
  <si>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</si>
  <si>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</si>
  <si>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</si>
  <si>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</si>
  <si>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</si>
  <si>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</si>
  <si>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</si>
  <si>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</si>
  <si>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</si>
  <si>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</si>
  <si>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</si>
  <si>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</si>
  <si>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</si>
  <si>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</si>
  <si>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</si>
  <si>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</si>
  <si>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</si>
  <si>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</si>
  <si>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</si>
  <si>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</si>
  <si>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</si>
  <si>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</si>
  <si>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</si>
  <si>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</si>
  <si>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</si>
  <si>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</si>
  <si>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</si>
  <si>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</si>
  <si>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</si>
  <si>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</si>
  <si>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</si>
  <si>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</si>
  <si>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</si>
  <si>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</si>
  <si>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</si>
  <si>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</si>
  <si>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</si>
  <si>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</si>
  <si>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</si>
  <si>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</si>
  <si>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</si>
  <si>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</si>
  <si>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</si>
  <si>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</si>
  <si>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</si>
  <si>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</si>
  <si>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</si>
  <si>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</si>
  <si>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</si>
  <si>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</si>
  <si>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</si>
  <si>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</si>
  <si>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</si>
  <si>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</si>
  <si>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</si>
  <si>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</si>
  <si>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</si>
  <si>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</si>
  <si>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</si>
  <si>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</si>
  <si>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</si>
  <si>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</si>
  <si>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</si>
  <si>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</si>
  <si>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</si>
  <si>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</si>
  <si>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</si>
  <si>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</si>
  <si>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</si>
  <si>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</si>
  <si>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</si>
  <si>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</si>
  <si>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</si>
  <si>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</si>
  <si>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</si>
  <si>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</si>
  <si>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</si>
  <si>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</si>
  <si>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</si>
  <si>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</si>
  <si>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</si>
  <si>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</si>
  <si>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</si>
  <si>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</si>
  <si>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</si>
  <si>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</si>
  <si>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</si>
  <si>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</si>
  <si>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</si>
  <si>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</si>
  <si>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</si>
  <si>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</si>
  <si>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</si>
  <si>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</si>
  <si>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</si>
  <si>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</si>
  <si>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</si>
  <si>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</si>
  <si>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</si>
  <si>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</si>
  <si>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</si>
  <si>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</si>
  <si>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</si>
  <si>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</si>
  <si>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</si>
  <si>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</si>
  <si>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</si>
  <si>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</si>
  <si>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</si>
  <si>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</si>
  <si>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</si>
  <si>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</si>
  <si>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</si>
  <si>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</si>
  <si>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</si>
  <si>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</si>
  <si>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</si>
  <si>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</si>
  <si>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</si>
  <si>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</si>
  <si>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</si>
  <si>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</si>
  <si>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</si>
  <si>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</si>
  <si>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</si>
  <si>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</si>
  <si>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</si>
  <si>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</si>
  <si>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</si>
  <si>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</si>
  <si>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</si>
  <si>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</si>
  <si>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</si>
  <si>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</si>
  <si>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</si>
  <si>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</si>
  <si>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</si>
  <si>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</si>
  <si>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</si>
  <si>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</si>
  <si>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</si>
  <si>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</si>
  <si>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</si>
  <si>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</si>
  <si>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</si>
  <si>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</si>
  <si>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</si>
  <si>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</si>
  <si>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</si>
  <si>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</si>
  <si>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</si>
  <si>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</si>
  <si>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</si>
  <si>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</si>
  <si>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</si>
  <si>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</si>
  <si>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</si>
  <si>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</si>
  <si>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</si>
  <si>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</si>
  <si>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</si>
  <si>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</si>
  <si>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</si>
  <si>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</si>
  <si>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</si>
  <si>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</si>
  <si>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</si>
  <si>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</si>
  <si>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</si>
  <si>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</si>
  <si>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</si>
  <si>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</si>
  <si>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</si>
  <si>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</si>
  <si>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</si>
  <si>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</si>
  <si>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</si>
  <si>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</si>
  <si>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</si>
  <si>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</si>
  <si>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</si>
  <si>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</si>
  <si>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</si>
  <si>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</si>
  <si>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</si>
  <si>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</si>
  <si>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</si>
  <si>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</si>
  <si>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</si>
  <si>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</si>
  <si>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</si>
  <si>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</si>
  <si>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</si>
  <si>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</si>
  <si>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</si>
  <si>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</si>
  <si>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</si>
  <si>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</si>
  <si>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</si>
  <si>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</si>
  <si>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</si>
  <si>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</si>
  <si>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</si>
  <si>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</si>
  <si>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</si>
  <si>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</si>
  <si>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</si>
  <si>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</si>
  <si>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</si>
  <si>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</si>
  <si>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</si>
  <si>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</si>
  <si>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</si>
  <si>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</si>
  <si>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</si>
  <si>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</si>
  <si>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</si>
  <si>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</si>
  <si>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</si>
  <si>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</si>
  <si>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</si>
  <si>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</si>
  <si>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</si>
  <si>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</si>
  <si>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</si>
  <si>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</si>
  <si>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</si>
  <si>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</si>
  <si>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</si>
  <si>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</si>
  <si>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</si>
  <si>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</si>
  <si>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</si>
  <si>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</si>
  <si>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</si>
  <si>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</si>
  <si>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</si>
  <si>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</si>
  <si>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</si>
  <si>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</si>
  <si>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</si>
  <si>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</si>
  <si>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</si>
  <si>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</si>
  <si>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</si>
  <si>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</si>
  <si>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</si>
  <si>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</si>
  <si>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</si>
  <si>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</si>
  <si>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</si>
  <si>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</si>
  <si>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</si>
  <si>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</si>
  <si>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</si>
  <si>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</si>
  <si>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</si>
  <si>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</si>
  <si>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</si>
  <si>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</si>
  <si>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</si>
  <si>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</si>
  <si>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</si>
  <si>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</si>
  <si>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</si>
  <si>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</si>
  <si>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</si>
  <si>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</si>
  <si>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</si>
  <si>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</si>
  <si>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</si>
  <si>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</si>
  <si>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</si>
  <si>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</si>
  <si>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</si>
  <si>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</si>
  <si>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</si>
  <si>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</si>
  <si>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</si>
  <si>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</si>
  <si>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</si>
  <si>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</si>
  <si>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</si>
  <si>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</si>
  <si>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</si>
  <si>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</si>
  <si>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</si>
  <si>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</si>
  <si>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</si>
  <si>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</si>
  <si>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</si>
  <si>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</si>
  <si>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</si>
  <si>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</si>
  <si>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</si>
  <si>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</si>
  <si>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</si>
  <si>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</si>
  <si>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</si>
  <si>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</si>
  <si>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</si>
  <si>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</si>
  <si>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</si>
  <si>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</si>
  <si>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</si>
  <si>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</si>
  <si>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</si>
  <si>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</si>
  <si>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</si>
  <si>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</si>
  <si>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</si>
  <si>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</si>
  <si>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</si>
  <si>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</si>
  <si>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</si>
  <si>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</si>
  <si>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</si>
  <si>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</si>
  <si>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</si>
  <si>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</si>
  <si>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</si>
  <si>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</si>
  <si>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</si>
  <si>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</si>
  <si>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</si>
  <si>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</si>
  <si>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</si>
  <si>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</si>
  <si>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</si>
  <si>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</si>
  <si>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</si>
  <si>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</si>
  <si>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</si>
  <si>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</si>
  <si>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</si>
  <si>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</si>
  <si>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</si>
  <si>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</si>
  <si>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</si>
  <si>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</si>
  <si>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</si>
  <si>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</si>
  <si>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</si>
  <si>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</si>
  <si>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</si>
  <si>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</si>
  <si>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</si>
  <si>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</si>
  <si>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</si>
  <si>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</si>
  <si>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</si>
  <si>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</si>
  <si>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</si>
  <si>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</si>
  <si>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</si>
  <si>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</si>
  <si>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</si>
  <si>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</si>
  <si>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</si>
  <si>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</si>
  <si>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</si>
  <si>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</si>
  <si>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</si>
  <si>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</si>
  <si>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</si>
  <si>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</si>
  <si>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</si>
  <si>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</si>
  <si>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</si>
  <si>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</si>
  <si>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</si>
  <si>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</si>
  <si>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</si>
  <si>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</si>
  <si>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</si>
  <si>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</si>
  <si>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</si>
  <si>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</si>
  <si>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</si>
  <si>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</si>
  <si>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</si>
  <si>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</si>
  <si>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</si>
  <si>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</si>
  <si>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</si>
  <si>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</si>
  <si>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</si>
  <si>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</si>
  <si>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</si>
  <si>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</si>
  <si>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</si>
  <si>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</si>
  <si>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</si>
  <si>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</si>
  <si>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</si>
  <si>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</si>
  <si>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</si>
  <si>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</si>
  <si>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</si>
  <si>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</si>
  <si>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</si>
  <si>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</si>
  <si>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</si>
  <si>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Count Calls</t>
  </si>
  <si>
    <t>Sum Purchase Amt</t>
  </si>
  <si>
    <t>Total Duration</t>
  </si>
  <si>
    <t>Avg. Rating</t>
  </si>
  <si>
    <t>5* Calls</t>
  </si>
  <si>
    <t>Row Labels</t>
  </si>
  <si>
    <t>Grand Total</t>
  </si>
  <si>
    <t>Jan</t>
  </si>
  <si>
    <t>Feb</t>
  </si>
  <si>
    <t>Mar</t>
  </si>
  <si>
    <t>Apr</t>
  </si>
  <si>
    <t>May</t>
  </si>
  <si>
    <t>Jun</t>
  </si>
  <si>
    <t>Jul</t>
  </si>
  <si>
    <t>Aug</t>
  </si>
  <si>
    <t>Sep</t>
  </si>
  <si>
    <t>Oct</t>
  </si>
  <si>
    <t>Nov</t>
  </si>
  <si>
    <t>Dec</t>
  </si>
  <si>
    <t>Count Calls2</t>
  </si>
  <si>
    <t>Friday</t>
  </si>
  <si>
    <t>Monday</t>
  </si>
  <si>
    <t>Saturday</t>
  </si>
  <si>
    <t>Sunday</t>
  </si>
  <si>
    <t>Thursday</t>
  </si>
  <si>
    <t>Tuesday</t>
  </si>
  <si>
    <t>Wednesday</t>
  </si>
  <si>
    <t>FOR GRAPH</t>
  </si>
  <si>
    <t>Rep</t>
  </si>
  <si>
    <t>Amount</t>
  </si>
  <si>
    <t>Calls</t>
  </si>
  <si>
    <t>Sel. Cals</t>
  </si>
  <si>
    <t>Sel. Amt</t>
  </si>
  <si>
    <t>Selected reps</t>
  </si>
  <si>
    <t>Column Labels</t>
  </si>
  <si>
    <t>TOTAL</t>
  </si>
  <si>
    <t>All</t>
  </si>
  <si>
    <t>Sum of Purchase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</si>
</sst>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d\-mmm\-yy;@"/>
    <numFmt numFmtId="165" formatCode="0.0"/>
    <numFmt numFmtId="166" formatCode="&quot;₹&quot;\ #,###.0,&quot;k&quot;"/>
    <numFmt numFmtId="167" formatCode="&quot;₹&quot;\ #,##0;#,##0\ \-&quot;₹&quot;;&quot;₹&quot;\ #,##0"/>
    <numFmt numFmtId="168" formatCode="&quot;₹&quot;\ #,##0"/>
    <numFmt numFmtId="169" formatCode="&quot;₹&quot;\ #,##0;#,##0\ \-&quot;₹&quot;;&quot;₹&quot;\ #,##0"/>
  </numFmts>
  <fonts count="8">
    <font>
      <sz val="11"/>
      <color theme="1"/>
      <name val="Aptos "/>
      <family val="2"/>
      <scheme val="minor"/>
    </font>
    <font>
      <b/>
      <sz val="11"/>
      <color theme="1"/>
      <name val="Aptos "/>
      <family val="2"/>
      <scheme val="minor"/>
    </font>
    <font>
      <sz val="8"/>
      <name val="Aptos "/>
      <family val="2"/>
      <scheme val="minor"/>
    </font>
    <font>
      <sz val="18"/>
      <color theme="1"/>
      <name val="Aptos ExtraBold"/>
      <family val="2"/>
    </font>
    <font>
      <sz val="10"/>
      <color theme="1"/>
      <name val="Aptos "/>
      <family val="2"/>
      <scheme val="minor"/>
    </font>
    <font>
      <sz val="10"/>
      <color theme="1"/>
      <name val="montserrat (Body)"/>
    </font>
    <font>
      <sz val="11"/>
      <color rgb="FFC00000"/>
      <name val="Aptos "/>
      <scheme val="minor"/>
    </font>
    <font>
      <sz val="11"/>
      <color rgb="FFC00000"/>
      <name val="Aptos "/>
      <family val="2"/>
      <scheme val="minor"/>
    </font>
  </fonts>
  <fills count="5">
    <fill>
      <patternFill patternType="none"/>
    </fill>
    <fill>
      <patternFill patternType="gray125"/>
    </fill>
    <fill>
      <patternFill patternType="solid">
        <fgColor theme="7"/>
        <bgColor indexed="64"/>
      </patternFill>
    </fill>
    <fill>
      <patternFill patternType="solid">
        <fgColor theme="0"/>
        <bgColor indexed="64"/>
      </patternFill>
    </fill>
    <fill>
      <patternFill patternType="solid">
        <fgColor rgb="FFFFFF0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s>
  <cellStyleXfs count="1">
    <xf numFmtId="0" fontId="0" fillId="0" borderId="0"/>
  </cellStyleXfs>
  <cellXfs count="44">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1" fontId="0" fillId="0" borderId="0" xfId="0" applyNumberFormat="1"/>
    <xf numFmtId="165" fontId="0" fillId="0" borderId="0" xfId="0" applyNumberFormat="1"/>
    <xf numFmtId="3" fontId="0" fillId="0" borderId="0" xfId="0" applyNumberFormat="1"/>
    <xf numFmtId="0" fontId="0" fillId="0" borderId="0" xfId="0" pivotButton="1"/>
    <xf numFmtId="0" fontId="0" fillId="0" borderId="0" xfId="0" applyAlignment="1">
      <alignment horizontal="left"/>
    </xf>
    <xf numFmtId="166" fontId="0" fillId="0" borderId="0" xfId="0" applyNumberFormat="1"/>
    <xf numFmtId="166" fontId="0" fillId="0" borderId="0" xfId="0" applyNumberFormat="1" applyAlignment="1">
      <alignment horizontal="left"/>
    </xf>
    <xf numFmtId="167" fontId="0" fillId="0" borderId="0" xfId="0" applyNumberFormat="1"/>
    <xf numFmtId="0" fontId="0" fillId="0" borderId="0" xfId="0" applyNumberFormat="1"/>
    <xf numFmtId="0" fontId="4" fillId="3" borderId="12" xfId="0" applyFont="1" applyFill="1" applyBorder="1"/>
    <xf numFmtId="0" fontId="4" fillId="3" borderId="13" xfId="0" applyFont="1" applyFill="1" applyBorder="1"/>
    <xf numFmtId="0" fontId="4" fillId="3" borderId="14" xfId="0" applyFont="1" applyFill="1" applyBorder="1"/>
    <xf numFmtId="0" fontId="4" fillId="3" borderId="10" xfId="0" applyFont="1" applyFill="1" applyBorder="1"/>
    <xf numFmtId="0" fontId="0" fillId="3" borderId="0" xfId="0" applyFill="1" applyBorder="1"/>
    <xf numFmtId="0" fontId="0" fillId="3" borderId="11" xfId="0" applyFill="1" applyBorder="1"/>
    <xf numFmtId="0" fontId="4" fillId="3" borderId="10" xfId="0" applyFont="1" applyFill="1" applyBorder="1" applyAlignment="1">
      <alignment horizontal="left" indent="1"/>
    </xf>
    <xf numFmtId="168" fontId="5" fillId="3" borderId="0" xfId="0" applyNumberFormat="1" applyFont="1" applyFill="1" applyBorder="1"/>
    <xf numFmtId="168" fontId="5" fillId="3" borderId="11" xfId="0" applyNumberFormat="1" applyFont="1" applyFill="1" applyBorder="1"/>
    <xf numFmtId="0" fontId="4" fillId="3" borderId="15" xfId="0" applyFont="1" applyFill="1" applyBorder="1" applyAlignment="1">
      <alignment horizontal="left" indent="1"/>
    </xf>
    <xf numFmtId="168" fontId="5" fillId="3" borderId="16" xfId="0" applyNumberFormat="1" applyFont="1" applyFill="1" applyBorder="1"/>
    <xf numFmtId="168" fontId="5" fillId="3" borderId="17" xfId="0" applyNumberFormat="1" applyFont="1" applyFill="1" applyBorder="1"/>
    <xf numFmtId="169" fontId="0" fillId="0" borderId="0" xfId="0" applyNumberFormat="1"/>
    <xf numFmtId="0" fontId="6" fillId="4" borderId="0" xfId="0" applyFont="1" applyFill="1"/>
    <xf numFmtId="0" fontId="7" fillId="4" borderId="0" xfId="0" applyFont="1" applyFill="1" applyAlignment="1">
      <alignment horizontal="center"/>
    </xf>
  </cellXfs>
  <cellStyles count="1">
    <cellStyle name="Normal" xfId="0" builtinId="0"/>
  </cellStyles>
  <dxfs count="22">
    <dxf>
      <fill>
        <patternFill>
          <bgColor theme="9" tint="0.79998168889431442"/>
        </patternFill>
      </fill>
      <border>
        <left style="thin">
          <color theme="1" tint="0.499984740745262"/>
        </left>
        <right style="thin">
          <color theme="1" tint="0.499984740745262"/>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val="0"/>
        <i val="0"/>
        <color rgb="FFFF0066"/>
        <name val="montserrat (Body)"/>
        <scheme val="none"/>
      </font>
      <border>
        <bottom style="thin">
          <color theme="5"/>
        </bottom>
        <vertical/>
        <horizontal/>
      </border>
    </dxf>
    <dxf>
      <font>
        <color theme="1"/>
      </font>
      <fill>
        <patternFill patternType="none">
          <bgColor auto="1"/>
        </patternFill>
      </fill>
      <border diagonalUp="0" diagonalDown="0">
        <left/>
        <right/>
        <top/>
        <bottom/>
        <vertical/>
        <horizontal/>
      </border>
    </dxf>
    <dxf>
      <font>
        <b/>
        <i val="0"/>
        <sz val="10"/>
        <color rgb="FFFF0066"/>
        <name val="montserrat (Body)"/>
      </font>
    </dxf>
    <dxf>
      <fill>
        <patternFill patternType="none">
          <bgColor auto="1"/>
        </patternFill>
      </fill>
    </dxf>
    <dxf>
      <font>
        <name val="montserrat (Body)"/>
      </font>
      <fill>
        <patternFill>
          <bgColor rgb="FF0166E5"/>
        </patternFill>
      </fill>
    </dxf>
    <dxf>
      <font>
        <b val="0"/>
        <i val="0"/>
        <color theme="1" tint="0.24994659260841701"/>
        <name val="montserrat (Body)"/>
      </font>
      <border diagonalUp="0" diagonalDown="0">
        <left/>
        <right/>
        <top/>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7" defaultTableStyle="TableStyleMedium2" defaultPivotStyle="PivotStyleLight16">
    <tableStyle name="Slicer Style 1" pivot="0" table="0" count="1" xr9:uid="{25BABDA2-DB3D-41F6-98D0-3EE7CBB0176F}">
      <tableStyleElement type="wholeTable" dxfId="21"/>
    </tableStyle>
    <tableStyle name="Slicer Style 2" pivot="0" table="0" count="1" xr9:uid="{28AAC9C2-9BD1-4E85-9AF8-195A66CB0045}">
      <tableStyleElement type="wholeTable" dxfId="20"/>
    </tableStyle>
    <tableStyle name="Slicer Style 3" pivot="0" table="0" count="1" xr9:uid="{4FACF52C-A521-4BF0-94AF-D29F58BB17F9}">
      <tableStyleElement type="wholeTable" dxfId="19"/>
    </tableStyle>
    <tableStyle name="Slicer Style 4" pivot="0" table="0" count="1" xr9:uid="{6CBA04DD-6A39-440A-9B9A-B16C1086C28F}">
      <tableStyleElement type="wholeTable" dxfId="18"/>
    </tableStyle>
    <tableStyle name="Slicer Style 5" pivot="0" table="0" count="0" xr9:uid="{44871043-9BEB-49E1-AC8C-56C11B075A81}"/>
    <tableStyle name="Slicer Style 6" pivot="0" table="0" count="4" xr9:uid="{4C30E717-FB33-4E33-A171-828D8A38ED94}">
      <tableStyleElement type="headerRow" dxfId="17"/>
    </tableStyle>
    <tableStyle name="SlicerStyleDark2 2" pivot="0" table="0" count="10" xr9:uid="{97979323-A09B-42C9-AB0C-B959376A4D67}">
      <tableStyleElement type="wholeTable" dxfId="16"/>
      <tableStyleElement type="headerRow" dxfId="15"/>
    </tableStyle>
  </tableStyles>
  <colors>
    <mruColors>
      <color rgb="FFFF0066"/>
      <color rgb="FF418FED"/>
      <color rgb="FF0166E5"/>
      <color rgb="FF014CA7"/>
      <color rgb="FF0074F3"/>
      <color rgb="FF019BC6"/>
      <color rgb="FFFF5D9F"/>
      <color rgb="FF003F50"/>
      <color rgb="FF654B5D"/>
      <color rgb="FF926B86"/>
    </mruColors>
  </colors>
  <extLst>
    <ext xmlns:x14="http://schemas.microsoft.com/office/spreadsheetml/2009/9/main" uri="{46F421CA-312F-682f-3DD2-61675219B42D}">
      <x14:dxfs count="11">
        <dxf>
          <font>
            <b val="0"/>
            <i val="0"/>
            <color rgb="FFFF0066"/>
            <name val="montserrat (Body)"/>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rgb="FF0074F3"/>
              <bgColor rgb="FF0074F3"/>
            </patternFill>
          </fill>
          <border>
            <left style="thin">
              <color rgb="FF999999"/>
            </left>
            <right style="thin">
              <color rgb="FF999999"/>
            </right>
            <top style="thin">
              <color rgb="FF999999"/>
            </top>
            <bottom style="thin">
              <color rgb="FF999999"/>
            </bottom>
            <vertical/>
            <horizontal/>
          </border>
        </dxf>
        <dxf>
          <font>
            <b val="0"/>
            <i val="0"/>
            <color theme="0"/>
            <name val="montserrat (Body)"/>
          </font>
          <fill>
            <patternFill patternType="solid">
              <fgColor rgb="FFFF0066"/>
              <bgColor rgb="FFFF0066"/>
            </pattern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b/>
            <i val="0"/>
            <color theme="0"/>
            <name val="montserrat (Body)"/>
          </font>
          <fill>
            <patternFill patternType="solid">
              <fgColor rgb="FF0074F3"/>
              <bgColor rgb="FF0074F3"/>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name val="montserrat (Body)"/>
          </font>
          <fill>
            <patternFill patternType="solid">
              <fgColor rgb="FFC0C0C0"/>
              <bgColor theme="0" tint="-4.9989318521683403E-2"/>
            </patternFill>
          </fill>
          <border>
            <left style="thin">
              <color rgb="FFC0C0C0"/>
            </left>
            <right style="thin">
              <color rgb="FFC0C0C0"/>
            </right>
            <top style="thin">
              <color rgb="FFC0C0C0"/>
            </top>
            <bottom style="thin">
              <color rgb="FFC0C0C0"/>
            </bottom>
            <vertical/>
            <horizontal/>
          </border>
        </dxf>
        <dxf>
          <font>
            <b val="0"/>
            <i val="0"/>
            <sz val="10"/>
            <name val="montserrat (Body)"/>
          </font>
          <fill>
            <patternFill>
              <fgColor rgb="FFFF0066"/>
              <bgColor rgb="FFFF0000"/>
            </patternFill>
          </fill>
        </dxf>
        <dxf>
          <fill>
            <patternFill>
              <bgColor rgb="FFFFC000"/>
            </patternFill>
          </fill>
        </dxf>
        <dxf>
          <font>
            <b val="0"/>
            <i val="0"/>
            <sz val="10"/>
            <name val="montserrat (Body)"/>
          </font>
          <fill>
            <gradientFill degree="270">
              <stop position="0">
                <color rgb="FF418FED"/>
              </stop>
              <stop position="1">
                <color rgb="FF0074F3"/>
              </stop>
            </gradientFill>
          </fill>
        </dxf>
      </x14:dxfs>
    </ext>
    <ext xmlns:x14="http://schemas.microsoft.com/office/spreadsheetml/2009/9/main" uri="{EB79DEF2-80B8-43e5-95BD-54CBDDF9020C}">
      <x14:slicerStyles defaultSlicerStyle="SlicerStyleLight1">
        <x14:slicerStyle name="Slicer Style 2"/>
        <x14:slicerStyle name="Slicer Style 3"/>
        <x14:slicerStyle name="Slicer Style 4"/>
        <x14:slicerStyle name="Slicer Style 5"/>
        <x14:slicerStyle name="Slicer Style 6">
          <x14:slicerStyleElements>
            <x14:slicerStyleElement type="selectedItemWithData" dxfId="10"/>
            <x14:slicerStyleElement type="selectedItemWithNoData" dxfId="9"/>
            <x14:slicerStyleElement type="hoveredSelectedItemWithData" dxfId="8"/>
          </x14:slicerStyleElements>
        </x14:slicerStyle>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connections" Target="connections.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Structure" Target="richData/rdrichvaluestructure.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17/06/relationships/rdRichValue" Target="richData/rdrichvalue.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22/10/relationships/richValueRel" Target="richData/richValueRel.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(1).xlsx]Pivots!rep month</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tx1">
                    <a:lumMod val="65000"/>
                    <a:lumOff val="35000"/>
                  </a:schemeClr>
                </a:solidFill>
                <a:latin typeface="Poppins semibold" panose="00000700000000000000" pitchFamily="2" charset="0"/>
                <a:cs typeface="Poppins semibold" panose="00000700000000000000" pitchFamily="2" charset="0"/>
              </a:rPr>
              <a:t>Call Trends</a:t>
            </a:r>
          </a:p>
        </c:rich>
      </c:tx>
      <c:layout>
        <c:manualLayout>
          <c:xMode val="edge"/>
          <c:yMode val="edge"/>
          <c:x val="0.73000341697655735"/>
          <c:y val="3.76234292986049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BDB2ED">
                  <a:alpha val="50000"/>
                </a:srgbClr>
              </a:gs>
              <a:gs pos="100000">
                <a:srgbClr val="331BA9"/>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331BA9"/>
            </a:solidFill>
            <a:round/>
          </a:ln>
          <a:effectLst/>
        </c:spPr>
        <c:marker>
          <c:symbol val="circle"/>
          <c:size val="5"/>
          <c:spPr>
            <a:solidFill>
              <a:schemeClr val="bg1"/>
            </a:solidFill>
            <a:ln w="15875">
              <a:solidFill>
                <a:srgbClr val="331BA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rgbClr val="BDB2ED">
                  <a:alpha val="50000"/>
                </a:srgbClr>
              </a:gs>
              <a:gs pos="100000">
                <a:srgbClr val="331BA9"/>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331BA9"/>
            </a:solidFill>
            <a:round/>
          </a:ln>
          <a:effectLst/>
        </c:spPr>
        <c:marker>
          <c:symbol val="circle"/>
          <c:size val="5"/>
          <c:spPr>
            <a:solidFill>
              <a:schemeClr val="bg1"/>
            </a:solidFill>
            <a:ln w="15875">
              <a:solidFill>
                <a:srgbClr val="331BA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1">
                  <a:lumMod val="5000"/>
                  <a:lumOff val="95000"/>
                </a:schemeClr>
              </a:gs>
              <a:gs pos="100000">
                <a:srgbClr val="0074F3"/>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0074F3"/>
            </a:solidFill>
            <a:round/>
          </a:ln>
          <a:effectLst/>
        </c:spPr>
        <c:marker>
          <c:symbol val="circle"/>
          <c:size val="5"/>
          <c:spPr>
            <a:solidFill>
              <a:schemeClr val="bg1"/>
            </a:solidFill>
            <a:ln w="15875">
              <a:solidFill>
                <a:srgbClr val="0074F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529313710438008E-2"/>
          <c:y val="6.6772131690396294E-2"/>
          <c:w val="0.86955599909342807"/>
          <c:h val="0.82576644829745083"/>
        </c:manualLayout>
      </c:layout>
      <c:areaChart>
        <c:grouping val="standard"/>
        <c:varyColors val="0"/>
        <c:ser>
          <c:idx val="1"/>
          <c:order val="1"/>
          <c:tx>
            <c:strRef>
              <c:f>Pivots!$C$18</c:f>
              <c:strCache>
                <c:ptCount val="1"/>
                <c:pt idx="0">
                  <c:v>Count Calls2</c:v>
                </c:pt>
              </c:strCache>
            </c:strRef>
          </c:tx>
          <c:spPr>
            <a:gradFill flip="none" rotWithShape="1">
              <a:gsLst>
                <a:gs pos="0">
                  <a:schemeClr val="accent1">
                    <a:lumMod val="5000"/>
                    <a:lumOff val="95000"/>
                  </a:schemeClr>
                </a:gs>
                <a:gs pos="100000">
                  <a:srgbClr val="0074F3"/>
                </a:gs>
              </a:gsLst>
              <a:lin ang="16200000" scaled="1"/>
              <a:tileRect/>
            </a:gradFill>
            <a:ln>
              <a:noFill/>
            </a:ln>
            <a:effectLst/>
          </c:spPr>
          <c:cat>
            <c:strRef>
              <c:f>Pivots!$A$19:$A$31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Pivots!$C$19:$C$31</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0552-4C0C-AEF3-12D02249F5CC}"/>
            </c:ext>
          </c:extLst>
        </c:ser>
        <c:dLbls>
          <c:showLegendKey val="0"/>
          <c:showVal val="0"/>
          <c:showCatName val="0"/>
          <c:showSerName val="0"/>
          <c:showPercent val="0"/>
          <c:showBubbleSize val="0"/>
        </c:dLbls>
        <c:axId val="1389838432"/>
        <c:axId val="1389831232"/>
      </c:areaChart>
      <c:lineChart>
        <c:grouping val="standard"/>
        <c:varyColors val="0"/>
        <c:ser>
          <c:idx val="0"/>
          <c:order val="0"/>
          <c:tx>
            <c:strRef>
              <c:f>Pivots!$B$18</c:f>
              <c:strCache>
                <c:ptCount val="1"/>
                <c:pt idx="0">
                  <c:v>Count Calls</c:v>
                </c:pt>
              </c:strCache>
            </c:strRef>
          </c:tx>
          <c:spPr>
            <a:ln w="28575" cap="rnd">
              <a:solidFill>
                <a:srgbClr val="0074F3"/>
              </a:solidFill>
              <a:round/>
            </a:ln>
            <a:effectLst/>
          </c:spPr>
          <c:marker>
            <c:symbol val="circle"/>
            <c:size val="5"/>
            <c:spPr>
              <a:solidFill>
                <a:schemeClr val="bg1"/>
              </a:solidFill>
              <a:ln w="15875">
                <a:solidFill>
                  <a:srgbClr val="0074F3"/>
                </a:solidFill>
              </a:ln>
              <a:effectLst/>
            </c:spPr>
          </c:marker>
          <c:cat>
            <c:strRef>
              <c:f>Pivots!$A$19:$A$31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Pivots!$B$19:$B$31</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0552-4C0C-AEF3-12D02249F5CC}"/>
            </c:ext>
          </c:extLst>
        </c:ser>
        <c:dLbls>
          <c:showLegendKey val="0"/>
          <c:showVal val="0"/>
          <c:showCatName val="0"/>
          <c:showSerName val="0"/>
          <c:showPercent val="0"/>
          <c:showBubbleSize val="0"/>
        </c:dLbls>
        <c:marker val="1"/>
        <c:smooth val="0"/>
        <c:axId val="1389838432"/>
        <c:axId val="1389831232"/>
      </c:lineChart>
      <c:catAx>
        <c:axId val="138983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effectLst>
                  <a:outerShdw blurRad="50800" dist="38100" dir="5400000" algn="t" rotWithShape="0">
                    <a:schemeClr val="bg1">
                      <a:alpha val="39000"/>
                    </a:schemeClr>
                  </a:outerShdw>
                </a:effectLst>
                <a:latin typeface="montserrat (Body)"/>
                <a:ea typeface="+mn-ea"/>
                <a:cs typeface="+mn-cs"/>
              </a:defRPr>
            </a:pPr>
            <a:endParaRPr lang="en-US"/>
          </a:p>
        </c:txPr>
        <c:crossAx val="1389831232"/>
        <c:crosses val="autoZero"/>
        <c:auto val="1"/>
        <c:lblAlgn val="ctr"/>
        <c:lblOffset val="100"/>
        <c:noMultiLvlLbl val="0"/>
      </c:catAx>
      <c:valAx>
        <c:axId val="13898312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effectLst>
                  <a:outerShdw blurRad="50800" dist="38100" dir="2700000" algn="tl" rotWithShape="0">
                    <a:schemeClr val="bg1">
                      <a:alpha val="40000"/>
                    </a:schemeClr>
                  </a:outerShdw>
                </a:effectLst>
                <a:latin typeface="montserrat (Body)"/>
                <a:ea typeface="+mn-ea"/>
                <a:cs typeface="+mn-cs"/>
              </a:defRPr>
            </a:pPr>
            <a:endParaRPr lang="en-US"/>
          </a:p>
        </c:txPr>
        <c:crossAx val="138983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(1).xlsx]Pivots!rep week</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4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20625546806649"/>
          <c:y val="7.407407407407407E-2"/>
          <c:w val="0.78776596675415578"/>
          <c:h val="0.84204505686789155"/>
        </c:manualLayout>
      </c:layout>
      <c:barChart>
        <c:barDir val="bar"/>
        <c:grouping val="clustered"/>
        <c:varyColors val="0"/>
        <c:ser>
          <c:idx val="0"/>
          <c:order val="0"/>
          <c:tx>
            <c:strRef>
              <c:f>Pivots!$G$19</c:f>
              <c:strCache>
                <c:ptCount val="1"/>
                <c:pt idx="0">
                  <c:v>Total</c:v>
                </c:pt>
              </c:strCache>
            </c:strRef>
          </c:tx>
          <c:spPr>
            <a:solidFill>
              <a:srgbClr val="0074F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Pivots!$F$20:$F$27</c:f>
              <c:strCache>
                <c:ptCount val="7"/>
                <c:pt idx="0">
                  <c:v>Monday</c:v>
                </c:pt>
                <c:pt idx="1">
                  <c:v>Tuesday</c:v>
                </c:pt>
                <c:pt idx="2">
                  <c:v>Wednesday</c:v>
                </c:pt>
                <c:pt idx="3">
                  <c:v>Thursday</c:v>
                </c:pt>
                <c:pt idx="4">
                  <c:v>Friday</c:v>
                </c:pt>
                <c:pt idx="5">
                  <c:v>Saturday</c:v>
                </c:pt>
                <c:pt idx="6">
                  <c:v>Sunday</c:v>
                </c:pt>
              </c:strCache>
            </c:strRef>
          </c:cat>
          <c:val>
            <c:numRef>
              <c:f>Pivots!$G$20:$G$27</c:f>
              <c:numCache>
                <c:formatCode>#,##0</c:formatCode>
                <c:ptCount val="7"/>
                <c:pt idx="0">
                  <c:v>133</c:v>
                </c:pt>
                <c:pt idx="1">
                  <c:v>138</c:v>
                </c:pt>
                <c:pt idx="2">
                  <c:v>153</c:v>
                </c:pt>
                <c:pt idx="3">
                  <c:v>128</c:v>
                </c:pt>
                <c:pt idx="4">
                  <c:v>141</c:v>
                </c:pt>
                <c:pt idx="5">
                  <c:v>161</c:v>
                </c:pt>
                <c:pt idx="6">
                  <c:v>146</c:v>
                </c:pt>
              </c:numCache>
            </c:numRef>
          </c:val>
          <c:extLst>
            <c:ext xmlns:c16="http://schemas.microsoft.com/office/drawing/2014/chart" uri="{C3380CC4-5D6E-409C-BE32-E72D297353CC}">
              <c16:uniqueId val="{00000000-9E29-498F-AF52-48DC0FBA0C9D}"/>
            </c:ext>
          </c:extLst>
        </c:ser>
        <c:dLbls>
          <c:dLblPos val="outEnd"/>
          <c:showLegendKey val="0"/>
          <c:showVal val="1"/>
          <c:showCatName val="0"/>
          <c:showSerName val="0"/>
          <c:showPercent val="0"/>
          <c:showBubbleSize val="0"/>
        </c:dLbls>
        <c:gapWidth val="25"/>
        <c:axId val="274118704"/>
        <c:axId val="274117744"/>
      </c:barChart>
      <c:catAx>
        <c:axId val="2741187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274117744"/>
        <c:crosses val="autoZero"/>
        <c:auto val="1"/>
        <c:lblAlgn val="ctr"/>
        <c:lblOffset val="100"/>
        <c:noMultiLvlLbl val="0"/>
      </c:catAx>
      <c:valAx>
        <c:axId val="274117744"/>
        <c:scaling>
          <c:orientation val="minMax"/>
        </c:scaling>
        <c:delete val="1"/>
        <c:axPos val="b"/>
        <c:numFmt formatCode="#,##0" sourceLinked="1"/>
        <c:majorTickMark val="out"/>
        <c:minorTickMark val="none"/>
        <c:tickLblPos val="nextTo"/>
        <c:crossAx val="274118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Poppins semibold" panose="00000700000000000000" pitchFamily="2" charset="0"/>
                <a:ea typeface="+mn-ea"/>
                <a:cs typeface="Poppins semibold" panose="00000700000000000000" pitchFamily="2" charset="0"/>
              </a:defRPr>
            </a:pPr>
            <a:r>
              <a:rPr lang="en-IN" sz="1200" b="1">
                <a:solidFill>
                  <a:srgbClr val="0074F3"/>
                </a:solidFill>
                <a:latin typeface="Poppins semibold" panose="00000700000000000000" pitchFamily="2" charset="0"/>
                <a:cs typeface="Poppins semibold" panose="00000700000000000000" pitchFamily="2" charset="0"/>
              </a:rPr>
              <a:t>Calls</a:t>
            </a:r>
            <a:endParaRPr lang="en-IN" sz="1100" b="1">
              <a:solidFill>
                <a:srgbClr val="0074F3"/>
              </a:solidFill>
              <a:latin typeface="Poppins semibold" panose="00000700000000000000" pitchFamily="2" charset="0"/>
              <a:cs typeface="Poppins semibold" panose="00000700000000000000" pitchFamily="2" charset="0"/>
            </a:endParaRPr>
          </a:p>
        </c:rich>
      </c:tx>
      <c:layout>
        <c:manualLayout>
          <c:xMode val="edge"/>
          <c:yMode val="edge"/>
          <c:x val="3.7826612640329597E-2"/>
          <c:y val="2.10648112825119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Poppins semibold" panose="00000700000000000000" pitchFamily="2" charset="0"/>
              <a:ea typeface="+mn-ea"/>
              <a:cs typeface="Poppins semibold" panose="00000700000000000000" pitchFamily="2" charset="0"/>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Pivots!$F$40:$F$44</c:f>
              <c:strCache>
                <c:ptCount val="5"/>
                <c:pt idx="0">
                  <c:v>R01</c:v>
                </c:pt>
                <c:pt idx="1">
                  <c:v>R02</c:v>
                </c:pt>
                <c:pt idx="2">
                  <c:v>R03</c:v>
                </c:pt>
                <c:pt idx="3">
                  <c:v>R04</c:v>
                </c:pt>
                <c:pt idx="4">
                  <c:v>R05</c:v>
                </c:pt>
              </c:strCache>
            </c:strRef>
          </c:cat>
          <c:val>
            <c:numRef>
              <c:f>Pivots!$G$40:$G$44</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ECF6-4403-BAE3-F0CEFD65C047}"/>
            </c:ext>
          </c:extLst>
        </c:ser>
        <c:ser>
          <c:idx val="1"/>
          <c:order val="1"/>
          <c:tx>
            <c:strRef>
              <c:f>Pivots!$I$39</c:f>
              <c:strCache>
                <c:ptCount val="1"/>
                <c:pt idx="0">
                  <c:v>Sel. Cals</c:v>
                </c:pt>
              </c:strCache>
            </c:strRef>
          </c:tx>
          <c:spPr>
            <a:gradFill flip="none" rotWithShape="1">
              <a:gsLst>
                <a:gs pos="0">
                  <a:srgbClr val="418FED"/>
                </a:gs>
                <a:gs pos="100000">
                  <a:srgbClr val="0074F3"/>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Pivots!$I$40:$I$44</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ECF6-4403-BAE3-F0CEFD65C047}"/>
            </c:ext>
          </c:extLst>
        </c:ser>
        <c:dLbls>
          <c:dLblPos val="outEnd"/>
          <c:showLegendKey val="0"/>
          <c:showVal val="1"/>
          <c:showCatName val="0"/>
          <c:showSerName val="0"/>
          <c:showPercent val="0"/>
          <c:showBubbleSize val="0"/>
        </c:dLbls>
        <c:gapWidth val="25"/>
        <c:overlap val="100"/>
        <c:axId val="1177149728"/>
        <c:axId val="1177149248"/>
      </c:barChart>
      <c:catAx>
        <c:axId val="11771497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149248"/>
        <c:crosses val="autoZero"/>
        <c:auto val="1"/>
        <c:lblAlgn val="ctr"/>
        <c:lblOffset val="100"/>
        <c:noMultiLvlLbl val="0"/>
      </c:catAx>
      <c:valAx>
        <c:axId val="1177149248"/>
        <c:scaling>
          <c:orientation val="minMax"/>
          <c:min val="0"/>
        </c:scaling>
        <c:delete val="1"/>
        <c:axPos val="t"/>
        <c:numFmt formatCode="#,##0" sourceLinked="1"/>
        <c:majorTickMark val="none"/>
        <c:minorTickMark val="none"/>
        <c:tickLblPos val="nextTo"/>
        <c:crossAx val="117714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Poppins semibold" panose="00000700000000000000" pitchFamily="2" charset="0"/>
                <a:ea typeface="+mn-ea"/>
                <a:cs typeface="Poppins semibold" panose="00000700000000000000" pitchFamily="2" charset="0"/>
              </a:defRPr>
            </a:pPr>
            <a:r>
              <a:rPr lang="en-IN" sz="1200" b="1">
                <a:solidFill>
                  <a:srgbClr val="FF0066"/>
                </a:solidFill>
                <a:latin typeface="Poppins semibold" panose="00000700000000000000" pitchFamily="2" charset="0"/>
                <a:cs typeface="Poppins semibold" panose="00000700000000000000" pitchFamily="2" charset="0"/>
              </a:rPr>
              <a:t>Amount</a:t>
            </a:r>
          </a:p>
        </c:rich>
      </c:tx>
      <c:layout>
        <c:manualLayout>
          <c:xMode val="edge"/>
          <c:yMode val="edge"/>
          <c:x val="6.6777046170568774E-2"/>
          <c:y val="2.493150380156355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Poppins semibold" panose="00000700000000000000" pitchFamily="2" charset="0"/>
              <a:ea typeface="+mn-ea"/>
              <a:cs typeface="Poppins semibold" panose="00000700000000000000" pitchFamily="2" charset="0"/>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Pivots!$F$40:$F$44</c:f>
              <c:strCache>
                <c:ptCount val="5"/>
                <c:pt idx="0">
                  <c:v>R01</c:v>
                </c:pt>
                <c:pt idx="1">
                  <c:v>R02</c:v>
                </c:pt>
                <c:pt idx="2">
                  <c:v>R03</c:v>
                </c:pt>
                <c:pt idx="3">
                  <c:v>R04</c:v>
                </c:pt>
                <c:pt idx="4">
                  <c:v>R05</c:v>
                </c:pt>
              </c:strCache>
            </c:strRef>
          </c:cat>
          <c:val>
            <c:numRef>
              <c:f>Pivots!$H$40:$H$44</c:f>
              <c:numCache>
                <c:formatCode>"₹"\ #,###.0,"k"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D71F-4C56-BDDC-9AF881DC87D2}"/>
            </c:ext>
          </c:extLst>
        </c:ser>
        <c:ser>
          <c:idx val="1"/>
          <c:order val="1"/>
          <c:tx>
            <c:strRef>
              <c:f>Pivots!$J$39</c:f>
              <c:strCache>
                <c:ptCount val="1"/>
                <c:pt idx="0">
                  <c:v>Sel. Amt</c:v>
                </c:pt>
              </c:strCache>
            </c:strRef>
          </c:tx>
          <c:spPr>
            <a:gradFill>
              <a:gsLst>
                <a:gs pos="0">
                  <a:srgbClr val="FF5D9F"/>
                </a:gs>
                <a:gs pos="100000">
                  <a:srgbClr val="FF0066"/>
                </a:gs>
              </a:gsLst>
              <a:lin ang="0" scaled="1"/>
            </a:gradFill>
            <a:ln>
              <a:noFill/>
            </a:ln>
            <a:effectLst/>
          </c:spPr>
          <c:invertIfNegative val="0"/>
          <c:dPt>
            <c:idx val="2"/>
            <c:invertIfNegative val="0"/>
            <c:bubble3D val="0"/>
            <c:spPr>
              <a:gradFill>
                <a:gsLst>
                  <a:gs pos="0">
                    <a:srgbClr val="FF5D9F"/>
                  </a:gs>
                  <a:gs pos="100000">
                    <a:srgbClr val="FF0066"/>
                  </a:gs>
                </a:gsLst>
                <a:lin ang="0" scaled="1"/>
              </a:gradFill>
              <a:ln>
                <a:noFill/>
              </a:ln>
              <a:effectLst/>
            </c:spPr>
            <c:extLst>
              <c:ext xmlns:c16="http://schemas.microsoft.com/office/drawing/2014/chart" uri="{C3380CC4-5D6E-409C-BE32-E72D297353CC}">
                <c16:uniqueId val="{00000002-D71F-4C56-BDDC-9AF881DC87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Pivots!$J$40:$J$44</c:f>
              <c:numCache>
                <c:formatCode>"₹"\ #,###.0,"k"</c:formatCode>
                <c:ptCount val="5"/>
                <c:pt idx="0">
                  <c:v>18415</c:v>
                </c:pt>
                <c:pt idx="1">
                  <c:v>#N/A</c:v>
                </c:pt>
                <c:pt idx="2">
                  <c:v>#N/A</c:v>
                </c:pt>
                <c:pt idx="3">
                  <c:v>#N/A</c:v>
                </c:pt>
                <c:pt idx="4">
                  <c:v>#N/A</c:v>
                </c:pt>
              </c:numCache>
            </c:numRef>
          </c:val>
          <c:extLst>
            <c:ext xmlns:c16="http://schemas.microsoft.com/office/drawing/2014/chart" uri="{C3380CC4-5D6E-409C-BE32-E72D297353CC}">
              <c16:uniqueId val="{00000003-D71F-4C56-BDDC-9AF881DC87D2}"/>
            </c:ext>
          </c:extLst>
        </c:ser>
        <c:dLbls>
          <c:dLblPos val="outEnd"/>
          <c:showLegendKey val="0"/>
          <c:showVal val="1"/>
          <c:showCatName val="0"/>
          <c:showSerName val="0"/>
          <c:showPercent val="0"/>
          <c:showBubbleSize val="0"/>
        </c:dLbls>
        <c:gapWidth val="25"/>
        <c:overlap val="100"/>
        <c:axId val="1177149728"/>
        <c:axId val="1177149248"/>
      </c:barChart>
      <c:catAx>
        <c:axId val="1177149728"/>
        <c:scaling>
          <c:orientation val="maxMin"/>
        </c:scaling>
        <c:delete val="1"/>
        <c:axPos val="l"/>
        <c:numFmt formatCode="General" sourceLinked="1"/>
        <c:majorTickMark val="none"/>
        <c:minorTickMark val="none"/>
        <c:tickLblPos val="nextTo"/>
        <c:crossAx val="1177149248"/>
        <c:crosses val="autoZero"/>
        <c:auto val="1"/>
        <c:lblAlgn val="ctr"/>
        <c:lblOffset val="100"/>
        <c:noMultiLvlLbl val="0"/>
      </c:catAx>
      <c:valAx>
        <c:axId val="1177149248"/>
        <c:scaling>
          <c:orientation val="minMax"/>
        </c:scaling>
        <c:delete val="1"/>
        <c:axPos val="t"/>
        <c:numFmt formatCode="&quot;₹&quot;\ #,###.0,&quot;k&quot;" sourceLinked="1"/>
        <c:majorTickMark val="none"/>
        <c:minorTickMark val="none"/>
        <c:tickLblPos val="nextTo"/>
        <c:crossAx val="117714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(1).xlsx]Pivots!Call Gender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Poppins semibold" panose="00000700000000000000" pitchFamily="2" charset="0"/>
                <a:ea typeface="+mn-ea"/>
                <a:cs typeface="Poppins semibold" panose="00000700000000000000" pitchFamily="2" charset="0"/>
              </a:defRPr>
            </a:pPr>
            <a:r>
              <a:rPr lang="en-IN" sz="1000" b="1">
                <a:solidFill>
                  <a:srgbClr val="0074F3"/>
                </a:solidFill>
                <a:latin typeface="Poppins semibold" panose="00000700000000000000" pitchFamily="2" charset="0"/>
                <a:cs typeface="Poppins semibold" panose="00000700000000000000" pitchFamily="2" charset="0"/>
              </a:rPr>
              <a:t>Male</a:t>
            </a:r>
            <a:r>
              <a:rPr lang="en-IN" sz="1000" b="1">
                <a:solidFill>
                  <a:schemeClr val="tx1">
                    <a:lumMod val="65000"/>
                    <a:lumOff val="35000"/>
                  </a:schemeClr>
                </a:solidFill>
                <a:latin typeface="Poppins semibold" panose="00000700000000000000" pitchFamily="2" charset="0"/>
                <a:cs typeface="Poppins semibold" panose="00000700000000000000" pitchFamily="2" charset="0"/>
              </a:rPr>
              <a:t> Vs</a:t>
            </a:r>
            <a:r>
              <a:rPr lang="en-IN" sz="1000" b="1" baseline="0">
                <a:solidFill>
                  <a:schemeClr val="tx1">
                    <a:lumMod val="65000"/>
                    <a:lumOff val="35000"/>
                  </a:schemeClr>
                </a:solidFill>
                <a:latin typeface="Poppins semibold" panose="00000700000000000000" pitchFamily="2" charset="0"/>
                <a:cs typeface="Poppins semibold" panose="00000700000000000000" pitchFamily="2" charset="0"/>
              </a:rPr>
              <a:t> </a:t>
            </a:r>
            <a:r>
              <a:rPr lang="en-IN" sz="1000" b="1" baseline="0">
                <a:solidFill>
                  <a:srgbClr val="FF0066"/>
                </a:solidFill>
                <a:latin typeface="Poppins semibold" panose="00000700000000000000" pitchFamily="2" charset="0"/>
                <a:cs typeface="Poppins semibold" panose="00000700000000000000" pitchFamily="2" charset="0"/>
              </a:rPr>
              <a:t>Female</a:t>
            </a:r>
            <a:r>
              <a:rPr lang="en-IN" sz="1000" b="1" baseline="0">
                <a:solidFill>
                  <a:schemeClr val="tx1">
                    <a:lumMod val="65000"/>
                    <a:lumOff val="35000"/>
                  </a:schemeClr>
                </a:solidFill>
                <a:latin typeface="Poppins semibold" panose="00000700000000000000" pitchFamily="2" charset="0"/>
                <a:cs typeface="Poppins semibold" panose="00000700000000000000" pitchFamily="2" charset="0"/>
              </a:rPr>
              <a:t> Callers</a:t>
            </a:r>
            <a:endParaRPr lang="en-IN" sz="1000" b="1">
              <a:solidFill>
                <a:schemeClr val="tx1">
                  <a:lumMod val="65000"/>
                  <a:lumOff val="35000"/>
                </a:schemeClr>
              </a:solidFill>
              <a:latin typeface="Poppins semibold" panose="00000700000000000000" pitchFamily="2" charset="0"/>
              <a:cs typeface="Poppins semibold" panose="00000700000000000000"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Poppins semibold" panose="00000700000000000000" pitchFamily="2" charset="0"/>
              <a:ea typeface="+mn-ea"/>
              <a:cs typeface="Poppins semibold" panose="000007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FF5D9F"/>
              </a:gs>
              <a:gs pos="100000">
                <a:srgbClr val="FF0066"/>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ontserrat (Body)"/>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418FED"/>
              </a:gs>
              <a:gs pos="100000">
                <a:srgbClr val="0074F3"/>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ontserrat (Body)"/>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Pivots!$B$54:$B$55</c:f>
              <c:strCache>
                <c:ptCount val="1"/>
                <c:pt idx="0">
                  <c:v>Female</c:v>
                </c:pt>
              </c:strCache>
            </c:strRef>
          </c:tx>
          <c:spPr>
            <a:gradFill>
              <a:gsLst>
                <a:gs pos="0">
                  <a:srgbClr val="FF5D9F"/>
                </a:gs>
                <a:gs pos="100000">
                  <a:srgbClr val="FF0066"/>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ontserrat (Body)"/>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Pivots!$A$56:$A$59</c:f>
              <c:strCache>
                <c:ptCount val="3"/>
                <c:pt idx="0">
                  <c:v>Cincinnati</c:v>
                </c:pt>
                <c:pt idx="1">
                  <c:v>Cleveland</c:v>
                </c:pt>
                <c:pt idx="2">
                  <c:v>Columbus</c:v>
                </c:pt>
              </c:strCache>
            </c:strRef>
          </c:cat>
          <c:val>
            <c:numRef>
              <c:f>Pivots!$B$56:$B$59</c:f>
              <c:numCache>
                <c:formatCode>#,##0</c:formatCode>
                <c:ptCount val="3"/>
                <c:pt idx="0">
                  <c:v>144</c:v>
                </c:pt>
                <c:pt idx="1">
                  <c:v>326</c:v>
                </c:pt>
                <c:pt idx="2">
                  <c:v>129</c:v>
                </c:pt>
              </c:numCache>
            </c:numRef>
          </c:val>
          <c:extLst>
            <c:ext xmlns:c16="http://schemas.microsoft.com/office/drawing/2014/chart" uri="{C3380CC4-5D6E-409C-BE32-E72D297353CC}">
              <c16:uniqueId val="{00000000-EADC-4B7E-B4DE-25DB6407443A}"/>
            </c:ext>
          </c:extLst>
        </c:ser>
        <c:ser>
          <c:idx val="1"/>
          <c:order val="1"/>
          <c:tx>
            <c:strRef>
              <c:f>Pivots!$C$54:$C$55</c:f>
              <c:strCache>
                <c:ptCount val="1"/>
                <c:pt idx="0">
                  <c:v>Male</c:v>
                </c:pt>
              </c:strCache>
            </c:strRef>
          </c:tx>
          <c:spPr>
            <a:gradFill>
              <a:gsLst>
                <a:gs pos="0">
                  <a:srgbClr val="418FED"/>
                </a:gs>
                <a:gs pos="100000">
                  <a:srgbClr val="0074F3"/>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ontserrat (Body)"/>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Pivots!$A$56:$A$59</c:f>
              <c:strCache>
                <c:ptCount val="3"/>
                <c:pt idx="0">
                  <c:v>Cincinnati</c:v>
                </c:pt>
                <c:pt idx="1">
                  <c:v>Cleveland</c:v>
                </c:pt>
                <c:pt idx="2">
                  <c:v>Columbus</c:v>
                </c:pt>
              </c:strCache>
            </c:strRef>
          </c:cat>
          <c:val>
            <c:numRef>
              <c:f>Pivots!$C$56:$C$59</c:f>
              <c:numCache>
                <c:formatCode>#,##0</c:formatCode>
                <c:ptCount val="3"/>
                <c:pt idx="0">
                  <c:v>132</c:v>
                </c:pt>
                <c:pt idx="1">
                  <c:v>63</c:v>
                </c:pt>
                <c:pt idx="2">
                  <c:v>206</c:v>
                </c:pt>
              </c:numCache>
            </c:numRef>
          </c:val>
          <c:extLst>
            <c:ext xmlns:c16="http://schemas.microsoft.com/office/drawing/2014/chart" uri="{C3380CC4-5D6E-409C-BE32-E72D297353CC}">
              <c16:uniqueId val="{00000001-EADC-4B7E-B4DE-25DB6407443A}"/>
            </c:ext>
          </c:extLst>
        </c:ser>
        <c:dLbls>
          <c:dLblPos val="ctr"/>
          <c:showLegendKey val="0"/>
          <c:showVal val="1"/>
          <c:showCatName val="0"/>
          <c:showSerName val="0"/>
          <c:showPercent val="0"/>
          <c:showBubbleSize val="0"/>
        </c:dLbls>
        <c:gapWidth val="25"/>
        <c:overlap val="100"/>
        <c:axId val="1763235407"/>
        <c:axId val="1763236367"/>
      </c:barChart>
      <c:catAx>
        <c:axId val="1763235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85000"/>
                    <a:lumOff val="15000"/>
                  </a:schemeClr>
                </a:solidFill>
                <a:latin typeface="montserrat (Body)"/>
                <a:ea typeface="+mn-ea"/>
                <a:cs typeface="+mn-cs"/>
              </a:defRPr>
            </a:pPr>
            <a:endParaRPr lang="en-US"/>
          </a:p>
        </c:txPr>
        <c:crossAx val="1763236367"/>
        <c:crosses val="autoZero"/>
        <c:auto val="1"/>
        <c:lblAlgn val="ctr"/>
        <c:lblOffset val="100"/>
        <c:noMultiLvlLbl val="0"/>
      </c:catAx>
      <c:valAx>
        <c:axId val="1763236367"/>
        <c:scaling>
          <c:orientation val="minMax"/>
        </c:scaling>
        <c:delete val="1"/>
        <c:axPos val="l"/>
        <c:numFmt formatCode="0%" sourceLinked="1"/>
        <c:majorTickMark val="out"/>
        <c:minorTickMark val="none"/>
        <c:tickLblPos val="nextTo"/>
        <c:crossAx val="176323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 (1).xlsx]Pivots!rep satisfaction</c:name>
    <c:fmtId val="4"/>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Poppins semibold" panose="00000700000000000000" pitchFamily="2" charset="0"/>
                <a:ea typeface="+mn-ea"/>
                <a:cs typeface="Poppins semibold" panose="00000700000000000000" pitchFamily="2" charset="0"/>
              </a:defRPr>
            </a:pPr>
            <a:r>
              <a:rPr lang="en-IN" sz="1200" b="1">
                <a:solidFill>
                  <a:schemeClr val="tx1">
                    <a:lumMod val="65000"/>
                    <a:lumOff val="35000"/>
                  </a:schemeClr>
                </a:solidFill>
                <a:latin typeface="Poppins semibold" panose="00000700000000000000" pitchFamily="2" charset="0"/>
                <a:cs typeface="Poppins semibold" panose="00000700000000000000" pitchFamily="2" charset="0"/>
              </a:rPr>
              <a:t>Rating</a:t>
            </a:r>
          </a:p>
        </c:rich>
      </c:tx>
      <c:layout>
        <c:manualLayout>
          <c:xMode val="edge"/>
          <c:yMode val="edge"/>
          <c:x val="0.35767680441834743"/>
          <c:y val="0"/>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Poppins semibold" panose="00000700000000000000" pitchFamily="2" charset="0"/>
              <a:ea typeface="+mn-ea"/>
              <a:cs typeface="Poppins semibold" panose="00000700000000000000" pitchFamily="2"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418FED"/>
              </a:gs>
              <a:gs pos="100000">
                <a:srgbClr val="0074F3"/>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Pivots!$B$64</c:f>
              <c:strCache>
                <c:ptCount val="1"/>
                <c:pt idx="0">
                  <c:v>Total</c:v>
                </c:pt>
              </c:strCache>
            </c:strRef>
          </c:tx>
          <c:spPr>
            <a:gradFill>
              <a:gsLst>
                <a:gs pos="0">
                  <a:srgbClr val="418FED"/>
                </a:gs>
                <a:gs pos="100000">
                  <a:srgbClr val="0074F3"/>
                </a:gs>
              </a:gsLst>
              <a:lin ang="5400000" scaled="1"/>
            </a:gradFill>
            <a:ln>
              <a:noFill/>
            </a:ln>
            <a:effectLst/>
          </c:spPr>
          <c:invertIfNegative val="0"/>
          <c:cat>
            <c:strRef>
              <c:f>Pivots!$A$65:$A$71</c:f>
              <c:strCache>
                <c:ptCount val="6"/>
                <c:pt idx="0">
                  <c:v>0</c:v>
                </c:pt>
                <c:pt idx="1">
                  <c:v>1</c:v>
                </c:pt>
                <c:pt idx="2">
                  <c:v>2</c:v>
                </c:pt>
                <c:pt idx="3">
                  <c:v>3</c:v>
                </c:pt>
                <c:pt idx="4">
                  <c:v>4</c:v>
                </c:pt>
                <c:pt idx="5">
                  <c:v>5</c:v>
                </c:pt>
              </c:strCache>
            </c:strRef>
          </c:cat>
          <c:val>
            <c:numRef>
              <c:f>Pivots!$B$65:$B$71</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D7B6-43A2-BDFA-334E31D8853D}"/>
            </c:ext>
          </c:extLst>
        </c:ser>
        <c:dLbls>
          <c:showLegendKey val="0"/>
          <c:showVal val="0"/>
          <c:showCatName val="0"/>
          <c:showSerName val="0"/>
          <c:showPercent val="0"/>
          <c:showBubbleSize val="0"/>
        </c:dLbls>
        <c:gapWidth val="10"/>
        <c:overlap val="-27"/>
        <c:axId val="650069855"/>
        <c:axId val="650070335"/>
      </c:barChart>
      <c:catAx>
        <c:axId val="6500698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Body)"/>
                <a:ea typeface="+mn-ea"/>
                <a:cs typeface="+mn-cs"/>
              </a:defRPr>
            </a:pPr>
            <a:endParaRPr lang="en-US"/>
          </a:p>
        </c:txPr>
        <c:crossAx val="650070335"/>
        <c:crosses val="autoZero"/>
        <c:auto val="1"/>
        <c:lblAlgn val="ctr"/>
        <c:lblOffset val="100"/>
        <c:noMultiLvlLbl val="0"/>
      </c:catAx>
      <c:valAx>
        <c:axId val="650070335"/>
        <c:scaling>
          <c:orientation val="minMax"/>
          <c:min val="0"/>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Body)"/>
                <a:ea typeface="+mn-ea"/>
                <a:cs typeface="+mn-cs"/>
              </a:defRPr>
            </a:pPr>
            <a:endParaRPr lang="en-US"/>
          </a:p>
        </c:txPr>
        <c:crossAx val="650069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dLbls>
          <c:dLblPos val="outEnd"/>
          <c:showLegendKey val="0"/>
          <c:showVal val="1"/>
          <c:showCatName val="0"/>
          <c:showSerName val="0"/>
          <c:showPercent val="0"/>
          <c:showBubbleSize val="0"/>
          <c:showLeaderLines val="0"/>
        </c:dLbls>
        <c:firstSliceAng val="0"/>
      </c:pieChart>
      <c:spPr>
        <a:noFill/>
        <a:ln>
          <a:noFill/>
        </a:ln>
        <a:effectLst>
          <a:glow rad="63500">
            <a:srgbClr val="FF0066">
              <a:alpha val="40000"/>
            </a:srgb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solidFill>
              <a:srgbClr val="014CA7"/>
            </a:solidFill>
          </c:spPr>
          <c:dPt>
            <c:idx val="0"/>
            <c:bubble3D val="0"/>
            <c:spPr>
              <a:solidFill>
                <a:srgbClr val="0166E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CCB0-4C0F-A142-7161E61AB677}"/>
              </c:ext>
            </c:extLst>
          </c:dPt>
          <c:dPt>
            <c:idx val="1"/>
            <c:bubble3D val="0"/>
            <c:spPr>
              <a:solidFill>
                <a:srgbClr val="014CA7"/>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CCB0-4C0F-A142-7161E61AB677}"/>
              </c:ext>
            </c:extLst>
          </c:dPt>
          <c:dPt>
            <c:idx val="2"/>
            <c:bubble3D val="0"/>
            <c:spPr>
              <a:solidFill>
                <a:srgbClr val="418FED"/>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CCB0-4C0F-A142-7161E61AB677}"/>
              </c:ext>
            </c:extLst>
          </c:dPt>
          <c:dLbls>
            <c:dLbl>
              <c:idx val="0"/>
              <c:layout>
                <c:manualLayout>
                  <c:x val="0.10640260305910687"/>
                  <c:y val="1.3888445611151446E-2"/>
                </c:manualLayout>
              </c:layout>
              <c:tx>
                <c:rich>
                  <a:bodyPr rot="0" spcFirstLastPara="1" vertOverflow="ellipsis" vert="horz" wrap="square" lIns="38100" tIns="19050" rIns="38100" bIns="19050" anchor="ctr" anchorCtr="1">
                    <a:spAutoFit/>
                  </a:bodyPr>
                  <a:lstStyle/>
                  <a:p>
                    <a:pPr>
                      <a:defRPr sz="1050" b="1" i="0" u="none" strike="noStrike" kern="1200" spc="0" baseline="0">
                        <a:solidFill>
                          <a:schemeClr val="tx1">
                            <a:lumMod val="75000"/>
                            <a:lumOff val="25000"/>
                          </a:schemeClr>
                        </a:solidFill>
                        <a:latin typeface="+mn-lt"/>
                        <a:ea typeface="+mn-ea"/>
                        <a:cs typeface="+mn-cs"/>
                      </a:defRPr>
                    </a:pPr>
                    <a:fld id="{5734EC99-CD5F-4AE2-8E6A-2E4747B03E3E}" type="CATEGORYNAME">
                      <a:rPr lang="en-US" sz="1000" b="0">
                        <a:solidFill>
                          <a:schemeClr val="tx1">
                            <a:lumMod val="85000"/>
                            <a:lumOff val="15000"/>
                          </a:schemeClr>
                        </a:solidFill>
                        <a:latin typeface="montserrat (Body)"/>
                      </a:rPr>
                      <a:pPr>
                        <a:defRPr sz="1050">
                          <a:solidFill>
                            <a:schemeClr val="tx1">
                              <a:lumMod val="75000"/>
                              <a:lumOff val="25000"/>
                            </a:schemeClr>
                          </a:solidFill>
                        </a:defRPr>
                      </a:pPr>
                      <a:t>[CATEGORY NAME]</a:t>
                    </a:fld>
                    <a:r>
                      <a:rPr lang="en-US" sz="1050" baseline="0">
                        <a:solidFill>
                          <a:schemeClr val="tx1">
                            <a:lumMod val="75000"/>
                            <a:lumOff val="25000"/>
                          </a:schemeClr>
                        </a:solidFill>
                      </a:rPr>
                      <a:t>
</a:t>
                    </a:r>
                    <a:fld id="{1C98294E-5D12-4968-B629-A7E8B0F48793}" type="PERCENTAGE">
                      <a:rPr lang="en-US" sz="1200" baseline="0">
                        <a:solidFill>
                          <a:srgbClr val="0074F3"/>
                        </a:solidFill>
                        <a:latin typeface="Montserrat SemiBold" panose="00000700000000000000" pitchFamily="2" charset="0"/>
                      </a:rPr>
                      <a:pPr>
                        <a:defRPr sz="1050">
                          <a:solidFill>
                            <a:schemeClr val="tx1">
                              <a:lumMod val="75000"/>
                              <a:lumOff val="25000"/>
                            </a:schemeClr>
                          </a:solidFill>
                        </a:defRPr>
                      </a:pPr>
                      <a:t>[PERCENTAGE]</a:t>
                    </a:fld>
                    <a:endParaRPr lang="en-US" sz="1050" baseline="0">
                      <a:solidFill>
                        <a:schemeClr val="tx1">
                          <a:lumMod val="75000"/>
                          <a:lumOff val="2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3958215142786382"/>
                      <c:h val="0.34993763082234219"/>
                    </c:manualLayout>
                  </c15:layout>
                  <c15:dlblFieldTable/>
                  <c15:showDataLabelsRange val="0"/>
                </c:ext>
                <c:ext xmlns:c16="http://schemas.microsoft.com/office/drawing/2014/chart" uri="{C3380CC4-5D6E-409C-BE32-E72D297353CC}">
                  <c16:uniqueId val="{00000001-CCB0-4C0F-A142-7161E61AB677}"/>
                </c:ext>
              </c:extLst>
            </c:dLbl>
            <c:dLbl>
              <c:idx val="1"/>
              <c:layout>
                <c:manualLayout>
                  <c:x val="0.19147005859811067"/>
                  <c:y val="-3.2590887450895134E-3"/>
                </c:manualLayout>
              </c:layout>
              <c:tx>
                <c:rich>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fld id="{E8B38BA8-16E5-418A-B693-715F18034FAA}" type="CATEGORYNAME">
                      <a:rPr lang="en-US" sz="1000" b="0">
                        <a:solidFill>
                          <a:schemeClr val="tx1">
                            <a:lumMod val="75000"/>
                            <a:lumOff val="25000"/>
                          </a:schemeClr>
                        </a:solidFill>
                        <a:latin typeface="montserrat (Body)"/>
                      </a:rPr>
                      <a:pPr>
                        <a:defRPr sz="1050"/>
                      </a:pPr>
                      <a:t>[CATEGORY NAME]</a:t>
                    </a:fld>
                    <a:r>
                      <a:rPr lang="en-US" sz="1050" baseline="0"/>
                      <a:t>
</a:t>
                    </a:r>
                    <a:fld id="{D2C2CF02-C308-4121-8B70-477DD8384551}" type="PERCENTAGE">
                      <a:rPr lang="en-US" sz="1200" baseline="0">
                        <a:solidFill>
                          <a:srgbClr val="014CA7"/>
                        </a:solidFill>
                        <a:latin typeface="Montserrat SemiBold" panose="00000700000000000000" pitchFamily="2" charset="0"/>
                      </a:rPr>
                      <a:pPr>
                        <a:defRPr sz="1050"/>
                      </a:pPr>
                      <a:t>[PERCENTAGE]</a:t>
                    </a:fld>
                    <a:endParaRPr lang="en-US" sz="1050" baseline="0"/>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4800738363034996"/>
                      <c:h val="0.35226018452765645"/>
                    </c:manualLayout>
                  </c15:layout>
                  <c15:dlblFieldTable/>
                  <c15:showDataLabelsRange val="0"/>
                </c:ext>
                <c:ext xmlns:c16="http://schemas.microsoft.com/office/drawing/2014/chart" uri="{C3380CC4-5D6E-409C-BE32-E72D297353CC}">
                  <c16:uniqueId val="{00000003-CCB0-4C0F-A142-7161E61AB677}"/>
                </c:ext>
              </c:extLst>
            </c:dLbl>
            <c:dLbl>
              <c:idx val="2"/>
              <c:layout>
                <c:manualLayout>
                  <c:x val="-5.699498933082494E-2"/>
                  <c:y val="-4.8481729421495957E-2"/>
                </c:manualLayout>
              </c:layout>
              <c:tx>
                <c:rich>
                  <a:bodyPr rot="0" spcFirstLastPara="1" vertOverflow="ellipsis" vert="horz" wrap="square" lIns="38100" tIns="19050" rIns="38100" bIns="19050" anchor="ctr" anchorCtr="1">
                    <a:spAutoFit/>
                  </a:bodyPr>
                  <a:lstStyle/>
                  <a:p>
                    <a:pPr>
                      <a:defRPr sz="1050" b="1" i="0" u="none" strike="noStrike" kern="1200" spc="0" baseline="0">
                        <a:solidFill>
                          <a:schemeClr val="tx1">
                            <a:lumMod val="75000"/>
                            <a:lumOff val="25000"/>
                          </a:schemeClr>
                        </a:solidFill>
                        <a:latin typeface="+mn-lt"/>
                        <a:ea typeface="+mn-ea"/>
                        <a:cs typeface="+mn-cs"/>
                      </a:defRPr>
                    </a:pPr>
                    <a:fld id="{9DC3630F-E73F-416A-A4B2-114A547C6648}" type="CATEGORYNAME">
                      <a:rPr lang="en-US" sz="1000" b="0">
                        <a:solidFill>
                          <a:schemeClr val="tx1">
                            <a:lumMod val="85000"/>
                            <a:lumOff val="15000"/>
                          </a:schemeClr>
                        </a:solidFill>
                        <a:latin typeface="montserrat (Body)"/>
                      </a:rPr>
                      <a:pPr>
                        <a:defRPr sz="1050">
                          <a:solidFill>
                            <a:schemeClr val="tx1">
                              <a:lumMod val="75000"/>
                              <a:lumOff val="25000"/>
                            </a:schemeClr>
                          </a:solidFill>
                        </a:defRPr>
                      </a:pPr>
                      <a:t>[CATEGORY NAME]</a:t>
                    </a:fld>
                    <a:r>
                      <a:rPr lang="en-US" sz="1050" b="0" baseline="0">
                        <a:solidFill>
                          <a:schemeClr val="tx1">
                            <a:lumMod val="75000"/>
                            <a:lumOff val="25000"/>
                          </a:schemeClr>
                        </a:solidFill>
                        <a:latin typeface="montserrat (Body)"/>
                      </a:rPr>
                      <a:t>
</a:t>
                    </a:r>
                    <a:fld id="{77EE219A-DDC1-45B2-80C9-0F064AA108B9}" type="PERCENTAGE">
                      <a:rPr lang="en-US" sz="1200" b="0" baseline="0">
                        <a:solidFill>
                          <a:srgbClr val="418FED"/>
                        </a:solidFill>
                        <a:latin typeface="montserrat (Body)"/>
                      </a:rPr>
                      <a:pPr>
                        <a:defRPr sz="1050">
                          <a:solidFill>
                            <a:schemeClr val="tx1">
                              <a:lumMod val="75000"/>
                              <a:lumOff val="25000"/>
                            </a:schemeClr>
                          </a:solidFill>
                        </a:defRPr>
                      </a:pPr>
                      <a:t>[PERCENTAGE]</a:t>
                    </a:fld>
                    <a:endParaRPr lang="en-US" sz="1050" b="0" baseline="0">
                      <a:solidFill>
                        <a:schemeClr val="tx1">
                          <a:lumMod val="75000"/>
                          <a:lumOff val="25000"/>
                        </a:schemeClr>
                      </a:solidFill>
                      <a:latin typeface="montserrat (Body)"/>
                    </a:endParaRPr>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55095766368857"/>
                      <c:h val="0.35234462893663876"/>
                    </c:manualLayout>
                  </c15:layout>
                  <c15:dlblFieldTable/>
                  <c15:showDataLabelsRange val="0"/>
                </c:ext>
                <c:ext xmlns:c16="http://schemas.microsoft.com/office/drawing/2014/chart" uri="{C3380CC4-5D6E-409C-BE32-E72D297353CC}">
                  <c16:uniqueId val="{00000005-CCB0-4C0F-A142-7161E61AB677}"/>
                </c:ext>
              </c:extLst>
            </c:dLbl>
            <c:txPr>
              <a:bodyPr rot="0" spcFirstLastPara="1" vertOverflow="ellipsis" vert="horz" wrap="square" lIns="38100" tIns="19050" rIns="38100" bIns="19050" anchor="ctr" anchorCtr="1">
                <a:spAutoFit/>
              </a:bodyPr>
              <a:lstStyle/>
              <a:p>
                <a:pPr>
                  <a:defRPr sz="105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rgbClr val="FF0066"/>
                  </a:solidFill>
                  <a:round/>
                </a:ln>
                <a:effectLst>
                  <a:glow rad="12700">
                    <a:srgbClr val="FF0066">
                      <a:alpha val="40000"/>
                    </a:srgbClr>
                  </a:glow>
                </a:effectLst>
              </c:spPr>
            </c:leaderLines>
            <c:extLst>
              <c:ext xmlns:c15="http://schemas.microsoft.com/office/drawing/2012/chart" uri="{CE6537A1-D6FC-4f65-9D91-7224C49458BB}"/>
            </c:extLst>
          </c:dLbls>
          <c:cat>
            <c:strRef>
              <c:f>Pivots!$E$105:$E$107</c:f>
              <c:strCache>
                <c:ptCount val="3"/>
                <c:pt idx="0">
                  <c:v>Cincinnati</c:v>
                </c:pt>
                <c:pt idx="1">
                  <c:v>Cleveland</c:v>
                </c:pt>
                <c:pt idx="2">
                  <c:v>Columbus</c:v>
                </c:pt>
              </c:strCache>
            </c:strRef>
          </c:cat>
          <c:val>
            <c:numRef>
              <c:f>Pivots!$F$105:$F$107</c:f>
              <c:numCache>
                <c:formatCode>General</c:formatCode>
                <c:ptCount val="3"/>
                <c:pt idx="0">
                  <c:v>26061</c:v>
                </c:pt>
                <c:pt idx="1">
                  <c:v>37849</c:v>
                </c:pt>
                <c:pt idx="2">
                  <c:v>32713</c:v>
                </c:pt>
              </c:numCache>
            </c:numRef>
          </c:val>
          <c:extLst>
            <c:ext xmlns:c16="http://schemas.microsoft.com/office/drawing/2014/chart" uri="{C3380CC4-5D6E-409C-BE32-E72D297353CC}">
              <c16:uniqueId val="{00000006-CCB0-4C0F-A142-7161E61AB677}"/>
            </c:ext>
          </c:extLst>
        </c:ser>
        <c:ser>
          <c:idx val="1"/>
          <c:order val="1"/>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CCB0-4C0F-A142-7161E61AB677}"/>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CCB0-4C0F-A142-7161E61AB677}"/>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CCB0-4C0F-A142-7161E61AB67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8-CCB0-4C0F-A142-7161E61AB677}"/>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A-CCB0-4C0F-A142-7161E61AB677}"/>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C-CCB0-4C0F-A142-7161E61AB677}"/>
                </c:ext>
              </c:extLst>
            </c:dLbl>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Pivots!$E$105:$E$107</c:f>
              <c:strCache>
                <c:ptCount val="3"/>
                <c:pt idx="0">
                  <c:v>Cincinnati</c:v>
                </c:pt>
                <c:pt idx="1">
                  <c:v>Cleveland</c:v>
                </c:pt>
                <c:pt idx="2">
                  <c:v>Columbus</c:v>
                </c:pt>
              </c:strCache>
            </c:strRef>
          </c:cat>
          <c:val>
            <c:numRef>
              <c:f>Pivots!$G$105:$G$107</c:f>
              <c:numCache>
                <c:formatCode>General</c:formatCode>
                <c:ptCount val="3"/>
                <c:pt idx="0">
                  <c:v>24564</c:v>
                </c:pt>
                <c:pt idx="1">
                  <c:v>35117</c:v>
                </c:pt>
                <c:pt idx="2">
                  <c:v>30169</c:v>
                </c:pt>
              </c:numCache>
            </c:numRef>
          </c:val>
          <c:extLst>
            <c:ext xmlns:c16="http://schemas.microsoft.com/office/drawing/2014/chart" uri="{C3380CC4-5D6E-409C-BE32-E72D297353CC}">
              <c16:uniqueId val="{0000000D-CCB0-4C0F-A142-7161E61AB677}"/>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image" Target="../media/image18.png"/><Relationship Id="rId18" Type="http://schemas.openxmlformats.org/officeDocument/2006/relationships/chart" Target="../charts/chart4.xml"/><Relationship Id="rId3" Type="http://schemas.openxmlformats.org/officeDocument/2006/relationships/image" Target="../media/image8.png"/><Relationship Id="rId21" Type="http://schemas.openxmlformats.org/officeDocument/2006/relationships/chart" Target="../charts/chart7.xml"/><Relationship Id="rId7" Type="http://schemas.openxmlformats.org/officeDocument/2006/relationships/image" Target="../media/image12.png"/><Relationship Id="rId12" Type="http://schemas.openxmlformats.org/officeDocument/2006/relationships/image" Target="../media/image17.svg"/><Relationship Id="rId17" Type="http://schemas.openxmlformats.org/officeDocument/2006/relationships/chart" Target="../charts/chart3.xml"/><Relationship Id="rId2" Type="http://schemas.openxmlformats.org/officeDocument/2006/relationships/image" Target="../media/image7.svg"/><Relationship Id="rId16" Type="http://schemas.openxmlformats.org/officeDocument/2006/relationships/chart" Target="../charts/chart2.xml"/><Relationship Id="rId20" Type="http://schemas.openxmlformats.org/officeDocument/2006/relationships/chart" Target="../charts/chart6.xml"/><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chart" Target="../charts/chart1.xml"/><Relationship Id="rId10" Type="http://schemas.openxmlformats.org/officeDocument/2006/relationships/image" Target="../media/image15.svg"/><Relationship Id="rId19" Type="http://schemas.openxmlformats.org/officeDocument/2006/relationships/chart" Target="../charts/chart5.xml"/><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image" Target="../media/image19.svg"/><Relationship Id="rId22"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27.sv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svg"/><Relationship Id="rId2" Type="http://schemas.openxmlformats.org/officeDocument/2006/relationships/image" Target="../media/image21.svg"/><Relationship Id="rId1" Type="http://schemas.openxmlformats.org/officeDocument/2006/relationships/image" Target="../media/image20.png"/><Relationship Id="rId6" Type="http://schemas.openxmlformats.org/officeDocument/2006/relationships/image" Target="../media/image25.sv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svg"/><Relationship Id="rId4" Type="http://schemas.openxmlformats.org/officeDocument/2006/relationships/image" Target="../media/image23.svg"/><Relationship Id="rId9"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10516</xdr:rowOff>
    </xdr:from>
    <xdr:to>
      <xdr:col>18</xdr:col>
      <xdr:colOff>498564</xdr:colOff>
      <xdr:row>39</xdr:row>
      <xdr:rowOff>151409</xdr:rowOff>
    </xdr:to>
    <xdr:pic>
      <xdr:nvPicPr>
        <xdr:cNvPr id="3" name="Graphic 2">
          <a:extLst>
            <a:ext uri="{FF2B5EF4-FFF2-40B4-BE49-F238E27FC236}">
              <a16:creationId xmlns:a16="http://schemas.microsoft.com/office/drawing/2014/main" id="{245C4503-BC00-671A-ABF6-81E5BD043DA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rcRect/>
        <a:stretch/>
      </xdr:blipFill>
      <xdr:spPr>
        <a:xfrm>
          <a:off x="0" y="10516"/>
          <a:ext cx="12770775" cy="7179367"/>
        </a:xfrm>
        <a:prstGeom prst="rect">
          <a:avLst/>
        </a:prstGeom>
      </xdr:spPr>
    </xdr:pic>
    <xdr:clientData/>
  </xdr:twoCellAnchor>
  <xdr:twoCellAnchor editAs="oneCell">
    <xdr:from>
      <xdr:col>0</xdr:col>
      <xdr:colOff>571500</xdr:colOff>
      <xdr:row>0</xdr:row>
      <xdr:rowOff>0</xdr:rowOff>
    </xdr:from>
    <xdr:to>
      <xdr:col>2</xdr:col>
      <xdr:colOff>85726</xdr:colOff>
      <xdr:row>6</xdr:row>
      <xdr:rowOff>21432</xdr:rowOff>
    </xdr:to>
    <xdr:pic>
      <xdr:nvPicPr>
        <xdr:cNvPr id="5" name="Graphic 4">
          <a:extLst>
            <a:ext uri="{FF2B5EF4-FFF2-40B4-BE49-F238E27FC236}">
              <a16:creationId xmlns:a16="http://schemas.microsoft.com/office/drawing/2014/main" id="{39F9DA72-76E2-C379-1F73-D526B1A32CD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71500" y="0"/>
          <a:ext cx="882606" cy="1067840"/>
        </a:xfrm>
        <a:prstGeom prst="rect">
          <a:avLst/>
        </a:prstGeom>
      </xdr:spPr>
    </xdr:pic>
    <xdr:clientData/>
  </xdr:twoCellAnchor>
  <xdr:twoCellAnchor editAs="oneCell">
    <xdr:from>
      <xdr:col>1</xdr:col>
      <xdr:colOff>392846</xdr:colOff>
      <xdr:row>30</xdr:row>
      <xdr:rowOff>180071</xdr:rowOff>
    </xdr:from>
    <xdr:to>
      <xdr:col>1</xdr:col>
      <xdr:colOff>583804</xdr:colOff>
      <xdr:row>32</xdr:row>
      <xdr:rowOff>26195</xdr:rowOff>
    </xdr:to>
    <xdr:pic>
      <xdr:nvPicPr>
        <xdr:cNvPr id="13" name="Graphic 12" descr="Star-struck face outline with solid fill">
          <a:extLst>
            <a:ext uri="{FF2B5EF4-FFF2-40B4-BE49-F238E27FC236}">
              <a16:creationId xmlns:a16="http://schemas.microsoft.com/office/drawing/2014/main" id="{1E7D93CE-0259-47D8-B1E7-F39E4D6FB79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8646" y="5609321"/>
          <a:ext cx="190958" cy="208074"/>
        </a:xfrm>
        <a:prstGeom prst="rect">
          <a:avLst/>
        </a:prstGeom>
      </xdr:spPr>
    </xdr:pic>
    <xdr:clientData/>
  </xdr:twoCellAnchor>
  <xdr:twoCellAnchor>
    <xdr:from>
      <xdr:col>1</xdr:col>
      <xdr:colOff>399286</xdr:colOff>
      <xdr:row>32</xdr:row>
      <xdr:rowOff>14523</xdr:rowOff>
    </xdr:from>
    <xdr:to>
      <xdr:col>3</xdr:col>
      <xdr:colOff>91176</xdr:colOff>
      <xdr:row>34</xdr:row>
      <xdr:rowOff>52856</xdr:rowOff>
    </xdr:to>
    <xdr:sp macro="" textlink="Pivots!E4">
      <xdr:nvSpPr>
        <xdr:cNvPr id="14" name="TextBox 13">
          <a:extLst>
            <a:ext uri="{FF2B5EF4-FFF2-40B4-BE49-F238E27FC236}">
              <a16:creationId xmlns:a16="http://schemas.microsoft.com/office/drawing/2014/main" id="{C0C9D7EE-745B-4707-8AEB-3D570BC72BDD}"/>
            </a:ext>
          </a:extLst>
        </xdr:cNvPr>
        <xdr:cNvSpPr txBox="1"/>
      </xdr:nvSpPr>
      <xdr:spPr>
        <a:xfrm>
          <a:off x="1086185" y="5876061"/>
          <a:ext cx="1065688" cy="404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C22A6C-8B83-4B96-BD99-791E856E3FA0}" type="TxLink">
            <a:rPr lang="en-US" sz="1600" b="0" i="0" u="none" strike="noStrike">
              <a:solidFill>
                <a:sysClr val="windowText" lastClr="000000"/>
              </a:solidFill>
              <a:latin typeface="montserrat (Body)"/>
              <a:cs typeface="Poppins" panose="00000500000000000000" pitchFamily="2" charset="0"/>
            </a:rPr>
            <a:pPr algn="ctr"/>
            <a:t>307</a:t>
          </a:fld>
          <a:endParaRPr lang="en-IN" sz="1600" b="0">
            <a:solidFill>
              <a:sysClr val="windowText" lastClr="000000"/>
            </a:solidFill>
            <a:latin typeface="montserrat (Body)"/>
            <a:cs typeface="Poppins" panose="00000500000000000000" pitchFamily="2" charset="0"/>
          </a:endParaRPr>
        </a:p>
      </xdr:txBody>
    </xdr:sp>
    <xdr:clientData/>
  </xdr:twoCellAnchor>
  <xdr:twoCellAnchor>
    <xdr:from>
      <xdr:col>1</xdr:col>
      <xdr:colOff>511688</xdr:colOff>
      <xdr:row>33</xdr:row>
      <xdr:rowOff>160592</xdr:rowOff>
    </xdr:from>
    <xdr:to>
      <xdr:col>2</xdr:col>
      <xdr:colOff>655288</xdr:colOff>
      <xdr:row>35</xdr:row>
      <xdr:rowOff>103673</xdr:rowOff>
    </xdr:to>
    <xdr:sp macro="" textlink="Pivots!E9">
      <xdr:nvSpPr>
        <xdr:cNvPr id="15" name="TextBox 14">
          <a:extLst>
            <a:ext uri="{FF2B5EF4-FFF2-40B4-BE49-F238E27FC236}">
              <a16:creationId xmlns:a16="http://schemas.microsoft.com/office/drawing/2014/main" id="{1BD10451-1928-43EB-9EE7-70887B8ADD90}"/>
            </a:ext>
          </a:extLst>
        </xdr:cNvPr>
        <xdr:cNvSpPr txBox="1"/>
      </xdr:nvSpPr>
      <xdr:spPr>
        <a:xfrm>
          <a:off x="1198587" y="6205304"/>
          <a:ext cx="830499" cy="309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391C0A8-1694-4BC8-B2A8-3DCB7BE3DDE3}" type="TxLink">
            <a:rPr lang="en-US" sz="1100" b="0" i="0" u="none" strike="noStrike">
              <a:solidFill>
                <a:schemeClr val="tx1">
                  <a:lumMod val="50000"/>
                  <a:lumOff val="50000"/>
                </a:schemeClr>
              </a:solidFill>
              <a:latin typeface="montserrat (Body)"/>
              <a:cs typeface="Poppins" panose="00000500000000000000" pitchFamily="2" charset="0"/>
            </a:rPr>
            <a:pPr algn="ctr"/>
            <a:t>307</a:t>
          </a:fld>
          <a:endParaRPr lang="en-IN" sz="1600" b="0">
            <a:solidFill>
              <a:schemeClr val="tx1">
                <a:lumMod val="50000"/>
                <a:lumOff val="50000"/>
              </a:schemeClr>
            </a:solidFill>
            <a:latin typeface="montserrat (Body)"/>
            <a:cs typeface="Poppins" panose="00000500000000000000" pitchFamily="2" charset="0"/>
          </a:endParaRPr>
        </a:p>
      </xdr:txBody>
    </xdr:sp>
    <xdr:clientData/>
  </xdr:twoCellAnchor>
  <xdr:twoCellAnchor>
    <xdr:from>
      <xdr:col>1</xdr:col>
      <xdr:colOff>559078</xdr:colOff>
      <xdr:row>24</xdr:row>
      <xdr:rowOff>95249</xdr:rowOff>
    </xdr:from>
    <xdr:to>
      <xdr:col>3</xdr:col>
      <xdr:colOff>218096</xdr:colOff>
      <xdr:row>26</xdr:row>
      <xdr:rowOff>38331</xdr:rowOff>
    </xdr:to>
    <xdr:sp macro="" textlink="">
      <xdr:nvSpPr>
        <xdr:cNvPr id="17" name="TextBox 16">
          <a:extLst>
            <a:ext uri="{FF2B5EF4-FFF2-40B4-BE49-F238E27FC236}">
              <a16:creationId xmlns:a16="http://schemas.microsoft.com/office/drawing/2014/main" id="{AB00B57C-805F-47C0-B83C-8AB5A4585279}"/>
            </a:ext>
          </a:extLst>
        </xdr:cNvPr>
        <xdr:cNvSpPr txBox="1"/>
      </xdr:nvSpPr>
      <xdr:spPr>
        <a:xfrm>
          <a:off x="1244878" y="4438649"/>
          <a:ext cx="1030618" cy="305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50" b="1">
              <a:solidFill>
                <a:srgbClr val="0074F3"/>
              </a:solidFill>
              <a:effectLst/>
              <a:latin typeface="montserrat (Body)"/>
              <a:ea typeface="+mn-ea"/>
              <a:cs typeface="Poppins" panose="00000500000000000000" pitchFamily="2" charset="0"/>
            </a:rPr>
            <a:t>Avg. Rating</a:t>
          </a:r>
          <a:endParaRPr lang="en-IN" sz="950" b="1">
            <a:solidFill>
              <a:srgbClr val="0074F3"/>
            </a:solidFill>
            <a:effectLst/>
            <a:latin typeface="montserrat (Body)"/>
            <a:cs typeface="Poppins" panose="00000500000000000000" pitchFamily="2" charset="0"/>
          </a:endParaRPr>
        </a:p>
      </xdr:txBody>
    </xdr:sp>
    <xdr:clientData/>
  </xdr:twoCellAnchor>
  <xdr:twoCellAnchor editAs="oneCell">
    <xdr:from>
      <xdr:col>1</xdr:col>
      <xdr:colOff>390128</xdr:colOff>
      <xdr:row>24</xdr:row>
      <xdr:rowOff>116119</xdr:rowOff>
    </xdr:from>
    <xdr:to>
      <xdr:col>1</xdr:col>
      <xdr:colOff>644476</xdr:colOff>
      <xdr:row>26</xdr:row>
      <xdr:rowOff>22051</xdr:rowOff>
    </xdr:to>
    <xdr:pic>
      <xdr:nvPicPr>
        <xdr:cNvPr id="18" name="Graphic 17" descr="Rating Star with solid fill">
          <a:extLst>
            <a:ext uri="{FF2B5EF4-FFF2-40B4-BE49-F238E27FC236}">
              <a16:creationId xmlns:a16="http://schemas.microsoft.com/office/drawing/2014/main" id="{C72D7740-723C-423E-AEF0-9B189DBEB22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1075928" y="4459519"/>
          <a:ext cx="254348" cy="267882"/>
        </a:xfrm>
        <a:prstGeom prst="rect">
          <a:avLst/>
        </a:prstGeom>
      </xdr:spPr>
    </xdr:pic>
    <xdr:clientData/>
  </xdr:twoCellAnchor>
  <xdr:twoCellAnchor>
    <xdr:from>
      <xdr:col>1</xdr:col>
      <xdr:colOff>404996</xdr:colOff>
      <xdr:row>25</xdr:row>
      <xdr:rowOff>161925</xdr:rowOff>
    </xdr:from>
    <xdr:to>
      <xdr:col>3</xdr:col>
      <xdr:colOff>94505</xdr:colOff>
      <xdr:row>28</xdr:row>
      <xdr:rowOff>14520</xdr:rowOff>
    </xdr:to>
    <xdr:sp macro="" textlink="Pivots!D4">
      <xdr:nvSpPr>
        <xdr:cNvPr id="19" name="TextBox 18">
          <a:extLst>
            <a:ext uri="{FF2B5EF4-FFF2-40B4-BE49-F238E27FC236}">
              <a16:creationId xmlns:a16="http://schemas.microsoft.com/office/drawing/2014/main" id="{5D5E7E8D-DCD5-4E9F-8139-9EAEA92279FE}"/>
            </a:ext>
          </a:extLst>
        </xdr:cNvPr>
        <xdr:cNvSpPr txBox="1"/>
      </xdr:nvSpPr>
      <xdr:spPr>
        <a:xfrm>
          <a:off x="1091895" y="4741252"/>
          <a:ext cx="1063307" cy="402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60EC2E-8056-495F-A171-F8B57A05BDB7}" type="TxLink">
            <a:rPr lang="en-US" sz="1600" b="0" i="0" u="none" strike="noStrike">
              <a:solidFill>
                <a:sysClr val="windowText" lastClr="000000"/>
              </a:solidFill>
              <a:latin typeface="montserrat (Body)"/>
              <a:cs typeface="Poppins" panose="00000500000000000000" pitchFamily="2" charset="0"/>
            </a:rPr>
            <a:pPr algn="ctr"/>
            <a:t>3.9</a:t>
          </a:fld>
          <a:endParaRPr lang="en-IN" sz="1600" b="0">
            <a:solidFill>
              <a:sysClr val="windowText" lastClr="000000"/>
            </a:solidFill>
            <a:latin typeface="montserrat (Body)"/>
            <a:cs typeface="Poppins" panose="00000500000000000000" pitchFamily="2" charset="0"/>
          </a:endParaRPr>
        </a:p>
      </xdr:txBody>
    </xdr:sp>
    <xdr:clientData/>
  </xdr:twoCellAnchor>
  <xdr:twoCellAnchor>
    <xdr:from>
      <xdr:col>1</xdr:col>
      <xdr:colOff>516634</xdr:colOff>
      <xdr:row>27</xdr:row>
      <xdr:rowOff>137019</xdr:rowOff>
    </xdr:from>
    <xdr:to>
      <xdr:col>2</xdr:col>
      <xdr:colOff>659044</xdr:colOff>
      <xdr:row>29</xdr:row>
      <xdr:rowOff>70459</xdr:rowOff>
    </xdr:to>
    <xdr:sp macro="" textlink="Pivots!D9">
      <xdr:nvSpPr>
        <xdr:cNvPr id="20" name="TextBox 19">
          <a:extLst>
            <a:ext uri="{FF2B5EF4-FFF2-40B4-BE49-F238E27FC236}">
              <a16:creationId xmlns:a16="http://schemas.microsoft.com/office/drawing/2014/main" id="{00FFE585-37E3-41F6-94C1-39AA0E4B53C7}"/>
            </a:ext>
          </a:extLst>
        </xdr:cNvPr>
        <xdr:cNvSpPr txBox="1"/>
      </xdr:nvSpPr>
      <xdr:spPr>
        <a:xfrm>
          <a:off x="1203533" y="5082692"/>
          <a:ext cx="829309" cy="299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F6A524-3936-4978-8957-4E1BE61C46EB}" type="TxLink">
            <a:rPr lang="en-US" sz="1100" b="0" i="0" u="none" strike="noStrike">
              <a:solidFill>
                <a:schemeClr val="tx1">
                  <a:lumMod val="50000"/>
                  <a:lumOff val="50000"/>
                </a:schemeClr>
              </a:solidFill>
              <a:latin typeface="montserrat (Body)"/>
              <a:cs typeface="Poppins" panose="00000500000000000000" pitchFamily="2" charset="0"/>
            </a:rPr>
            <a:pPr algn="ctr"/>
            <a:t>3.9</a:t>
          </a:fld>
          <a:endParaRPr lang="en-IN" sz="2400" b="0">
            <a:solidFill>
              <a:schemeClr val="tx1">
                <a:lumMod val="50000"/>
                <a:lumOff val="50000"/>
              </a:schemeClr>
            </a:solidFill>
            <a:latin typeface="montserrat (Body)"/>
            <a:cs typeface="Poppins" panose="00000500000000000000" pitchFamily="2" charset="0"/>
          </a:endParaRPr>
        </a:p>
      </xdr:txBody>
    </xdr:sp>
    <xdr:clientData/>
  </xdr:twoCellAnchor>
  <xdr:twoCellAnchor>
    <xdr:from>
      <xdr:col>1</xdr:col>
      <xdr:colOff>480948</xdr:colOff>
      <xdr:row>30</xdr:row>
      <xdr:rowOff>131262</xdr:rowOff>
    </xdr:from>
    <xdr:to>
      <xdr:col>3</xdr:col>
      <xdr:colOff>188913</xdr:colOff>
      <xdr:row>32</xdr:row>
      <xdr:rowOff>74344</xdr:rowOff>
    </xdr:to>
    <xdr:sp macro="" textlink="">
      <xdr:nvSpPr>
        <xdr:cNvPr id="12" name="TextBox 11">
          <a:extLst>
            <a:ext uri="{FF2B5EF4-FFF2-40B4-BE49-F238E27FC236}">
              <a16:creationId xmlns:a16="http://schemas.microsoft.com/office/drawing/2014/main" id="{9D8C5D43-2F34-4ECE-973E-CDA240595C89}"/>
            </a:ext>
          </a:extLst>
        </xdr:cNvPr>
        <xdr:cNvSpPr txBox="1"/>
      </xdr:nvSpPr>
      <xdr:spPr>
        <a:xfrm>
          <a:off x="1166748" y="5560512"/>
          <a:ext cx="1079565" cy="305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50" b="1">
              <a:solidFill>
                <a:srgbClr val="0074F3"/>
              </a:solidFill>
              <a:latin typeface="montserrat (Body)"/>
              <a:cs typeface="Poppins" panose="00000500000000000000" pitchFamily="2" charset="0"/>
            </a:rPr>
            <a:t>Happy Calls</a:t>
          </a:r>
        </a:p>
      </xdr:txBody>
    </xdr:sp>
    <xdr:clientData/>
  </xdr:twoCellAnchor>
  <xdr:twoCellAnchor>
    <xdr:from>
      <xdr:col>1</xdr:col>
      <xdr:colOff>404996</xdr:colOff>
      <xdr:row>7</xdr:row>
      <xdr:rowOff>122155</xdr:rowOff>
    </xdr:from>
    <xdr:to>
      <xdr:col>3</xdr:col>
      <xdr:colOff>94505</xdr:colOff>
      <xdr:row>9</xdr:row>
      <xdr:rowOff>158405</xdr:rowOff>
    </xdr:to>
    <xdr:sp macro="" textlink="Pivots!A4">
      <xdr:nvSpPr>
        <xdr:cNvPr id="22" name="TextBox 21">
          <a:extLst>
            <a:ext uri="{FF2B5EF4-FFF2-40B4-BE49-F238E27FC236}">
              <a16:creationId xmlns:a16="http://schemas.microsoft.com/office/drawing/2014/main" id="{15F9B747-5728-47D2-ACB5-653D6E0AEB53}"/>
            </a:ext>
          </a:extLst>
        </xdr:cNvPr>
        <xdr:cNvSpPr txBox="1"/>
      </xdr:nvSpPr>
      <xdr:spPr>
        <a:xfrm>
          <a:off x="1091895" y="1404367"/>
          <a:ext cx="1063307" cy="402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2F7B0F-9400-41DB-838E-4812E59EC765}" type="TxLink">
            <a:rPr lang="en-US" sz="1600" b="0" i="0" u="none" strike="noStrike">
              <a:solidFill>
                <a:sysClr val="windowText" lastClr="000000"/>
              </a:solidFill>
              <a:latin typeface="montserrat (Body)"/>
              <a:cs typeface="Poppins" panose="00000500000000000000" pitchFamily="2" charset="0"/>
            </a:rPr>
            <a:pPr algn="ctr"/>
            <a:t>1,000</a:t>
          </a:fld>
          <a:endParaRPr lang="en-IN" sz="1600" b="0">
            <a:solidFill>
              <a:sysClr val="windowText" lastClr="000000"/>
            </a:solidFill>
            <a:latin typeface="montserrat (Body)"/>
            <a:cs typeface="Poppins" panose="00000500000000000000" pitchFamily="2" charset="0"/>
          </a:endParaRPr>
        </a:p>
      </xdr:txBody>
    </xdr:sp>
    <xdr:clientData/>
  </xdr:twoCellAnchor>
  <xdr:twoCellAnchor>
    <xdr:from>
      <xdr:col>1</xdr:col>
      <xdr:colOff>516634</xdr:colOff>
      <xdr:row>9</xdr:row>
      <xdr:rowOff>66361</xdr:rowOff>
    </xdr:from>
    <xdr:to>
      <xdr:col>2</xdr:col>
      <xdr:colOff>659044</xdr:colOff>
      <xdr:row>11</xdr:row>
      <xdr:rowOff>4680</xdr:rowOff>
    </xdr:to>
    <xdr:sp macro="" textlink="Pivots!A9">
      <xdr:nvSpPr>
        <xdr:cNvPr id="23" name="TextBox 22">
          <a:extLst>
            <a:ext uri="{FF2B5EF4-FFF2-40B4-BE49-F238E27FC236}">
              <a16:creationId xmlns:a16="http://schemas.microsoft.com/office/drawing/2014/main" id="{962BD0FB-3FE0-40EF-BE24-91CB9D10A459}"/>
            </a:ext>
          </a:extLst>
        </xdr:cNvPr>
        <xdr:cNvSpPr txBox="1"/>
      </xdr:nvSpPr>
      <xdr:spPr>
        <a:xfrm>
          <a:off x="1203533" y="1714919"/>
          <a:ext cx="829309" cy="304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54F78DC-ABD8-4A5E-BE2C-45D1CB4B64C1}" type="TxLink">
            <a:rPr lang="en-US" sz="1100" b="0" i="0" u="none" strike="noStrike">
              <a:solidFill>
                <a:schemeClr val="tx1">
                  <a:lumMod val="50000"/>
                  <a:lumOff val="50000"/>
                </a:schemeClr>
              </a:solidFill>
              <a:latin typeface="montserrat (Body)"/>
              <a:cs typeface="Poppins" panose="00000500000000000000" pitchFamily="2" charset="0"/>
            </a:rPr>
            <a:pPr algn="ctr"/>
            <a:t>1,000</a:t>
          </a:fld>
          <a:endParaRPr lang="en-IN" sz="1100" b="0">
            <a:solidFill>
              <a:schemeClr val="tx1">
                <a:lumMod val="50000"/>
                <a:lumOff val="50000"/>
              </a:schemeClr>
            </a:solidFill>
            <a:latin typeface="montserrat (Body)"/>
            <a:cs typeface="Poppins" panose="00000500000000000000" pitchFamily="2" charset="0"/>
          </a:endParaRPr>
        </a:p>
      </xdr:txBody>
    </xdr:sp>
    <xdr:clientData/>
  </xdr:twoCellAnchor>
  <xdr:twoCellAnchor>
    <xdr:from>
      <xdr:col>1</xdr:col>
      <xdr:colOff>508622</xdr:colOff>
      <xdr:row>6</xdr:row>
      <xdr:rowOff>97567</xdr:rowOff>
    </xdr:from>
    <xdr:to>
      <xdr:col>2</xdr:col>
      <xdr:colOff>22536</xdr:colOff>
      <xdr:row>7</xdr:row>
      <xdr:rowOff>126257</xdr:rowOff>
    </xdr:to>
    <xdr:pic>
      <xdr:nvPicPr>
        <xdr:cNvPr id="24" name="Graphic 23" descr="Receiver with solid fill">
          <a:extLst>
            <a:ext uri="{FF2B5EF4-FFF2-40B4-BE49-F238E27FC236}">
              <a16:creationId xmlns:a16="http://schemas.microsoft.com/office/drawing/2014/main" id="{C32EE4A0-2BDB-48B2-9EDF-C37D8537084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94422" y="1183417"/>
          <a:ext cx="199714" cy="209665"/>
        </a:xfrm>
        <a:prstGeom prst="rect">
          <a:avLst/>
        </a:prstGeom>
      </xdr:spPr>
    </xdr:pic>
    <xdr:clientData/>
  </xdr:twoCellAnchor>
  <xdr:twoCellAnchor>
    <xdr:from>
      <xdr:col>1</xdr:col>
      <xdr:colOff>660590</xdr:colOff>
      <xdr:row>6</xdr:row>
      <xdr:rowOff>71254</xdr:rowOff>
    </xdr:from>
    <xdr:to>
      <xdr:col>2</xdr:col>
      <xdr:colOff>596440</xdr:colOff>
      <xdr:row>8</xdr:row>
      <xdr:rowOff>9573</xdr:rowOff>
    </xdr:to>
    <xdr:sp macro="" textlink="">
      <xdr:nvSpPr>
        <xdr:cNvPr id="25" name="TextBox 24">
          <a:extLst>
            <a:ext uri="{FF2B5EF4-FFF2-40B4-BE49-F238E27FC236}">
              <a16:creationId xmlns:a16="http://schemas.microsoft.com/office/drawing/2014/main" id="{63F35DEB-A059-4D58-9329-83155917C29B}"/>
            </a:ext>
          </a:extLst>
        </xdr:cNvPr>
        <xdr:cNvSpPr txBox="1"/>
      </xdr:nvSpPr>
      <xdr:spPr>
        <a:xfrm>
          <a:off x="1347489" y="1170292"/>
          <a:ext cx="622749" cy="304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50" b="1">
              <a:solidFill>
                <a:srgbClr val="0074F3"/>
              </a:solidFill>
              <a:effectLst/>
              <a:latin typeface="montserrat (Body)"/>
              <a:ea typeface="+mn-ea"/>
              <a:cs typeface="Poppins" panose="00000500000000000000" pitchFamily="2" charset="0"/>
            </a:rPr>
            <a:t>Calls</a:t>
          </a:r>
          <a:endParaRPr lang="en-IN" sz="950" b="1">
            <a:solidFill>
              <a:srgbClr val="0074F3"/>
            </a:solidFill>
            <a:effectLst/>
            <a:latin typeface="montserrat (Body)"/>
            <a:cs typeface="Poppins" panose="00000500000000000000" pitchFamily="2" charset="0"/>
          </a:endParaRPr>
        </a:p>
      </xdr:txBody>
    </xdr:sp>
    <xdr:clientData/>
  </xdr:twoCellAnchor>
  <xdr:twoCellAnchor>
    <xdr:from>
      <xdr:col>1</xdr:col>
      <xdr:colOff>643745</xdr:colOff>
      <xdr:row>12</xdr:row>
      <xdr:rowOff>66675</xdr:rowOff>
    </xdr:from>
    <xdr:to>
      <xdr:col>3</xdr:col>
      <xdr:colOff>36170</xdr:colOff>
      <xdr:row>14</xdr:row>
      <xdr:rowOff>4995</xdr:rowOff>
    </xdr:to>
    <xdr:sp macro="" textlink="">
      <xdr:nvSpPr>
        <xdr:cNvPr id="26" name="TextBox 25">
          <a:extLst>
            <a:ext uri="{FF2B5EF4-FFF2-40B4-BE49-F238E27FC236}">
              <a16:creationId xmlns:a16="http://schemas.microsoft.com/office/drawing/2014/main" id="{B95A3C29-1F06-4E9F-8A6F-222F2C33519A}"/>
            </a:ext>
          </a:extLst>
        </xdr:cNvPr>
        <xdr:cNvSpPr txBox="1"/>
      </xdr:nvSpPr>
      <xdr:spPr>
        <a:xfrm>
          <a:off x="1329545" y="2238375"/>
          <a:ext cx="764025" cy="300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50" b="1">
              <a:solidFill>
                <a:srgbClr val="0074F3"/>
              </a:solidFill>
              <a:effectLst/>
              <a:latin typeface="Poppins" panose="00000500000000000000" pitchFamily="2" charset="0"/>
              <a:ea typeface="+mn-ea"/>
              <a:cs typeface="Poppins" panose="00000500000000000000" pitchFamily="2" charset="0"/>
            </a:rPr>
            <a:t>Amount</a:t>
          </a:r>
          <a:endParaRPr lang="en-IN" sz="950" b="1">
            <a:solidFill>
              <a:srgbClr val="0074F3"/>
            </a:solidFill>
            <a:effectLst/>
            <a:latin typeface="Poppins" panose="00000500000000000000" pitchFamily="2" charset="0"/>
            <a:cs typeface="Poppins" panose="00000500000000000000" pitchFamily="2" charset="0"/>
          </a:endParaRPr>
        </a:p>
      </xdr:txBody>
    </xdr:sp>
    <xdr:clientData/>
  </xdr:twoCellAnchor>
  <xdr:twoCellAnchor>
    <xdr:from>
      <xdr:col>1</xdr:col>
      <xdr:colOff>247650</xdr:colOff>
      <xdr:row>13</xdr:row>
      <xdr:rowOff>136639</xdr:rowOff>
    </xdr:from>
    <xdr:to>
      <xdr:col>3</xdr:col>
      <xdr:colOff>221655</xdr:colOff>
      <xdr:row>15</xdr:row>
      <xdr:rowOff>170209</xdr:rowOff>
    </xdr:to>
    <xdr:sp macro="" textlink="Pivots!B4">
      <xdr:nvSpPr>
        <xdr:cNvPr id="27" name="TextBox 26">
          <a:extLst>
            <a:ext uri="{FF2B5EF4-FFF2-40B4-BE49-F238E27FC236}">
              <a16:creationId xmlns:a16="http://schemas.microsoft.com/office/drawing/2014/main" id="{6D6BD347-01F6-49AE-8326-61F92718CD2A}"/>
            </a:ext>
          </a:extLst>
        </xdr:cNvPr>
        <xdr:cNvSpPr txBox="1"/>
      </xdr:nvSpPr>
      <xdr:spPr>
        <a:xfrm>
          <a:off x="938474" y="2449853"/>
          <a:ext cx="1355654" cy="389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F8093B-F67A-46C0-83DE-20833445BFCD}" type="TxLink">
            <a:rPr lang="en-US" sz="1600" b="0" i="0" u="none" strike="noStrike">
              <a:solidFill>
                <a:schemeClr val="tx1"/>
              </a:solidFill>
              <a:latin typeface="montserrat (Body)"/>
              <a:cs typeface="Mongolian Baiti" panose="03000500000000000000" pitchFamily="66" charset="0"/>
            </a:rPr>
            <a:pPr algn="ctr"/>
            <a:t>₹ 96,623</a:t>
          </a:fld>
          <a:endParaRPr lang="en-IN" sz="1600" b="0">
            <a:solidFill>
              <a:schemeClr val="tx1"/>
            </a:solidFill>
            <a:latin typeface="montserrat (Body)"/>
            <a:cs typeface="Mongolian Baiti" panose="03000500000000000000" pitchFamily="66" charset="0"/>
          </a:endParaRPr>
        </a:p>
      </xdr:txBody>
    </xdr:sp>
    <xdr:clientData/>
  </xdr:twoCellAnchor>
  <xdr:twoCellAnchor>
    <xdr:from>
      <xdr:col>1</xdr:col>
      <xdr:colOff>385579</xdr:colOff>
      <xdr:row>15</xdr:row>
      <xdr:rowOff>102092</xdr:rowOff>
    </xdr:from>
    <xdr:to>
      <xdr:col>3</xdr:col>
      <xdr:colOff>110836</xdr:colOff>
      <xdr:row>17</xdr:row>
      <xdr:rowOff>35532</xdr:rowOff>
    </xdr:to>
    <xdr:sp macro="" textlink="Pivots!B9">
      <xdr:nvSpPr>
        <xdr:cNvPr id="28" name="TextBox 27">
          <a:extLst>
            <a:ext uri="{FF2B5EF4-FFF2-40B4-BE49-F238E27FC236}">
              <a16:creationId xmlns:a16="http://schemas.microsoft.com/office/drawing/2014/main" id="{48A14C2F-7F7D-41E7-AE93-0CD023FBB358}"/>
            </a:ext>
          </a:extLst>
        </xdr:cNvPr>
        <xdr:cNvSpPr txBox="1"/>
      </xdr:nvSpPr>
      <xdr:spPr>
        <a:xfrm>
          <a:off x="1072478" y="2849688"/>
          <a:ext cx="1099055" cy="299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11B588E-512B-48E1-91F3-4CC01B5CE45A}" type="TxLink">
            <a:rPr lang="en-US" sz="1100" b="0" i="0" u="none" strike="noStrike">
              <a:solidFill>
                <a:schemeClr val="tx1">
                  <a:lumMod val="50000"/>
                  <a:lumOff val="50000"/>
                </a:schemeClr>
              </a:solidFill>
              <a:latin typeface="montserrat (Body)"/>
              <a:cs typeface="Poppins" panose="00000500000000000000" pitchFamily="2" charset="0"/>
            </a:rPr>
            <a:pPr algn="ctr"/>
            <a:t>₹ 96,623</a:t>
          </a:fld>
          <a:endParaRPr lang="en-IN" sz="1800" b="0">
            <a:solidFill>
              <a:schemeClr val="tx1">
                <a:lumMod val="50000"/>
                <a:lumOff val="50000"/>
              </a:schemeClr>
            </a:solidFill>
            <a:latin typeface="montserrat (Body)"/>
            <a:cs typeface="Poppins" panose="00000500000000000000" pitchFamily="2" charset="0"/>
          </a:endParaRPr>
        </a:p>
      </xdr:txBody>
    </xdr:sp>
    <xdr:clientData/>
  </xdr:twoCellAnchor>
  <xdr:twoCellAnchor editAs="oneCell">
    <xdr:from>
      <xdr:col>1</xdr:col>
      <xdr:colOff>491828</xdr:colOff>
      <xdr:row>12</xdr:row>
      <xdr:rowOff>134696</xdr:rowOff>
    </xdr:from>
    <xdr:to>
      <xdr:col>1</xdr:col>
      <xdr:colOff>663583</xdr:colOff>
      <xdr:row>13</xdr:row>
      <xdr:rowOff>128307</xdr:rowOff>
    </xdr:to>
    <xdr:pic>
      <xdr:nvPicPr>
        <xdr:cNvPr id="29" name="Graphic 28" descr="Shopping cart with solid fill">
          <a:extLst>
            <a:ext uri="{FF2B5EF4-FFF2-40B4-BE49-F238E27FC236}">
              <a16:creationId xmlns:a16="http://schemas.microsoft.com/office/drawing/2014/main" id="{D2FE9BD1-D7D3-4AEF-AAF8-A0EA1B1125C5}"/>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77628" y="2306396"/>
          <a:ext cx="171755" cy="174586"/>
        </a:xfrm>
        <a:prstGeom prst="rect">
          <a:avLst/>
        </a:prstGeom>
      </xdr:spPr>
    </xdr:pic>
    <xdr:clientData/>
  </xdr:twoCellAnchor>
  <xdr:twoCellAnchor>
    <xdr:from>
      <xdr:col>1</xdr:col>
      <xdr:colOff>575215</xdr:colOff>
      <xdr:row>18</xdr:row>
      <xdr:rowOff>72919</xdr:rowOff>
    </xdr:from>
    <xdr:to>
      <xdr:col>3</xdr:col>
      <xdr:colOff>96565</xdr:colOff>
      <xdr:row>20</xdr:row>
      <xdr:rowOff>12738</xdr:rowOff>
    </xdr:to>
    <xdr:sp macro="" textlink="">
      <xdr:nvSpPr>
        <xdr:cNvPr id="31" name="TextBox 30">
          <a:extLst>
            <a:ext uri="{FF2B5EF4-FFF2-40B4-BE49-F238E27FC236}">
              <a16:creationId xmlns:a16="http://schemas.microsoft.com/office/drawing/2014/main" id="{EEBCB8CB-0D4B-4CCD-90CF-C4B7603CF18B}"/>
            </a:ext>
          </a:extLst>
        </xdr:cNvPr>
        <xdr:cNvSpPr txBox="1"/>
      </xdr:nvSpPr>
      <xdr:spPr>
        <a:xfrm>
          <a:off x="1261015" y="3330469"/>
          <a:ext cx="892950" cy="301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50" b="1">
              <a:solidFill>
                <a:srgbClr val="0074F3"/>
              </a:solidFill>
              <a:effectLst/>
              <a:latin typeface="montserrat (Body)"/>
              <a:ea typeface="+mn-ea"/>
              <a:cs typeface="Poppins" panose="00000500000000000000" pitchFamily="2" charset="0"/>
            </a:rPr>
            <a:t>Duration</a:t>
          </a:r>
          <a:endParaRPr lang="en-IN" sz="950" b="1">
            <a:solidFill>
              <a:srgbClr val="0074F3"/>
            </a:solidFill>
            <a:effectLst/>
            <a:latin typeface="montserrat (Body)"/>
            <a:cs typeface="Poppins" panose="00000500000000000000" pitchFamily="2" charset="0"/>
          </a:endParaRPr>
        </a:p>
      </xdr:txBody>
    </xdr:sp>
    <xdr:clientData/>
  </xdr:twoCellAnchor>
  <xdr:twoCellAnchor>
    <xdr:from>
      <xdr:col>1</xdr:col>
      <xdr:colOff>323483</xdr:colOff>
      <xdr:row>19</xdr:row>
      <xdr:rowOff>150545</xdr:rowOff>
    </xdr:from>
    <xdr:to>
      <xdr:col>3</xdr:col>
      <xdr:colOff>163159</xdr:colOff>
      <xdr:row>22</xdr:row>
      <xdr:rowOff>3140</xdr:rowOff>
    </xdr:to>
    <xdr:sp macro="" textlink="Pivots!C4">
      <xdr:nvSpPr>
        <xdr:cNvPr id="32" name="TextBox 31">
          <a:extLst>
            <a:ext uri="{FF2B5EF4-FFF2-40B4-BE49-F238E27FC236}">
              <a16:creationId xmlns:a16="http://schemas.microsoft.com/office/drawing/2014/main" id="{CD7BCD6F-AD86-4DA9-A899-BC0B891337EB}"/>
            </a:ext>
          </a:extLst>
        </xdr:cNvPr>
        <xdr:cNvSpPr txBox="1"/>
      </xdr:nvSpPr>
      <xdr:spPr>
        <a:xfrm>
          <a:off x="1010382" y="3630833"/>
          <a:ext cx="1213474" cy="402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0B9F10-703E-42DA-9EC2-4C8308A3FF83}" type="TxLink">
            <a:rPr lang="en-US" sz="1600" b="0" i="0" u="none" strike="noStrike">
              <a:solidFill>
                <a:sysClr val="windowText" lastClr="000000"/>
              </a:solidFill>
              <a:latin typeface="montserrat (Body)"/>
              <a:cs typeface="Poppins" panose="00000500000000000000" pitchFamily="2" charset="0"/>
            </a:rPr>
            <a:pPr algn="ctr"/>
            <a:t>89,850</a:t>
          </a:fld>
          <a:endParaRPr lang="en-IN" sz="1600" b="0">
            <a:solidFill>
              <a:sysClr val="windowText" lastClr="000000"/>
            </a:solidFill>
            <a:latin typeface="montserrat (Body)"/>
            <a:cs typeface="Poppins" panose="00000500000000000000" pitchFamily="2" charset="0"/>
          </a:endParaRPr>
        </a:p>
      </xdr:txBody>
    </xdr:sp>
    <xdr:clientData/>
  </xdr:twoCellAnchor>
  <xdr:twoCellAnchor>
    <xdr:from>
      <xdr:col>1</xdr:col>
      <xdr:colOff>525865</xdr:colOff>
      <xdr:row>21</xdr:row>
      <xdr:rowOff>131912</xdr:rowOff>
    </xdr:from>
    <xdr:to>
      <xdr:col>2</xdr:col>
      <xdr:colOff>668275</xdr:colOff>
      <xdr:row>23</xdr:row>
      <xdr:rowOff>65352</xdr:rowOff>
    </xdr:to>
    <xdr:sp macro="" textlink="Pivots!C9">
      <xdr:nvSpPr>
        <xdr:cNvPr id="33" name="TextBox 32">
          <a:extLst>
            <a:ext uri="{FF2B5EF4-FFF2-40B4-BE49-F238E27FC236}">
              <a16:creationId xmlns:a16="http://schemas.microsoft.com/office/drawing/2014/main" id="{684432CA-4BC8-4B01-A958-E7960C1274B2}"/>
            </a:ext>
          </a:extLst>
        </xdr:cNvPr>
        <xdr:cNvSpPr txBox="1"/>
      </xdr:nvSpPr>
      <xdr:spPr>
        <a:xfrm>
          <a:off x="1212764" y="3978547"/>
          <a:ext cx="829309" cy="299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A10E82-2011-40E8-9A2F-8D93F84C3FA7}" type="TxLink">
            <a:rPr lang="en-US" sz="1100" b="0" i="0" u="none" strike="noStrike">
              <a:solidFill>
                <a:schemeClr val="tx1">
                  <a:lumMod val="50000"/>
                  <a:lumOff val="50000"/>
                </a:schemeClr>
              </a:solidFill>
              <a:latin typeface="montserrat (Body)"/>
              <a:cs typeface="Poppins" panose="00000500000000000000" pitchFamily="2" charset="0"/>
            </a:rPr>
            <a:pPr algn="ctr"/>
            <a:t>89,850</a:t>
          </a:fld>
          <a:endParaRPr lang="en-IN" sz="1100" b="0">
            <a:solidFill>
              <a:schemeClr val="tx1">
                <a:lumMod val="50000"/>
                <a:lumOff val="50000"/>
              </a:schemeClr>
            </a:solidFill>
            <a:latin typeface="montserrat (Body)"/>
            <a:cs typeface="Poppins" panose="00000500000000000000" pitchFamily="2" charset="0"/>
          </a:endParaRPr>
        </a:p>
      </xdr:txBody>
    </xdr:sp>
    <xdr:clientData/>
  </xdr:twoCellAnchor>
  <xdr:twoCellAnchor editAs="oneCell">
    <xdr:from>
      <xdr:col>1</xdr:col>
      <xdr:colOff>483406</xdr:colOff>
      <xdr:row>18</xdr:row>
      <xdr:rowOff>119896</xdr:rowOff>
    </xdr:from>
    <xdr:to>
      <xdr:col>2</xdr:col>
      <xdr:colOff>339</xdr:colOff>
      <xdr:row>19</xdr:row>
      <xdr:rowOff>142214</xdr:rowOff>
    </xdr:to>
    <xdr:pic>
      <xdr:nvPicPr>
        <xdr:cNvPr id="34" name="Graphic 33" descr="Hourglass Finished with solid fill">
          <a:extLst>
            <a:ext uri="{FF2B5EF4-FFF2-40B4-BE49-F238E27FC236}">
              <a16:creationId xmlns:a16="http://schemas.microsoft.com/office/drawing/2014/main" id="{FC26E3D7-AEBF-456E-B7F9-E3D3B079FD7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69206" y="3377446"/>
          <a:ext cx="198723" cy="203293"/>
        </a:xfrm>
        <a:prstGeom prst="rect">
          <a:avLst/>
        </a:prstGeom>
      </xdr:spPr>
    </xdr:pic>
    <xdr:clientData/>
  </xdr:twoCellAnchor>
  <xdr:twoCellAnchor>
    <xdr:from>
      <xdr:col>10</xdr:col>
      <xdr:colOff>471238</xdr:colOff>
      <xdr:row>18</xdr:row>
      <xdr:rowOff>80211</xdr:rowOff>
    </xdr:from>
    <xdr:to>
      <xdr:col>17</xdr:col>
      <xdr:colOff>100264</xdr:colOff>
      <xdr:row>35</xdr:row>
      <xdr:rowOff>50132</xdr:rowOff>
    </xdr:to>
    <xdr:graphicFrame macro="">
      <xdr:nvGraphicFramePr>
        <xdr:cNvPr id="35" name="Chart 34">
          <a:extLst>
            <a:ext uri="{FF2B5EF4-FFF2-40B4-BE49-F238E27FC236}">
              <a16:creationId xmlns:a16="http://schemas.microsoft.com/office/drawing/2014/main" id="{DA70268E-74C6-40D3-9BEB-2C0601341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586154</xdr:colOff>
      <xdr:row>6</xdr:row>
      <xdr:rowOff>62802</xdr:rowOff>
    </xdr:from>
    <xdr:to>
      <xdr:col>10</xdr:col>
      <xdr:colOff>617554</xdr:colOff>
      <xdr:row>17</xdr:row>
      <xdr:rowOff>62801</xdr:rowOff>
    </xdr:to>
    <xdr:graphicFrame macro="">
      <xdr:nvGraphicFramePr>
        <xdr:cNvPr id="2" name="Chart 1">
          <a:extLst>
            <a:ext uri="{FF2B5EF4-FFF2-40B4-BE49-F238E27FC236}">
              <a16:creationId xmlns:a16="http://schemas.microsoft.com/office/drawing/2014/main" id="{9045776A-951F-4773-9B14-168590A54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460549</xdr:colOff>
      <xdr:row>18</xdr:row>
      <xdr:rowOff>83736</xdr:rowOff>
    </xdr:from>
    <xdr:to>
      <xdr:col>5</xdr:col>
      <xdr:colOff>628022</xdr:colOff>
      <xdr:row>35</xdr:row>
      <xdr:rowOff>73269</xdr:rowOff>
    </xdr:to>
    <xdr:graphicFrame macro="">
      <xdr:nvGraphicFramePr>
        <xdr:cNvPr id="4" name="Chart 3">
          <a:extLst>
            <a:ext uri="{FF2B5EF4-FFF2-40B4-BE49-F238E27FC236}">
              <a16:creationId xmlns:a16="http://schemas.microsoft.com/office/drawing/2014/main" id="{8055B1C2-F9C1-43E1-B3DF-B4DE09736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397747</xdr:colOff>
      <xdr:row>18</xdr:row>
      <xdr:rowOff>73269</xdr:rowOff>
    </xdr:from>
    <xdr:to>
      <xdr:col>8</xdr:col>
      <xdr:colOff>544286</xdr:colOff>
      <xdr:row>35</xdr:row>
      <xdr:rowOff>104670</xdr:rowOff>
    </xdr:to>
    <xdr:graphicFrame macro="">
      <xdr:nvGraphicFramePr>
        <xdr:cNvPr id="6" name="Chart 5">
          <a:extLst>
            <a:ext uri="{FF2B5EF4-FFF2-40B4-BE49-F238E27FC236}">
              <a16:creationId xmlns:a16="http://schemas.microsoft.com/office/drawing/2014/main" id="{756A742C-B9C6-4399-8357-E9FD86885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8</xdr:col>
      <xdr:colOff>591552</xdr:colOff>
      <xdr:row>18</xdr:row>
      <xdr:rowOff>90237</xdr:rowOff>
    </xdr:from>
    <xdr:to>
      <xdr:col>10</xdr:col>
      <xdr:colOff>230605</xdr:colOff>
      <xdr:row>28</xdr:row>
      <xdr:rowOff>40105</xdr:rowOff>
    </xdr:to>
    <mc:AlternateContent xmlns:mc="http://schemas.openxmlformats.org/markup-compatibility/2006" xmlns:a14="http://schemas.microsoft.com/office/drawing/2010/main">
      <mc:Choice Requires="a14">
        <xdr:graphicFrame macro="">
          <xdr:nvGraphicFramePr>
            <xdr:cNvPr id="7" name="Representative 2">
              <a:extLst>
                <a:ext uri="{FF2B5EF4-FFF2-40B4-BE49-F238E27FC236}">
                  <a16:creationId xmlns:a16="http://schemas.microsoft.com/office/drawing/2014/main" id="{60F4B522-31EA-409D-A185-C43F12B9856B}"/>
                </a:ext>
              </a:extLst>
            </xdr:cNvPr>
            <xdr:cNvGraphicFramePr/>
          </xdr:nvGraphicFramePr>
          <xdr:xfrm>
            <a:off x="0" y="0"/>
            <a:ext cx="0" cy="0"/>
          </xdr:xfrm>
          <a:graphic>
            <a:graphicData uri="http://schemas.microsoft.com/office/drawing/2010/slicer">
              <sle:slicer xmlns:sle="http://schemas.microsoft.com/office/drawing/2010/slicer" name="Representative 2"/>
            </a:graphicData>
          </a:graphic>
        </xdr:graphicFrame>
      </mc:Choice>
      <mc:Fallback xmlns="">
        <xdr:sp macro="" textlink="">
          <xdr:nvSpPr>
            <xdr:cNvPr id="0" name=""/>
            <xdr:cNvSpPr>
              <a:spLocks noTextEdit="1"/>
            </xdr:cNvSpPr>
          </xdr:nvSpPr>
          <xdr:spPr>
            <a:xfrm>
              <a:off x="6045868" y="3338763"/>
              <a:ext cx="1002632" cy="17546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136071</xdr:colOff>
      <xdr:row>6</xdr:row>
      <xdr:rowOff>62802</xdr:rowOff>
    </xdr:from>
    <xdr:to>
      <xdr:col>14</xdr:col>
      <xdr:colOff>104671</xdr:colOff>
      <xdr:row>17</xdr:row>
      <xdr:rowOff>62801</xdr:rowOff>
    </xdr:to>
    <xdr:graphicFrame macro="">
      <xdr:nvGraphicFramePr>
        <xdr:cNvPr id="8" name="Chart 7">
          <a:extLst>
            <a:ext uri="{FF2B5EF4-FFF2-40B4-BE49-F238E27FC236}">
              <a16:creationId xmlns:a16="http://schemas.microsoft.com/office/drawing/2014/main" id="{468B8368-17E8-49FF-8F38-1CD4B13A5E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359439</xdr:colOff>
      <xdr:row>6</xdr:row>
      <xdr:rowOff>104775</xdr:rowOff>
    </xdr:from>
    <xdr:to>
      <xdr:col>17</xdr:col>
      <xdr:colOff>200025</xdr:colOff>
      <xdr:row>17</xdr:row>
      <xdr:rowOff>85725</xdr:rowOff>
    </xdr:to>
    <xdr:graphicFrame macro="">
      <xdr:nvGraphicFramePr>
        <xdr:cNvPr id="9" name="Chart 8">
          <a:extLst>
            <a:ext uri="{FF2B5EF4-FFF2-40B4-BE49-F238E27FC236}">
              <a16:creationId xmlns:a16="http://schemas.microsoft.com/office/drawing/2014/main" id="{034F61CE-6089-4B49-8899-54D0848F2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xdr:col>
      <xdr:colOff>88734</xdr:colOff>
      <xdr:row>6</xdr:row>
      <xdr:rowOff>103270</xdr:rowOff>
    </xdr:from>
    <xdr:to>
      <xdr:col>7</xdr:col>
      <xdr:colOff>651711</xdr:colOff>
      <xdr:row>7</xdr:row>
      <xdr:rowOff>178969</xdr:rowOff>
    </xdr:to>
    <xdr:sp macro="" textlink="">
      <xdr:nvSpPr>
        <xdr:cNvPr id="37" name="TextBox 36">
          <a:extLst>
            <a:ext uri="{FF2B5EF4-FFF2-40B4-BE49-F238E27FC236}">
              <a16:creationId xmlns:a16="http://schemas.microsoft.com/office/drawing/2014/main" id="{5394272B-E7F7-10CB-7B2F-C7739780127D}"/>
            </a:ext>
          </a:extLst>
        </xdr:cNvPr>
        <xdr:cNvSpPr txBox="1"/>
      </xdr:nvSpPr>
      <xdr:spPr>
        <a:xfrm>
          <a:off x="2815892" y="1186112"/>
          <a:ext cx="2608345" cy="2561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lumMod val="65000"/>
                  <a:lumOff val="35000"/>
                </a:schemeClr>
              </a:solidFill>
              <a:latin typeface="Poppins semibold" panose="020B0502040204020203" pitchFamily="2" charset="0"/>
              <a:cs typeface="Poppins semibold" panose="020B0502040204020203" pitchFamily="2" charset="0"/>
            </a:rPr>
            <a:t>Purchase %</a:t>
          </a:r>
          <a:r>
            <a:rPr lang="en-IN" sz="1100" b="1" baseline="0">
              <a:solidFill>
                <a:schemeClr val="tx1">
                  <a:lumMod val="65000"/>
                  <a:lumOff val="35000"/>
                </a:schemeClr>
              </a:solidFill>
              <a:latin typeface="Poppins semibold" panose="020B0502040204020203" pitchFamily="2" charset="0"/>
              <a:cs typeface="Poppins semibold" panose="020B0502040204020203" pitchFamily="2" charset="0"/>
            </a:rPr>
            <a:t> From Each City</a:t>
          </a:r>
          <a:endParaRPr lang="en-IN" sz="1100" b="1">
            <a:solidFill>
              <a:schemeClr val="tx1">
                <a:lumMod val="65000"/>
                <a:lumOff val="35000"/>
              </a:schemeClr>
            </a:solidFill>
            <a:latin typeface="Poppins semibold" panose="020B0502040204020203" pitchFamily="2" charset="0"/>
            <a:cs typeface="Poppins semibold" panose="020B0502040204020203" pitchFamily="2" charset="0"/>
          </a:endParaRPr>
        </a:p>
      </xdr:txBody>
    </xdr:sp>
    <xdr:clientData/>
  </xdr:twoCellAnchor>
  <xdr:twoCellAnchor>
    <xdr:from>
      <xdr:col>10</xdr:col>
      <xdr:colOff>428625</xdr:colOff>
      <xdr:row>19</xdr:row>
      <xdr:rowOff>85724</xdr:rowOff>
    </xdr:from>
    <xdr:to>
      <xdr:col>17</xdr:col>
      <xdr:colOff>200025</xdr:colOff>
      <xdr:row>35</xdr:row>
      <xdr:rowOff>85725</xdr:rowOff>
    </xdr:to>
    <xdr:graphicFrame macro="">
      <xdr:nvGraphicFramePr>
        <xdr:cNvPr id="38" name="Chart 37">
          <a:extLst>
            <a:ext uri="{FF2B5EF4-FFF2-40B4-BE49-F238E27FC236}">
              <a16:creationId xmlns:a16="http://schemas.microsoft.com/office/drawing/2014/main" id="{71D593B3-1759-42DA-A922-841B8E31E3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xdr:col>
      <xdr:colOff>431133</xdr:colOff>
      <xdr:row>8</xdr:row>
      <xdr:rowOff>110289</xdr:rowOff>
    </xdr:from>
    <xdr:to>
      <xdr:col>8</xdr:col>
      <xdr:colOff>300789</xdr:colOff>
      <xdr:row>17</xdr:row>
      <xdr:rowOff>30079</xdr:rowOff>
    </xdr:to>
    <xdr:graphicFrame macro="">
      <xdr:nvGraphicFramePr>
        <xdr:cNvPr id="10" name="Chart 9">
          <a:extLst>
            <a:ext uri="{FF2B5EF4-FFF2-40B4-BE49-F238E27FC236}">
              <a16:creationId xmlns:a16="http://schemas.microsoft.com/office/drawing/2014/main" id="{78275A8E-EF42-4799-9265-C2FAB2786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165402</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305957</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24848</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13</xdr:row>
      <xdr:rowOff>4016</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173194</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8.630845601852" backgroundQuery="1" createdVersion="8" refreshedVersion="8" minRefreshableVersion="3" recordCount="0" supportSubquery="1" supportAdvancedDrill="1" xr:uid="{DB174AF7-F09B-42A1-B17B-6C65B9E86F76}">
  <cacheSource type="external" connectionId="1"/>
  <cacheFields count="4">
    <cacheField name="[customers].[City].[City]" caption="City" numFmtId="0" hierarchy="15" level="1">
      <sharedItems containsSemiMixedTypes="0" containsNonDate="0" containsString="0"/>
    </cacheField>
    <cacheField name="[customers].[Customer ID].[Customer ID]" caption="Customer ID" numFmtId="0" hierarchy="12" level="1">
      <sharedItems count="15">
        <s v="C0001"/>
        <s v="C0002"/>
        <s v="C0003"/>
        <s v="C0004"/>
        <s v="C0005"/>
        <s v="C0006"/>
        <s v="C0007"/>
        <s v="C0008"/>
        <s v="C0009"/>
        <s v="C0010"/>
        <s v="C0011"/>
        <s v="C0012"/>
        <s v="C0013"/>
        <s v="C0014"/>
        <s v="C0015"/>
      </sharedItems>
    </cacheField>
    <cacheField name="[calls].[Representative].[Representative]" caption="Representative" numFmtId="0" hierarchy="3" level="1">
      <sharedItems count="5">
        <s v="R01"/>
        <s v="R02"/>
        <s v="R03"/>
        <s v="R04"/>
        <s v="R05"/>
      </sharedItems>
    </cacheField>
    <cacheField name="[Measures].[Sum Purchase Amt]" caption="Sum Purchase Amt" numFmtId="0" hierarchy="18" level="32767"/>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Calls]" caption="Count Calls" measure="1" displayFolder="" measureGroup="calls" count="0"/>
    <cacheHierarchy uniqueName="[Measures].[Sum Purchase Amt]" caption="Sum Purchase Am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8.556421759262" backgroundQuery="1" createdVersion="8" refreshedVersion="8" minRefreshableVersion="3" recordCount="0" supportSubquery="1" supportAdvancedDrill="1" xr:uid="{86970AB7-F5A3-4160-A372-C59DB7B805E9}">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ount Calls]" caption="Count Calls" numFmtId="0" hierarchy="17" level="32767"/>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Calls]" caption="Count Calls" measure="1" displayFolder="" measureGroup="calls" count="0" oneField="1">
      <fieldsUsage count="1">
        <fieldUsage x="2"/>
      </fieldsUsage>
    </cacheHierarchy>
    <cacheHierarchy uniqueName="[Measures].[Sum Purchase Amt]" caption="Sum Purchase Am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8.834121296299" backgroundQuery="1" createdVersion="8" refreshedVersion="8" minRefreshableVersion="3" recordCount="0" supportSubquery="1" supportAdvancedDrill="1" xr:uid="{B9B68F29-7CC4-4E7B-919D-00DC9ABE2460}">
  <cacheSource type="external" connectionId="1"/>
  <cacheFields count="4">
    <cacheField name="[Measures].[Sum of Purchase Amount]" caption="Sum of Purchase Amount" numFmtId="0" hierarchy="25" level="32767"/>
    <cacheField name="[customers].[City].[City]" caption="City" numFmtId="0" hierarchy="15" level="1">
      <sharedItems count="3">
        <s v="Cincinnati"/>
        <s v="Cleveland"/>
        <s v="Columbus"/>
      </sharedItems>
    </cacheField>
    <cacheField name="[Measures].[Total Duration]" caption="Total Duration" numFmtId="0" hierarchy="19" level="32767"/>
    <cacheField name="[calls].[Representative].[Representative]" caption="Representative" numFmtId="0" hierarchy="3" level="1">
      <sharedItems containsSemiMixedTypes="0" containsNonDate="0" containsString="0"/>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Calls]" caption="Count Calls" measure="1" displayFolder="" measureGroup="calls" count="0"/>
    <cacheHierarchy uniqueName="[Measures].[Sum Purchase Amt]" caption="Sum Purchase Amt" measure="1" displayFolder="" measureGroup="calls" count="0"/>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8.919071064818" backgroundQuery="1" createdVersion="8" refreshedVersion="8" minRefreshableVersion="3" recordCount="0" supportSubquery="1" supportAdvancedDrill="1" xr:uid="{817E5E47-6C09-49A4-BEEA-C23860B6980B}">
  <cacheSource type="external" connectionId="1"/>
  <cacheFields count="3">
    <cacheField name="[calls].[Representative].[Representative]" caption="Representative" numFmtId="0" hierarchy="3" level="1">
      <sharedItems count="5">
        <s v="R01"/>
        <s v="R02"/>
        <s v="R03"/>
        <s v="R04"/>
        <s v="R05"/>
      </sharedItems>
    </cacheField>
    <cacheField name="[Measures].[Count Calls]" caption="Count Calls" numFmtId="0" hierarchy="17" level="32767"/>
    <cacheField name="[Measures].[Sum Purchase Amt]" caption="Sum Purchase Amt" numFmtId="0" hierarchy="18" level="32767"/>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Calls]" caption="Count Calls" measure="1" displayFolder="" measureGroup="calls" count="0" oneField="1">
      <fieldsUsage count="1">
        <fieldUsage x="1"/>
      </fieldsUsage>
    </cacheHierarchy>
    <cacheHierarchy uniqueName="[Measures].[Sum Purchase Amt]" caption="Sum Purchase Am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8.951835069442" backgroundQuery="1" createdVersion="8" refreshedVersion="8" minRefreshableVersion="3" recordCount="0" supportSubquery="1" supportAdvancedDrill="1" xr:uid="{5AC5F530-9B42-4885-B523-BB5D690333B4}">
  <cacheSource type="external" connectionId="1"/>
  <cacheFields count="3">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Measures].[Count Calls]" caption="Count Calls" numFmtId="0" hierarchy="17" level="32767"/>
    <cacheField name="[calls].[Representative].[Representative]" caption="Representative" numFmtId="0" hierarchy="3" level="1">
      <sharedItems containsSemiMixedTypes="0" containsNonDate="0" containsString="0"/>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Calls]" caption="Count Calls" measure="1" displayFolder="" measureGroup="calls" count="0" oneField="1">
      <fieldsUsage count="1">
        <fieldUsage x="1"/>
      </fieldsUsage>
    </cacheHierarchy>
    <cacheHierarchy uniqueName="[Measures].[Sum Purchase Amt]" caption="Sum Purchase Am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8.951835532411" backgroundQuery="1" createdVersion="8" refreshedVersion="8" minRefreshableVersion="3" recordCount="0" supportSubquery="1" supportAdvancedDrill="1" xr:uid="{0D94B7D8-6EE8-4838-87EC-05744B7E1950}">
  <cacheSource type="external" connectionId="1"/>
  <cacheFields count="6">
    <cacheField name="[Measures].[Count Calls]" caption="Count Calls" numFmtId="0" hierarchy="17" level="32767"/>
    <cacheField name="[Measures].[Sum Purchase Amt]" caption="Sum Purchase Am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Calls]" caption="Count Calls" measure="1" displayFolder="" measureGroup="calls" count="0" oneField="1">
      <fieldsUsage count="1">
        <fieldUsage x="0"/>
      </fieldsUsage>
    </cacheHierarchy>
    <cacheHierarchy uniqueName="[Measures].[Sum Purchase Amt]" caption="Sum Purchase Am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8.951835995373" backgroundQuery="1" createdVersion="8" refreshedVersion="8" minRefreshableVersion="3" recordCount="0" supportSubquery="1" supportAdvancedDrill="1" xr:uid="{78BED9B8-8053-40A9-A2EA-D7DDB4D47A2D}">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4-01-01T00:00:00" count="149">
        <d v="2023-01-01T00:00:00"/>
        <d v="2023-01-03T00:00:00"/>
        <d v="2023-01-05T00:00:00"/>
        <d v="2023-01-06T00:00:00"/>
        <d v="2023-01-09T00:00:00"/>
        <d v="2023-01-10T00:00:00"/>
        <d v="2023-01-12T00:00:00"/>
        <d v="2023-01-15T00:00:00"/>
        <d v="2023-01-17T00:00:00"/>
        <d v="2023-01-18T00:00:00"/>
        <d v="2023-01-19T00:00:00"/>
        <d v="2023-01-22T00:00:00"/>
        <d v="2023-01-23T00:00:00"/>
        <d v="2023-01-25T00:00:00"/>
        <d v="2023-01-26T00:00:00"/>
        <d v="2023-01-31T00:00:00"/>
        <d v="2023-02-01T00:00:00"/>
        <d v="2023-02-02T00:00:00"/>
        <d v="2023-02-04T00:00:00"/>
        <d v="2023-02-08T00:00:00"/>
        <d v="2023-02-09T00:00:00"/>
        <d v="2023-02-10T00:00:00"/>
        <d v="2023-02-16T00:00:00"/>
        <d v="2023-02-17T00:00:00"/>
        <d v="2023-02-18T00:00:00"/>
        <d v="2023-02-19T00:00:00"/>
        <d v="2023-02-21T00:00:00"/>
        <d v="2023-02-24T00:00:00"/>
        <d v="2023-02-25T00:00:00"/>
        <d v="2023-02-26T00:00:00"/>
        <d v="2023-02-27T00:00:00"/>
        <d v="2023-03-03T00:00:00"/>
        <d v="2023-03-05T00:00:00"/>
        <d v="2023-03-07T00:00:00"/>
        <d v="2023-03-09T00:00:00"/>
        <d v="2023-03-10T00:00:00"/>
        <d v="2023-03-11T00:00:00"/>
        <d v="2023-03-13T00:00:00"/>
        <d v="2023-03-14T00:00:00"/>
        <d v="2023-03-15T00:00:00"/>
        <d v="2023-03-16T00:00:00"/>
        <d v="2023-03-17T00:00:00"/>
        <d v="2023-03-20T00:00:00"/>
        <d v="2023-03-21T00:00:00"/>
        <d v="2023-03-25T00:00:00"/>
        <d v="2023-03-26T00:00:00"/>
        <d v="2023-03-29T00:00:00"/>
        <d v="2023-03-31T00:00:00"/>
        <d v="2023-04-02T00:00:00"/>
        <d v="2023-04-06T00:00:00"/>
        <d v="2023-04-07T00:00:00"/>
        <d v="2023-04-08T00:00:00"/>
        <d v="2023-04-09T00:00:00"/>
        <d v="2023-04-11T00:00:00"/>
        <d v="2023-04-12T00:00:00"/>
        <d v="2023-04-15T00:00:00"/>
        <d v="2023-04-17T00:00:00"/>
        <d v="2023-04-18T00:00:00"/>
        <d v="2023-04-21T00:00:00"/>
        <d v="2023-04-22T00:00:00"/>
        <d v="2023-04-26T00:00:00"/>
        <d v="2023-04-27T00:00:00"/>
        <d v="2023-05-01T00:00:00"/>
        <d v="2023-05-08T00:00:00"/>
        <d v="2023-05-24T00:00:00"/>
        <d v="2023-05-26T00:00:00"/>
        <d v="2023-05-28T00:00:00"/>
        <d v="2023-05-29T00:00:00"/>
        <d v="2023-05-30T00:00:00"/>
        <d v="2023-06-09T00:00:00"/>
        <d v="2023-06-11T00:00:00"/>
        <d v="2023-06-13T00:00:00"/>
        <d v="2023-06-15T00:00:00"/>
        <d v="2023-06-21T00:00:00"/>
        <d v="2023-06-23T00:00:00"/>
        <d v="2023-06-24T00:00:00"/>
        <d v="2023-06-26T00:00:00"/>
        <d v="2023-06-28T00:00:00"/>
        <d v="2023-07-01T00:00:00"/>
        <d v="2023-07-05T00:00:00"/>
        <d v="2023-07-06T00:00:00"/>
        <d v="2023-07-08T00:00:00"/>
        <d v="2023-07-14T00:00:00"/>
        <d v="2023-07-19T00:00:00"/>
        <d v="2023-07-22T00:00:00"/>
        <d v="2023-07-27T00:00:00"/>
        <d v="2023-07-28T00:00:00"/>
        <d v="2023-07-31T00:00:00"/>
        <d v="2023-08-02T00:00:00"/>
        <d v="2023-08-10T00:00:00"/>
        <d v="2023-08-16T00:00:00"/>
        <d v="2023-08-18T00:00:00"/>
        <d v="2023-08-19T00:00:00"/>
        <d v="2023-08-27T00:00:00"/>
        <d v="2023-08-30T00:00:00"/>
        <d v="2023-09-01T00:00:00"/>
        <d v="2023-09-04T00:00:00"/>
        <d v="2023-09-05T00:00:00"/>
        <d v="2023-09-06T00:00:00"/>
        <d v="2023-09-08T00:00:00"/>
        <d v="2023-09-10T00:00:00"/>
        <d v="2023-09-15T00:00:00"/>
        <d v="2023-09-17T00:00:00"/>
        <d v="2023-09-20T00:00:00"/>
        <d v="2023-09-21T00:00:00"/>
        <d v="2023-09-22T00:00:00"/>
        <d v="2023-09-23T00:00:00"/>
        <d v="2023-09-24T00:00:00"/>
        <d v="2023-09-26T00:00:00"/>
        <d v="2023-09-29T00:00:00"/>
        <d v="2023-09-30T00:00:00"/>
        <d v="2023-10-01T00:00:00"/>
        <d v="2023-10-03T00:00:00"/>
        <d v="2023-10-04T00:00:00"/>
        <d v="2023-10-05T00:00:00"/>
        <d v="2023-10-06T00:00:00"/>
        <d v="2023-10-10T00:00:00"/>
        <d v="2023-10-12T00:00:00"/>
        <d v="2023-10-14T00:00:00"/>
        <d v="2023-10-17T00:00:00"/>
        <d v="2023-10-21T00:00:00"/>
        <d v="2023-10-23T00:00:00"/>
        <d v="2023-10-24T00:00:00"/>
        <d v="2023-10-26T00:00:00"/>
        <d v="2023-10-27T00:00:00"/>
        <d v="2023-10-29T00:00:00"/>
        <d v="2023-10-30T00:00:00"/>
        <d v="2023-11-04T00:00:00"/>
        <d v="2023-11-08T00:00:00"/>
        <d v="2023-11-09T00:00:00"/>
        <d v="2023-11-11T00:00:00"/>
        <d v="2023-11-12T00:00:00"/>
        <d v="2023-11-13T00:00:00"/>
        <d v="2023-11-14T00:00:00"/>
        <d v="2023-11-15T00:00:00"/>
        <d v="2023-11-17T00:00:00"/>
        <d v="2023-11-18T00:00:00"/>
        <d v="2023-11-24T00:00:00"/>
        <d v="2023-11-28T00:00:00"/>
        <d v="2023-12-01T00:00:00"/>
        <d v="2023-12-02T00:00:00"/>
        <d v="2023-12-03T00:00:00"/>
        <d v="2023-12-04T00:00:00"/>
        <d v="2023-12-16T00:00:00"/>
        <d v="2023-12-25T00:00:00"/>
        <d v="2023-12-27T00:00:00"/>
        <d v="2023-12-28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ount Calls]" caption="Count Calls" numFmtId="0" hierarchy="17" level="32767"/>
    <cacheField name="Dummy0" numFmtId="0" hierarchy="28" level="32767">
      <extLst>
        <ext xmlns:x14="http://schemas.microsoft.com/office/spreadsheetml/2009/9/main" uri="{63CAB8AC-B538-458d-9737-405883B0398D}">
          <x14:cacheField ignore="1"/>
        </ext>
      </extLst>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Calls]" caption="Count Calls" measure="1" displayFolder="" measureGroup="calls" count="0" oneField="1">
      <fieldsUsage count="1">
        <fieldUsage x="3"/>
      </fieldsUsage>
    </cacheHierarchy>
    <cacheHierarchy uniqueName="[Measures].[Sum Purchase Amt]" caption="Sum Purchase Am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8.951836458335" backgroundQuery="1" createdVersion="8" refreshedVersion="8" minRefreshableVersion="3" recordCount="0" supportSubquery="1" supportAdvancedDrill="1" xr:uid="{AB25906B-D785-4E37-81BA-894C7584AA31}">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ount Calls]" caption="Count Calls" numFmtId="0" hierarchy="17" level="32767"/>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Calls]" caption="Count Calls" measure="1" displayFolder="" measureGroup="calls" count="0" oneField="1">
      <fieldsUsage count="1">
        <fieldUsage x="2"/>
      </fieldsUsage>
    </cacheHierarchy>
    <cacheHierarchy uniqueName="[Measures].[Sum Purchase Amt]" caption="Sum Purchase Am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8.951837037035" backgroundQuery="1" createdVersion="8" refreshedVersion="8" minRefreshableVersion="3" recordCount="0" supportSubquery="1" supportAdvancedDrill="1" xr:uid="{2564CB4F-9158-4523-A352-4D3589860058}">
  <cacheSource type="external" connectionId="1"/>
  <cacheFields count="6">
    <cacheField name="[Measures].[Count Calls]" caption="Count Calls" numFmtId="0" hierarchy="17" level="32767"/>
    <cacheField name="[Measures].[Sum Purchase Amt]" caption="Sum Purchase Am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Calls]" caption="Count Calls" measure="1" displayFolder="" measureGroup="calls" count="0" oneField="1">
      <fieldsUsage count="1">
        <fieldUsage x="0"/>
      </fieldsUsage>
    </cacheHierarchy>
    <cacheHierarchy uniqueName="[Measures].[Sum Purchase Amt]" caption="Sum Purchase Am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8.951837384258" backgroundQuery="1" createdVersion="8" refreshedVersion="8" minRefreshableVersion="3" recordCount="0" supportSubquery="1" supportAdvancedDrill="1" xr:uid="{C2DB67C0-4A31-43E3-B96F-06606E89794D}">
  <cacheSource type="external" connectionId="1"/>
  <cacheFields count="1">
    <cacheField name="[calls].[Representative].[Representative]" caption="Representative" numFmtId="0" hierarchy="3" level="1">
      <sharedItems count="5">
        <s v="R01"/>
        <s v="R02"/>
        <s v="R03"/>
        <s v="R04"/>
        <s v="R05"/>
      </sharedItems>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Calls]" caption="Count Calls" measure="1" displayFolder="" measureGroup="calls" count="0"/>
    <cacheHierarchy uniqueName="[Measures].[Sum Purchase Amt]" caption="Sum Purchase Am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28.556422453701" backgroundQuery="1" createdVersion="3" refreshedVersion="8" minRefreshableVersion="3" recordCount="0" supportSubquery="1" supportAdvancedDrill="1" xr:uid="{73A2D3C1-6AE0-4D9D-AFDF-10BEED338B11}">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Calls]" caption="Count Calls" measure="1" displayFolder="" measureGroup="calls" count="0"/>
    <cacheHierarchy uniqueName="[Measures].[Sum Purchase Amt]" caption="Sum Purchase Am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9052274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23B2C1-1076-40FC-B7AA-3FE4B386372F}" name="sel. rep" cacheId="105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48:A53" firstHeaderRow="1" firstDataRow="1" firstDataCol="1"/>
  <pivotFields count="1">
    <pivotField axis="axisRow" allDrilled="1" subtotalTop="0" showAll="0" dataSourceSort="1" defaultSubtotal="0" defaultAttributeDrillState="1">
      <items count="5">
        <item x="0"/>
        <item x="1"/>
        <item x="2"/>
        <item x="3"/>
        <item x="4"/>
      </items>
    </pivotField>
  </pivotFields>
  <rowFields count="1">
    <field x="0"/>
  </rowFields>
  <rowItems count="5">
    <i>
      <x/>
    </i>
    <i>
      <x v="1"/>
    </i>
    <i>
      <x v="2"/>
    </i>
    <i>
      <x v="3"/>
    </i>
    <i>
      <x v="4"/>
    </i>
  </rowItem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13092F-4BC4-4E48-AEEB-474ED7045E4F}" name="rep month" cacheId="104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A18:C31"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ount Calls2" fld="4" subtotal="count" baseField="0" baseItem="0">
      <extLst>
        <ext xmlns:x14="http://schemas.microsoft.com/office/spreadsheetml/2009/9/main" uri="{E15A36E0-9728-4e99-A89B-3F7291B0FE68}">
          <x14:dataField sourceField="3" uniqueName="[__Xl2].[Measures].[Count Calls]"/>
        </ext>
      </extLst>
    </dataField>
  </dataFields>
  <chartFormats count="6">
    <chartFormat chart="6" format="2" series="1">
      <pivotArea type="data" outline="0" fieldPosition="0">
        <references count="1">
          <reference field="4294967294" count="1" selected="0">
            <x v="1"/>
          </reference>
        </references>
      </pivotArea>
    </chartFormat>
    <chartFormat chart="6" format="3"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1"/>
          </reference>
        </references>
      </pivotArea>
    </chartFormat>
    <chartFormat chart="9" format="7"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1"/>
          </reference>
        </references>
      </pivotArea>
    </chartFormat>
    <chartFormat chart="10" format="9"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 (1).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2089ED-C4F8-4FCB-81EC-D9E91F8F32DC}" name="call &amp; amount" cacheId="59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7:C43"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9BD460-A28A-40E5-BEE4-B834E51B3988}" name="PivotTable1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03:C107" firstHeaderRow="0"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2"/>
  </colFields>
  <colItems count="2">
    <i>
      <x/>
    </i>
    <i i="1">
      <x v="1"/>
    </i>
  </colItems>
  <dataFields count="2">
    <dataField name="Sum of Purchase Amount" fld="0" baseField="0" baseItem="0"/>
    <dataField fld="2" subtotal="count" baseField="0" baseItem="0"/>
  </dataFields>
  <pivotHierarchies count="28">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724359-8004-4D45-9265-6533D34206FF}" name="rep. pivot" cacheId="105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 (1).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B6619C-783B-4C19-A09C-C9ACEF8DB3A0}" name="rep amounts" cacheId="0"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
  <location ref="A78:G94" firstHeaderRow="1" firstDataRow="2" firstDataCol="1" rowPageCount="1"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1">
    <field x="1"/>
  </rowFields>
  <rowItems count="15">
    <i>
      <x/>
    </i>
    <i>
      <x v="1"/>
    </i>
    <i>
      <x v="2"/>
    </i>
    <i>
      <x v="3"/>
    </i>
    <i>
      <x v="4"/>
    </i>
    <i>
      <x v="5"/>
    </i>
    <i>
      <x v="6"/>
    </i>
    <i>
      <x v="7"/>
    </i>
    <i>
      <x v="8"/>
    </i>
    <i>
      <x v="9"/>
    </i>
    <i>
      <x v="10"/>
    </i>
    <i>
      <x v="11"/>
    </i>
    <i>
      <x v="12"/>
    </i>
    <i>
      <x v="13"/>
    </i>
    <i>
      <x v="14"/>
    </i>
  </rowItems>
  <colFields count="1">
    <field x="2"/>
  </colFields>
  <colItems count="6">
    <i>
      <x/>
    </i>
    <i>
      <x v="1"/>
    </i>
    <i>
      <x v="2"/>
    </i>
    <i>
      <x v="3"/>
    </i>
    <i>
      <x v="4"/>
    </i>
    <i t="grand">
      <x/>
    </i>
  </colItems>
  <pageFields count="1">
    <pageField fld="0" hier="15" name="[customers].[City].[All]" cap="All"/>
  </pageFields>
  <dataFields count="1">
    <dataField fld="3" subtotal="count"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9D6600-578E-480A-9DDD-C6E51ABD05AE}" name="Call Gender"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4:D59"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4B8409-1B11-470B-BFAB-DDB998B56298}" name="PivotTable1" cacheId="104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 (1).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0451F8-136B-4164-B682-92C3A7879686}" name="rep week" cacheId="105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0">
  <location ref="F19:G27"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1"/>
        <item x="5"/>
        <item x="6"/>
        <item x="4"/>
        <item x="0"/>
        <item x="2"/>
        <item x="3"/>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3">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 (1).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B7187B-C646-4913-8C64-50DF8933ECFB}" name="rep satisfaction" cacheId="104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64:B71"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fld="1"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1" xr10:uid="{5344AEDE-C371-49C6-B412-1C240F168F0D}" sourceName="[calls].[Representative]">
  <pivotTables>
    <pivotTable tabId="5" name="rep satisfaction"/>
    <pivotTable tabId="5" name="PivotTable1"/>
    <pivotTable tabId="5" name="rep month"/>
    <pivotTable tabId="5" name="rep week"/>
    <pivotTable tabId="5" name="rep. pivot"/>
    <pivotTable tabId="5" name="sel. rep"/>
  </pivotTables>
  <data>
    <olap pivotCacheId="69052274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2" xr10:uid="{83A4FE63-0DC2-4831-BE54-C6E6027B0271}" cache="Slicer_Representative1" caption="Representative" level="1" style="SlicerStyleDark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3">
      <a:majorFont>
        <a:latin typeface="Aptos Extra Bold"/>
        <a:ea typeface=""/>
        <a:cs typeface=""/>
      </a:majorFont>
      <a:minorFont>
        <a:latin typeface="Aptos "/>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61556-A907-4FE0-A54A-C63AE93532ED}">
  <dimension ref="A1"/>
  <sheetViews>
    <sheetView tabSelected="1" zoomScale="95" zoomScaleNormal="95" workbookViewId="0">
      <selection activeCell="T13" sqref="T13"/>
    </sheetView>
  </sheetViews>
  <sheetFormatPr defaultRowHeight="14.25"/>
  <cols>
    <col min="22" max="27" width="9.3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DE52D-2044-4DE8-83AE-BA8F3979830E}">
  <dimension ref="A3:Y107"/>
  <sheetViews>
    <sheetView topLeftCell="A91" workbookViewId="0">
      <selection activeCell="E105" sqref="E105:G107"/>
    </sheetView>
  </sheetViews>
  <sheetFormatPr defaultRowHeight="14.25"/>
  <cols>
    <col min="1" max="1" width="13.125" bestFit="1" customWidth="1"/>
    <col min="2" max="2" width="17.625" bestFit="1" customWidth="1"/>
    <col min="3" max="3" width="13.625" bestFit="1" customWidth="1"/>
    <col min="4" max="4" width="11" bestFit="1" customWidth="1"/>
    <col min="5" max="5" width="7.5" bestFit="1" customWidth="1"/>
    <col min="6" max="6" width="13.125" bestFit="1" customWidth="1"/>
    <col min="7" max="7" width="11.125" bestFit="1" customWidth="1"/>
    <col min="8" max="9" width="6.875" bestFit="1" customWidth="1"/>
    <col min="10" max="10" width="11.375" bestFit="1" customWidth="1"/>
    <col min="15" max="15" width="13.125" bestFit="1" customWidth="1"/>
  </cols>
  <sheetData>
    <row r="3" spans="1:5">
      <c r="A3" t="s">
        <v>1042</v>
      </c>
      <c r="B3" t="s">
        <v>1043</v>
      </c>
      <c r="C3" t="s">
        <v>1044</v>
      </c>
      <c r="D3" t="s">
        <v>1045</v>
      </c>
      <c r="E3" t="s">
        <v>1046</v>
      </c>
    </row>
    <row r="4" spans="1:5">
      <c r="A4" s="22">
        <v>1000</v>
      </c>
      <c r="B4" s="41">
        <v>96623</v>
      </c>
      <c r="C4" s="22">
        <v>89850</v>
      </c>
      <c r="D4" s="21">
        <v>3.8854000000000033</v>
      </c>
      <c r="E4" s="20">
        <v>307</v>
      </c>
    </row>
    <row r="8" spans="1:5">
      <c r="A8" t="s">
        <v>1042</v>
      </c>
      <c r="B8" t="s">
        <v>1043</v>
      </c>
      <c r="C8" t="s">
        <v>1044</v>
      </c>
      <c r="D8" t="s">
        <v>1045</v>
      </c>
      <c r="E8" t="s">
        <v>1046</v>
      </c>
    </row>
    <row r="9" spans="1:5">
      <c r="A9" s="22">
        <v>1000</v>
      </c>
      <c r="B9" s="41">
        <v>96623</v>
      </c>
      <c r="C9" s="22">
        <v>89850</v>
      </c>
      <c r="D9" s="21">
        <v>3.8854000000000033</v>
      </c>
      <c r="E9" s="20">
        <v>307</v>
      </c>
    </row>
    <row r="18" spans="1:7">
      <c r="A18" s="23" t="s">
        <v>1047</v>
      </c>
      <c r="B18" t="s">
        <v>1042</v>
      </c>
      <c r="C18" t="s">
        <v>1061</v>
      </c>
    </row>
    <row r="19" spans="1:7">
      <c r="A19" s="24" t="s">
        <v>1049</v>
      </c>
      <c r="B19" s="22">
        <v>79</v>
      </c>
      <c r="C19" s="22">
        <v>79</v>
      </c>
      <c r="F19" s="23" t="s">
        <v>1047</v>
      </c>
      <c r="G19" t="s">
        <v>1042</v>
      </c>
    </row>
    <row r="20" spans="1:7">
      <c r="A20" s="24" t="s">
        <v>1050</v>
      </c>
      <c r="B20" s="22">
        <v>66</v>
      </c>
      <c r="C20" s="22">
        <v>66</v>
      </c>
      <c r="F20" s="24" t="s">
        <v>1063</v>
      </c>
      <c r="G20" s="22">
        <v>133</v>
      </c>
    </row>
    <row r="21" spans="1:7">
      <c r="A21" s="24" t="s">
        <v>1051</v>
      </c>
      <c r="B21" s="22">
        <v>155</v>
      </c>
      <c r="C21" s="22">
        <v>155</v>
      </c>
      <c r="F21" s="24" t="s">
        <v>1067</v>
      </c>
      <c r="G21" s="22">
        <v>138</v>
      </c>
    </row>
    <row r="22" spans="1:7">
      <c r="A22" s="24" t="s">
        <v>1052</v>
      </c>
      <c r="B22" s="22">
        <v>136</v>
      </c>
      <c r="C22" s="22">
        <v>136</v>
      </c>
      <c r="F22" s="24" t="s">
        <v>1068</v>
      </c>
      <c r="G22" s="22">
        <v>153</v>
      </c>
    </row>
    <row r="23" spans="1:7">
      <c r="A23" s="24" t="s">
        <v>1053</v>
      </c>
      <c r="B23" s="22">
        <v>83</v>
      </c>
      <c r="C23" s="22">
        <v>83</v>
      </c>
      <c r="F23" s="24" t="s">
        <v>1066</v>
      </c>
      <c r="G23" s="22">
        <v>128</v>
      </c>
    </row>
    <row r="24" spans="1:7">
      <c r="A24" s="24" t="s">
        <v>1054</v>
      </c>
      <c r="B24" s="22">
        <v>67</v>
      </c>
      <c r="C24" s="22">
        <v>67</v>
      </c>
      <c r="F24" s="24" t="s">
        <v>1062</v>
      </c>
      <c r="G24" s="22">
        <v>141</v>
      </c>
    </row>
    <row r="25" spans="1:7">
      <c r="A25" s="24" t="s">
        <v>1055</v>
      </c>
      <c r="B25" s="22">
        <v>64</v>
      </c>
      <c r="C25" s="22">
        <v>64</v>
      </c>
      <c r="F25" s="24" t="s">
        <v>1064</v>
      </c>
      <c r="G25" s="22">
        <v>161</v>
      </c>
    </row>
    <row r="26" spans="1:7">
      <c r="A26" s="24" t="s">
        <v>1056</v>
      </c>
      <c r="B26" s="22">
        <v>50</v>
      </c>
      <c r="C26" s="22">
        <v>50</v>
      </c>
      <c r="F26" s="24" t="s">
        <v>1065</v>
      </c>
      <c r="G26" s="22">
        <v>146</v>
      </c>
    </row>
    <row r="27" spans="1:7">
      <c r="A27" s="24" t="s">
        <v>1057</v>
      </c>
      <c r="B27" s="22">
        <v>76</v>
      </c>
      <c r="C27" s="22">
        <v>76</v>
      </c>
      <c r="F27" s="24" t="s">
        <v>1048</v>
      </c>
      <c r="G27" s="22">
        <v>1000</v>
      </c>
    </row>
    <row r="28" spans="1:7">
      <c r="A28" s="24" t="s">
        <v>1058</v>
      </c>
      <c r="B28" s="22">
        <v>114</v>
      </c>
      <c r="C28" s="22">
        <v>114</v>
      </c>
    </row>
    <row r="29" spans="1:7">
      <c r="A29" s="24" t="s">
        <v>1059</v>
      </c>
      <c r="B29" s="22">
        <v>57</v>
      </c>
      <c r="C29" s="22">
        <v>57</v>
      </c>
    </row>
    <row r="30" spans="1:7">
      <c r="A30" s="24" t="s">
        <v>1060</v>
      </c>
      <c r="B30" s="22">
        <v>53</v>
      </c>
      <c r="C30" s="22">
        <v>53</v>
      </c>
    </row>
    <row r="31" spans="1:7">
      <c r="A31" s="24" t="s">
        <v>1048</v>
      </c>
      <c r="B31" s="22">
        <v>1000</v>
      </c>
      <c r="C31" s="22">
        <v>1000</v>
      </c>
    </row>
    <row r="37" spans="1:11">
      <c r="A37" s="23" t="s">
        <v>1047</v>
      </c>
      <c r="B37" t="s">
        <v>1042</v>
      </c>
      <c r="C37" t="s">
        <v>1043</v>
      </c>
      <c r="F37" s="42" t="s">
        <v>1069</v>
      </c>
      <c r="I37" t="s">
        <v>1075</v>
      </c>
      <c r="J37" t="str">
        <f>A49</f>
        <v>R01</v>
      </c>
    </row>
    <row r="38" spans="1:11">
      <c r="A38" s="24" t="s">
        <v>11</v>
      </c>
      <c r="B38" s="22">
        <v>189</v>
      </c>
      <c r="C38" s="41">
        <v>18415</v>
      </c>
      <c r="K38" s="24"/>
    </row>
    <row r="39" spans="1:11">
      <c r="A39" s="24" t="s">
        <v>9</v>
      </c>
      <c r="B39" s="22">
        <v>218</v>
      </c>
      <c r="C39" s="41">
        <v>20581</v>
      </c>
      <c r="F39" t="s">
        <v>1070</v>
      </c>
      <c r="G39" t="s">
        <v>1072</v>
      </c>
      <c r="H39" t="s">
        <v>1071</v>
      </c>
      <c r="I39" t="s">
        <v>1073</v>
      </c>
      <c r="J39" t="s">
        <v>1074</v>
      </c>
      <c r="K39" s="24"/>
    </row>
    <row r="40" spans="1:11">
      <c r="A40" s="24" t="s">
        <v>6</v>
      </c>
      <c r="B40" s="22">
        <v>207</v>
      </c>
      <c r="C40" s="41">
        <v>20872</v>
      </c>
      <c r="F40" s="24" t="str" cm="1">
        <f t="array" ref="F40:H44">A38:C42</f>
        <v>R01</v>
      </c>
      <c r="G40" s="22">
        <v>189</v>
      </c>
      <c r="H40" s="25">
        <v>18415</v>
      </c>
      <c r="I40">
        <f>IF(F40=$J$37,G40,NA())</f>
        <v>189</v>
      </c>
      <c r="J40" s="26">
        <f>IF(F40=$J$37,H40,NA())</f>
        <v>18415</v>
      </c>
      <c r="K40" s="24"/>
    </row>
    <row r="41" spans="1:11">
      <c r="A41" s="24" t="s">
        <v>13</v>
      </c>
      <c r="B41" s="22">
        <v>186</v>
      </c>
      <c r="C41" s="41">
        <v>16651</v>
      </c>
      <c r="F41" s="24" t="str">
        <v>R02</v>
      </c>
      <c r="G41" s="22">
        <v>218</v>
      </c>
      <c r="H41" s="25">
        <v>20581</v>
      </c>
      <c r="I41" t="e">
        <f>IF(F41=$J$37,G41,NA())</f>
        <v>#N/A</v>
      </c>
      <c r="J41" s="26" t="e">
        <f>IF(F41=$J$37,H41,NA())</f>
        <v>#N/A</v>
      </c>
      <c r="K41" s="24"/>
    </row>
    <row r="42" spans="1:11">
      <c r="A42" s="24" t="s">
        <v>10</v>
      </c>
      <c r="B42" s="22">
        <v>200</v>
      </c>
      <c r="C42" s="41">
        <v>20104</v>
      </c>
      <c r="F42" s="24" t="str">
        <v>R03</v>
      </c>
      <c r="G42" s="22">
        <v>207</v>
      </c>
      <c r="H42" s="25">
        <v>20872</v>
      </c>
      <c r="I42" t="e">
        <f>IF(F42=$J$37,G42,NA())</f>
        <v>#N/A</v>
      </c>
      <c r="J42" s="26" t="e">
        <f>IF(F42=$J$37,H42,NA())</f>
        <v>#N/A</v>
      </c>
      <c r="K42" s="24"/>
    </row>
    <row r="43" spans="1:11">
      <c r="A43" s="24" t="s">
        <v>1048</v>
      </c>
      <c r="B43" s="22">
        <v>1000</v>
      </c>
      <c r="C43" s="41">
        <v>96623</v>
      </c>
      <c r="F43" s="24" t="str">
        <v>R04</v>
      </c>
      <c r="G43" s="22">
        <v>186</v>
      </c>
      <c r="H43" s="25">
        <v>16651</v>
      </c>
      <c r="I43" t="e">
        <f>IF(F43=$J$37,G43,NA())</f>
        <v>#N/A</v>
      </c>
      <c r="J43" s="26" t="e">
        <f>IF(F43=$J$37,H43,NA())</f>
        <v>#N/A</v>
      </c>
    </row>
    <row r="44" spans="1:11">
      <c r="F44" s="24" t="str">
        <v>R05</v>
      </c>
      <c r="G44" s="22">
        <v>200</v>
      </c>
      <c r="H44" s="25">
        <v>20104</v>
      </c>
      <c r="I44" t="e">
        <f>IF(F44=$J$37,G44,NA())</f>
        <v>#N/A</v>
      </c>
      <c r="J44" s="26" t="e">
        <f>IF(F44=$J$37,H44,NA())</f>
        <v>#N/A</v>
      </c>
    </row>
    <row r="48" spans="1:11">
      <c r="A48" s="23" t="s">
        <v>1047</v>
      </c>
    </row>
    <row r="49" spans="1:4">
      <c r="A49" s="24" t="s">
        <v>11</v>
      </c>
    </row>
    <row r="50" spans="1:4">
      <c r="A50" s="24" t="s">
        <v>9</v>
      </c>
    </row>
    <row r="51" spans="1:4">
      <c r="A51" s="24" t="s">
        <v>6</v>
      </c>
    </row>
    <row r="52" spans="1:4">
      <c r="A52" s="24" t="s">
        <v>13</v>
      </c>
    </row>
    <row r="53" spans="1:4">
      <c r="A53" s="24" t="s">
        <v>10</v>
      </c>
    </row>
    <row r="54" spans="1:4">
      <c r="A54" s="23" t="s">
        <v>1042</v>
      </c>
      <c r="B54" s="23" t="s">
        <v>1076</v>
      </c>
    </row>
    <row r="55" spans="1:4">
      <c r="A55" s="23" t="s">
        <v>1047</v>
      </c>
      <c r="B55" t="s">
        <v>999</v>
      </c>
      <c r="C55" t="s">
        <v>998</v>
      </c>
      <c r="D55" t="s">
        <v>1048</v>
      </c>
    </row>
    <row r="56" spans="1:4">
      <c r="A56" s="24" t="s">
        <v>1002</v>
      </c>
      <c r="B56" s="22">
        <v>144</v>
      </c>
      <c r="C56" s="22">
        <v>132</v>
      </c>
      <c r="D56" s="22">
        <v>276</v>
      </c>
    </row>
    <row r="57" spans="1:4">
      <c r="A57" s="24" t="s">
        <v>1001</v>
      </c>
      <c r="B57" s="22">
        <v>326</v>
      </c>
      <c r="C57" s="22">
        <v>63</v>
      </c>
      <c r="D57" s="22">
        <v>389</v>
      </c>
    </row>
    <row r="58" spans="1:4">
      <c r="A58" s="24" t="s">
        <v>1000</v>
      </c>
      <c r="B58" s="22">
        <v>129</v>
      </c>
      <c r="C58" s="22">
        <v>206</v>
      </c>
      <c r="D58" s="22">
        <v>335</v>
      </c>
    </row>
    <row r="59" spans="1:4">
      <c r="A59" s="24" t="s">
        <v>1048</v>
      </c>
      <c r="B59" s="22">
        <v>599</v>
      </c>
      <c r="C59" s="22">
        <v>401</v>
      </c>
      <c r="D59" s="22">
        <v>1000</v>
      </c>
    </row>
    <row r="64" spans="1:4">
      <c r="A64" s="23" t="s">
        <v>1047</v>
      </c>
      <c r="B64" t="s">
        <v>1042</v>
      </c>
    </row>
    <row r="65" spans="1:25">
      <c r="A65" s="24">
        <v>0</v>
      </c>
      <c r="B65" s="22">
        <v>1</v>
      </c>
    </row>
    <row r="66" spans="1:25">
      <c r="A66" s="24">
        <v>1</v>
      </c>
      <c r="B66" s="22">
        <v>8</v>
      </c>
    </row>
    <row r="67" spans="1:25">
      <c r="A67" s="24">
        <v>2</v>
      </c>
      <c r="B67" s="22">
        <v>59</v>
      </c>
    </row>
    <row r="68" spans="1:25">
      <c r="A68" s="24">
        <v>3</v>
      </c>
      <c r="B68" s="22">
        <v>197</v>
      </c>
    </row>
    <row r="69" spans="1:25">
      <c r="A69" s="24">
        <v>4</v>
      </c>
      <c r="B69" s="22">
        <v>428</v>
      </c>
    </row>
    <row r="70" spans="1:25">
      <c r="A70" s="24">
        <v>5</v>
      </c>
      <c r="B70" s="22">
        <v>307</v>
      </c>
    </row>
    <row r="71" spans="1:25">
      <c r="A71" s="24" t="s">
        <v>1048</v>
      </c>
      <c r="B71" s="22">
        <v>1000</v>
      </c>
    </row>
    <row r="76" spans="1:25">
      <c r="A76" s="23" t="s">
        <v>997</v>
      </c>
      <c r="B76" t="s" vm="1">
        <v>1078</v>
      </c>
    </row>
    <row r="78" spans="1:25">
      <c r="A78" s="23" t="s">
        <v>1043</v>
      </c>
      <c r="B78" s="23" t="s">
        <v>1076</v>
      </c>
      <c r="J78" s="43" t="s">
        <v>1069</v>
      </c>
      <c r="K78" s="43"/>
      <c r="L78" s="43"/>
      <c r="M78" s="43"/>
      <c r="N78" s="43"/>
      <c r="O78" s="43"/>
      <c r="P78" s="43"/>
      <c r="S78" s="29"/>
      <c r="T78" s="30" t="str" cm="1">
        <f t="array" ref="T78:X78">Pivots!B79:F79</f>
        <v>R01</v>
      </c>
      <c r="U78" s="30" t="str">
        <v>R02</v>
      </c>
      <c r="V78" s="30" t="str">
        <v>R03</v>
      </c>
      <c r="W78" s="30" t="str">
        <v>R04</v>
      </c>
      <c r="X78" s="30" t="str">
        <v>R05</v>
      </c>
      <c r="Y78" s="31" t="s">
        <v>1077</v>
      </c>
    </row>
    <row r="79" spans="1:25">
      <c r="A79" s="23" t="s">
        <v>1047</v>
      </c>
      <c r="B79" t="s">
        <v>11</v>
      </c>
      <c r="C79" t="s">
        <v>9</v>
      </c>
      <c r="D79" t="s">
        <v>6</v>
      </c>
      <c r="E79" t="s">
        <v>13</v>
      </c>
      <c r="F79" t="s">
        <v>10</v>
      </c>
      <c r="G79" t="s">
        <v>1048</v>
      </c>
      <c r="S79" s="32" cm="1">
        <f t="array" ref="S79:Y96">IF(Pivots!D80:J97="","",Pivots!D80:J97)</f>
        <v>2263</v>
      </c>
      <c r="T79" s="33">
        <v>987</v>
      </c>
      <c r="U79" s="33">
        <v>1075</v>
      </c>
      <c r="V79" s="33">
        <v>6785</v>
      </c>
      <c r="W79" s="33" t="str">
        <v/>
      </c>
      <c r="X79" s="33" t="str">
        <v/>
      </c>
      <c r="Y79" s="34" t="str">
        <v>C0001</v>
      </c>
    </row>
    <row r="80" spans="1:25">
      <c r="A80" s="24" t="s">
        <v>17</v>
      </c>
      <c r="B80" s="27">
        <v>1655</v>
      </c>
      <c r="C80" s="27">
        <v>805</v>
      </c>
      <c r="D80" s="27">
        <v>2263</v>
      </c>
      <c r="E80" s="27">
        <v>987</v>
      </c>
      <c r="F80" s="27">
        <v>1075</v>
      </c>
      <c r="G80" s="27">
        <v>6785</v>
      </c>
      <c r="J80" t="str" cm="1">
        <f t="array" ref="J80:P94">A80:G94</f>
        <v>C0001</v>
      </c>
      <c r="K80">
        <v>1655</v>
      </c>
      <c r="L80">
        <v>805</v>
      </c>
      <c r="M80">
        <v>2263</v>
      </c>
      <c r="N80">
        <v>987</v>
      </c>
      <c r="O80">
        <v>1075</v>
      </c>
      <c r="P80">
        <v>6785</v>
      </c>
      <c r="S80" s="35">
        <v>1680</v>
      </c>
      <c r="T80" s="36">
        <v>990</v>
      </c>
      <c r="U80" s="36">
        <v>1508</v>
      </c>
      <c r="V80" s="36">
        <v>5634</v>
      </c>
      <c r="W80" s="36" t="str">
        <v/>
      </c>
      <c r="X80" s="36" t="str">
        <v/>
      </c>
      <c r="Y80" s="37" t="str">
        <v>C0002</v>
      </c>
    </row>
    <row r="81" spans="1:25">
      <c r="A81" s="24" t="s">
        <v>24</v>
      </c>
      <c r="B81" s="27">
        <v>1233</v>
      </c>
      <c r="C81" s="27">
        <v>223</v>
      </c>
      <c r="D81" s="27">
        <v>1680</v>
      </c>
      <c r="E81" s="27">
        <v>990</v>
      </c>
      <c r="F81" s="27">
        <v>1508</v>
      </c>
      <c r="G81" s="27">
        <v>5634</v>
      </c>
      <c r="J81" t="str">
        <v>C0002</v>
      </c>
      <c r="K81">
        <v>1233</v>
      </c>
      <c r="L81">
        <v>223</v>
      </c>
      <c r="M81">
        <v>1680</v>
      </c>
      <c r="N81">
        <v>990</v>
      </c>
      <c r="O81">
        <v>1508</v>
      </c>
      <c r="P81">
        <v>5634</v>
      </c>
      <c r="S81" s="35">
        <v>1282</v>
      </c>
      <c r="T81" s="36">
        <v>739</v>
      </c>
      <c r="U81" s="36">
        <v>560</v>
      </c>
      <c r="V81" s="36">
        <v>4804</v>
      </c>
      <c r="W81" s="36" t="str">
        <v/>
      </c>
      <c r="X81" s="36" t="str">
        <v/>
      </c>
      <c r="Y81" s="37" t="str">
        <v>C0003</v>
      </c>
    </row>
    <row r="82" spans="1:25">
      <c r="A82" s="24" t="s">
        <v>20</v>
      </c>
      <c r="B82" s="27">
        <v>891</v>
      </c>
      <c r="C82" s="27">
        <v>1332</v>
      </c>
      <c r="D82" s="27">
        <v>1282</v>
      </c>
      <c r="E82" s="27">
        <v>739</v>
      </c>
      <c r="F82" s="27">
        <v>560</v>
      </c>
      <c r="G82" s="27">
        <v>4804</v>
      </c>
      <c r="J82" t="str">
        <v>C0003</v>
      </c>
      <c r="K82">
        <v>891</v>
      </c>
      <c r="L82">
        <v>1332</v>
      </c>
      <c r="M82">
        <v>1282</v>
      </c>
      <c r="N82">
        <v>739</v>
      </c>
      <c r="O82">
        <v>560</v>
      </c>
      <c r="P82">
        <v>4804</v>
      </c>
      <c r="S82" s="35">
        <v>1206</v>
      </c>
      <c r="T82" s="36">
        <v>884</v>
      </c>
      <c r="U82" s="36">
        <v>1722</v>
      </c>
      <c r="V82" s="36">
        <v>7689</v>
      </c>
      <c r="W82" s="36" t="str">
        <v/>
      </c>
      <c r="X82" s="36" t="str">
        <v/>
      </c>
      <c r="Y82" s="37" t="str">
        <v>C0004</v>
      </c>
    </row>
    <row r="83" spans="1:25">
      <c r="A83" s="24" t="s">
        <v>12</v>
      </c>
      <c r="B83" s="27">
        <v>1991</v>
      </c>
      <c r="C83" s="27">
        <v>1886</v>
      </c>
      <c r="D83" s="27">
        <v>1206</v>
      </c>
      <c r="E83" s="27">
        <v>884</v>
      </c>
      <c r="F83" s="27">
        <v>1722</v>
      </c>
      <c r="G83" s="27">
        <v>7689</v>
      </c>
      <c r="J83" t="str">
        <v>C0004</v>
      </c>
      <c r="K83">
        <v>1991</v>
      </c>
      <c r="L83">
        <v>1886</v>
      </c>
      <c r="M83">
        <v>1206</v>
      </c>
      <c r="N83">
        <v>884</v>
      </c>
      <c r="O83">
        <v>1722</v>
      </c>
      <c r="P83">
        <v>7689</v>
      </c>
      <c r="S83" s="35">
        <v>1445</v>
      </c>
      <c r="T83" s="36">
        <v>1722</v>
      </c>
      <c r="U83" s="36">
        <v>1196</v>
      </c>
      <c r="V83" s="36">
        <v>7747</v>
      </c>
      <c r="W83" s="36" t="str">
        <v/>
      </c>
      <c r="X83" s="36" t="str">
        <v/>
      </c>
      <c r="Y83" s="37" t="str">
        <v>C0005</v>
      </c>
    </row>
    <row r="84" spans="1:25">
      <c r="A84" s="24" t="s">
        <v>23</v>
      </c>
      <c r="B84" s="27">
        <v>1104</v>
      </c>
      <c r="C84" s="27">
        <v>2280</v>
      </c>
      <c r="D84" s="27">
        <v>1445</v>
      </c>
      <c r="E84" s="27">
        <v>1722</v>
      </c>
      <c r="F84" s="27">
        <v>1196</v>
      </c>
      <c r="G84" s="27">
        <v>7747</v>
      </c>
      <c r="J84" t="str">
        <v>C0005</v>
      </c>
      <c r="K84">
        <v>1104</v>
      </c>
      <c r="L84">
        <v>2280</v>
      </c>
      <c r="M84">
        <v>1445</v>
      </c>
      <c r="N84">
        <v>1722</v>
      </c>
      <c r="O84">
        <v>1196</v>
      </c>
      <c r="P84">
        <v>7747</v>
      </c>
      <c r="S84" s="32">
        <v>1346</v>
      </c>
      <c r="T84" s="36">
        <v>1156</v>
      </c>
      <c r="U84" s="36">
        <v>1484</v>
      </c>
      <c r="V84" s="36">
        <v>6176</v>
      </c>
      <c r="W84" s="36" t="str">
        <v/>
      </c>
      <c r="X84" s="36" t="str">
        <v/>
      </c>
      <c r="Y84" s="37" t="str">
        <v>C0006</v>
      </c>
    </row>
    <row r="85" spans="1:25">
      <c r="A85" s="24" t="s">
        <v>7</v>
      </c>
      <c r="B85" s="27">
        <v>372</v>
      </c>
      <c r="C85" s="27">
        <v>1818</v>
      </c>
      <c r="D85" s="27">
        <v>1346</v>
      </c>
      <c r="E85" s="27">
        <v>1156</v>
      </c>
      <c r="F85" s="27">
        <v>1484</v>
      </c>
      <c r="G85" s="27">
        <v>6176</v>
      </c>
      <c r="J85" t="str">
        <v>C0006</v>
      </c>
      <c r="K85">
        <v>372</v>
      </c>
      <c r="L85">
        <v>1818</v>
      </c>
      <c r="M85">
        <v>1346</v>
      </c>
      <c r="N85">
        <v>1156</v>
      </c>
      <c r="O85">
        <v>1484</v>
      </c>
      <c r="P85">
        <v>6176</v>
      </c>
      <c r="S85" s="35">
        <v>869</v>
      </c>
      <c r="T85" s="36">
        <v>1426</v>
      </c>
      <c r="U85" s="36">
        <v>1416</v>
      </c>
      <c r="V85" s="36">
        <v>7216</v>
      </c>
      <c r="W85" s="36" t="str">
        <v/>
      </c>
      <c r="X85" s="36" t="str">
        <v/>
      </c>
      <c r="Y85" s="37" t="str">
        <v>C0007</v>
      </c>
    </row>
    <row r="86" spans="1:25">
      <c r="A86" s="24" t="s">
        <v>15</v>
      </c>
      <c r="B86" s="27">
        <v>1598</v>
      </c>
      <c r="C86" s="27">
        <v>1907</v>
      </c>
      <c r="D86" s="27">
        <v>869</v>
      </c>
      <c r="E86" s="27">
        <v>1426</v>
      </c>
      <c r="F86" s="27">
        <v>1416</v>
      </c>
      <c r="G86" s="27">
        <v>7216</v>
      </c>
      <c r="J86" t="str">
        <v>C0007</v>
      </c>
      <c r="K86">
        <v>1598</v>
      </c>
      <c r="L86">
        <v>1907</v>
      </c>
      <c r="M86">
        <v>869</v>
      </c>
      <c r="N86">
        <v>1426</v>
      </c>
      <c r="O86">
        <v>1416</v>
      </c>
      <c r="P86">
        <v>7216</v>
      </c>
      <c r="S86" s="35">
        <v>960</v>
      </c>
      <c r="T86" s="36">
        <v>940</v>
      </c>
      <c r="U86" s="36">
        <v>1193</v>
      </c>
      <c r="V86" s="36">
        <v>5009</v>
      </c>
      <c r="W86" s="36" t="str">
        <v/>
      </c>
      <c r="X86" s="36" t="str">
        <v/>
      </c>
      <c r="Y86" s="37" t="str">
        <v>C0008</v>
      </c>
    </row>
    <row r="87" spans="1:25">
      <c r="A87" s="24" t="s">
        <v>5</v>
      </c>
      <c r="B87" s="27">
        <v>900</v>
      </c>
      <c r="C87" s="27">
        <v>1016</v>
      </c>
      <c r="D87" s="27">
        <v>960</v>
      </c>
      <c r="E87" s="27">
        <v>940</v>
      </c>
      <c r="F87" s="27">
        <v>1193</v>
      </c>
      <c r="G87" s="27">
        <v>5009</v>
      </c>
      <c r="J87" t="str">
        <v>C0008</v>
      </c>
      <c r="K87">
        <v>900</v>
      </c>
      <c r="L87">
        <v>1016</v>
      </c>
      <c r="M87">
        <v>960</v>
      </c>
      <c r="N87">
        <v>940</v>
      </c>
      <c r="O87">
        <v>1193</v>
      </c>
      <c r="P87">
        <v>5009</v>
      </c>
      <c r="S87" s="35">
        <v>1214</v>
      </c>
      <c r="T87" s="36">
        <v>1135</v>
      </c>
      <c r="U87" s="36">
        <v>1566</v>
      </c>
      <c r="V87" s="36">
        <v>6601</v>
      </c>
      <c r="W87" s="36" t="str">
        <v/>
      </c>
      <c r="X87" s="36" t="str">
        <v/>
      </c>
      <c r="Y87" s="37" t="str">
        <v>C0009</v>
      </c>
    </row>
    <row r="88" spans="1:25">
      <c r="A88" s="24" t="s">
        <v>22</v>
      </c>
      <c r="B88" s="27">
        <v>1415</v>
      </c>
      <c r="C88" s="27">
        <v>1271</v>
      </c>
      <c r="D88" s="27">
        <v>1214</v>
      </c>
      <c r="E88" s="27">
        <v>1135</v>
      </c>
      <c r="F88" s="27">
        <v>1566</v>
      </c>
      <c r="G88" s="27">
        <v>6601</v>
      </c>
      <c r="J88" t="str">
        <v>C0009</v>
      </c>
      <c r="K88">
        <v>1415</v>
      </c>
      <c r="L88">
        <v>1271</v>
      </c>
      <c r="M88">
        <v>1214</v>
      </c>
      <c r="N88">
        <v>1135</v>
      </c>
      <c r="O88">
        <v>1566</v>
      </c>
      <c r="P88">
        <v>6601</v>
      </c>
      <c r="S88" s="35">
        <v>1617</v>
      </c>
      <c r="T88" s="36">
        <v>1314</v>
      </c>
      <c r="U88" s="36">
        <v>941</v>
      </c>
      <c r="V88" s="36">
        <v>6242</v>
      </c>
      <c r="W88" s="36" t="str">
        <v/>
      </c>
      <c r="X88" s="36" t="str">
        <v/>
      </c>
      <c r="Y88" s="37" t="str">
        <v>C0010</v>
      </c>
    </row>
    <row r="89" spans="1:25">
      <c r="A89" s="24" t="s">
        <v>18</v>
      </c>
      <c r="B89" s="27">
        <v>900</v>
      </c>
      <c r="C89" s="27">
        <v>1470</v>
      </c>
      <c r="D89" s="27">
        <v>1617</v>
      </c>
      <c r="E89" s="27">
        <v>1314</v>
      </c>
      <c r="F89" s="27">
        <v>941</v>
      </c>
      <c r="G89" s="27">
        <v>6242</v>
      </c>
      <c r="J89" t="str">
        <v>C0010</v>
      </c>
      <c r="K89">
        <v>900</v>
      </c>
      <c r="L89">
        <v>1470</v>
      </c>
      <c r="M89">
        <v>1617</v>
      </c>
      <c r="N89">
        <v>1314</v>
      </c>
      <c r="O89">
        <v>941</v>
      </c>
      <c r="P89">
        <v>6242</v>
      </c>
      <c r="S89" s="35">
        <v>1616</v>
      </c>
      <c r="T89" s="36">
        <v>1043</v>
      </c>
      <c r="U89" s="36">
        <v>1747</v>
      </c>
      <c r="V89" s="36">
        <v>6749</v>
      </c>
      <c r="W89" s="36" t="str">
        <v/>
      </c>
      <c r="X89" s="36" t="str">
        <v/>
      </c>
      <c r="Y89" s="37" t="str">
        <v>C0011</v>
      </c>
    </row>
    <row r="90" spans="1:25">
      <c r="A90" s="24" t="s">
        <v>8</v>
      </c>
      <c r="B90" s="27">
        <v>1163</v>
      </c>
      <c r="C90" s="27">
        <v>1180</v>
      </c>
      <c r="D90" s="27">
        <v>1616</v>
      </c>
      <c r="E90" s="27">
        <v>1043</v>
      </c>
      <c r="F90" s="27">
        <v>1747</v>
      </c>
      <c r="G90" s="27">
        <v>6749</v>
      </c>
      <c r="J90" t="str">
        <v>C0011</v>
      </c>
      <c r="K90">
        <v>1163</v>
      </c>
      <c r="L90">
        <v>1180</v>
      </c>
      <c r="M90">
        <v>1616</v>
      </c>
      <c r="N90">
        <v>1043</v>
      </c>
      <c r="O90">
        <v>1747</v>
      </c>
      <c r="P90">
        <v>6749</v>
      </c>
      <c r="S90" s="35">
        <v>866</v>
      </c>
      <c r="T90" s="36">
        <v>829</v>
      </c>
      <c r="U90" s="36">
        <v>2070</v>
      </c>
      <c r="V90" s="36">
        <v>6819</v>
      </c>
      <c r="W90" s="36" t="str">
        <v/>
      </c>
      <c r="X90" s="36" t="str">
        <v/>
      </c>
      <c r="Y90" s="37" t="str">
        <v>C0012</v>
      </c>
    </row>
    <row r="91" spans="1:25">
      <c r="A91" s="24" t="s">
        <v>16</v>
      </c>
      <c r="B91" s="27">
        <v>1438</v>
      </c>
      <c r="C91" s="27">
        <v>1616</v>
      </c>
      <c r="D91" s="27">
        <v>866</v>
      </c>
      <c r="E91" s="27">
        <v>829</v>
      </c>
      <c r="F91" s="27">
        <v>2070</v>
      </c>
      <c r="G91" s="27">
        <v>6819</v>
      </c>
      <c r="J91" t="str">
        <v>C0012</v>
      </c>
      <c r="K91">
        <v>1438</v>
      </c>
      <c r="L91">
        <v>1616</v>
      </c>
      <c r="M91">
        <v>866</v>
      </c>
      <c r="N91">
        <v>829</v>
      </c>
      <c r="O91">
        <v>2070</v>
      </c>
      <c r="P91">
        <v>6819</v>
      </c>
      <c r="S91" s="32">
        <v>1874</v>
      </c>
      <c r="T91" s="36">
        <v>1863</v>
      </c>
      <c r="U91" s="36">
        <v>1722</v>
      </c>
      <c r="V91" s="36">
        <v>7230</v>
      </c>
      <c r="W91" s="36" t="str">
        <v/>
      </c>
      <c r="X91" s="36" t="str">
        <v/>
      </c>
      <c r="Y91" s="37" t="str">
        <v>C0013</v>
      </c>
    </row>
    <row r="92" spans="1:25">
      <c r="A92" s="24" t="s">
        <v>14</v>
      </c>
      <c r="B92" s="27">
        <v>1255</v>
      </c>
      <c r="C92" s="27">
        <v>516</v>
      </c>
      <c r="D92" s="27">
        <v>1874</v>
      </c>
      <c r="E92" s="27">
        <v>1863</v>
      </c>
      <c r="F92" s="27">
        <v>1722</v>
      </c>
      <c r="G92" s="27">
        <v>7230</v>
      </c>
      <c r="J92" t="str">
        <v>C0013</v>
      </c>
      <c r="K92">
        <v>1255</v>
      </c>
      <c r="L92">
        <v>516</v>
      </c>
      <c r="M92">
        <v>1874</v>
      </c>
      <c r="N92">
        <v>1863</v>
      </c>
      <c r="O92">
        <v>1722</v>
      </c>
      <c r="P92">
        <v>7230</v>
      </c>
      <c r="S92" s="35">
        <v>1152</v>
      </c>
      <c r="T92" s="36">
        <v>777</v>
      </c>
      <c r="U92" s="36">
        <v>750</v>
      </c>
      <c r="V92" s="36">
        <v>5404</v>
      </c>
      <c r="W92" s="36" t="str">
        <v/>
      </c>
      <c r="X92" s="36" t="str">
        <v/>
      </c>
      <c r="Y92" s="37" t="str">
        <v>C0014</v>
      </c>
    </row>
    <row r="93" spans="1:25">
      <c r="A93" s="24" t="s">
        <v>21</v>
      </c>
      <c r="B93" s="27">
        <v>1362</v>
      </c>
      <c r="C93" s="27">
        <v>1363</v>
      </c>
      <c r="D93" s="27">
        <v>1152</v>
      </c>
      <c r="E93" s="27">
        <v>777</v>
      </c>
      <c r="F93" s="27">
        <v>750</v>
      </c>
      <c r="G93" s="27">
        <v>5404</v>
      </c>
      <c r="J93" t="str">
        <v>C0014</v>
      </c>
      <c r="K93">
        <v>1362</v>
      </c>
      <c r="L93">
        <v>1363</v>
      </c>
      <c r="M93">
        <v>1152</v>
      </c>
      <c r="N93">
        <v>777</v>
      </c>
      <c r="O93">
        <v>750</v>
      </c>
      <c r="P93">
        <v>5404</v>
      </c>
      <c r="S93" s="35">
        <v>1482</v>
      </c>
      <c r="T93" s="36">
        <v>846</v>
      </c>
      <c r="U93" s="36">
        <v>1154</v>
      </c>
      <c r="V93" s="36">
        <v>6518</v>
      </c>
      <c r="W93" s="36" t="str">
        <v/>
      </c>
      <c r="X93" s="36" t="str">
        <v/>
      </c>
      <c r="Y93" s="37" t="str">
        <v>C0015</v>
      </c>
    </row>
    <row r="94" spans="1:25">
      <c r="A94" s="24" t="s">
        <v>19</v>
      </c>
      <c r="B94" s="27">
        <v>1138</v>
      </c>
      <c r="C94" s="27">
        <v>1898</v>
      </c>
      <c r="D94" s="27">
        <v>1482</v>
      </c>
      <c r="E94" s="27">
        <v>846</v>
      </c>
      <c r="F94" s="27">
        <v>1154</v>
      </c>
      <c r="G94" s="27">
        <v>6518</v>
      </c>
      <c r="J94" t="str">
        <v>C0015</v>
      </c>
      <c r="K94">
        <v>1138</v>
      </c>
      <c r="L94">
        <v>1898</v>
      </c>
      <c r="M94">
        <v>1482</v>
      </c>
      <c r="N94">
        <v>846</v>
      </c>
      <c r="O94">
        <v>1154</v>
      </c>
      <c r="P94">
        <v>6518</v>
      </c>
      <c r="S94" s="35" t="str">
        <v/>
      </c>
      <c r="T94" s="36" t="str">
        <v/>
      </c>
      <c r="U94" s="36" t="str">
        <v/>
      </c>
      <c r="V94" s="36" t="str">
        <v/>
      </c>
      <c r="W94" s="36" t="str">
        <v/>
      </c>
      <c r="X94" s="36" t="str">
        <v/>
      </c>
      <c r="Y94" s="37" t="str">
        <v/>
      </c>
    </row>
    <row r="95" spans="1:25">
      <c r="S95" s="38" t="str">
        <v/>
      </c>
      <c r="T95" s="36" t="str">
        <v/>
      </c>
      <c r="U95" s="36" t="str">
        <v/>
      </c>
      <c r="V95" s="36" t="str">
        <v/>
      </c>
      <c r="W95" s="36" t="str">
        <v/>
      </c>
      <c r="X95" s="36" t="str">
        <v/>
      </c>
      <c r="Y95" s="37" t="str">
        <v/>
      </c>
    </row>
    <row r="96" spans="1:25">
      <c r="S96" t="str">
        <v/>
      </c>
      <c r="T96" s="39" t="str">
        <v/>
      </c>
      <c r="U96" s="39" t="str">
        <v/>
      </c>
      <c r="V96" s="39" t="str">
        <v/>
      </c>
      <c r="W96" s="39" t="str">
        <v/>
      </c>
      <c r="X96" s="39" t="str">
        <v/>
      </c>
      <c r="Y96" s="40" t="str">
        <v/>
      </c>
    </row>
    <row r="103" spans="1:7">
      <c r="A103" s="23" t="s">
        <v>1047</v>
      </c>
      <c r="B103" t="s">
        <v>1079</v>
      </c>
      <c r="C103" t="s">
        <v>1044</v>
      </c>
    </row>
    <row r="104" spans="1:7">
      <c r="A104" s="24" t="s">
        <v>1002</v>
      </c>
      <c r="B104" s="28">
        <v>26061</v>
      </c>
      <c r="C104" s="22">
        <v>24564</v>
      </c>
    </row>
    <row r="105" spans="1:7">
      <c r="A105" s="24" t="s">
        <v>1001</v>
      </c>
      <c r="B105" s="28">
        <v>37849</v>
      </c>
      <c r="C105" s="22">
        <v>35117</v>
      </c>
      <c r="E105" t="str" cm="1">
        <f t="array" ref="E105:G107">A104:C106</f>
        <v>Cincinnati</v>
      </c>
      <c r="F105">
        <v>26061</v>
      </c>
      <c r="G105">
        <v>24564</v>
      </c>
    </row>
    <row r="106" spans="1:7">
      <c r="A106" s="24" t="s">
        <v>1000</v>
      </c>
      <c r="B106" s="28">
        <v>32713</v>
      </c>
      <c r="C106" s="22">
        <v>30169</v>
      </c>
      <c r="E106" t="str">
        <v>Cleveland</v>
      </c>
      <c r="F106">
        <v>37849</v>
      </c>
      <c r="G106">
        <v>35117</v>
      </c>
    </row>
    <row r="107" spans="1:7">
      <c r="A107" s="24" t="s">
        <v>1048</v>
      </c>
      <c r="B107" s="28">
        <v>96623</v>
      </c>
      <c r="C107" s="22">
        <v>89850</v>
      </c>
      <c r="E107" t="str">
        <v>Columbus</v>
      </c>
      <c r="F107">
        <v>32713</v>
      </c>
      <c r="G107">
        <v>30169</v>
      </c>
    </row>
  </sheetData>
  <mergeCells count="1">
    <mergeCell ref="J78:P78"/>
  </mergeCells>
  <phoneticPr fontId="2" type="noConversion"/>
  <conditionalFormatting sqref="T80:X96">
    <cfRule type="dataBar" priority="2">
      <dataBar>
        <cfvo type="num" val="0"/>
        <cfvo type="formula" val="MAX($V$11:$Z$27)*2"/>
        <color rgb="FF0074F3"/>
      </dataBar>
      <extLst>
        <ext xmlns:x14="http://schemas.microsoft.com/office/spreadsheetml/2009/9/main" uri="{B025F937-C7B1-47D3-B67F-A62EFF666E3E}">
          <x14:id>{DD822B28-88F4-4EC2-910D-12AD89D68E7B}</x14:id>
        </ext>
      </extLst>
    </cfRule>
    <cfRule type="colorScale" priority="3">
      <colorScale>
        <cfvo type="num" val="0"/>
        <cfvo type="formula" val="MAX($V$11:$Z$27)*2"/>
        <color theme="0"/>
        <color theme="0"/>
      </colorScale>
    </cfRule>
    <cfRule type="colorScale" priority="4">
      <colorScale>
        <cfvo type="num" val="0"/>
        <cfvo type="formula" val="MAX($V$11:$Z$27)*2"/>
        <color rgb="FF0074F3"/>
        <color rgb="FF418FED"/>
      </colorScale>
    </cfRule>
    <cfRule type="colorScale" priority="5">
      <colorScale>
        <cfvo type="num" val="0"/>
        <cfvo type="formula" val="msx($V$11:$Z$27)"/>
        <color rgb="FFFF7128"/>
        <color rgb="FFFFEF9C"/>
      </colorScale>
    </cfRule>
  </conditionalFormatting>
  <conditionalFormatting sqref="T78:X96">
    <cfRule type="expression" dxfId="0" priority="6">
      <formula>S$9=#REF!</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D822B28-88F4-4EC2-910D-12AD89D68E7B}">
            <x14:dataBar minLength="0" maxLength="100" gradient="0">
              <x14:cfvo type="num">
                <xm:f>0</xm:f>
              </x14:cfvo>
              <x14:cfvo type="formula">
                <xm:f>MAX($V$11:$Z$27)*2</xm:f>
              </x14:cfvo>
              <x14:negativeFillColor rgb="FFFF0000"/>
              <x14:axisColor rgb="FF000000"/>
            </x14:dataBar>
          </x14:cfRule>
          <xm:sqref>T80:X96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D9" sqref="D9"/>
    </sheetView>
  </sheetViews>
  <sheetFormatPr defaultRowHeight="14.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c r="B1" s="5" t="s">
        <v>1003</v>
      </c>
    </row>
    <row r="2" spans="2:20">
      <c r="R2" s="1"/>
    </row>
    <row r="3" spans="2:20" ht="1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H13" sqref="H13"/>
    </sheetView>
  </sheetViews>
  <sheetFormatPr defaultRowHeight="14.25"/>
  <cols>
    <col min="5" max="5" width="10.875" customWidth="1"/>
    <col min="6" max="6" width="9.875" customWidth="1"/>
  </cols>
  <sheetData>
    <row r="2" spans="5:6">
      <c r="E2" t="s">
        <v>1040</v>
      </c>
      <c r="F2" t="s">
        <v>1041</v>
      </c>
    </row>
    <row r="3" spans="5:6" ht="25.5" customHeight="1">
      <c r="E3" t="s">
        <v>11</v>
      </c>
      <c r="F3" t="e" vm="2">
        <v>#VALUE!</v>
      </c>
    </row>
    <row r="4" spans="5:6" ht="25.5" customHeight="1">
      <c r="E4" t="s">
        <v>9</v>
      </c>
      <c r="F4" t="e" vm="3">
        <v>#VALUE!</v>
      </c>
    </row>
    <row r="5" spans="5:6" ht="25.5" customHeight="1">
      <c r="E5" t="s">
        <v>6</v>
      </c>
      <c r="F5" t="e" vm="4">
        <v>#VALUE!</v>
      </c>
    </row>
    <row r="6" spans="5:6" ht="25.5" customHeight="1">
      <c r="E6" t="s">
        <v>13</v>
      </c>
      <c r="F6" t="e" vm="5">
        <v>#VALUE!</v>
      </c>
    </row>
    <row r="7" spans="5:6" ht="25.5" customHeight="1">
      <c r="E7" t="s">
        <v>10</v>
      </c>
      <c r="F7" t="e" vm="6">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 Center Report </vt:lpstr>
      <vt:lpstr>Pivots</vt:lpstr>
      <vt:lpstr>Data</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pankaj verma</cp:lastModifiedBy>
  <cp:lastPrinted>2025-06-17T09:14:16Z</cp:lastPrinted>
  <dcterms:created xsi:type="dcterms:W3CDTF">2021-03-14T20:21:32Z</dcterms:created>
  <dcterms:modified xsi:type="dcterms:W3CDTF">2025-06-20T17:22:18Z</dcterms:modified>
</cp:coreProperties>
</file>