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COACHX INSTUTIE FILES\Assignment &amp; Projects Folder\Project Files\"/>
    </mc:Choice>
  </mc:AlternateContent>
  <xr:revisionPtr revIDLastSave="0" documentId="13_ncr:1_{5AE236D4-55AA-45E5-9CFF-5D49B9C8AF4F}" xr6:coauthVersionLast="47" xr6:coauthVersionMax="47" xr10:uidLastSave="{00000000-0000-0000-0000-000000000000}"/>
  <bookViews>
    <workbookView xWindow="-108" yWindow="-108" windowWidth="23256" windowHeight="12456" tabRatio="834" activeTab="3" xr2:uid="{00000000-000D-0000-FFFF-FFFF00000000}"/>
  </bookViews>
  <sheets>
    <sheet name="CX_Junior BI Analyst_Test" sheetId="2" r:id="rId1"/>
    <sheet name="Task 1 Sheet" sheetId="12" r:id="rId2"/>
    <sheet name="Task 2 Sheet" sheetId="8" r:id="rId3"/>
    <sheet name="Task 3 Sheet" sheetId="11" r:id="rId4"/>
    <sheet name="Cacluatation _Pivot table" sheetId="13" r:id="rId5"/>
  </sheets>
  <definedNames>
    <definedName name="Slicer_Zone">#N/A</definedName>
  </definedNames>
  <calcPr calcId="191029" iterate="1"/>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 i="12" l="1"/>
  <c r="A7" i="12"/>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2"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7" i="12"/>
  <c r="A16" i="12"/>
  <c r="A15" i="12"/>
  <c r="A14" i="12"/>
  <c r="A13" i="12"/>
  <c r="A12" i="12"/>
  <c r="A11" i="12"/>
  <c r="A10" i="12"/>
  <c r="A9" i="12"/>
  <c r="A8" i="12"/>
  <c r="A6" i="12"/>
  <c r="A5" i="12"/>
  <c r="A4" i="12"/>
  <c r="A3" i="12"/>
  <c r="A2" i="12"/>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B215" i="11"/>
  <c r="B216" i="11"/>
  <c r="B209" i="11"/>
  <c r="B210" i="11"/>
  <c r="B211" i="11"/>
  <c r="B212" i="11"/>
  <c r="B213" i="11"/>
  <c r="B214"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C223" i="11"/>
  <c r="D223" i="11"/>
  <c r="E223" i="11"/>
  <c r="F223" i="11"/>
  <c r="C224" i="11"/>
  <c r="D224" i="11"/>
  <c r="E224" i="11"/>
  <c r="F224" i="11"/>
  <c r="C225" i="11"/>
  <c r="D225" i="11"/>
  <c r="E225" i="11"/>
  <c r="F225" i="11"/>
  <c r="C226" i="11"/>
  <c r="D226" i="11"/>
  <c r="E226" i="11"/>
  <c r="F226" i="11"/>
  <c r="F57" i="11"/>
  <c r="E57" i="11"/>
  <c r="D57" i="11"/>
  <c r="C57" i="11"/>
  <c r="F56" i="11"/>
  <c r="E56" i="11"/>
  <c r="D56" i="11"/>
  <c r="C56"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88" i="11"/>
  <c r="E89" i="11"/>
  <c r="D157" i="11" s="1"/>
  <c r="E90" i="11"/>
  <c r="D158" i="11" s="1"/>
  <c r="E91" i="11"/>
  <c r="D159" i="11" s="1"/>
  <c r="E92" i="11"/>
  <c r="D160" i="11" s="1"/>
  <c r="E93" i="11"/>
  <c r="D161" i="11" s="1"/>
  <c r="E94" i="11"/>
  <c r="D162" i="11" s="1"/>
  <c r="E95" i="11"/>
  <c r="D163" i="11" s="1"/>
  <c r="E96" i="11"/>
  <c r="D164" i="11" s="1"/>
  <c r="E97" i="11"/>
  <c r="D165" i="11" s="1"/>
  <c r="E98" i="11"/>
  <c r="D166" i="11" s="1"/>
  <c r="E99" i="11"/>
  <c r="D167" i="11" s="1"/>
  <c r="E100" i="11"/>
  <c r="D168" i="11" s="1"/>
  <c r="E101" i="11"/>
  <c r="D169" i="11" s="1"/>
  <c r="E102" i="11"/>
  <c r="D170" i="11" s="1"/>
  <c r="E103" i="11"/>
  <c r="D171" i="11" s="1"/>
  <c r="E104" i="11"/>
  <c r="D172" i="11" s="1"/>
  <c r="E105" i="11"/>
  <c r="D173" i="11" s="1"/>
  <c r="E106" i="11"/>
  <c r="D174" i="11" s="1"/>
  <c r="E107" i="11"/>
  <c r="D175" i="11" s="1"/>
  <c r="E108" i="11"/>
  <c r="D176" i="11" s="1"/>
  <c r="E109" i="11"/>
  <c r="D177" i="11" s="1"/>
  <c r="E110" i="11"/>
  <c r="D178" i="11" s="1"/>
  <c r="E111" i="11"/>
  <c r="D179" i="11" s="1"/>
  <c r="E112" i="11"/>
  <c r="D180" i="11" s="1"/>
  <c r="E113" i="11"/>
  <c r="D181" i="11" s="1"/>
  <c r="E114" i="11"/>
  <c r="D182" i="11" s="1"/>
  <c r="E115" i="11"/>
  <c r="D183" i="11" s="1"/>
  <c r="E116" i="11"/>
  <c r="D184" i="11" s="1"/>
  <c r="E117" i="11"/>
  <c r="D185" i="11" s="1"/>
  <c r="E118" i="11"/>
  <c r="D186" i="11" s="1"/>
  <c r="E119" i="11"/>
  <c r="D187" i="11" s="1"/>
  <c r="E120" i="11"/>
  <c r="D188" i="11" s="1"/>
  <c r="E121" i="11"/>
  <c r="D189" i="11" s="1"/>
  <c r="E122" i="11"/>
  <c r="D190" i="11" s="1"/>
  <c r="E123" i="11"/>
  <c r="D191" i="11" s="1"/>
  <c r="E124" i="11"/>
  <c r="D192" i="11" s="1"/>
  <c r="E125" i="11"/>
  <c r="D193" i="11" s="1"/>
  <c r="E126" i="11"/>
  <c r="D194" i="11" s="1"/>
  <c r="E127" i="11"/>
  <c r="D195" i="11" s="1"/>
  <c r="E128" i="11"/>
  <c r="D196" i="11" s="1"/>
  <c r="E129" i="11"/>
  <c r="D197" i="11" s="1"/>
  <c r="E130" i="11"/>
  <c r="D198" i="11" s="1"/>
  <c r="E131" i="11"/>
  <c r="D199" i="11" s="1"/>
  <c r="E132" i="11"/>
  <c r="D200" i="11" s="1"/>
  <c r="E133" i="11"/>
  <c r="D201" i="11" s="1"/>
  <c r="E134" i="11"/>
  <c r="D202" i="11" s="1"/>
  <c r="E135" i="11"/>
  <c r="D203" i="11" s="1"/>
  <c r="E136" i="11"/>
  <c r="D204" i="11" s="1"/>
  <c r="E137" i="11"/>
  <c r="D205" i="11" s="1"/>
  <c r="E138" i="11"/>
  <c r="D206" i="11" s="1"/>
  <c r="E139" i="11"/>
  <c r="D207" i="11" s="1"/>
  <c r="E140" i="11"/>
  <c r="D208" i="11" s="1"/>
  <c r="E141" i="11"/>
  <c r="D209" i="11" s="1"/>
  <c r="E142" i="11"/>
  <c r="D210" i="11" s="1"/>
  <c r="E143" i="11"/>
  <c r="D211" i="11" s="1"/>
  <c r="E144" i="11"/>
  <c r="D212" i="11" s="1"/>
  <c r="E145" i="11"/>
  <c r="D213" i="11" s="1"/>
  <c r="E146" i="11"/>
  <c r="D214" i="11" s="1"/>
  <c r="E147" i="11"/>
  <c r="D215" i="11" s="1"/>
  <c r="E148" i="11"/>
  <c r="D216" i="11" s="1"/>
  <c r="B89" i="11"/>
  <c r="C89" i="11"/>
  <c r="B90" i="11"/>
  <c r="C90" i="11"/>
  <c r="B91" i="11"/>
  <c r="C91" i="11"/>
  <c r="B92" i="11"/>
  <c r="C92" i="11"/>
  <c r="B93" i="11"/>
  <c r="C93" i="11"/>
  <c r="B94" i="11"/>
  <c r="C94" i="11"/>
  <c r="B95" i="11"/>
  <c r="C95" i="11"/>
  <c r="B96" i="11"/>
  <c r="C96" i="11"/>
  <c r="B97" i="11"/>
  <c r="C97" i="11"/>
  <c r="B98" i="11"/>
  <c r="C98" i="11"/>
  <c r="B99" i="11"/>
  <c r="C99" i="11"/>
  <c r="B100" i="11"/>
  <c r="C100" i="11"/>
  <c r="B101" i="11"/>
  <c r="C101" i="11"/>
  <c r="B102" i="11"/>
  <c r="C102" i="11"/>
  <c r="B103" i="11"/>
  <c r="C103" i="11"/>
  <c r="B104" i="11"/>
  <c r="C104" i="11"/>
  <c r="B105" i="11"/>
  <c r="C105" i="11"/>
  <c r="B106" i="11"/>
  <c r="C106" i="11"/>
  <c r="B107" i="11"/>
  <c r="C107" i="11"/>
  <c r="B108" i="11"/>
  <c r="C108" i="11"/>
  <c r="B109" i="11"/>
  <c r="C109" i="11"/>
  <c r="B110" i="11"/>
  <c r="C110" i="11"/>
  <c r="B111" i="11"/>
  <c r="C111" i="11"/>
  <c r="B112" i="11"/>
  <c r="C112" i="11"/>
  <c r="B113" i="11"/>
  <c r="C113" i="11"/>
  <c r="B114" i="11"/>
  <c r="C114" i="11"/>
  <c r="B115" i="11"/>
  <c r="C115" i="11"/>
  <c r="B116" i="11"/>
  <c r="C116" i="11"/>
  <c r="B117" i="11"/>
  <c r="C117" i="11"/>
  <c r="B118" i="11"/>
  <c r="C118" i="11"/>
  <c r="B119" i="11"/>
  <c r="C119" i="11"/>
  <c r="B120" i="11"/>
  <c r="C120" i="11"/>
  <c r="B121" i="11"/>
  <c r="C121" i="11"/>
  <c r="B122" i="11"/>
  <c r="C122" i="11"/>
  <c r="B123" i="11"/>
  <c r="C123" i="11"/>
  <c r="B124" i="11"/>
  <c r="C124" i="11"/>
  <c r="B125" i="11"/>
  <c r="C125" i="11"/>
  <c r="B126" i="11"/>
  <c r="C126" i="11"/>
  <c r="B127" i="11"/>
  <c r="C127" i="11"/>
  <c r="B128" i="11"/>
  <c r="C128" i="11"/>
  <c r="B129" i="11"/>
  <c r="C129" i="11"/>
  <c r="B130" i="11"/>
  <c r="C130" i="11"/>
  <c r="B131" i="11"/>
  <c r="C131" i="11"/>
  <c r="B132" i="11"/>
  <c r="C132" i="11"/>
  <c r="B133" i="11"/>
  <c r="C133" i="11"/>
  <c r="B134" i="11"/>
  <c r="C134" i="11"/>
  <c r="B135" i="11"/>
  <c r="C135" i="11"/>
  <c r="B136" i="11"/>
  <c r="C136" i="11"/>
  <c r="B137" i="11"/>
  <c r="C137" i="11"/>
  <c r="B138" i="11"/>
  <c r="C138" i="11"/>
  <c r="B139" i="11"/>
  <c r="C139" i="11"/>
  <c r="B140" i="11"/>
  <c r="C140" i="11"/>
  <c r="B141" i="11"/>
  <c r="C141" i="11"/>
  <c r="B142" i="11"/>
  <c r="C142" i="11"/>
  <c r="B143" i="11"/>
  <c r="C143" i="11"/>
  <c r="B144" i="11"/>
  <c r="C144" i="11"/>
  <c r="B145" i="11"/>
  <c r="C145" i="11"/>
  <c r="B146" i="11"/>
  <c r="C146" i="11"/>
  <c r="B147" i="11"/>
  <c r="C147" i="11"/>
  <c r="B148" i="11"/>
  <c r="C148" i="11"/>
  <c r="C88" i="11"/>
  <c r="B88" i="11"/>
  <c r="E88" i="11"/>
  <c r="D156" i="11" s="1"/>
  <c r="F227" i="11" l="1"/>
  <c r="D227" i="11"/>
  <c r="C227" i="11"/>
  <c r="C58" i="11"/>
  <c r="C59" i="11" s="1"/>
  <c r="E227" i="11"/>
  <c r="D58" i="11"/>
  <c r="D59" i="11" s="1"/>
  <c r="F58" i="11"/>
  <c r="F59" i="11" s="1"/>
  <c r="E58" i="11"/>
  <c r="E59" i="11" s="1"/>
  <c r="C77" i="8"/>
  <c r="D77" i="8"/>
  <c r="E77" i="8"/>
  <c r="F77" i="8"/>
  <c r="C78" i="8"/>
  <c r="D78" i="8"/>
  <c r="E78" i="8"/>
  <c r="F78" i="8"/>
  <c r="C79" i="8"/>
  <c r="D79" i="8"/>
  <c r="E79" i="8"/>
  <c r="F79" i="8"/>
  <c r="C80" i="8"/>
  <c r="D80" i="8"/>
  <c r="E80" i="8"/>
  <c r="F8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PANKAJ SINGH</author>
  </authors>
  <commentList>
    <comment ref="A2" authorId="0" shapeId="0" xr:uid="{6F5E9FCD-DA70-4B83-B01B-F1525BE545B5}">
      <text>
        <r>
          <rPr>
            <b/>
            <sz val="9"/>
            <color indexed="81"/>
            <rFont val="Tahoma"/>
            <charset val="1"/>
          </rPr>
          <t>PANKAJ SINGH:</t>
        </r>
        <r>
          <rPr>
            <sz val="9"/>
            <color indexed="81"/>
            <rFont val="Tahoma"/>
            <charset val="1"/>
          </rPr>
          <t xml:space="preserve">
Task One </t>
        </r>
      </text>
    </comment>
    <comment ref="B2" authorId="0" shapeId="0" xr:uid="{EA49F391-A508-4208-A615-1721135A1239}">
      <text>
        <r>
          <rPr>
            <b/>
            <sz val="9"/>
            <color indexed="81"/>
            <rFont val="Tahoma"/>
            <charset val="1"/>
          </rPr>
          <t>PANKAJ SINGH:</t>
        </r>
        <r>
          <rPr>
            <sz val="9"/>
            <color indexed="81"/>
            <rFont val="Tahoma"/>
            <charset val="1"/>
          </rPr>
          <t xml:space="preserve">
Task One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PANKAJ SINGH</author>
  </authors>
  <commentList>
    <comment ref="D87" authorId="0" shapeId="0" xr:uid="{E02D7DF7-6AC3-4713-B18F-1A6CFAA9FEA8}">
      <text>
        <r>
          <rPr>
            <b/>
            <sz val="9"/>
            <color indexed="81"/>
            <rFont val="Tahoma"/>
            <family val="2"/>
          </rPr>
          <t>PANKAJ SINGH:</t>
        </r>
        <r>
          <rPr>
            <sz val="9"/>
            <color indexed="81"/>
            <rFont val="Tahoma"/>
            <family val="2"/>
          </rPr>
          <t xml:space="preserve">
Time spent by customers in store </t>
        </r>
      </text>
    </comment>
    <comment ref="E87" authorId="0" shapeId="0" xr:uid="{589D3532-36DE-4143-8F82-3BA8E4A7B1E0}">
      <text>
        <r>
          <rPr>
            <b/>
            <sz val="9"/>
            <color indexed="81"/>
            <rFont val="Tahoma"/>
            <family val="2"/>
          </rPr>
          <t>PANKAJ SINGH:</t>
        </r>
        <r>
          <rPr>
            <sz val="9"/>
            <color indexed="81"/>
            <rFont val="Tahoma"/>
            <family val="2"/>
          </rPr>
          <t xml:space="preserve">
Based on different parameters from D Column to K Column excluding evaluation_Score</t>
        </r>
      </text>
    </comment>
    <comment ref="I87" authorId="0" shapeId="0" xr:uid="{AB3E1265-5417-4F15-BDBA-D3A775A64868}">
      <text>
        <r>
          <rPr>
            <b/>
            <sz val="9"/>
            <color indexed="81"/>
            <rFont val="Tahoma"/>
            <family val="2"/>
          </rPr>
          <t>PANKAJ SINGH:</t>
        </r>
        <r>
          <rPr>
            <sz val="9"/>
            <color indexed="81"/>
            <rFont val="Tahoma"/>
            <family val="2"/>
          </rPr>
          <t xml:space="preserve">
Time spent by customers in store </t>
        </r>
      </text>
    </comment>
    <comment ref="J87" authorId="0" shapeId="0" xr:uid="{94A50A4F-B5D3-4D7D-A0D9-D591383FD6E4}">
      <text>
        <r>
          <rPr>
            <b/>
            <sz val="9"/>
            <color indexed="81"/>
            <rFont val="Tahoma"/>
            <family val="2"/>
          </rPr>
          <t>PANKAJ SINGH:</t>
        </r>
        <r>
          <rPr>
            <sz val="9"/>
            <color indexed="81"/>
            <rFont val="Tahoma"/>
            <family val="2"/>
          </rPr>
          <t xml:space="preserve">
Based on different parameters from D Column to K Column excluding evaluation_Score</t>
        </r>
      </text>
    </comment>
  </commentList>
</comments>
</file>

<file path=xl/sharedStrings.xml><?xml version="1.0" encoding="utf-8"?>
<sst xmlns="http://schemas.openxmlformats.org/spreadsheetml/2006/main" count="4134" uniqueCount="807">
  <si>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</si>
  <si>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</si>
  <si>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</si>
  <si>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</si>
  <si>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</si>
  <si>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</si>
  <si>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</si>
  <si>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</si>
  <si>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</si>
  <si>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</si>
  <si>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</si>
  <si>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</si>
  <si>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</si>
  <si>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</si>
  <si>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</si>
  <si>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</si>
  <si>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</si>
  <si>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</si>
  <si>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</si>
  <si>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</si>
  <si>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</si>
  <si>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</si>
  <si>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</si>
  <si>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</si>
  <si>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</si>
  <si>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</si>
  <si>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</si>
  <si>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</si>
  <si>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</si>
  <si>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</si>
  <si>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</si>
  <si>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</si>
  <si>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</si>
  <si>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</si>
  <si>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</si>
  <si>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</si>
  <si>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</si>
  <si>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</si>
  <si>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</si>
  <si>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</si>
  <si>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</si>
  <si>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</si>
  <si>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</si>
  <si>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</si>
  <si>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</si>
  <si>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</si>
  <si>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</si>
  <si>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</si>
  <si>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</si>
  <si>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</si>
  <si>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</si>
  <si>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</si>
  <si>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</si>
  <si>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</si>
  <si>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</si>
  <si>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</si>
  <si>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</si>
  <si>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</si>
  <si>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</si>
  <si>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</si>
  <si>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</si>
  <si>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</si>
  <si>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</si>
  <si>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</si>
  <si>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</si>
  <si>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</si>
  <si>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</si>
  <si>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</si>
  <si>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</si>
  <si>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</si>
  <si>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</si>
  <si>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</si>
  <si>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</si>
  <si>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</si>
  <si>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</si>
  <si>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</si>
  <si>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</si>
  <si>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</si>
  <si>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</si>
  <si>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</si>
  <si>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</si>
  <si>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</si>
  <si>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</si>
  <si>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</si>
  <si>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</si>
  <si>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</si>
  <si>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</si>
  <si>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</si>
  <si>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</si>
  <si>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</si>
  <si>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</si>
  <si>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</si>
  <si>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</si>
  <si>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</si>
  <si>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</si>
  <si>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</si>
  <si>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</si>
  <si>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</si>
  <si>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</si>
  <si>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</si>
  <si>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</si>
  <si>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</si>
  <si>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</si>
  <si>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</si>
  <si>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</si>
  <si>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</si>
  <si>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</si>
  <si>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</si>
  <si>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</si>
  <si>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</si>
  <si>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</si>
  <si>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</si>
  <si>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</si>
  <si>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</si>
  <si>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</si>
  <si>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</si>
  <si>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</si>
  <si>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</si>
  <si>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</si>
  <si>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</si>
  <si>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</si>
  <si>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</si>
  <si>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</si>
  <si>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</si>
  <si>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</si>
  <si>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</si>
  <si>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</si>
  <si>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</si>
  <si>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</si>
  <si>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</si>
  <si>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</si>
  <si>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</si>
  <si>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</si>
  <si>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</si>
  <si>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</si>
  <si>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</si>
  <si>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</si>
  <si>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</si>
  <si>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</si>
  <si>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</si>
  <si>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</si>
  <si>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</si>
  <si>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</si>
  <si>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</si>
  <si>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</si>
  <si>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</si>
  <si>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</si>
  <si>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</si>
  <si>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</si>
  <si>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</si>
  <si>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</si>
  <si>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</si>
  <si>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</si>
  <si>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</si>
  <si>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</si>
  <si>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</si>
  <si>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</si>
  <si>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</si>
  <si>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</si>
  <si>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</si>
  <si>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</si>
  <si>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</si>
  <si>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</si>
  <si>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</si>
  <si>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</si>
  <si>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</si>
  <si>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</si>
  <si>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</si>
  <si>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</si>
  <si>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</si>
  <si>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</si>
  <si>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</si>
  <si>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</si>
  <si>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</si>
  <si>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</si>
  <si>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</si>
  <si>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</si>
  <si>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</si>
  <si>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</si>
  <si>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</si>
  <si>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</si>
  <si>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</si>
  <si>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</si>
  <si>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</si>
  <si>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</si>
  <si>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</si>
  <si>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</si>
  <si>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</si>
  <si>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</si>
  <si>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</si>
  <si>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</si>
  <si>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</si>
  <si>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</si>
  <si>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</si>
  <si>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</si>
  <si>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</si>
  <si>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</si>
  <si>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</si>
  <si>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</si>
  <si>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</si>
  <si>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</si>
  <si>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</si>
  <si>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</si>
  <si>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</si>
  <si>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</si>
  <si>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</si>
  <si>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</si>
  <si>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</si>
  <si>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</si>
  <si>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</si>
  <si>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</si>
  <si>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</si>
  <si>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</si>
  <si>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</si>
  <si>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</si>
  <si>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</si>
  <si>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</si>
  <si>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</si>
  <si>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</si>
  <si>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</si>
  <si>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</si>
  <si>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</si>
  <si>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</si>
  <si>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</si>
  <si>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</si>
  <si>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</si>
  <si>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</si>
  <si>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</si>
  <si>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</si>
  <si>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</si>
  <si>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</si>
  <si>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</si>
  <si>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</si>
  <si>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</si>
  <si>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</si>
  <si>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</si>
  <si>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</si>
  <si>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</si>
  <si>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</si>
  <si>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</si>
  <si>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</si>
  <si>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</si>
  <si>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</si>
  <si>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</si>
  <si>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</si>
  <si>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</si>
  <si>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</si>
  <si>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</si>
  <si>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</si>
  <si>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</si>
  <si>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</si>
  <si>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</si>
  <si>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</si>
  <si>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</si>
  <si>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</si>
  <si>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</si>
  <si>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</si>
  <si>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</si>
  <si>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</si>
  <si>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</si>
  <si>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</si>
  <si>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</si>
  <si>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</si>
  <si>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</si>
  <si>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</si>
  <si>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</si>
  <si>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</si>
  <si>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</si>
  <si>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</si>
  <si>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</si>
  <si>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</si>
  <si>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</si>
  <si>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</si>
  <si>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</si>
  <si>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</si>
  <si>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</si>
  <si>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</si>
  <si>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</si>
  <si>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</si>
  <si>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</si>
  <si>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</si>
  <si>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</si>
  <si>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</si>
  <si>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</si>
  <si>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</si>
  <si>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</si>
  <si>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</si>
  <si>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</si>
  <si>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</si>
  <si>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</si>
  <si>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</si>
  <si>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</si>
  <si>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</si>
  <si>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</si>
  <si>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</si>
  <si>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</si>
  <si>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</si>
  <si>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</si>
  <si>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</si>
  <si>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</si>
  <si>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</si>
  <si>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</si>
  <si>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</si>
  <si>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</si>
  <si>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</si>
  <si>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</si>
  <si>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</si>
  <si>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</si>
  <si>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</si>
  <si>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</si>
  <si>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</si>
  <si>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</si>
  <si>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</si>
  <si>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</si>
  <si>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</si>
  <si>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</si>
  <si>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</si>
  <si>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</si>
  <si>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</si>
  <si>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</si>
  <si>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</si>
  <si>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</si>
  <si>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</si>
  <si>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</si>
  <si>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</si>
  <si>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</si>
  <si>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</si>
  <si>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</si>
  <si>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</si>
  <si>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</si>
  <si>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</si>
  <si>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</si>
  <si>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</si>
  <si>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</si>
  <si>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</si>
  <si>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</si>
  <si>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</si>
  <si>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</si>
  <si>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</si>
  <si>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</si>
  <si>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</si>
  <si>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</si>
  <si>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</si>
  <si>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</si>
  <si>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</si>
  <si>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</si>
  <si>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</si>
  <si>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</si>
  <si>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</si>
  <si>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</si>
  <si>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</si>
  <si>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</si>
  <si>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</si>
  <si>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</si>
  <si>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</si>
  <si>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</si>
  <si>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</si>
  <si>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</si>
  <si>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</si>
  <si>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</si>
  <si>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</si>
  <si>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</si>
  <si>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</si>
  <si>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</si>
  <si>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</si>
  <si>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</si>
  <si>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</si>
  <si>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</si>
  <si>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</si>
  <si>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</si>
  <si>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</si>
  <si>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</si>
  <si>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</si>
  <si>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</si>
  <si>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</si>
  <si>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</si>
  <si>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</si>
  <si>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</si>
  <si>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</si>
  <si>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</si>
  <si>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</si>
  <si>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</si>
  <si>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</si>
  <si>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</si>
  <si>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</si>
  <si>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</si>
  <si>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</si>
  <si>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</si>
  <si>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</si>
  <si>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</si>
  <si>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</si>
  <si>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</si>
  <si>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</si>
  <si>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</si>
  <si>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</si>
  <si>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</si>
  <si>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</si>
  <si>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</si>
  <si>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</si>
  <si>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</si>
  <si>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</si>
  <si>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</si>
  <si>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</si>
  <si>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</si>
  <si>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</si>
  <si>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</si>
  <si>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</si>
  <si>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</si>
  <si>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</si>
  <si>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</si>
  <si>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</si>
  <si>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</si>
  <si>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</si>
  <si>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</si>
  <si>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</si>
  <si>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</si>
  <si>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</si>
  <si>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</si>
  <si>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</si>
  <si>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</si>
  <si>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</si>
  <si>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</si>
  <si>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</si>
  <si>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</si>
  <si>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</si>
  <si>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</si>
  <si>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</si>
  <si>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</si>
  <si>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</si>
  <si>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</si>
  <si>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</si>
  <si>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</si>
  <si>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</si>
  <si>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</si>
  <si>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</si>
  <si>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</si>
  <si>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</si>
  <si>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</si>
  <si>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</si>
  <si>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</si>
  <si>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</si>
  <si>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</si>
  <si>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</si>
  <si>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</si>
  <si>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</si>
  <si>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</si>
  <si>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</si>
  <si>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</si>
  <si>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</si>
  <si>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</si>
  <si>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</si>
  <si>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</si>
  <si>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</si>
  <si>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</si>
  <si>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</si>
  <si>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</si>
  <si>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</si>
  <si>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</si>
  <si>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</si>
  <si>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</si>
  <si>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</si>
  <si>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</si>
  <si>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</si>
  <si>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</si>
  <si>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</si>
  <si>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</si>
  <si>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</si>
  <si>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</si>
  <si>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</si>
  <si>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</si>
  <si>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</si>
  <si>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</si>
  <si>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</si>
  <si>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</si>
  <si>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</si>
  <si>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</si>
  <si>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</si>
  <si>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</si>
  <si>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</si>
  <si>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</si>
  <si>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</si>
  <si>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</si>
  <si>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</si>
  <si>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</si>
  <si>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</si>
  <si>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</si>
  <si>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</si>
  <si>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</si>
  <si>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</si>
  <si>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</si>
  <si>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</si>
  <si>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</si>
  <si>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</si>
  <si>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</si>
  <si>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</si>
  <si>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</si>
  <si>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</si>
  <si>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</si>
  <si>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</si>
  <si>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</si>
  <si>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</si>
  <si>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</si>
  <si>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</si>
  <si>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</si>
  <si>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</si>
  <si>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</si>
  <si>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</si>
  <si>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</si>
  <si>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</si>
  <si>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</si>
  <si>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</si>
  <si>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</si>
  <si>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</si>
  <si>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</si>
  <si>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</si>
  <si>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</si>
  <si>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</si>
  <si>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</si>
  <si>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</si>
  <si>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</si>
  <si>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</si>
  <si>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</si>
  <si>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</si>
  <si>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</si>
  <si>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</si>
  <si>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</si>
  <si>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</si>
  <si>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</si>
  <si>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</si>
  <si>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</si>
  <si>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</si>
  <si>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</si>
  <si>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</si>
  <si>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</si>
  <si>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</si>
  <si>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</si>
  <si>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</si>
  <si>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</si>
  <si>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</si>
  <si>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</si>
  <si>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</si>
  <si>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</si>
  <si>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</si>
  <si>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</si>
  <si>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</si>
  <si>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</si>
  <si>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</si>
  <si>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</si>
  <si>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</si>
  <si>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</si>
  <si>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</si>
  <si>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</si>
  <si>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</si>
  <si>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</si>
  <si>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</si>
  <si>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</si>
  <si>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</si>
  <si>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</si>
  <si>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</si>
  <si>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</si>
  <si>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</si>
  <si>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</si>
  <si>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</si>
  <si>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</si>
  <si>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</si>
  <si>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</si>
  <si>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</si>
  <si>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</si>
  <si>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</si>
  <si>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</si>
  <si>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</si>
  <si>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</si>
  <si>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</si>
  <si>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</si>
  <si>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</si>
  <si>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</si>
  <si>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</si>
  <si>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</si>
  <si>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</si>
  <si>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</si>
  <si>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</si>
  <si>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</si>
  <si>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</si>
  <si>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</si>
  <si>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</si>
  <si>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</si>
  <si>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</si>
  <si>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</si>
  <si>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</si>
  <si>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</si>
  <si>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</si>
  <si>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</si>
  <si>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</si>
  <si>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</si>
  <si>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</si>
  <si>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</si>
  <si>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</si>
  <si>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</si>
  <si>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</si>
  <si>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</si>
  <si>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</si>
  <si>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</si>
  <si>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</si>
  <si>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</si>
  <si>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</si>
  <si>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</si>
  <si>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</si>
  <si>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</si>
  <si>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</si>
  <si>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</si>
  <si>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</si>
  <si>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</si>
  <si>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</si>
  <si>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</si>
  <si>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</si>
  <si>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</si>
  <si>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</si>
  <si>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</si>
  <si>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</si>
  <si>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</si>
  <si>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</si>
  <si>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</si>
  <si>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</si>
  <si>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</si>
  <si>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</si>
  <si>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</si>
  <si>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</si>
  <si>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</si>
  <si>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</si>
  <si>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</si>
  <si>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</si>
  <si>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</si>
  <si>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</si>
  <si>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</si>
  <si>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</si>
  <si>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</si>
  <si>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</si>
  <si>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</si>
  <si>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</si>
  <si>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</si>
  <si>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</si>
  <si>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</si>
  <si>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</si>
  <si>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</si>
  <si>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</si>
  <si>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</si>
  <si>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</si>
  <si>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</si>
  <si>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</si>
  <si>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</si>
  <si>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</si>
  <si>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</si>
  <si>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</si>
  <si>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</si>
  <si>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</si>
  <si>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</si>
  <si>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</si>
  <si>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</si>
  <si>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</si>
  <si>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</si>
  <si>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</si>
  <si>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</si>
  <si>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</si>
  <si>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</si>
  <si>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</si>
  <si>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</si>
  <si>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</si>
  <si>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</si>
  <si>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</si>
  <si>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</si>
  <si>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</si>
  <si>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</si>
  <si>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</si>
  <si>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</si>
  <si>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</si>
  <si>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</si>
  <si>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</si>
  <si>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</si>
  <si>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</si>
  <si>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</si>
  <si>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</si>
  <si>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</si>
  <si>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</si>
  <si>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</si>
  <si>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</si>
  <si>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</si>
  <si>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</si>
  <si>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</si>
  <si>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</si>
  <si>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</si>
  <si>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</si>
  <si>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</si>
  <si>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</si>
  <si>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</si>
  <si>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</si>
  <si>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</si>
  <si>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</si>
  <si>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</si>
  <si>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</si>
  <si>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</si>
  <si>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</si>
  <si>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</si>
  <si>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</si>
  <si>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</si>
  <si>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</si>
  <si>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</si>
  <si>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</si>
  <si>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</si>
  <si>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</si>
  <si>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</si>
  <si>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</si>
  <si>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</si>
  <si>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</si>
  <si>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</si>
  <si>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</si>
  <si>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</si>
  <si>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</si>
  <si>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</si>
  <si>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</si>
  <si>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</si>
  <si>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</si>
  <si>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</si>
  <si>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</si>
  <si>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</si>
  <si>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</si>
  <si>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</si>
  <si>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</si>
  <si>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</si>
  <si>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</si>
  <si>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</si>
  <si>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</si>
  <si>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</si>
  <si>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</si>
  <si>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</si>
  <si>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</si>
  <si>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</si>
  <si>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</si>
  <si>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</si>
  <si>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</si>
  <si>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</si>
  <si>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</si>
  <si>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</si>
  <si>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</si>
  <si>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</si>
  <si>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</si>
  <si>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</si>
  <si>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</si>
  <si>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</si>
  <si>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</si>
  <si>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</si>
  <si>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</si>
  <si>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</si>
  <si>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</si>
  <si>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</si>
  <si>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</si>
  <si>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</si>
  <si>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</si>
  <si>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</si>
  <si>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</si>
  <si>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</si>
  <si>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</si>
  <si>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</si>
  <si>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</si>
  <si>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</si>
  <si>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</si>
  <si>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</si>
  <si>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</si>
  <si>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</si>
  <si>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</si>
  <si>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</si>
  <si>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</si>
  <si>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</si>
  <si>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</si>
  <si>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</si>
  <si>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</si>
  <si>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</si>
  <si>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</si>
  <si>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</si>
  <si>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</si>
  <si>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Column Labels</t>
  </si>
  <si>
    <t>Sum of Evaluation_Score</t>
  </si>
  <si>
    <t>Average Evaluation_Score by Zone</t>
  </si>
  <si>
    <t>Zones</t>
  </si>
  <si>
    <t xml:space="preserve">Evaluation Grading </t>
  </si>
  <si>
    <t>Color Assigned</t>
  </si>
  <si>
    <t>Top Performers</t>
  </si>
  <si>
    <t>Total Style Advisors</t>
  </si>
  <si>
    <t>Particulars</t>
  </si>
  <si>
    <t>% of Top Performers</t>
  </si>
  <si>
    <t>% of Others</t>
  </si>
  <si>
    <t>Performance Score</t>
  </si>
  <si>
    <t>Name of Style Advisors</t>
  </si>
  <si>
    <t>Region</t>
  </si>
  <si>
    <t>Time Duration in Mins</t>
  </si>
  <si>
    <t>No Name</t>
  </si>
  <si>
    <t>Time Duration in Mins ASC</t>
  </si>
  <si>
    <t xml:space="preserve">Task 1 - Performance Grading </t>
  </si>
  <si>
    <t xml:space="preserve">Evaluation Grading Bar </t>
  </si>
  <si>
    <t>Task - 2 Pivot Tables Analysis</t>
  </si>
  <si>
    <t>East_Region</t>
  </si>
  <si>
    <t>North _Region</t>
  </si>
  <si>
    <t>South _Region</t>
  </si>
  <si>
    <t>West _Region</t>
  </si>
  <si>
    <t xml:space="preserve"> </t>
  </si>
  <si>
    <t>Row Labels</t>
  </si>
  <si>
    <t>Grand Total</t>
  </si>
  <si>
    <t>Bare International Visualization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</si>
</sst>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sz val="9"/>
      <color indexed="81"/>
      <name val="Tahoma"/>
      <charset val="1"/>
    </font>
    <font>
      <b/>
      <sz val="9"/>
      <color indexed="81"/>
      <name val="Tahoma"/>
      <charset val="1"/>
    </font>
    <font>
      <sz val="11"/>
      <color theme="1"/>
      <name val="Arial"/>
      <family val="2"/>
    </font>
    <font>
      <sz val="10"/>
      <color theme="1"/>
      <name val="Arial"/>
      <family val="2"/>
    </font>
    <font>
      <sz val="9"/>
      <color indexed="81"/>
      <name val="Tahoma"/>
      <family val="2"/>
    </font>
    <font>
      <b/>
      <sz val="9"/>
      <color indexed="81"/>
      <name val="Tahoma"/>
      <family val="2"/>
    </font>
    <font>
      <b/>
      <sz val="11"/>
      <color theme="1"/>
      <name val="Arial"/>
      <family val="2"/>
    </font>
    <font>
      <b/>
      <sz val="15"/>
      <color theme="1"/>
      <name val="Arial"/>
      <family val="2"/>
    </font>
    <font>
      <b/>
      <sz val="22"/>
      <color theme="1"/>
      <name val="Arial"/>
      <family val="2"/>
    </font>
    <font>
      <b/>
      <sz val="36"/>
      <color theme="1"/>
      <name val="Arial"/>
      <family val="2"/>
    </font>
    <font>
      <b/>
      <sz val="11"/>
      <color theme="1" tint="4.9989318521683403E-2"/>
      <name val="Arial"/>
      <family val="2"/>
    </font>
    <font>
      <sz val="12"/>
      <color theme="1"/>
      <name val="Arial"/>
      <family val="2"/>
    </font>
  </fonts>
  <fills count="10">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0000"/>
        <bgColor indexed="64"/>
      </patternFill>
    </fill>
    <fill>
      <patternFill patternType="solid">
        <fgColor theme="7" tint="0.39997558519241921"/>
        <bgColor indexed="64"/>
      </patternFill>
    </fill>
    <fill>
      <patternFill patternType="solid">
        <fgColor rgb="FF92D050"/>
        <bgColor indexed="64"/>
      </patternFill>
    </fill>
    <fill>
      <patternFill patternType="solid">
        <fgColor theme="9"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3">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horizontal="left"/>
    </xf>
    <xf numFmtId="0" fontId="0" fillId="3" borderId="1" xfId="0" applyFill="1" applyBorder="1" applyAlignment="1">
      <alignment horizontal="center"/>
    </xf>
    <xf numFmtId="0" fontId="0" fillId="3" borderId="0" xfId="0" applyFill="1"/>
    <xf numFmtId="0" fontId="5" fillId="0" borderId="0" xfId="0" applyFont="1"/>
    <xf numFmtId="0" fontId="4" fillId="0" borderId="1" xfId="0" applyFont="1" applyBorder="1" applyAlignment="1">
      <alignment horizontal="left"/>
    </xf>
    <xf numFmtId="0" fontId="4" fillId="0" borderId="1" xfId="0" applyFont="1" applyBorder="1"/>
    <xf numFmtId="164" fontId="4" fillId="0" borderId="0" xfId="0" applyNumberFormat="1" applyFont="1" applyAlignment="1">
      <alignment horizontal="center"/>
    </xf>
    <xf numFmtId="0" fontId="0" fillId="0" borderId="1" xfId="0" applyBorder="1"/>
    <xf numFmtId="164" fontId="4" fillId="0" borderId="1" xfId="0" applyNumberFormat="1" applyFont="1" applyBorder="1" applyAlignment="1">
      <alignment horizontal="center"/>
    </xf>
    <xf numFmtId="0" fontId="8" fillId="0" borderId="1" xfId="0" applyFont="1" applyBorder="1"/>
    <xf numFmtId="0" fontId="4" fillId="0" borderId="0" xfId="0" applyFont="1"/>
    <xf numFmtId="0" fontId="8" fillId="0" borderId="0" xfId="0" applyFont="1" applyAlignment="1">
      <alignment horizontal="center" vertical="center" wrapText="1"/>
    </xf>
    <xf numFmtId="0" fontId="8" fillId="0" borderId="0" xfId="0" applyFont="1" applyAlignment="1">
      <alignment vertical="center"/>
    </xf>
    <xf numFmtId="0" fontId="4" fillId="4" borderId="1" xfId="0" applyFont="1" applyFill="1" applyBorder="1"/>
    <xf numFmtId="0" fontId="4" fillId="5" borderId="1" xfId="0" applyFont="1" applyFill="1" applyBorder="1"/>
    <xf numFmtId="0" fontId="4" fillId="6" borderId="1" xfId="0" applyFont="1" applyFill="1" applyBorder="1"/>
    <xf numFmtId="0" fontId="9" fillId="0" borderId="1" xfId="0" applyFont="1" applyBorder="1"/>
    <xf numFmtId="0" fontId="4" fillId="8" borderId="1" xfId="0" applyFont="1" applyFill="1" applyBorder="1"/>
    <xf numFmtId="0" fontId="0" fillId="0" borderId="1" xfId="0" pivotButton="1" applyBorder="1"/>
    <xf numFmtId="0" fontId="5" fillId="0" borderId="1" xfId="0" applyFont="1" applyBorder="1" applyAlignment="1">
      <alignment horizontal="left"/>
    </xf>
    <xf numFmtId="3" fontId="5" fillId="0" borderId="1" xfId="0" applyNumberFormat="1" applyFont="1" applyBorder="1"/>
    <xf numFmtId="0" fontId="4" fillId="0" borderId="1" xfId="0" pivotButton="1" applyFont="1" applyBorder="1"/>
    <xf numFmtId="0" fontId="5" fillId="0" borderId="1" xfId="0" applyFont="1" applyBorder="1" applyAlignment="1">
      <alignment horizontal="center"/>
    </xf>
    <xf numFmtId="0" fontId="4" fillId="0" borderId="1" xfId="0" applyFont="1" applyBorder="1" applyAlignment="1">
      <alignment horizontal="center"/>
    </xf>
    <xf numFmtId="9" fontId="4" fillId="0" borderId="1" xfId="0" applyNumberFormat="1" applyFont="1" applyBorder="1" applyAlignment="1">
      <alignment horizontal="center"/>
    </xf>
    <xf numFmtId="0" fontId="4" fillId="0" borderId="2" xfId="0" applyFont="1" applyBorder="1" applyAlignment="1">
      <alignment horizontal="left"/>
    </xf>
    <xf numFmtId="0" fontId="4" fillId="0" borderId="2" xfId="0" applyFont="1" applyBorder="1"/>
    <xf numFmtId="0" fontId="4" fillId="0" borderId="3" xfId="0" applyFont="1" applyBorder="1" applyAlignment="1">
      <alignment horizontal="center"/>
    </xf>
    <xf numFmtId="9" fontId="4" fillId="0" borderId="3" xfId="0" applyNumberFormat="1" applyFont="1" applyBorder="1" applyAlignment="1">
      <alignment horizontal="center"/>
    </xf>
    <xf numFmtId="0" fontId="4" fillId="0" borderId="4" xfId="0" applyFont="1" applyBorder="1" applyAlignment="1">
      <alignment horizontal="left"/>
    </xf>
    <xf numFmtId="0" fontId="4" fillId="0" borderId="5" xfId="0" applyFont="1" applyBorder="1" applyAlignment="1">
      <alignment horizontal="center" vertical="center"/>
    </xf>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left"/>
    </xf>
    <xf numFmtId="9" fontId="4" fillId="0" borderId="8" xfId="0" applyNumberFormat="1" applyFont="1" applyBorder="1" applyAlignment="1">
      <alignment horizontal="center"/>
    </xf>
    <xf numFmtId="9" fontId="4" fillId="0" borderId="9" xfId="0" applyNumberFormat="1" applyFont="1" applyBorder="1" applyAlignment="1">
      <alignment horizontal="center"/>
    </xf>
    <xf numFmtId="1" fontId="4" fillId="0" borderId="0" xfId="0" applyNumberFormat="1" applyFont="1"/>
    <xf numFmtId="0" fontId="0" fillId="0" borderId="2" xfId="0" applyBorder="1" applyAlignment="1">
      <alignment horizontal="center"/>
    </xf>
    <xf numFmtId="0" fontId="0" fillId="0" borderId="3" xfId="0"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3"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3" borderId="8" xfId="0" applyFill="1" applyBorder="1" applyAlignment="1">
      <alignment horizontal="center"/>
    </xf>
    <xf numFmtId="0" fontId="0" fillId="0" borderId="9" xfId="0" applyBorder="1" applyAlignment="1">
      <alignment horizontal="center"/>
    </xf>
    <xf numFmtId="0" fontId="0" fillId="0" borderId="0" xfId="0" pivotButton="1"/>
    <xf numFmtId="0" fontId="12" fillId="0" borderId="0" xfId="0" applyFont="1"/>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8" fillId="0" borderId="2" xfId="0" applyFont="1" applyBorder="1" applyAlignment="1">
      <alignment horizontal="left"/>
    </xf>
    <xf numFmtId="0" fontId="8" fillId="0" borderId="3" xfId="0" applyFont="1" applyBorder="1"/>
    <xf numFmtId="0" fontId="8" fillId="7" borderId="7" xfId="0" applyFont="1" applyFill="1" applyBorder="1"/>
    <xf numFmtId="0" fontId="8" fillId="7" borderId="8" xfId="0" applyFont="1" applyFill="1" applyBorder="1"/>
    <xf numFmtId="0" fontId="8" fillId="7" borderId="9" xfId="0" applyFont="1" applyFill="1" applyBorder="1"/>
    <xf numFmtId="0" fontId="9" fillId="0" borderId="1" xfId="0" applyFont="1" applyBorder="1" applyAlignment="1">
      <alignment horizontal="center"/>
    </xf>
    <xf numFmtId="0" fontId="10" fillId="9" borderId="0" xfId="0" applyFont="1" applyFill="1" applyAlignment="1">
      <alignment horizontal="center" vertical="center"/>
    </xf>
    <xf numFmtId="0" fontId="11" fillId="7" borderId="0" xfId="0" applyFont="1" applyFill="1" applyAlignment="1">
      <alignment horizontal="center" vertical="center"/>
    </xf>
  </cellXfs>
  <cellStyles count="1">
    <cellStyle name="Normal" xfId="0" builtinId="0"/>
  </cellStyles>
  <dxfs count="152">
    <dxf>
      <fill>
        <patternFill>
          <bgColor theme="9"/>
        </patternFill>
      </fill>
    </dxf>
    <dxf>
      <fill>
        <patternFill>
          <bgColor rgb="FFFFC000"/>
        </patternFill>
      </fill>
    </dxf>
    <dxf>
      <fill>
        <patternFill>
          <bgColor rgb="FFED630A"/>
        </patternFill>
      </fill>
    </dxf>
    <dxf>
      <fill>
        <patternFill>
          <bgColor rgb="FFFF0000"/>
        </patternFill>
      </fill>
    </dxf>
    <dxf>
      <font>
        <b/>
        <i val="0"/>
        <strike val="0"/>
        <condense val="0"/>
        <extend val="0"/>
        <outline val="0"/>
        <shadow val="0"/>
        <u val="none"/>
        <vertAlign val="baseline"/>
        <sz val="11"/>
        <color theme="1"/>
        <name val="Arial"/>
        <family val="2"/>
        <scheme val="none"/>
      </font>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Arial"/>
        <family val="2"/>
        <scheme val="none"/>
      </font>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righ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 formatCode="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tint="4.9989318521683403E-2"/>
        <name val="Arial"/>
        <family val="2"/>
        <scheme val="none"/>
      </font>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alignment vertical="center" textRotation="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dxf>
    <dxf>
      <alignment horizontal="cent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0"/>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font>
        <sz val="10"/>
      </font>
    </dxf>
    <dxf>
      <font>
        <name val="Arial"/>
        <scheme val="none"/>
      </font>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FF0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0000"/>
      <color rgb="FFED630A"/>
      <color rgb="FFDDDDDD"/>
      <color rgb="FFFF6600"/>
      <color rgb="FFFF3300"/>
      <color rgb="FFFF99FF"/>
      <color rgb="FFFFFF66"/>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3 Sheet'!$C$222</c:f>
              <c:strCache>
                <c:ptCount val="1"/>
                <c:pt idx="0">
                  <c:v>East_Region</c:v>
                </c:pt>
              </c:strCache>
            </c:strRef>
          </c:tx>
          <c:spPr>
            <a:solidFill>
              <a:schemeClr val="accent1"/>
            </a:solidFill>
            <a:ln>
              <a:noFill/>
            </a:ln>
            <a:effectLst/>
          </c:spPr>
          <c:invertIfNegative val="0"/>
          <c:cat>
            <c:strRef>
              <c:f>'Task 3 Sheet'!$B$223:$B$227</c:f>
              <c:strCache>
                <c:ptCount val="5"/>
                <c:pt idx="0">
                  <c:v>Top Performers</c:v>
                </c:pt>
                <c:pt idx="1">
                  <c:v>Average Performer</c:v>
                </c:pt>
                <c:pt idx="2">
                  <c:v>Low Performer</c:v>
                </c:pt>
                <c:pt idx="3">
                  <c:v>Bottom Performer</c:v>
                </c:pt>
                <c:pt idx="4">
                  <c:v>Total Style Advisors</c:v>
                </c:pt>
              </c:strCache>
            </c:strRef>
          </c:cat>
          <c:val>
            <c:numRef>
              <c:f>'Task 3 Sheet'!$C$223:$C$227</c:f>
              <c:numCache>
                <c:formatCode>General</c:formatCode>
                <c:ptCount val="5"/>
                <c:pt idx="0">
                  <c:v>2</c:v>
                </c:pt>
                <c:pt idx="1">
                  <c:v>1</c:v>
                </c:pt>
                <c:pt idx="2">
                  <c:v>3</c:v>
                </c:pt>
                <c:pt idx="3">
                  <c:v>1</c:v>
                </c:pt>
                <c:pt idx="4">
                  <c:v>7</c:v>
                </c:pt>
              </c:numCache>
            </c:numRef>
          </c:val>
          <c:extLst>
            <c:ext xmlns:c16="http://schemas.microsoft.com/office/drawing/2014/chart" uri="{C3380CC4-5D6E-409C-BE32-E72D297353CC}">
              <c16:uniqueId val="{00000000-5A6E-4D9D-9DFF-A91E938858D6}"/>
            </c:ext>
          </c:extLst>
        </c:ser>
        <c:dLbls>
          <c:showLegendKey val="0"/>
          <c:showVal val="0"/>
          <c:showCatName val="0"/>
          <c:showSerName val="0"/>
          <c:showPercent val="0"/>
          <c:showBubbleSize val="0"/>
        </c:dLbls>
        <c:gapWidth val="219"/>
        <c:overlap val="-27"/>
        <c:axId val="609870047"/>
        <c:axId val="609872927"/>
      </c:barChart>
      <c:catAx>
        <c:axId val="609870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72927"/>
        <c:crosses val="autoZero"/>
        <c:auto val="1"/>
        <c:lblAlgn val="ctr"/>
        <c:lblOffset val="100"/>
        <c:noMultiLvlLbl val="0"/>
      </c:catAx>
      <c:valAx>
        <c:axId val="609872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87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latin typeface="Arial" panose="020B0604020202020204" pitchFamily="34" charset="0"/>
                <a:cs typeface="Arial" panose="020B0604020202020204" pitchFamily="34" charset="0"/>
              </a:rPr>
              <a:t>Time</a:t>
            </a:r>
            <a:r>
              <a:rPr lang="en-IN" sz="1800" b="1" baseline="0">
                <a:latin typeface="Arial" panose="020B0604020202020204" pitchFamily="34" charset="0"/>
                <a:cs typeface="Arial" panose="020B0604020202020204" pitchFamily="34" charset="0"/>
              </a:rPr>
              <a:t> Spent in Store vs Performance Score</a:t>
            </a:r>
            <a:endParaRPr lang="en-IN" sz="1800" b="1">
              <a:latin typeface="Arial" panose="020B0604020202020204" pitchFamily="34" charset="0"/>
              <a:cs typeface="Arial" panose="020B0604020202020204" pitchFamily="34" charset="0"/>
            </a:endParaRPr>
          </a:p>
        </c:rich>
      </c:tx>
      <c:layout>
        <c:manualLayout>
          <c:xMode val="edge"/>
          <c:yMode val="edge"/>
          <c:x val="0.19454204318269783"/>
          <c:y val="3.8528572577060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3 Sheet'!$I$87</c:f>
              <c:strCache>
                <c:ptCount val="1"/>
                <c:pt idx="0">
                  <c:v>Time Duration in Mins ASC</c:v>
                </c:pt>
              </c:strCache>
            </c:strRef>
          </c:tx>
          <c:spPr>
            <a:solidFill>
              <a:schemeClr val="accent1"/>
            </a:solidFill>
            <a:ln>
              <a:noFill/>
            </a:ln>
            <a:effectLst/>
          </c:spPr>
          <c:invertIfNegative val="0"/>
          <c:val>
            <c:numRef>
              <c:f>'Task 3 Sheet'!$I$88:$I$148</c:f>
              <c:numCache>
                <c:formatCode>General</c:formatCode>
                <c:ptCount val="61"/>
                <c:pt idx="0">
                  <c:v>10</c:v>
                </c:pt>
                <c:pt idx="1">
                  <c:v>10</c:v>
                </c:pt>
                <c:pt idx="2">
                  <c:v>12</c:v>
                </c:pt>
                <c:pt idx="3">
                  <c:v>15</c:v>
                </c:pt>
                <c:pt idx="4">
                  <c:v>15</c:v>
                </c:pt>
                <c:pt idx="5">
                  <c:v>15</c:v>
                </c:pt>
                <c:pt idx="6">
                  <c:v>15</c:v>
                </c:pt>
                <c:pt idx="7">
                  <c:v>15</c:v>
                </c:pt>
                <c:pt idx="8">
                  <c:v>16</c:v>
                </c:pt>
                <c:pt idx="9">
                  <c:v>16</c:v>
                </c:pt>
                <c:pt idx="10">
                  <c:v>17</c:v>
                </c:pt>
                <c:pt idx="11">
                  <c:v>17</c:v>
                </c:pt>
                <c:pt idx="12">
                  <c:v>18</c:v>
                </c:pt>
                <c:pt idx="13">
                  <c:v>19</c:v>
                </c:pt>
                <c:pt idx="14">
                  <c:v>20</c:v>
                </c:pt>
                <c:pt idx="15">
                  <c:v>20</c:v>
                </c:pt>
                <c:pt idx="16">
                  <c:v>21</c:v>
                </c:pt>
                <c:pt idx="17">
                  <c:v>21</c:v>
                </c:pt>
                <c:pt idx="18">
                  <c:v>21</c:v>
                </c:pt>
                <c:pt idx="19">
                  <c:v>22</c:v>
                </c:pt>
                <c:pt idx="20">
                  <c:v>22</c:v>
                </c:pt>
                <c:pt idx="21">
                  <c:v>22</c:v>
                </c:pt>
                <c:pt idx="22">
                  <c:v>23</c:v>
                </c:pt>
                <c:pt idx="23">
                  <c:v>23</c:v>
                </c:pt>
                <c:pt idx="24">
                  <c:v>24</c:v>
                </c:pt>
                <c:pt idx="25">
                  <c:v>24</c:v>
                </c:pt>
                <c:pt idx="26">
                  <c:v>24</c:v>
                </c:pt>
                <c:pt idx="27">
                  <c:v>25</c:v>
                </c:pt>
                <c:pt idx="28">
                  <c:v>25</c:v>
                </c:pt>
                <c:pt idx="29">
                  <c:v>25</c:v>
                </c:pt>
                <c:pt idx="30">
                  <c:v>25</c:v>
                </c:pt>
                <c:pt idx="31">
                  <c:v>25</c:v>
                </c:pt>
                <c:pt idx="32">
                  <c:v>25</c:v>
                </c:pt>
                <c:pt idx="33">
                  <c:v>25</c:v>
                </c:pt>
                <c:pt idx="34">
                  <c:v>25</c:v>
                </c:pt>
                <c:pt idx="35">
                  <c:v>25</c:v>
                </c:pt>
                <c:pt idx="36">
                  <c:v>26</c:v>
                </c:pt>
                <c:pt idx="37">
                  <c:v>28</c:v>
                </c:pt>
                <c:pt idx="38">
                  <c:v>28</c:v>
                </c:pt>
                <c:pt idx="39">
                  <c:v>28</c:v>
                </c:pt>
                <c:pt idx="40">
                  <c:v>28</c:v>
                </c:pt>
                <c:pt idx="41">
                  <c:v>29</c:v>
                </c:pt>
                <c:pt idx="42">
                  <c:v>29</c:v>
                </c:pt>
                <c:pt idx="43">
                  <c:v>30</c:v>
                </c:pt>
                <c:pt idx="44">
                  <c:v>30</c:v>
                </c:pt>
                <c:pt idx="45">
                  <c:v>30</c:v>
                </c:pt>
                <c:pt idx="46">
                  <c:v>31</c:v>
                </c:pt>
                <c:pt idx="47">
                  <c:v>31</c:v>
                </c:pt>
                <c:pt idx="48">
                  <c:v>32</c:v>
                </c:pt>
                <c:pt idx="49">
                  <c:v>32</c:v>
                </c:pt>
                <c:pt idx="50">
                  <c:v>34</c:v>
                </c:pt>
                <c:pt idx="51">
                  <c:v>34</c:v>
                </c:pt>
                <c:pt idx="52">
                  <c:v>35</c:v>
                </c:pt>
                <c:pt idx="53">
                  <c:v>35</c:v>
                </c:pt>
                <c:pt idx="54">
                  <c:v>38</c:v>
                </c:pt>
                <c:pt idx="55">
                  <c:v>40</c:v>
                </c:pt>
                <c:pt idx="56">
                  <c:v>45</c:v>
                </c:pt>
                <c:pt idx="57">
                  <c:v>51</c:v>
                </c:pt>
                <c:pt idx="58">
                  <c:v>54</c:v>
                </c:pt>
                <c:pt idx="59">
                  <c:v>58</c:v>
                </c:pt>
                <c:pt idx="60">
                  <c:v>76</c:v>
                </c:pt>
              </c:numCache>
            </c:numRef>
          </c:val>
          <c:extLst>
            <c:ext xmlns:c16="http://schemas.microsoft.com/office/drawing/2014/chart" uri="{C3380CC4-5D6E-409C-BE32-E72D297353CC}">
              <c16:uniqueId val="{00000000-CC21-432E-8017-A5A85F04E7A7}"/>
            </c:ext>
          </c:extLst>
        </c:ser>
        <c:dLbls>
          <c:showLegendKey val="0"/>
          <c:showVal val="0"/>
          <c:showCatName val="0"/>
          <c:showSerName val="0"/>
          <c:showPercent val="0"/>
          <c:showBubbleSize val="0"/>
        </c:dLbls>
        <c:gapWidth val="150"/>
        <c:axId val="88911807"/>
        <c:axId val="88916607"/>
      </c:barChart>
      <c:lineChart>
        <c:grouping val="stacked"/>
        <c:varyColors val="0"/>
        <c:ser>
          <c:idx val="1"/>
          <c:order val="1"/>
          <c:tx>
            <c:strRef>
              <c:f>'Task 3 Sheet'!$J$87</c:f>
              <c:strCache>
                <c:ptCount val="1"/>
                <c:pt idx="0">
                  <c:v>Performance Score</c:v>
                </c:pt>
              </c:strCache>
            </c:strRef>
          </c:tx>
          <c:spPr>
            <a:ln w="28575" cap="rnd">
              <a:solidFill>
                <a:schemeClr val="accent2"/>
              </a:solidFill>
              <a:round/>
            </a:ln>
            <a:effectLst/>
          </c:spPr>
          <c:marker>
            <c:symbol val="none"/>
          </c:marker>
          <c:val>
            <c:numRef>
              <c:f>'Task 3 Sheet'!$J$88:$J$148</c:f>
              <c:numCache>
                <c:formatCode>0.0</c:formatCode>
                <c:ptCount val="61"/>
                <c:pt idx="0">
                  <c:v>65.875</c:v>
                </c:pt>
                <c:pt idx="1">
                  <c:v>26.375</c:v>
                </c:pt>
                <c:pt idx="2">
                  <c:v>66.25</c:v>
                </c:pt>
                <c:pt idx="3">
                  <c:v>24.125</c:v>
                </c:pt>
                <c:pt idx="4">
                  <c:v>28</c:v>
                </c:pt>
                <c:pt idx="5">
                  <c:v>76</c:v>
                </c:pt>
                <c:pt idx="6">
                  <c:v>76</c:v>
                </c:pt>
                <c:pt idx="7">
                  <c:v>76.75</c:v>
                </c:pt>
                <c:pt idx="8">
                  <c:v>91.75</c:v>
                </c:pt>
                <c:pt idx="9">
                  <c:v>64.25</c:v>
                </c:pt>
                <c:pt idx="10">
                  <c:v>57.5</c:v>
                </c:pt>
                <c:pt idx="11">
                  <c:v>64.375</c:v>
                </c:pt>
                <c:pt idx="12">
                  <c:v>74.625</c:v>
                </c:pt>
                <c:pt idx="13">
                  <c:v>66.875</c:v>
                </c:pt>
                <c:pt idx="14">
                  <c:v>81.75</c:v>
                </c:pt>
                <c:pt idx="15">
                  <c:v>66.625</c:v>
                </c:pt>
                <c:pt idx="16">
                  <c:v>84</c:v>
                </c:pt>
                <c:pt idx="17">
                  <c:v>95.5</c:v>
                </c:pt>
                <c:pt idx="18">
                  <c:v>90.125</c:v>
                </c:pt>
                <c:pt idx="19">
                  <c:v>88.125</c:v>
                </c:pt>
                <c:pt idx="20">
                  <c:v>100</c:v>
                </c:pt>
                <c:pt idx="21">
                  <c:v>28.25</c:v>
                </c:pt>
                <c:pt idx="22">
                  <c:v>53.75</c:v>
                </c:pt>
                <c:pt idx="23">
                  <c:v>94.75</c:v>
                </c:pt>
                <c:pt idx="24">
                  <c:v>56.625</c:v>
                </c:pt>
                <c:pt idx="25">
                  <c:v>95.875</c:v>
                </c:pt>
                <c:pt idx="26">
                  <c:v>88.125</c:v>
                </c:pt>
                <c:pt idx="27">
                  <c:v>86.375</c:v>
                </c:pt>
                <c:pt idx="28">
                  <c:v>66.125</c:v>
                </c:pt>
                <c:pt idx="29">
                  <c:v>68.25</c:v>
                </c:pt>
                <c:pt idx="30">
                  <c:v>90.375</c:v>
                </c:pt>
                <c:pt idx="31">
                  <c:v>94.125</c:v>
                </c:pt>
                <c:pt idx="32">
                  <c:v>87.75</c:v>
                </c:pt>
                <c:pt idx="33">
                  <c:v>33.375</c:v>
                </c:pt>
                <c:pt idx="34">
                  <c:v>60.375</c:v>
                </c:pt>
                <c:pt idx="35">
                  <c:v>94.375</c:v>
                </c:pt>
                <c:pt idx="36">
                  <c:v>90.125</c:v>
                </c:pt>
                <c:pt idx="37">
                  <c:v>66.375</c:v>
                </c:pt>
                <c:pt idx="38">
                  <c:v>67.75</c:v>
                </c:pt>
                <c:pt idx="39">
                  <c:v>72.75</c:v>
                </c:pt>
                <c:pt idx="40">
                  <c:v>65.75</c:v>
                </c:pt>
                <c:pt idx="41">
                  <c:v>77.625</c:v>
                </c:pt>
                <c:pt idx="42">
                  <c:v>61.75</c:v>
                </c:pt>
                <c:pt idx="43">
                  <c:v>56.875</c:v>
                </c:pt>
                <c:pt idx="44">
                  <c:v>27</c:v>
                </c:pt>
                <c:pt idx="45">
                  <c:v>26.25</c:v>
                </c:pt>
                <c:pt idx="46">
                  <c:v>87.5</c:v>
                </c:pt>
                <c:pt idx="47">
                  <c:v>84.75</c:v>
                </c:pt>
                <c:pt idx="48">
                  <c:v>81.75</c:v>
                </c:pt>
                <c:pt idx="49">
                  <c:v>87.125</c:v>
                </c:pt>
                <c:pt idx="50">
                  <c:v>81.75</c:v>
                </c:pt>
                <c:pt idx="51">
                  <c:v>83.875</c:v>
                </c:pt>
                <c:pt idx="52">
                  <c:v>87.5</c:v>
                </c:pt>
                <c:pt idx="53">
                  <c:v>75.625</c:v>
                </c:pt>
                <c:pt idx="54">
                  <c:v>78</c:v>
                </c:pt>
                <c:pt idx="55">
                  <c:v>88.375</c:v>
                </c:pt>
                <c:pt idx="56">
                  <c:v>93.75</c:v>
                </c:pt>
                <c:pt idx="57">
                  <c:v>95.375</c:v>
                </c:pt>
                <c:pt idx="58">
                  <c:v>67.875</c:v>
                </c:pt>
                <c:pt idx="59">
                  <c:v>43.375</c:v>
                </c:pt>
                <c:pt idx="60">
                  <c:v>95.375</c:v>
                </c:pt>
              </c:numCache>
            </c:numRef>
          </c:val>
          <c:smooth val="0"/>
          <c:extLst>
            <c:ext xmlns:c16="http://schemas.microsoft.com/office/drawing/2014/chart" uri="{C3380CC4-5D6E-409C-BE32-E72D297353CC}">
              <c16:uniqueId val="{00000001-CC21-432E-8017-A5A85F04E7A7}"/>
            </c:ext>
          </c:extLst>
        </c:ser>
        <c:dLbls>
          <c:showLegendKey val="0"/>
          <c:showVal val="0"/>
          <c:showCatName val="0"/>
          <c:showSerName val="0"/>
          <c:showPercent val="0"/>
          <c:showBubbleSize val="0"/>
        </c:dLbls>
        <c:marker val="1"/>
        <c:smooth val="0"/>
        <c:axId val="88911807"/>
        <c:axId val="88916607"/>
      </c:lineChart>
      <c:catAx>
        <c:axId val="889118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8916607"/>
        <c:crosses val="autoZero"/>
        <c:auto val="1"/>
        <c:lblAlgn val="ctr"/>
        <c:lblOffset val="100"/>
        <c:noMultiLvlLbl val="0"/>
      </c:catAx>
      <c:valAx>
        <c:axId val="88916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89118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latin typeface="Arial" panose="020B0604020202020204" pitchFamily="34" charset="0"/>
                <a:cs typeface="Arial" panose="020B0604020202020204" pitchFamily="34" charset="0"/>
              </a:rPr>
              <a:t>Performers</a:t>
            </a:r>
            <a:r>
              <a:rPr lang="en-IN" sz="1600" b="1" baseline="0">
                <a:latin typeface="Arial" panose="020B0604020202020204" pitchFamily="34" charset="0"/>
                <a:cs typeface="Arial" panose="020B0604020202020204" pitchFamily="34" charset="0"/>
              </a:rPr>
              <a:t> across Regions</a:t>
            </a:r>
            <a:endParaRPr lang="en-IN" sz="16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'Task 3 Sheet'!$B$223</c:f>
              <c:strCache>
                <c:ptCount val="1"/>
                <c:pt idx="0">
                  <c:v>Top Performers</c:v>
                </c:pt>
              </c:strCache>
            </c:strRef>
          </c:tx>
          <c:spPr>
            <a:solidFill>
              <a:srgbClr val="0070C0"/>
            </a:solidFill>
            <a:ln>
              <a:solidFill>
                <a:srgbClr val="0070C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 Sheet'!$C$222:$F$222</c:f>
              <c:strCache>
                <c:ptCount val="4"/>
                <c:pt idx="0">
                  <c:v>East_Region</c:v>
                </c:pt>
                <c:pt idx="1">
                  <c:v>North _Region</c:v>
                </c:pt>
                <c:pt idx="2">
                  <c:v>South _Region</c:v>
                </c:pt>
                <c:pt idx="3">
                  <c:v>West _Region</c:v>
                </c:pt>
              </c:strCache>
            </c:strRef>
          </c:cat>
          <c:val>
            <c:numRef>
              <c:f>'Task 3 Sheet'!$C$223:$F$223</c:f>
              <c:numCache>
                <c:formatCode>General</c:formatCode>
                <c:ptCount val="4"/>
                <c:pt idx="0">
                  <c:v>2</c:v>
                </c:pt>
                <c:pt idx="1">
                  <c:v>6</c:v>
                </c:pt>
                <c:pt idx="2">
                  <c:v>1</c:v>
                </c:pt>
                <c:pt idx="3">
                  <c:v>2</c:v>
                </c:pt>
              </c:numCache>
            </c:numRef>
          </c:val>
          <c:extLst>
            <c:ext xmlns:c16="http://schemas.microsoft.com/office/drawing/2014/chart" uri="{C3380CC4-5D6E-409C-BE32-E72D297353CC}">
              <c16:uniqueId val="{00000000-B072-49F4-A566-52426C774BB7}"/>
            </c:ext>
          </c:extLst>
        </c:ser>
        <c:ser>
          <c:idx val="1"/>
          <c:order val="1"/>
          <c:tx>
            <c:strRef>
              <c:f>'Task 3 Sheet'!$B$224</c:f>
              <c:strCache>
                <c:ptCount val="1"/>
                <c:pt idx="0">
                  <c:v>Average Performer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 Sheet'!$C$222:$F$222</c:f>
              <c:strCache>
                <c:ptCount val="4"/>
                <c:pt idx="0">
                  <c:v>East_Region</c:v>
                </c:pt>
                <c:pt idx="1">
                  <c:v>North _Region</c:v>
                </c:pt>
                <c:pt idx="2">
                  <c:v>South _Region</c:v>
                </c:pt>
                <c:pt idx="3">
                  <c:v>West _Region</c:v>
                </c:pt>
              </c:strCache>
            </c:strRef>
          </c:cat>
          <c:val>
            <c:numRef>
              <c:f>'Task 3 Sheet'!$C$224:$F$224</c:f>
              <c:numCache>
                <c:formatCode>General</c:formatCode>
                <c:ptCount val="4"/>
                <c:pt idx="0">
                  <c:v>1</c:v>
                </c:pt>
                <c:pt idx="1">
                  <c:v>7</c:v>
                </c:pt>
                <c:pt idx="2">
                  <c:v>8</c:v>
                </c:pt>
                <c:pt idx="3">
                  <c:v>9</c:v>
                </c:pt>
              </c:numCache>
            </c:numRef>
          </c:val>
          <c:extLst>
            <c:ext xmlns:c16="http://schemas.microsoft.com/office/drawing/2014/chart" uri="{C3380CC4-5D6E-409C-BE32-E72D297353CC}">
              <c16:uniqueId val="{00000001-B072-49F4-A566-52426C774BB7}"/>
            </c:ext>
          </c:extLst>
        </c:ser>
        <c:ser>
          <c:idx val="2"/>
          <c:order val="2"/>
          <c:tx>
            <c:strRef>
              <c:f>'Task 3 Sheet'!$B$225</c:f>
              <c:strCache>
                <c:ptCount val="1"/>
                <c:pt idx="0">
                  <c:v>Low Performer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 Sheet'!$C$222:$F$222</c:f>
              <c:strCache>
                <c:ptCount val="4"/>
                <c:pt idx="0">
                  <c:v>East_Region</c:v>
                </c:pt>
                <c:pt idx="1">
                  <c:v>North _Region</c:v>
                </c:pt>
                <c:pt idx="2">
                  <c:v>South _Region</c:v>
                </c:pt>
                <c:pt idx="3">
                  <c:v>West _Region</c:v>
                </c:pt>
              </c:strCache>
            </c:strRef>
          </c:cat>
          <c:val>
            <c:numRef>
              <c:f>'Task 3 Sheet'!$C$225:$F$225</c:f>
              <c:numCache>
                <c:formatCode>General</c:formatCode>
                <c:ptCount val="4"/>
                <c:pt idx="0">
                  <c:v>3</c:v>
                </c:pt>
                <c:pt idx="1">
                  <c:v>3</c:v>
                </c:pt>
                <c:pt idx="2">
                  <c:v>6</c:v>
                </c:pt>
                <c:pt idx="3">
                  <c:v>3</c:v>
                </c:pt>
              </c:numCache>
            </c:numRef>
          </c:val>
          <c:extLst>
            <c:ext xmlns:c16="http://schemas.microsoft.com/office/drawing/2014/chart" uri="{C3380CC4-5D6E-409C-BE32-E72D297353CC}">
              <c16:uniqueId val="{00000002-B072-49F4-A566-52426C774BB7}"/>
            </c:ext>
          </c:extLst>
        </c:ser>
        <c:ser>
          <c:idx val="3"/>
          <c:order val="3"/>
          <c:tx>
            <c:strRef>
              <c:f>'Task 3 Sheet'!$B$226</c:f>
              <c:strCache>
                <c:ptCount val="1"/>
                <c:pt idx="0">
                  <c:v>Bottom Performer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'Task 3 Sheet'!$C$222:$F$222</c:f>
              <c:strCache>
                <c:ptCount val="4"/>
                <c:pt idx="0">
                  <c:v>East_Region</c:v>
                </c:pt>
                <c:pt idx="1">
                  <c:v>North _Region</c:v>
                </c:pt>
                <c:pt idx="2">
                  <c:v>South _Region</c:v>
                </c:pt>
                <c:pt idx="3">
                  <c:v>West _Region</c:v>
                </c:pt>
              </c:strCache>
            </c:strRef>
          </c:cat>
          <c:val>
            <c:numRef>
              <c:f>'Task 3 Sheet'!$C$226:$F$226</c:f>
              <c:numCache>
                <c:formatCode>General</c:formatCode>
                <c:ptCount val="4"/>
                <c:pt idx="0">
                  <c:v>1</c:v>
                </c:pt>
                <c:pt idx="1">
                  <c:v>1</c:v>
                </c:pt>
                <c:pt idx="2">
                  <c:v>3</c:v>
                </c:pt>
                <c:pt idx="3">
                  <c:v>3</c:v>
                </c:pt>
              </c:numCache>
            </c:numRef>
          </c:val>
          <c:extLst>
            <c:ext xmlns:c16="http://schemas.microsoft.com/office/drawing/2014/chart" uri="{C3380CC4-5D6E-409C-BE32-E72D297353CC}">
              <c16:uniqueId val="{00000003-B072-49F4-A566-52426C774BB7}"/>
            </c:ext>
          </c:extLst>
        </c:ser>
        <c:dLbls>
          <c:showLegendKey val="0"/>
          <c:showVal val="0"/>
          <c:showCatName val="0"/>
          <c:showSerName val="0"/>
          <c:showPercent val="0"/>
          <c:showBubbleSize val="0"/>
        </c:dLbls>
        <c:gapWidth val="150"/>
        <c:overlap val="100"/>
        <c:axId val="397824751"/>
        <c:axId val="397830511"/>
      </c:barChart>
      <c:catAx>
        <c:axId val="39782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7830511"/>
        <c:crosses val="autoZero"/>
        <c:auto val="1"/>
        <c:lblAlgn val="ctr"/>
        <c:lblOffset val="100"/>
        <c:noMultiLvlLbl val="0"/>
      </c:catAx>
      <c:valAx>
        <c:axId val="39783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7824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IN" sz="2400" b="1">
                <a:latin typeface="Arial "/>
              </a:rPr>
              <a:t>Evaluation</a:t>
            </a:r>
            <a:r>
              <a:rPr lang="en-IN" sz="2400" b="1" baseline="0">
                <a:latin typeface="Arial "/>
              </a:rPr>
              <a:t> Score and Avg Performance Score</a:t>
            </a:r>
            <a:endParaRPr lang="en-IN" sz="2400" b="1">
              <a:latin typeface="Arial "/>
            </a:endParaRPr>
          </a:p>
        </c:rich>
      </c:tx>
      <c:layout>
        <c:manualLayout>
          <c:xMode val="edge"/>
          <c:yMode val="edge"/>
          <c:x val="0.25060352323985902"/>
          <c:y val="2.594361287333319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'Task 3 Sheet'!$C$155</c:f>
              <c:strCache>
                <c:ptCount val="1"/>
                <c:pt idx="0">
                  <c:v>Evaluation_Score</c:v>
                </c:pt>
              </c:strCache>
            </c:strRef>
          </c:tx>
          <c:spPr>
            <a:solidFill>
              <a:schemeClr val="accent1"/>
            </a:solidFill>
            <a:ln>
              <a:noFill/>
            </a:ln>
            <a:effectLst/>
          </c:spPr>
          <c:invertIfNegative val="0"/>
          <c:cat>
            <c:strRef>
              <c:f>'Task 3 Sheet'!$B$156:$B$216</c:f>
              <c:strCache>
                <c:ptCount val="61"/>
                <c:pt idx="0">
                  <c:v>Kamal</c:v>
                </c:pt>
                <c:pt idx="1">
                  <c:v>Sanket Patel</c:v>
                </c:pt>
                <c:pt idx="2">
                  <c:v>Mahesh</c:v>
                </c:pt>
                <c:pt idx="3">
                  <c:v>Sonali</c:v>
                </c:pt>
                <c:pt idx="4">
                  <c:v>Jateen</c:v>
                </c:pt>
                <c:pt idx="5">
                  <c:v>Rizwan</c:v>
                </c:pt>
                <c:pt idx="6">
                  <c:v>Mohsin</c:v>
                </c:pt>
                <c:pt idx="7">
                  <c:v>Keneth</c:v>
                </c:pt>
                <c:pt idx="8">
                  <c:v>Rakesh</c:v>
                </c:pt>
                <c:pt idx="9">
                  <c:v>Rashid</c:v>
                </c:pt>
                <c:pt idx="10">
                  <c:v>Gaurav</c:v>
                </c:pt>
                <c:pt idx="11">
                  <c:v>Kiran</c:v>
                </c:pt>
                <c:pt idx="12">
                  <c:v>Sanit Saji</c:v>
                </c:pt>
                <c:pt idx="13">
                  <c:v>Asif</c:v>
                </c:pt>
                <c:pt idx="14">
                  <c:v>Yasin Kaif</c:v>
                </c:pt>
                <c:pt idx="15">
                  <c:v>Bablu</c:v>
                </c:pt>
                <c:pt idx="16">
                  <c:v>Nagraj</c:v>
                </c:pt>
                <c:pt idx="17">
                  <c:v>Ashish</c:v>
                </c:pt>
                <c:pt idx="18">
                  <c:v>Sunil</c:v>
                </c:pt>
                <c:pt idx="19">
                  <c:v>Kamal</c:v>
                </c:pt>
                <c:pt idx="20">
                  <c:v>Neeraj</c:v>
                </c:pt>
                <c:pt idx="21">
                  <c:v>Sanjeev</c:v>
                </c:pt>
                <c:pt idx="22">
                  <c:v>Neeraj</c:v>
                </c:pt>
                <c:pt idx="23">
                  <c:v>Ajeet</c:v>
                </c:pt>
                <c:pt idx="24">
                  <c:v>Deepak</c:v>
                </c:pt>
                <c:pt idx="25">
                  <c:v>Rajiv</c:v>
                </c:pt>
                <c:pt idx="26">
                  <c:v>Satyam</c:v>
                </c:pt>
                <c:pt idx="27">
                  <c:v>Hari</c:v>
                </c:pt>
                <c:pt idx="28">
                  <c:v>Probin</c:v>
                </c:pt>
                <c:pt idx="29">
                  <c:v>Raj Roushan</c:v>
                </c:pt>
                <c:pt idx="30">
                  <c:v>Lukman</c:v>
                </c:pt>
                <c:pt idx="31">
                  <c:v>Rohit</c:v>
                </c:pt>
                <c:pt idx="32">
                  <c:v>Santosh</c:v>
                </c:pt>
                <c:pt idx="33">
                  <c:v>Samir Pathan</c:v>
                </c:pt>
                <c:pt idx="34">
                  <c:v>Sagar Prathak</c:v>
                </c:pt>
                <c:pt idx="35">
                  <c:v>Santosh Jadhav</c:v>
                </c:pt>
                <c:pt idx="36">
                  <c:v>Suresh</c:v>
                </c:pt>
                <c:pt idx="37">
                  <c:v>No Name</c:v>
                </c:pt>
                <c:pt idx="38">
                  <c:v>Ali</c:v>
                </c:pt>
                <c:pt idx="39">
                  <c:v>Fariz</c:v>
                </c:pt>
                <c:pt idx="40">
                  <c:v>Abhay</c:v>
                </c:pt>
                <c:pt idx="41">
                  <c:v>Rafi</c:v>
                </c:pt>
                <c:pt idx="42">
                  <c:v>Sanjit</c:v>
                </c:pt>
                <c:pt idx="43">
                  <c:v>Suman</c:v>
                </c:pt>
                <c:pt idx="44">
                  <c:v>Yogesh</c:v>
                </c:pt>
                <c:pt idx="45">
                  <c:v>Rohit</c:v>
                </c:pt>
                <c:pt idx="46">
                  <c:v>Muskan</c:v>
                </c:pt>
                <c:pt idx="47">
                  <c:v>Rahul</c:v>
                </c:pt>
                <c:pt idx="48">
                  <c:v>Nitesh</c:v>
                </c:pt>
                <c:pt idx="49">
                  <c:v>Gouse Bhasha</c:v>
                </c:pt>
                <c:pt idx="50">
                  <c:v>Suraj</c:v>
                </c:pt>
                <c:pt idx="51">
                  <c:v>Priyanka</c:v>
                </c:pt>
                <c:pt idx="52">
                  <c:v>Vijay K</c:v>
                </c:pt>
                <c:pt idx="53">
                  <c:v>Aneesh Jayanth</c:v>
                </c:pt>
                <c:pt idx="54">
                  <c:v>Varinder</c:v>
                </c:pt>
                <c:pt idx="55">
                  <c:v>Vasudev</c:v>
                </c:pt>
                <c:pt idx="56">
                  <c:v>Senthil Kumar</c:v>
                </c:pt>
                <c:pt idx="57">
                  <c:v>Anju Gurung</c:v>
                </c:pt>
                <c:pt idx="58">
                  <c:v>Mr. Girish</c:v>
                </c:pt>
                <c:pt idx="59">
                  <c:v>Yash</c:v>
                </c:pt>
                <c:pt idx="60">
                  <c:v>Arbaaz</c:v>
                </c:pt>
              </c:strCache>
            </c:strRef>
          </c:cat>
          <c:val>
            <c:numRef>
              <c:f>'Task 3 Sheet'!$C$156:$C$216</c:f>
              <c:numCache>
                <c:formatCode>General</c:formatCode>
                <c:ptCount val="61"/>
                <c:pt idx="0">
                  <c:v>58</c:v>
                </c:pt>
                <c:pt idx="1">
                  <c:v>86</c:v>
                </c:pt>
                <c:pt idx="2">
                  <c:v>72</c:v>
                </c:pt>
                <c:pt idx="3">
                  <c:v>84</c:v>
                </c:pt>
                <c:pt idx="4">
                  <c:v>84</c:v>
                </c:pt>
                <c:pt idx="5">
                  <c:v>90</c:v>
                </c:pt>
                <c:pt idx="6">
                  <c:v>36</c:v>
                </c:pt>
                <c:pt idx="7">
                  <c:v>34</c:v>
                </c:pt>
                <c:pt idx="8">
                  <c:v>74</c:v>
                </c:pt>
                <c:pt idx="9">
                  <c:v>74</c:v>
                </c:pt>
                <c:pt idx="10">
                  <c:v>86</c:v>
                </c:pt>
                <c:pt idx="11">
                  <c:v>70</c:v>
                </c:pt>
                <c:pt idx="12">
                  <c:v>84</c:v>
                </c:pt>
                <c:pt idx="13">
                  <c:v>78</c:v>
                </c:pt>
                <c:pt idx="14">
                  <c:v>61</c:v>
                </c:pt>
                <c:pt idx="15">
                  <c:v>78</c:v>
                </c:pt>
                <c:pt idx="16">
                  <c:v>89</c:v>
                </c:pt>
                <c:pt idx="17">
                  <c:v>65</c:v>
                </c:pt>
                <c:pt idx="18">
                  <c:v>76</c:v>
                </c:pt>
                <c:pt idx="19">
                  <c:v>82</c:v>
                </c:pt>
                <c:pt idx="20">
                  <c:v>88</c:v>
                </c:pt>
                <c:pt idx="21">
                  <c:v>71</c:v>
                </c:pt>
                <c:pt idx="22">
                  <c:v>67</c:v>
                </c:pt>
                <c:pt idx="23">
                  <c:v>60</c:v>
                </c:pt>
                <c:pt idx="24">
                  <c:v>81</c:v>
                </c:pt>
                <c:pt idx="25">
                  <c:v>78</c:v>
                </c:pt>
                <c:pt idx="26">
                  <c:v>92</c:v>
                </c:pt>
                <c:pt idx="27">
                  <c:v>59</c:v>
                </c:pt>
                <c:pt idx="28">
                  <c:v>33</c:v>
                </c:pt>
                <c:pt idx="29">
                  <c:v>64</c:v>
                </c:pt>
                <c:pt idx="30">
                  <c:v>69</c:v>
                </c:pt>
                <c:pt idx="31">
                  <c:v>83</c:v>
                </c:pt>
                <c:pt idx="32">
                  <c:v>94</c:v>
                </c:pt>
                <c:pt idx="33">
                  <c:v>80</c:v>
                </c:pt>
                <c:pt idx="34">
                  <c:v>82</c:v>
                </c:pt>
                <c:pt idx="35">
                  <c:v>84</c:v>
                </c:pt>
                <c:pt idx="36">
                  <c:v>73</c:v>
                </c:pt>
                <c:pt idx="37">
                  <c:v>39</c:v>
                </c:pt>
                <c:pt idx="38">
                  <c:v>71</c:v>
                </c:pt>
                <c:pt idx="39">
                  <c:v>100</c:v>
                </c:pt>
                <c:pt idx="40">
                  <c:v>94</c:v>
                </c:pt>
                <c:pt idx="41">
                  <c:v>52</c:v>
                </c:pt>
                <c:pt idx="42">
                  <c:v>62</c:v>
                </c:pt>
                <c:pt idx="43">
                  <c:v>94</c:v>
                </c:pt>
                <c:pt idx="44">
                  <c:v>86</c:v>
                </c:pt>
                <c:pt idx="45">
                  <c:v>94</c:v>
                </c:pt>
                <c:pt idx="46">
                  <c:v>41</c:v>
                </c:pt>
                <c:pt idx="47">
                  <c:v>69</c:v>
                </c:pt>
                <c:pt idx="48">
                  <c:v>69</c:v>
                </c:pt>
                <c:pt idx="49">
                  <c:v>61</c:v>
                </c:pt>
                <c:pt idx="50">
                  <c:v>92</c:v>
                </c:pt>
                <c:pt idx="51">
                  <c:v>96</c:v>
                </c:pt>
                <c:pt idx="52">
                  <c:v>34</c:v>
                </c:pt>
                <c:pt idx="53">
                  <c:v>53</c:v>
                </c:pt>
                <c:pt idx="54">
                  <c:v>94</c:v>
                </c:pt>
                <c:pt idx="55">
                  <c:v>61</c:v>
                </c:pt>
                <c:pt idx="56">
                  <c:v>88</c:v>
                </c:pt>
                <c:pt idx="57">
                  <c:v>77</c:v>
                </c:pt>
                <c:pt idx="58">
                  <c:v>33</c:v>
                </c:pt>
                <c:pt idx="59">
                  <c:v>35</c:v>
                </c:pt>
                <c:pt idx="60">
                  <c:v>65</c:v>
                </c:pt>
              </c:numCache>
            </c:numRef>
          </c:val>
          <c:extLst>
            <c:ext xmlns:c16="http://schemas.microsoft.com/office/drawing/2014/chart" uri="{C3380CC4-5D6E-409C-BE32-E72D297353CC}">
              <c16:uniqueId val="{00000000-A592-41C6-80B9-9A0F43A1AAD2}"/>
            </c:ext>
          </c:extLst>
        </c:ser>
        <c:dLbls>
          <c:showLegendKey val="0"/>
          <c:showVal val="0"/>
          <c:showCatName val="0"/>
          <c:showSerName val="0"/>
          <c:showPercent val="0"/>
          <c:showBubbleSize val="0"/>
        </c:dLbls>
        <c:gapWidth val="219"/>
        <c:overlap val="-27"/>
        <c:axId val="660539487"/>
        <c:axId val="660539007"/>
      </c:barChart>
      <c:lineChart>
        <c:grouping val="standard"/>
        <c:varyColors val="0"/>
        <c:ser>
          <c:idx val="1"/>
          <c:order val="1"/>
          <c:tx>
            <c:strRef>
              <c:f>'Task 3 Sheet'!$D$155</c:f>
              <c:strCache>
                <c:ptCount val="1"/>
                <c:pt idx="0">
                  <c:v>Performance Score</c:v>
                </c:pt>
              </c:strCache>
            </c:strRef>
          </c:tx>
          <c:spPr>
            <a:ln w="28575" cap="rnd">
              <a:solidFill>
                <a:schemeClr val="accent2"/>
              </a:solidFill>
              <a:round/>
            </a:ln>
            <a:effectLst/>
          </c:spPr>
          <c:marker>
            <c:symbol val="none"/>
          </c:marker>
          <c:cat>
            <c:strRef>
              <c:f>'Task 3 Sheet'!$B$156:$B$216</c:f>
              <c:strCache>
                <c:ptCount val="61"/>
                <c:pt idx="0">
                  <c:v>Kamal</c:v>
                </c:pt>
                <c:pt idx="1">
                  <c:v>Sanket Patel</c:v>
                </c:pt>
                <c:pt idx="2">
                  <c:v>Mahesh</c:v>
                </c:pt>
                <c:pt idx="3">
                  <c:v>Sonali</c:v>
                </c:pt>
                <c:pt idx="4">
                  <c:v>Jateen</c:v>
                </c:pt>
                <c:pt idx="5">
                  <c:v>Rizwan</c:v>
                </c:pt>
                <c:pt idx="6">
                  <c:v>Mohsin</c:v>
                </c:pt>
                <c:pt idx="7">
                  <c:v>Keneth</c:v>
                </c:pt>
                <c:pt idx="8">
                  <c:v>Rakesh</c:v>
                </c:pt>
                <c:pt idx="9">
                  <c:v>Rashid</c:v>
                </c:pt>
                <c:pt idx="10">
                  <c:v>Gaurav</c:v>
                </c:pt>
                <c:pt idx="11">
                  <c:v>Kiran</c:v>
                </c:pt>
                <c:pt idx="12">
                  <c:v>Sanit Saji</c:v>
                </c:pt>
                <c:pt idx="13">
                  <c:v>Asif</c:v>
                </c:pt>
                <c:pt idx="14">
                  <c:v>Yasin Kaif</c:v>
                </c:pt>
                <c:pt idx="15">
                  <c:v>Bablu</c:v>
                </c:pt>
                <c:pt idx="16">
                  <c:v>Nagraj</c:v>
                </c:pt>
                <c:pt idx="17">
                  <c:v>Ashish</c:v>
                </c:pt>
                <c:pt idx="18">
                  <c:v>Sunil</c:v>
                </c:pt>
                <c:pt idx="19">
                  <c:v>Kamal</c:v>
                </c:pt>
                <c:pt idx="20">
                  <c:v>Neeraj</c:v>
                </c:pt>
                <c:pt idx="21">
                  <c:v>Sanjeev</c:v>
                </c:pt>
                <c:pt idx="22">
                  <c:v>Neeraj</c:v>
                </c:pt>
                <c:pt idx="23">
                  <c:v>Ajeet</c:v>
                </c:pt>
                <c:pt idx="24">
                  <c:v>Deepak</c:v>
                </c:pt>
                <c:pt idx="25">
                  <c:v>Rajiv</c:v>
                </c:pt>
                <c:pt idx="26">
                  <c:v>Satyam</c:v>
                </c:pt>
                <c:pt idx="27">
                  <c:v>Hari</c:v>
                </c:pt>
                <c:pt idx="28">
                  <c:v>Probin</c:v>
                </c:pt>
                <c:pt idx="29">
                  <c:v>Raj Roushan</c:v>
                </c:pt>
                <c:pt idx="30">
                  <c:v>Lukman</c:v>
                </c:pt>
                <c:pt idx="31">
                  <c:v>Rohit</c:v>
                </c:pt>
                <c:pt idx="32">
                  <c:v>Santosh</c:v>
                </c:pt>
                <c:pt idx="33">
                  <c:v>Samir Pathan</c:v>
                </c:pt>
                <c:pt idx="34">
                  <c:v>Sagar Prathak</c:v>
                </c:pt>
                <c:pt idx="35">
                  <c:v>Santosh Jadhav</c:v>
                </c:pt>
                <c:pt idx="36">
                  <c:v>Suresh</c:v>
                </c:pt>
                <c:pt idx="37">
                  <c:v>No Name</c:v>
                </c:pt>
                <c:pt idx="38">
                  <c:v>Ali</c:v>
                </c:pt>
                <c:pt idx="39">
                  <c:v>Fariz</c:v>
                </c:pt>
                <c:pt idx="40">
                  <c:v>Abhay</c:v>
                </c:pt>
                <c:pt idx="41">
                  <c:v>Rafi</c:v>
                </c:pt>
                <c:pt idx="42">
                  <c:v>Sanjit</c:v>
                </c:pt>
                <c:pt idx="43">
                  <c:v>Suman</c:v>
                </c:pt>
                <c:pt idx="44">
                  <c:v>Yogesh</c:v>
                </c:pt>
                <c:pt idx="45">
                  <c:v>Rohit</c:v>
                </c:pt>
                <c:pt idx="46">
                  <c:v>Muskan</c:v>
                </c:pt>
                <c:pt idx="47">
                  <c:v>Rahul</c:v>
                </c:pt>
                <c:pt idx="48">
                  <c:v>Nitesh</c:v>
                </c:pt>
                <c:pt idx="49">
                  <c:v>Gouse Bhasha</c:v>
                </c:pt>
                <c:pt idx="50">
                  <c:v>Suraj</c:v>
                </c:pt>
                <c:pt idx="51">
                  <c:v>Priyanka</c:v>
                </c:pt>
                <c:pt idx="52">
                  <c:v>Vijay K</c:v>
                </c:pt>
                <c:pt idx="53">
                  <c:v>Aneesh Jayanth</c:v>
                </c:pt>
                <c:pt idx="54">
                  <c:v>Varinder</c:v>
                </c:pt>
                <c:pt idx="55">
                  <c:v>Vasudev</c:v>
                </c:pt>
                <c:pt idx="56">
                  <c:v>Senthil Kumar</c:v>
                </c:pt>
                <c:pt idx="57">
                  <c:v>Anju Gurung</c:v>
                </c:pt>
                <c:pt idx="58">
                  <c:v>Mr. Girish</c:v>
                </c:pt>
                <c:pt idx="59">
                  <c:v>Yash</c:v>
                </c:pt>
                <c:pt idx="60">
                  <c:v>Arbaaz</c:v>
                </c:pt>
              </c:strCache>
            </c:strRef>
          </c:cat>
          <c:val>
            <c:numRef>
              <c:f>'Task 3 Sheet'!$D$156:$D$216</c:f>
              <c:numCache>
                <c:formatCode>0</c:formatCode>
                <c:ptCount val="61"/>
                <c:pt idx="0">
                  <c:v>57.5</c:v>
                </c:pt>
                <c:pt idx="1">
                  <c:v>88.125</c:v>
                </c:pt>
                <c:pt idx="2">
                  <c:v>74.625</c:v>
                </c:pt>
                <c:pt idx="3">
                  <c:v>87.5</c:v>
                </c:pt>
                <c:pt idx="4">
                  <c:v>87.5</c:v>
                </c:pt>
                <c:pt idx="5">
                  <c:v>91.75</c:v>
                </c:pt>
                <c:pt idx="6">
                  <c:v>24.125</c:v>
                </c:pt>
                <c:pt idx="7">
                  <c:v>28</c:v>
                </c:pt>
                <c:pt idx="8">
                  <c:v>76</c:v>
                </c:pt>
                <c:pt idx="9">
                  <c:v>76</c:v>
                </c:pt>
                <c:pt idx="10">
                  <c:v>90.125</c:v>
                </c:pt>
                <c:pt idx="11">
                  <c:v>76.75</c:v>
                </c:pt>
                <c:pt idx="12">
                  <c:v>86.375</c:v>
                </c:pt>
                <c:pt idx="13">
                  <c:v>81.75</c:v>
                </c:pt>
                <c:pt idx="14">
                  <c:v>66.375</c:v>
                </c:pt>
                <c:pt idx="15">
                  <c:v>78</c:v>
                </c:pt>
                <c:pt idx="16">
                  <c:v>88.375</c:v>
                </c:pt>
                <c:pt idx="17">
                  <c:v>66.125</c:v>
                </c:pt>
                <c:pt idx="18">
                  <c:v>68.25</c:v>
                </c:pt>
                <c:pt idx="19">
                  <c:v>84</c:v>
                </c:pt>
                <c:pt idx="20">
                  <c:v>90.375</c:v>
                </c:pt>
                <c:pt idx="21">
                  <c:v>67.75</c:v>
                </c:pt>
                <c:pt idx="22">
                  <c:v>64.375</c:v>
                </c:pt>
                <c:pt idx="23">
                  <c:v>64.25</c:v>
                </c:pt>
                <c:pt idx="24">
                  <c:v>81.75</c:v>
                </c:pt>
                <c:pt idx="25">
                  <c:v>81.75</c:v>
                </c:pt>
                <c:pt idx="26">
                  <c:v>94.125</c:v>
                </c:pt>
                <c:pt idx="27">
                  <c:v>65.875</c:v>
                </c:pt>
                <c:pt idx="28">
                  <c:v>26.375</c:v>
                </c:pt>
                <c:pt idx="29">
                  <c:v>56.625</c:v>
                </c:pt>
                <c:pt idx="30">
                  <c:v>75.625</c:v>
                </c:pt>
                <c:pt idx="31">
                  <c:v>87.75</c:v>
                </c:pt>
                <c:pt idx="32">
                  <c:v>95.5</c:v>
                </c:pt>
                <c:pt idx="33">
                  <c:v>83.875</c:v>
                </c:pt>
                <c:pt idx="34">
                  <c:v>84.75</c:v>
                </c:pt>
                <c:pt idx="35">
                  <c:v>87.125</c:v>
                </c:pt>
                <c:pt idx="36">
                  <c:v>77.625</c:v>
                </c:pt>
                <c:pt idx="37">
                  <c:v>33.375</c:v>
                </c:pt>
                <c:pt idx="38">
                  <c:v>72.75</c:v>
                </c:pt>
                <c:pt idx="39">
                  <c:v>100</c:v>
                </c:pt>
                <c:pt idx="40">
                  <c:v>95.875</c:v>
                </c:pt>
                <c:pt idx="41">
                  <c:v>60.375</c:v>
                </c:pt>
                <c:pt idx="42">
                  <c:v>53.75</c:v>
                </c:pt>
                <c:pt idx="43">
                  <c:v>95.375</c:v>
                </c:pt>
                <c:pt idx="44">
                  <c:v>88.125</c:v>
                </c:pt>
                <c:pt idx="45">
                  <c:v>94.375</c:v>
                </c:pt>
                <c:pt idx="46">
                  <c:v>43.375</c:v>
                </c:pt>
                <c:pt idx="47">
                  <c:v>66.875</c:v>
                </c:pt>
                <c:pt idx="48">
                  <c:v>66.625</c:v>
                </c:pt>
                <c:pt idx="49">
                  <c:v>65.75</c:v>
                </c:pt>
                <c:pt idx="50">
                  <c:v>93.75</c:v>
                </c:pt>
                <c:pt idx="51">
                  <c:v>95.375</c:v>
                </c:pt>
                <c:pt idx="52">
                  <c:v>28.25</c:v>
                </c:pt>
                <c:pt idx="53">
                  <c:v>56.875</c:v>
                </c:pt>
                <c:pt idx="54">
                  <c:v>94.75</c:v>
                </c:pt>
                <c:pt idx="55">
                  <c:v>61.75</c:v>
                </c:pt>
                <c:pt idx="56">
                  <c:v>90.125</c:v>
                </c:pt>
                <c:pt idx="57">
                  <c:v>67.875</c:v>
                </c:pt>
                <c:pt idx="58">
                  <c:v>27</c:v>
                </c:pt>
                <c:pt idx="59">
                  <c:v>26.25</c:v>
                </c:pt>
                <c:pt idx="60">
                  <c:v>66.25</c:v>
                </c:pt>
              </c:numCache>
            </c:numRef>
          </c:val>
          <c:smooth val="0"/>
          <c:extLst>
            <c:ext xmlns:c16="http://schemas.microsoft.com/office/drawing/2014/chart" uri="{C3380CC4-5D6E-409C-BE32-E72D297353CC}">
              <c16:uniqueId val="{00000001-A592-41C6-80B9-9A0F43A1AAD2}"/>
            </c:ext>
          </c:extLst>
        </c:ser>
        <c:dLbls>
          <c:showLegendKey val="0"/>
          <c:showVal val="0"/>
          <c:showCatName val="0"/>
          <c:showSerName val="0"/>
          <c:showPercent val="0"/>
          <c:showBubbleSize val="0"/>
        </c:dLbls>
        <c:marker val="1"/>
        <c:smooth val="0"/>
        <c:axId val="660539487"/>
        <c:axId val="660539007"/>
      </c:lineChart>
      <c:catAx>
        <c:axId val="66053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Arial "/>
                <a:ea typeface="+mn-ea"/>
                <a:cs typeface="+mn-cs"/>
              </a:defRPr>
            </a:pPr>
            <a:endParaRPr lang="en-US"/>
          </a:p>
        </c:txPr>
        <c:crossAx val="660539007"/>
        <c:crosses val="autoZero"/>
        <c:auto val="1"/>
        <c:lblAlgn val="ctr"/>
        <c:lblOffset val="100"/>
        <c:noMultiLvlLbl val="0"/>
      </c:catAx>
      <c:valAx>
        <c:axId val="6605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
                <a:ea typeface="+mn-ea"/>
                <a:cs typeface="+mn-cs"/>
              </a:defRPr>
            </a:pPr>
            <a:endParaRPr lang="en-US"/>
          </a:p>
        </c:txPr>
        <c:crossAx val="660539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Arial "/>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 Solved V1.xlsx]Task 2 Sheet!PivotTable1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Arial" panose="020B0604020202020204" pitchFamily="34" charset="0"/>
                <a:cs typeface="Arial" panose="020B0604020202020204" pitchFamily="34" charset="0"/>
              </a:rPr>
              <a:t>Average Evaluation Score By Zone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solidFill>
            <a:schemeClr val="accent6"/>
          </a:solidFill>
          <a:ln>
            <a:solidFill>
              <a:schemeClr val="accent6"/>
            </a:solidFill>
          </a:ln>
          <a:effectLst/>
        </c:spPr>
      </c:pivotFmt>
      <c:pivotFmt>
        <c:idx val="2"/>
        <c:spPr>
          <a:solidFill>
            <a:schemeClr val="accent2"/>
          </a:solidFill>
          <a:ln>
            <a:solidFill>
              <a:schemeClr val="accent2"/>
            </a:solidFill>
          </a:ln>
          <a:effectLst/>
        </c:spPr>
      </c:pivotFmt>
      <c:pivotFmt>
        <c:idx val="3"/>
        <c:spPr>
          <a:solidFill>
            <a:schemeClr val="accent1">
              <a:lumMod val="75000"/>
            </a:schemeClr>
          </a:solidFill>
          <a:ln>
            <a:solidFill>
              <a:schemeClr val="accent1">
                <a:lumMod val="75000"/>
              </a:schemeClr>
            </a:solidFill>
          </a:ln>
          <a:effectLst/>
        </c:spPr>
      </c:pivotFmt>
      <c:pivotFmt>
        <c:idx val="4"/>
        <c:spPr>
          <a:solidFill>
            <a:srgbClr val="FF0000"/>
          </a:solidFill>
          <a:ln>
            <a:noFill/>
          </a:ln>
          <a:effectLst/>
        </c:spPr>
      </c:pivotFmt>
      <c:pivotFmt>
        <c:idx val="5"/>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6"/>
        <c:spPr>
          <a:solidFill>
            <a:schemeClr val="accent6"/>
          </a:solidFill>
          <a:ln>
            <a:solidFill>
              <a:schemeClr val="accent6"/>
            </a:solidFill>
          </a:ln>
          <a:effectLst/>
        </c:spPr>
      </c:pivotFmt>
      <c:pivotFmt>
        <c:idx val="7"/>
        <c:spPr>
          <a:solidFill>
            <a:schemeClr val="accent2"/>
          </a:solidFill>
          <a:ln>
            <a:solidFill>
              <a:schemeClr val="accent2"/>
            </a:solidFill>
          </a:ln>
          <a:effectLst/>
        </c:spPr>
      </c:pivotFmt>
      <c:pivotFmt>
        <c:idx val="8"/>
        <c:spPr>
          <a:solidFill>
            <a:schemeClr val="accent1">
              <a:lumMod val="75000"/>
            </a:schemeClr>
          </a:solidFill>
          <a:ln>
            <a:solidFill>
              <a:schemeClr val="accent1">
                <a:lumMod val="75000"/>
              </a:schemeClr>
            </a:solidFill>
          </a:ln>
          <a:effectLst/>
        </c:spPr>
      </c:pivotFmt>
      <c:pivotFmt>
        <c:idx val="9"/>
        <c:spPr>
          <a:solidFill>
            <a:srgbClr val="FF0000"/>
          </a:solidFill>
          <a:ln>
            <a:noFill/>
          </a:ln>
          <a:effectLst/>
        </c:spPr>
      </c:pivotFmt>
      <c:pivotFmt>
        <c:idx val="10"/>
        <c:spPr>
          <a:solidFill>
            <a:schemeClr val="accent1"/>
          </a:solidFill>
          <a:ln>
            <a:noFill/>
          </a:ln>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1"/>
        <c:spPr>
          <a:solidFill>
            <a:schemeClr val="accent6"/>
          </a:solidFill>
          <a:ln>
            <a:solidFill>
              <a:schemeClr val="accent6"/>
            </a:solidFill>
          </a:ln>
          <a:effectLst/>
        </c:spPr>
      </c:pivotFmt>
      <c:pivotFmt>
        <c:idx val="12"/>
        <c:spPr>
          <a:solidFill>
            <a:schemeClr val="accent2"/>
          </a:solidFill>
          <a:ln>
            <a:solidFill>
              <a:schemeClr val="accent2"/>
            </a:solidFill>
          </a:ln>
          <a:effectLst/>
        </c:spPr>
      </c:pivotFmt>
      <c:pivotFmt>
        <c:idx val="13"/>
        <c:spPr>
          <a:solidFill>
            <a:schemeClr val="accent1">
              <a:lumMod val="75000"/>
            </a:schemeClr>
          </a:solidFill>
          <a:ln>
            <a:solidFill>
              <a:schemeClr val="accent1">
                <a:lumMod val="75000"/>
              </a:schemeClr>
            </a:solidFill>
          </a:ln>
          <a:effectLst/>
        </c:spPr>
      </c:pivotFmt>
      <c:pivotFmt>
        <c:idx val="14"/>
        <c:spPr>
          <a:solidFill>
            <a:srgbClr val="FF0000"/>
          </a:solidFill>
          <a:ln>
            <a:noFill/>
          </a:ln>
          <a:effectLst/>
        </c:spPr>
      </c:pivotFmt>
    </c:pivotFmts>
    <c:plotArea>
      <c:layout/>
      <c:barChart>
        <c:barDir val="col"/>
        <c:grouping val="clustered"/>
        <c:varyColors val="0"/>
        <c:ser>
          <c:idx val="0"/>
          <c:order val="0"/>
          <c:tx>
            <c:strRef>
              <c:f>'Task 2 Sheet'!$C$7</c:f>
              <c:strCache>
                <c:ptCount val="1"/>
                <c:pt idx="0">
                  <c:v>Total</c:v>
                </c:pt>
              </c:strCache>
            </c:strRef>
          </c:tx>
          <c:spPr>
            <a:solidFill>
              <a:schemeClr val="accent1"/>
            </a:solidFill>
            <a:ln>
              <a:noFill/>
            </a:ln>
            <a:effectLst/>
          </c:spPr>
          <c:invertIfNegative val="0"/>
          <c:dPt>
            <c:idx val="0"/>
            <c:invertIfNegative val="0"/>
            <c:bubble3D val="0"/>
            <c:spPr>
              <a:solidFill>
                <a:schemeClr val="accent6"/>
              </a:solidFill>
              <a:ln>
                <a:solidFill>
                  <a:schemeClr val="accent6"/>
                </a:solidFill>
              </a:ln>
              <a:effectLst/>
            </c:spPr>
            <c:extLst>
              <c:ext xmlns:c16="http://schemas.microsoft.com/office/drawing/2014/chart" uri="{C3380CC4-5D6E-409C-BE32-E72D297353CC}">
                <c16:uniqueId val="{00000001-6846-4568-921E-9E8AE8DA4BBC}"/>
              </c:ext>
            </c:extLst>
          </c:dPt>
          <c:dPt>
            <c:idx val="1"/>
            <c:invertIfNegative val="0"/>
            <c:bubble3D val="0"/>
            <c:spPr>
              <a:solidFill>
                <a:schemeClr val="accent2"/>
              </a:solidFill>
              <a:ln>
                <a:solidFill>
                  <a:schemeClr val="accent2"/>
                </a:solidFill>
              </a:ln>
              <a:effectLst/>
            </c:spPr>
            <c:extLst>
              <c:ext xmlns:c16="http://schemas.microsoft.com/office/drawing/2014/chart" uri="{C3380CC4-5D6E-409C-BE32-E72D297353CC}">
                <c16:uniqueId val="{00000003-6846-4568-921E-9E8AE8DA4BBC}"/>
              </c:ext>
            </c:extLst>
          </c:dPt>
          <c:dPt>
            <c:idx val="2"/>
            <c:invertIfNegative val="0"/>
            <c:bubble3D val="0"/>
            <c:spPr>
              <a:solidFill>
                <a:schemeClr val="accent1">
                  <a:lumMod val="75000"/>
                </a:schemeClr>
              </a:solidFill>
              <a:ln>
                <a:solidFill>
                  <a:schemeClr val="accent1">
                    <a:lumMod val="75000"/>
                  </a:schemeClr>
                </a:solidFill>
              </a:ln>
              <a:effectLst/>
            </c:spPr>
            <c:extLst>
              <c:ext xmlns:c16="http://schemas.microsoft.com/office/drawing/2014/chart" uri="{C3380CC4-5D6E-409C-BE32-E72D297353CC}">
                <c16:uniqueId val="{00000005-6846-4568-921E-9E8AE8DA4BBC}"/>
              </c:ext>
            </c:extLst>
          </c:dPt>
          <c:dPt>
            <c:idx val="3"/>
            <c:invertIfNegative val="0"/>
            <c:bubble3D val="0"/>
            <c:spPr>
              <a:solidFill>
                <a:srgbClr val="FF0000"/>
              </a:solidFill>
              <a:ln>
                <a:noFill/>
              </a:ln>
              <a:effectLst/>
            </c:spPr>
            <c:extLst>
              <c:ext xmlns:c16="http://schemas.microsoft.com/office/drawing/2014/chart" uri="{C3380CC4-5D6E-409C-BE32-E72D297353CC}">
                <c16:uniqueId val="{00000007-6846-4568-921E-9E8AE8DA4BBC}"/>
              </c:ext>
            </c:extLst>
          </c:dPt>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1000" b="1"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'Task 2 Sheet'!$B$8:$B$11</c:f>
              <c:strCache>
                <c:ptCount val="4"/>
                <c:pt idx="0">
                  <c:v>North</c:v>
                </c:pt>
                <c:pt idx="1">
                  <c:v>West</c:v>
                </c:pt>
                <c:pt idx="2">
                  <c:v>East</c:v>
                </c:pt>
                <c:pt idx="3">
                  <c:v>South</c:v>
                </c:pt>
              </c:strCache>
            </c:strRef>
          </c:cat>
          <c:val>
            <c:numRef>
              <c:f>'Task 2 Sheet'!$C$8:$C$11</c:f>
              <c:numCache>
                <c:formatCode>#,##0</c:formatCode>
                <c:ptCount val="4"/>
                <c:pt idx="0">
                  <c:v>76.736842105263165</c:v>
                </c:pt>
                <c:pt idx="1">
                  <c:v>71.82352941176471</c:v>
                </c:pt>
                <c:pt idx="2">
                  <c:v>71.571428571428569</c:v>
                </c:pt>
                <c:pt idx="3">
                  <c:v>66.611111111111114</c:v>
                </c:pt>
              </c:numCache>
            </c:numRef>
          </c:val>
          <c:extLst>
            <c:ext xmlns:c16="http://schemas.microsoft.com/office/drawing/2014/chart" uri="{C3380CC4-5D6E-409C-BE32-E72D297353CC}">
              <c16:uniqueId val="{00000008-6846-4568-921E-9E8AE8DA4BBC}"/>
            </c:ext>
          </c:extLst>
        </c:ser>
        <c:dLbls>
          <c:showLegendKey val="0"/>
          <c:showVal val="0"/>
          <c:showCatName val="0"/>
          <c:showSerName val="0"/>
          <c:showPercent val="0"/>
          <c:showBubbleSize val="0"/>
        </c:dLbls>
        <c:gapWidth val="219"/>
        <c:overlap val="-27"/>
        <c:axId val="608858783"/>
        <c:axId val="608859743"/>
      </c:barChart>
      <c:catAx>
        <c:axId val="60885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8859743"/>
        <c:crosses val="autoZero"/>
        <c:auto val="1"/>
        <c:lblAlgn val="ctr"/>
        <c:lblOffset val="100"/>
        <c:noMultiLvlLbl val="0"/>
      </c:catAx>
      <c:valAx>
        <c:axId val="608859743"/>
        <c:scaling>
          <c:orientation val="minMax"/>
          <c:max val="80"/>
          <c:min val="6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08858783"/>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183</xdr:row>
      <xdr:rowOff>125730</xdr:rowOff>
    </xdr:from>
    <xdr:to>
      <xdr:col>1</xdr:col>
      <xdr:colOff>0</xdr:colOff>
      <xdr:row>198</xdr:row>
      <xdr:rowOff>125730</xdr:rowOff>
    </xdr:to>
    <xdr:graphicFrame macro="">
      <xdr:nvGraphicFramePr>
        <xdr:cNvPr id="15" name="Chart 14">
          <a:extLst>
            <a:ext uri="{FF2B5EF4-FFF2-40B4-BE49-F238E27FC236}">
              <a16:creationId xmlns:a16="http://schemas.microsoft.com/office/drawing/2014/main" id="{08F2D4D6-3772-18B9-E003-929C969DF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xdr:row>
      <xdr:rowOff>0</xdr:rowOff>
    </xdr:from>
    <xdr:to>
      <xdr:col>0</xdr:col>
      <xdr:colOff>552450</xdr:colOff>
      <xdr:row>8</xdr:row>
      <xdr:rowOff>10161</xdr:rowOff>
    </xdr:to>
    <xdr:sp macro="" textlink="">
      <xdr:nvSpPr>
        <xdr:cNvPr id="18" name="Oval 17">
          <a:extLst>
            <a:ext uri="{FF2B5EF4-FFF2-40B4-BE49-F238E27FC236}">
              <a16:creationId xmlns:a16="http://schemas.microsoft.com/office/drawing/2014/main" id="{8229AB5D-970D-4AB7-B368-6007649F9E1D}"/>
            </a:ext>
          </a:extLst>
        </xdr:cNvPr>
        <xdr:cNvSpPr/>
      </xdr:nvSpPr>
      <xdr:spPr>
        <a:xfrm>
          <a:off x="0" y="914400"/>
          <a:ext cx="552450" cy="558801"/>
        </a:xfrm>
        <a:prstGeom prst="ellipse">
          <a:avLst/>
        </a:prstGeom>
        <a:solidFill>
          <a:srgbClr val="FF99FF"/>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1</a:t>
          </a:r>
          <a:endParaRPr lang="en-IN" sz="1100">
            <a:latin typeface="Arial" panose="020B0604020202020204" pitchFamily="34" charset="0"/>
            <a:cs typeface="Arial" panose="020B0604020202020204" pitchFamily="34" charset="0"/>
          </a:endParaRPr>
        </a:p>
      </xdr:txBody>
    </xdr:sp>
    <xdr:clientData/>
  </xdr:twoCellAnchor>
  <xdr:twoCellAnchor>
    <xdr:from>
      <xdr:col>0</xdr:col>
      <xdr:colOff>0</xdr:colOff>
      <xdr:row>13</xdr:row>
      <xdr:rowOff>0</xdr:rowOff>
    </xdr:from>
    <xdr:to>
      <xdr:col>0</xdr:col>
      <xdr:colOff>552450</xdr:colOff>
      <xdr:row>16</xdr:row>
      <xdr:rowOff>10161</xdr:rowOff>
    </xdr:to>
    <xdr:sp macro="" textlink="">
      <xdr:nvSpPr>
        <xdr:cNvPr id="19" name="Oval 18">
          <a:extLst>
            <a:ext uri="{FF2B5EF4-FFF2-40B4-BE49-F238E27FC236}">
              <a16:creationId xmlns:a16="http://schemas.microsoft.com/office/drawing/2014/main" id="{043F745B-46D6-406F-86E5-C2E35483091E}"/>
            </a:ext>
          </a:extLst>
        </xdr:cNvPr>
        <xdr:cNvSpPr/>
      </xdr:nvSpPr>
      <xdr:spPr>
        <a:xfrm>
          <a:off x="0" y="2743200"/>
          <a:ext cx="552450" cy="558801"/>
        </a:xfrm>
        <a:prstGeom prst="ellipse">
          <a:avLst/>
        </a:prstGeom>
        <a:solidFill>
          <a:srgbClr val="C00000"/>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2</a:t>
          </a:r>
          <a:endParaRPr lang="en-IN" sz="11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314023</xdr:colOff>
      <xdr:row>86</xdr:row>
      <xdr:rowOff>322480</xdr:rowOff>
    </xdr:from>
    <xdr:to>
      <xdr:col>28</xdr:col>
      <xdr:colOff>120314</xdr:colOff>
      <xdr:row>112</xdr:row>
      <xdr:rowOff>93579</xdr:rowOff>
    </xdr:to>
    <xdr:graphicFrame macro="">
      <xdr:nvGraphicFramePr>
        <xdr:cNvPr id="3" name="Chart 2">
          <a:extLst>
            <a:ext uri="{FF2B5EF4-FFF2-40B4-BE49-F238E27FC236}">
              <a16:creationId xmlns:a16="http://schemas.microsoft.com/office/drawing/2014/main" id="{F786F183-7DF5-B761-3175-E861A8332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2951360</xdr:colOff>
      <xdr:row>6</xdr:row>
      <xdr:rowOff>138612</xdr:rowOff>
    </xdr:from>
    <xdr:to>
      <xdr:col>2</xdr:col>
      <xdr:colOff>1289353</xdr:colOff>
      <xdr:row>14</xdr:row>
      <xdr:rowOff>43543</xdr:rowOff>
    </xdr:to>
    <mc:AlternateContent xmlns:mc="http://schemas.openxmlformats.org/markup-compatibility/2006" xmlns:a14="http://schemas.microsoft.com/office/drawing/2010/main">
      <mc:Choice Requires="a14">
        <xdr:graphicFrame macro="">
          <xdr:nvGraphicFramePr>
            <xdr:cNvPr id="15" name="Zone">
              <a:extLst>
                <a:ext uri="{FF2B5EF4-FFF2-40B4-BE49-F238E27FC236}">
                  <a16:creationId xmlns:a16="http://schemas.microsoft.com/office/drawing/2014/main" id="{8B73E4E0-C1C3-4027-8E25-D6E91F2277AE}"/>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3560960" y="323669"/>
              <a:ext cx="1712564" cy="162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230</xdr:row>
      <xdr:rowOff>0</xdr:rowOff>
    </xdr:from>
    <xdr:to>
      <xdr:col>6</xdr:col>
      <xdr:colOff>42334</xdr:colOff>
      <xdr:row>256</xdr:row>
      <xdr:rowOff>169333</xdr:rowOff>
    </xdr:to>
    <xdr:graphicFrame macro="">
      <xdr:nvGraphicFramePr>
        <xdr:cNvPr id="24" name="Chart 23">
          <a:extLst>
            <a:ext uri="{FF2B5EF4-FFF2-40B4-BE49-F238E27FC236}">
              <a16:creationId xmlns:a16="http://schemas.microsoft.com/office/drawing/2014/main" id="{30287C09-195B-4BF7-A087-D19B20D55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72390</xdr:colOff>
      <xdr:row>6</xdr:row>
      <xdr:rowOff>1904</xdr:rowOff>
    </xdr:from>
    <xdr:to>
      <xdr:col>1</xdr:col>
      <xdr:colOff>15240</xdr:colOff>
      <xdr:row>8</xdr:row>
      <xdr:rowOff>184784</xdr:rowOff>
    </xdr:to>
    <xdr:sp macro="" textlink="">
      <xdr:nvSpPr>
        <xdr:cNvPr id="25" name="Oval 24">
          <a:extLst>
            <a:ext uri="{FF2B5EF4-FFF2-40B4-BE49-F238E27FC236}">
              <a16:creationId xmlns:a16="http://schemas.microsoft.com/office/drawing/2014/main" id="{83559DBF-8EAE-2AE1-932E-1E4CF30BDF48}"/>
            </a:ext>
          </a:extLst>
        </xdr:cNvPr>
        <xdr:cNvSpPr/>
      </xdr:nvSpPr>
      <xdr:spPr>
        <a:xfrm>
          <a:off x="72390" y="1129664"/>
          <a:ext cx="552450" cy="548640"/>
        </a:xfrm>
        <a:prstGeom prst="ellipse">
          <a:avLst/>
        </a:prstGeom>
        <a:solidFill>
          <a:schemeClr val="accent2">
            <a:lumMod val="60000"/>
            <a:lumOff val="40000"/>
          </a:schemeClr>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1</a:t>
          </a:r>
          <a:endParaRPr lang="en-IN" sz="1100">
            <a:latin typeface="Arial" panose="020B0604020202020204" pitchFamily="34" charset="0"/>
            <a:cs typeface="Arial" panose="020B0604020202020204" pitchFamily="34" charset="0"/>
          </a:endParaRPr>
        </a:p>
      </xdr:txBody>
    </xdr:sp>
    <xdr:clientData/>
  </xdr:twoCellAnchor>
  <xdr:twoCellAnchor>
    <xdr:from>
      <xdr:col>0</xdr:col>
      <xdr:colOff>35379</xdr:colOff>
      <xdr:row>50</xdr:row>
      <xdr:rowOff>46264</xdr:rowOff>
    </xdr:from>
    <xdr:to>
      <xdr:col>0</xdr:col>
      <xdr:colOff>590550</xdr:colOff>
      <xdr:row>53</xdr:row>
      <xdr:rowOff>46263</xdr:rowOff>
    </xdr:to>
    <xdr:sp macro="" textlink="">
      <xdr:nvSpPr>
        <xdr:cNvPr id="26" name="Oval 25">
          <a:extLst>
            <a:ext uri="{FF2B5EF4-FFF2-40B4-BE49-F238E27FC236}">
              <a16:creationId xmlns:a16="http://schemas.microsoft.com/office/drawing/2014/main" id="{457C90A9-80EF-CD55-308A-7F20F66B3BAA}"/>
            </a:ext>
          </a:extLst>
        </xdr:cNvPr>
        <xdr:cNvSpPr/>
      </xdr:nvSpPr>
      <xdr:spPr>
        <a:xfrm>
          <a:off x="35379" y="8822871"/>
          <a:ext cx="555171" cy="530678"/>
        </a:xfrm>
        <a:prstGeom prst="ellipse">
          <a:avLst/>
        </a:prstGeom>
        <a:solidFill>
          <a:schemeClr val="accent1">
            <a:lumMod val="60000"/>
            <a:lumOff val="40000"/>
          </a:schemeClr>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2</a:t>
          </a:r>
          <a:endParaRPr lang="en-IN" sz="1100">
            <a:latin typeface="Arial" panose="020B0604020202020204" pitchFamily="34" charset="0"/>
            <a:cs typeface="Arial" panose="020B0604020202020204" pitchFamily="34" charset="0"/>
          </a:endParaRPr>
        </a:p>
      </xdr:txBody>
    </xdr:sp>
    <xdr:clientData/>
  </xdr:twoCellAnchor>
  <xdr:twoCellAnchor>
    <xdr:from>
      <xdr:col>0</xdr:col>
      <xdr:colOff>114300</xdr:colOff>
      <xdr:row>83</xdr:row>
      <xdr:rowOff>0</xdr:rowOff>
    </xdr:from>
    <xdr:to>
      <xdr:col>1</xdr:col>
      <xdr:colOff>57150</xdr:colOff>
      <xdr:row>85</xdr:row>
      <xdr:rowOff>133349</xdr:rowOff>
    </xdr:to>
    <xdr:sp macro="" textlink="">
      <xdr:nvSpPr>
        <xdr:cNvPr id="27" name="Oval 26">
          <a:extLst>
            <a:ext uri="{FF2B5EF4-FFF2-40B4-BE49-F238E27FC236}">
              <a16:creationId xmlns:a16="http://schemas.microsoft.com/office/drawing/2014/main" id="{CFBB6DCA-68D2-7E2B-05A3-30F5623341CF}"/>
            </a:ext>
          </a:extLst>
        </xdr:cNvPr>
        <xdr:cNvSpPr/>
      </xdr:nvSpPr>
      <xdr:spPr>
        <a:xfrm>
          <a:off x="114300" y="12801599"/>
          <a:ext cx="552450" cy="542925"/>
        </a:xfrm>
        <a:prstGeom prst="ellipse">
          <a:avLst/>
        </a:prstGeom>
        <a:solidFill>
          <a:schemeClr val="accent1">
            <a:lumMod val="60000"/>
            <a:lumOff val="40000"/>
          </a:schemeClr>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3</a:t>
          </a:r>
          <a:endParaRPr lang="en-IN" sz="1100">
            <a:latin typeface="Arial" panose="020B0604020202020204" pitchFamily="34" charset="0"/>
            <a:cs typeface="Arial" panose="020B0604020202020204" pitchFamily="34" charset="0"/>
          </a:endParaRPr>
        </a:p>
      </xdr:txBody>
    </xdr:sp>
    <xdr:clientData/>
  </xdr:twoCellAnchor>
  <xdr:twoCellAnchor>
    <xdr:from>
      <xdr:col>0</xdr:col>
      <xdr:colOff>104775</xdr:colOff>
      <xdr:row>150</xdr:row>
      <xdr:rowOff>95249</xdr:rowOff>
    </xdr:from>
    <xdr:to>
      <xdr:col>1</xdr:col>
      <xdr:colOff>47625</xdr:colOff>
      <xdr:row>153</xdr:row>
      <xdr:rowOff>95249</xdr:rowOff>
    </xdr:to>
    <xdr:sp macro="" textlink="">
      <xdr:nvSpPr>
        <xdr:cNvPr id="28" name="Oval 27">
          <a:extLst>
            <a:ext uri="{FF2B5EF4-FFF2-40B4-BE49-F238E27FC236}">
              <a16:creationId xmlns:a16="http://schemas.microsoft.com/office/drawing/2014/main" id="{610F14B8-E801-977D-16FA-A9121491BD3E}"/>
            </a:ext>
          </a:extLst>
        </xdr:cNvPr>
        <xdr:cNvSpPr/>
      </xdr:nvSpPr>
      <xdr:spPr>
        <a:xfrm>
          <a:off x="104775" y="29584649"/>
          <a:ext cx="552450" cy="542925"/>
        </a:xfrm>
        <a:prstGeom prst="ellipse">
          <a:avLst/>
        </a:prstGeom>
        <a:solidFill>
          <a:schemeClr val="accent1">
            <a:lumMod val="60000"/>
            <a:lumOff val="40000"/>
          </a:schemeClr>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4</a:t>
          </a:r>
          <a:endParaRPr lang="en-IN" sz="1100">
            <a:latin typeface="Arial" panose="020B0604020202020204" pitchFamily="34" charset="0"/>
            <a:cs typeface="Arial" panose="020B0604020202020204" pitchFamily="34" charset="0"/>
          </a:endParaRPr>
        </a:p>
      </xdr:txBody>
    </xdr:sp>
    <xdr:clientData/>
  </xdr:twoCellAnchor>
  <xdr:twoCellAnchor>
    <xdr:from>
      <xdr:col>4</xdr:col>
      <xdr:colOff>531585</xdr:colOff>
      <xdr:row>158</xdr:row>
      <xdr:rowOff>33789</xdr:rowOff>
    </xdr:from>
    <xdr:to>
      <xdr:col>16</xdr:col>
      <xdr:colOff>381000</xdr:colOff>
      <xdr:row>195</xdr:row>
      <xdr:rowOff>32655</xdr:rowOff>
    </xdr:to>
    <xdr:graphicFrame macro="">
      <xdr:nvGraphicFramePr>
        <xdr:cNvPr id="29" name="Chart 28">
          <a:extLst>
            <a:ext uri="{FF2B5EF4-FFF2-40B4-BE49-F238E27FC236}">
              <a16:creationId xmlns:a16="http://schemas.microsoft.com/office/drawing/2014/main" id="{3020DFC0-AC69-5504-C3F3-E424A7380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218</xdr:row>
      <xdr:rowOff>51706</xdr:rowOff>
    </xdr:from>
    <xdr:to>
      <xdr:col>0</xdr:col>
      <xdr:colOff>552450</xdr:colOff>
      <xdr:row>221</xdr:row>
      <xdr:rowOff>51707</xdr:rowOff>
    </xdr:to>
    <xdr:sp macro="" textlink="">
      <xdr:nvSpPr>
        <xdr:cNvPr id="30" name="Oval 29">
          <a:extLst>
            <a:ext uri="{FF2B5EF4-FFF2-40B4-BE49-F238E27FC236}">
              <a16:creationId xmlns:a16="http://schemas.microsoft.com/office/drawing/2014/main" id="{BE79D1EE-B600-9C32-22B0-1C833F39A973}"/>
            </a:ext>
          </a:extLst>
        </xdr:cNvPr>
        <xdr:cNvSpPr/>
      </xdr:nvSpPr>
      <xdr:spPr>
        <a:xfrm>
          <a:off x="0" y="42778135"/>
          <a:ext cx="552450" cy="555172"/>
        </a:xfrm>
        <a:prstGeom prst="ellipse">
          <a:avLst/>
        </a:prstGeom>
        <a:solidFill>
          <a:srgbClr val="FF99FF"/>
        </a:solidFill>
        <a:ln>
          <a:solidFill>
            <a:schemeClr val="accent2">
              <a:lumMod val="60000"/>
              <a:lumOff val="40000"/>
            </a:schemeClr>
          </a:solidFill>
        </a:ln>
        <a:scene3d>
          <a:camera prst="orthographicFront"/>
          <a:lightRig rig="threePt" dir="t"/>
        </a:scene3d>
        <a:sp3d>
          <a:bevelT w="139700" h="139700" prst="divo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latin typeface="Arial" panose="020B0604020202020204" pitchFamily="34" charset="0"/>
              <a:cs typeface="Arial" panose="020B0604020202020204" pitchFamily="34" charset="0"/>
            </a:rPr>
            <a:t>5</a:t>
          </a:r>
          <a:endParaRPr lang="en-IN" sz="1100">
            <a:latin typeface="Arial" panose="020B0604020202020204" pitchFamily="34" charset="0"/>
            <a:cs typeface="Arial" panose="020B0604020202020204" pitchFamily="34" charset="0"/>
          </a:endParaRPr>
        </a:p>
      </xdr:txBody>
    </xdr:sp>
    <xdr:clientData/>
  </xdr:twoCellAnchor>
  <xdr:twoCellAnchor>
    <xdr:from>
      <xdr:col>4</xdr:col>
      <xdr:colOff>54429</xdr:colOff>
      <xdr:row>20</xdr:row>
      <xdr:rowOff>119743</xdr:rowOff>
    </xdr:from>
    <xdr:to>
      <xdr:col>4</xdr:col>
      <xdr:colOff>762000</xdr:colOff>
      <xdr:row>25</xdr:row>
      <xdr:rowOff>163285</xdr:rowOff>
    </xdr:to>
    <xdr:sp macro="" textlink="">
      <xdr:nvSpPr>
        <xdr:cNvPr id="5121" name="Rectangle: Rounded Corners 5120">
          <a:extLst>
            <a:ext uri="{FF2B5EF4-FFF2-40B4-BE49-F238E27FC236}">
              <a16:creationId xmlns:a16="http://schemas.microsoft.com/office/drawing/2014/main" id="{44DFF402-12FA-22BA-C1B1-C27D7807B7F6}"/>
            </a:ext>
          </a:extLst>
        </xdr:cNvPr>
        <xdr:cNvSpPr/>
      </xdr:nvSpPr>
      <xdr:spPr>
        <a:xfrm>
          <a:off x="6945086" y="3135086"/>
          <a:ext cx="707571" cy="968828"/>
        </a:xfrm>
        <a:prstGeom prst="roundRect">
          <a:avLst/>
        </a:prstGeom>
        <a:noFill/>
        <a:ln w="28575">
          <a:solidFill>
            <a:srgbClr val="DDDDDD"/>
          </a:solidFill>
        </a:ln>
        <a:scene3d>
          <a:camera prst="orthographicFront"/>
          <a:lightRig rig="threePt" dir="t"/>
        </a:scene3d>
        <a:sp3d>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608510</xdr:colOff>
      <xdr:row>14</xdr:row>
      <xdr:rowOff>108856</xdr:rowOff>
    </xdr:from>
    <xdr:to>
      <xdr:col>4</xdr:col>
      <xdr:colOff>568716</xdr:colOff>
      <xdr:row>32</xdr:row>
      <xdr:rowOff>39430</xdr:rowOff>
    </xdr:to>
    <xdr:graphicFrame macro="">
      <xdr:nvGraphicFramePr>
        <xdr:cNvPr id="14" name="Chart 13">
          <a:extLst>
            <a:ext uri="{FF2B5EF4-FFF2-40B4-BE49-F238E27FC236}">
              <a16:creationId xmlns:a16="http://schemas.microsoft.com/office/drawing/2014/main" id="{0798C658-8A6E-46F4-9A1F-FF109CE56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SINGH" refreshedDate="45540.756797569447" createdVersion="8" refreshedVersion="8" minRefreshableVersion="3" recordCount="61" xr:uid="{BBB06EE8-B2E3-406C-B9FA-0CBB93457EF8}">
  <cacheSource type="worksheet">
    <worksheetSource ref="A1:CD62" sheet="CX_Junior BI Analyst_Test"/>
  </cacheSource>
  <cacheFields count="83">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ount="38">
        <n v="58"/>
        <n v="86"/>
        <n v="72"/>
        <n v="84"/>
        <n v="90"/>
        <n v="36"/>
        <n v="34"/>
        <n v="74"/>
        <n v="70"/>
        <n v="78"/>
        <n v="61"/>
        <n v="89"/>
        <n v="65"/>
        <n v="76"/>
        <n v="82"/>
        <n v="88"/>
        <n v="71"/>
        <n v="67"/>
        <n v="60"/>
        <n v="81"/>
        <n v="92"/>
        <n v="59"/>
        <n v="33"/>
        <n v="64"/>
        <n v="69"/>
        <n v="83"/>
        <n v="94"/>
        <n v="80"/>
        <n v="73"/>
        <n v="39"/>
        <n v="100"/>
        <n v="52"/>
        <n v="62"/>
        <n v="41"/>
        <n v="96"/>
        <n v="53"/>
        <n v="77"/>
        <n v="35"/>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ount="28">
        <n v="1020"/>
        <n v="1320"/>
        <n v="1080"/>
        <n v="1860"/>
        <n v="2100"/>
        <n v="960"/>
        <n v="900"/>
        <n v="1560"/>
        <n v="1500"/>
        <n v="2040"/>
        <n v="1680"/>
        <n v="2280"/>
        <n v="2400"/>
        <n v="1260"/>
        <n v="1200"/>
        <n v="1920"/>
        <n v="600"/>
        <n v="1440"/>
        <n v="1740"/>
        <n v="1380"/>
        <n v="3060"/>
        <n v="3480"/>
        <n v="1140"/>
        <n v="2700"/>
        <n v="4560"/>
        <n v="1800"/>
        <n v="3240"/>
        <n v="720"/>
      </sharedItems>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ount="58">
        <s v="Kamal"/>
        <s v="Sanket Patel"/>
        <s v="Mahesh"/>
        <s v="Sonali"/>
        <s v="Jateen"/>
        <s v="Rizwan"/>
        <s v="Mohsin"/>
        <s v="Keneth"/>
        <s v="Rakesh"/>
        <s v="Rashid"/>
        <s v="Gaurav"/>
        <s v="Kiran"/>
        <s v="Sanit Saji"/>
        <s v="Asif"/>
        <s v="Yasin Kaif"/>
        <s v="Bablu"/>
        <s v="Nagraj"/>
        <s v="Ashish"/>
        <s v="Sunil"/>
        <s v="Neeraj"/>
        <s v="Sanjeev"/>
        <s v="Ajeet"/>
        <s v="Deepak"/>
        <s v="Rajiv"/>
        <s v="Satyam"/>
        <s v="Hari"/>
        <s v="Probin"/>
        <s v="Raj Roushan"/>
        <s v="Lukman"/>
        <s v="Rohit"/>
        <s v="Santosh"/>
        <s v="Samir Pathan"/>
        <s v="Sagar Prathak"/>
        <s v="Santosh Jadhav"/>
        <s v="Suresh"/>
        <s v="The style advisor did not mention his name."/>
        <s v="Ali"/>
        <s v="Fariz"/>
        <s v="Abhay"/>
        <s v="Rafi"/>
        <s v="Sanjit"/>
        <s v="Suman"/>
        <s v="Yogesh"/>
        <s v="Muskan"/>
        <s v="Rahul"/>
        <s v="Nitesh"/>
        <s v="Gouse Bhasha"/>
        <s v="Suraj"/>
        <s v="Priyanka"/>
        <s v="Vijay K"/>
        <s v="Aneesh Jayanth"/>
        <s v="Varinder"/>
        <s v="Vasudev"/>
        <s v="Senthil Kumar"/>
        <s v="Anju Gurung"/>
        <s v="Mr. Girish"/>
        <s v="Yash"/>
        <s v="Arbaaz"/>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_Minute" numFmtId="0" formula="'Duration of visit:'/60" databaseField="0"/>
  </cacheFields>
  <extLst>
    <ext xmlns:x14="http://schemas.microsoft.com/office/spreadsheetml/2009/9/main" uri="{725AE2AE-9491-48be-B2B4-4EB974FC3084}">
      <x14:pivotCacheDefinition pivotCacheId="21085644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KAJ SINGH" refreshedDate="45549.66598726852" createdVersion="8" refreshedVersion="8" minRefreshableVersion="3" recordCount="61" xr:uid="{0E32A860-FB2D-49F1-B85B-0DD147F9267B}">
  <cacheSource type="worksheet">
    <worksheetSource name="Table5"/>
  </cacheSource>
  <cacheFields count="82">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x v="0"/>
    <n v="100"/>
    <n v="56"/>
    <n v="80"/>
    <n v="17"/>
    <n v="50"/>
    <n v="0"/>
    <n v="57"/>
    <n v="100"/>
    <s v="Delhi"/>
    <s v="Delhi (UT)"/>
    <x v="0"/>
    <s v="IN"/>
    <x v="0"/>
    <x v="0"/>
    <x v="0"/>
    <n v="2"/>
    <n v="5"/>
    <n v="23"/>
    <s v="Male"/>
    <s v="I was wearing a formal shirt and trousers."/>
    <x v="0"/>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x v="1"/>
    <n v="100"/>
    <n v="100"/>
    <n v="100"/>
    <n v="67"/>
    <n v="75"/>
    <n v="100"/>
    <n v="63"/>
    <n v="100"/>
    <s v="Ahmedabad"/>
    <s v="Gujarat"/>
    <x v="1"/>
    <s v="IN"/>
    <x v="1"/>
    <x v="1"/>
    <x v="1"/>
    <n v="2"/>
    <n v="3"/>
    <n v="35"/>
    <s v="Male"/>
    <s v="I was wearing a white shirt with blue strips along with blue jeans and casual shoes."/>
    <x v="1"/>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x v="2"/>
    <n v="100"/>
    <n v="100"/>
    <n v="80"/>
    <n v="17"/>
    <n v="75"/>
    <n v="100"/>
    <n v="25"/>
    <n v="100"/>
    <s v="Gurgoan"/>
    <s v="Haryana"/>
    <x v="0"/>
    <s v="IN"/>
    <x v="2"/>
    <x v="2"/>
    <x v="2"/>
    <n v="3"/>
    <n v="4"/>
    <n v="34"/>
    <s v="Male"/>
    <s v="I was wearing a yellow t-shirt with jeans."/>
    <x v="2"/>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x v="3"/>
    <n v="89"/>
    <n v="80"/>
    <n v="80"/>
    <n v="100"/>
    <n v="63"/>
    <n v="100"/>
    <n v="88"/>
    <n v="100"/>
    <s v="Jaipur"/>
    <s v="Rajasthan"/>
    <x v="0"/>
    <s v="IN"/>
    <x v="3"/>
    <x v="3"/>
    <x v="3"/>
    <n v="2"/>
    <n v="1"/>
    <n v="28"/>
    <s v="Male"/>
    <s v="I was wearing a black shirt with pants."/>
    <x v="3"/>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x v="3"/>
    <n v="89"/>
    <n v="80"/>
    <n v="80"/>
    <n v="100"/>
    <n v="63"/>
    <n v="100"/>
    <n v="88"/>
    <n v="100"/>
    <s v="Udaipur"/>
    <s v="Rajasthan"/>
    <x v="0"/>
    <s v="IN"/>
    <x v="4"/>
    <x v="4"/>
    <x v="4"/>
    <n v="1"/>
    <n v="1"/>
    <n v="28"/>
    <s v="Male"/>
    <s v="I was wearing a grey formal shirt with pants."/>
    <x v="4"/>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x v="4"/>
    <n v="100"/>
    <n v="100"/>
    <n v="100"/>
    <n v="83"/>
    <n v="88"/>
    <n v="100"/>
    <n v="63"/>
    <n v="100"/>
    <s v="Chennai"/>
    <s v="Tamil Nadu"/>
    <x v="2"/>
    <s v="IN"/>
    <x v="5"/>
    <x v="5"/>
    <x v="5"/>
    <n v="1"/>
    <n v="1"/>
    <n v="60"/>
    <s v="Female"/>
    <s v="I was wearing dark blue jeans with a long maroon-colored top."/>
    <x v="5"/>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x v="5"/>
    <n v="78"/>
    <n v="90"/>
    <n v="0"/>
    <n v="0"/>
    <n v="0"/>
    <n v="0"/>
    <n v="25"/>
    <n v="0"/>
    <s v="Mumbai"/>
    <s v="Maharashtra"/>
    <x v="1"/>
    <s v="IN"/>
    <x v="6"/>
    <x v="6"/>
    <x v="6"/>
    <n v="1"/>
    <n v="1"/>
    <n v="32"/>
    <s v="Male"/>
    <s v="I was wearing formals during my visit."/>
    <x v="6"/>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x v="6"/>
    <n v="78"/>
    <n v="60"/>
    <n v="40"/>
    <n v="0"/>
    <n v="0"/>
    <n v="33"/>
    <n v="13"/>
    <n v="0"/>
    <s v="Mumbai"/>
    <s v="Maharashtra"/>
    <x v="1"/>
    <s v="IN"/>
    <x v="7"/>
    <x v="7"/>
    <x v="6"/>
    <n v="2"/>
    <n v="1"/>
    <n v="32"/>
    <s v="Male"/>
    <s v="I was wearing a black t-shirt with blue colored denim."/>
    <x v="7"/>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x v="7"/>
    <n v="78"/>
    <n v="90"/>
    <n v="40"/>
    <n v="50"/>
    <n v="100"/>
    <n v="100"/>
    <n v="50"/>
    <n v="100"/>
    <s v="Mumbai"/>
    <s v="Maharashtra"/>
    <x v="1"/>
    <s v="IN"/>
    <x v="7"/>
    <x v="7"/>
    <x v="6"/>
    <n v="1"/>
    <n v="1"/>
    <n v="32"/>
    <s v="Male"/>
    <s v="I was wearing a t-shirt with jeans."/>
    <x v="8"/>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x v="7"/>
    <n v="78"/>
    <n v="90"/>
    <n v="60"/>
    <n v="17"/>
    <n v="100"/>
    <n v="100"/>
    <n v="63"/>
    <n v="100"/>
    <s v="Mumbai"/>
    <s v="Maharashtra"/>
    <x v="1"/>
    <s v="IN"/>
    <x v="8"/>
    <x v="8"/>
    <x v="6"/>
    <n v="3"/>
    <n v="0"/>
    <n v="32"/>
    <s v="Male"/>
    <s v="T-shirt and jeans"/>
    <x v="9"/>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x v="1"/>
    <n v="78"/>
    <n v="80"/>
    <n v="100"/>
    <n v="100"/>
    <n v="100"/>
    <n v="100"/>
    <n v="63"/>
    <n v="100"/>
    <s v="Mumbai"/>
    <s v="Maharashtra"/>
    <x v="1"/>
    <s v="IN"/>
    <x v="9"/>
    <x v="9"/>
    <x v="7"/>
    <n v="2"/>
    <n v="1"/>
    <n v="32"/>
    <s v="Male"/>
    <s v="I was wearing a t-shirt with denims."/>
    <x v="10"/>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x v="8"/>
    <n v="78"/>
    <n v="60"/>
    <n v="100"/>
    <n v="50"/>
    <n v="88"/>
    <n v="100"/>
    <n v="38"/>
    <n v="100"/>
    <s v="Mumbai"/>
    <s v="Maharashtra"/>
    <x v="1"/>
    <s v="IN"/>
    <x v="10"/>
    <x v="10"/>
    <x v="6"/>
    <n v="2"/>
    <n v="1"/>
    <n v="32"/>
    <s v="Male"/>
    <s v="I was wearing a t-shirt with denims."/>
    <x v="11"/>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x v="3"/>
    <n v="89"/>
    <n v="89"/>
    <n v="80"/>
    <n v="83"/>
    <n v="100"/>
    <n v="100"/>
    <n v="50"/>
    <n v="100"/>
    <s v="Bangalore"/>
    <s v="Karnataka"/>
    <x v="2"/>
    <s v="IN"/>
    <x v="11"/>
    <x v="11"/>
    <x v="8"/>
    <n v="2"/>
    <n v="3"/>
    <n v="40"/>
    <s v="Male"/>
    <s v="I was wearing a black jeans with red and blue shorts."/>
    <x v="12"/>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x v="9"/>
    <n v="78"/>
    <n v="100"/>
    <n v="80"/>
    <n v="83"/>
    <n v="50"/>
    <n v="100"/>
    <n v="63"/>
    <n v="100"/>
    <s v="Hyderabad"/>
    <s v="Telangana"/>
    <x v="2"/>
    <s v="IN"/>
    <x v="12"/>
    <x v="12"/>
    <x v="9"/>
    <n v="2"/>
    <n v="1"/>
    <n v="28"/>
    <s v="Male"/>
    <s v="I was wearing a t-shirt with jeans."/>
    <x v="13"/>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x v="10"/>
    <n v="78"/>
    <n v="67"/>
    <n v="60"/>
    <n v="83"/>
    <n v="38"/>
    <n v="67"/>
    <n v="38"/>
    <n v="100"/>
    <s v="Pune"/>
    <s v="Maharashtra"/>
    <x v="1"/>
    <s v="IN"/>
    <x v="13"/>
    <x v="13"/>
    <x v="10"/>
    <n v="3"/>
    <n v="1"/>
    <n v="31"/>
    <s v="Male"/>
    <s v="I was wearing a black t-shirt with blue jeans."/>
    <x v="14"/>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x v="9"/>
    <n v="89"/>
    <n v="100"/>
    <n v="80"/>
    <n v="50"/>
    <n v="88"/>
    <n v="67"/>
    <n v="50"/>
    <n v="100"/>
    <s v="Mumbai"/>
    <s v="Maharashtra"/>
    <x v="1"/>
    <s v="IN"/>
    <x v="14"/>
    <x v="14"/>
    <x v="11"/>
    <s v="02"/>
    <n v="1"/>
    <n v="57"/>
    <s v="Male"/>
    <s v="I was wearing a red and black check shirt, pants, shoes, and spectacles."/>
    <x v="15"/>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x v="11"/>
    <n v="89"/>
    <n v="100"/>
    <n v="80"/>
    <n v="83"/>
    <n v="88"/>
    <n v="67"/>
    <n v="100"/>
    <n v="100"/>
    <s v="Mumbai"/>
    <s v="Maharashtra"/>
    <x v="1"/>
    <s v="IN"/>
    <x v="15"/>
    <x v="15"/>
    <x v="12"/>
    <n v="2"/>
    <n v="1"/>
    <n v="57"/>
    <s v="Male"/>
    <s v="I was wearing a colorful shirt with pants and shoes."/>
    <x v="16"/>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x v="12"/>
    <n v="89"/>
    <n v="89"/>
    <n v="80"/>
    <n v="50"/>
    <n v="25"/>
    <n v="33"/>
    <n v="63"/>
    <n v="100"/>
    <s v="Cochin"/>
    <s v="Kerala"/>
    <x v="2"/>
    <s v="IN"/>
    <x v="16"/>
    <x v="16"/>
    <x v="8"/>
    <n v="2"/>
    <n v="1"/>
    <n v="42"/>
    <s v="Male"/>
    <s v="I was wearing a formal shirt and trousers."/>
    <x v="17"/>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x v="13"/>
    <n v="89"/>
    <n v="89"/>
    <n v="80"/>
    <n v="50"/>
    <n v="75"/>
    <n v="100"/>
    <n v="63"/>
    <n v="0"/>
    <s v="Ludhiana"/>
    <s v="Punjab"/>
    <x v="0"/>
    <s v="IN"/>
    <x v="17"/>
    <x v="17"/>
    <x v="8"/>
    <n v="1"/>
    <n v="1"/>
    <n v="43"/>
    <s v="Male"/>
    <s v="I was wearing a off white shirt with brown trousers."/>
    <x v="18"/>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x v="14"/>
    <n v="89"/>
    <n v="90"/>
    <n v="80"/>
    <n v="50"/>
    <n v="88"/>
    <n v="100"/>
    <n v="75"/>
    <n v="100"/>
    <s v="Amritsar"/>
    <s v="Punjab"/>
    <x v="0"/>
    <s v="IN"/>
    <x v="18"/>
    <x v="18"/>
    <x v="13"/>
    <n v="3"/>
    <n v="1"/>
    <n v="43"/>
    <s v="Male"/>
    <s v="I was wearing a navy pant and shirt."/>
    <x v="0"/>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x v="15"/>
    <n v="89"/>
    <n v="100"/>
    <n v="100"/>
    <n v="83"/>
    <n v="88"/>
    <n v="100"/>
    <n v="63"/>
    <n v="100"/>
    <s v="Amritsar"/>
    <s v="Punjab"/>
    <x v="0"/>
    <s v="IN"/>
    <x v="19"/>
    <x v="19"/>
    <x v="8"/>
    <n v="3"/>
    <n v="1"/>
    <n v="40"/>
    <s v="Male"/>
    <s v="I was wearing a blue trouser and shirt."/>
    <x v="19"/>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x v="16"/>
    <n v="100"/>
    <n v="67"/>
    <n v="80"/>
    <n v="50"/>
    <n v="88"/>
    <n v="0"/>
    <n v="57"/>
    <n v="100"/>
    <s v="Delhi"/>
    <s v="Delhi (UT)"/>
    <x v="0"/>
    <s v="IN"/>
    <x v="20"/>
    <x v="20"/>
    <x v="10"/>
    <n v="4"/>
    <n v="2"/>
    <n v="52"/>
    <s v="Male"/>
    <s v="I wore a polo t-shirt along with jeans and sneakers."/>
    <x v="20"/>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x v="17"/>
    <n v="89"/>
    <n v="78"/>
    <n v="80"/>
    <n v="50"/>
    <n v="75"/>
    <n v="0"/>
    <n v="43"/>
    <n v="100"/>
    <s v="Delhi"/>
    <s v="Delhi (UT)"/>
    <x v="0"/>
    <s v="IN"/>
    <x v="21"/>
    <x v="21"/>
    <x v="0"/>
    <n v="4"/>
    <n v="2"/>
    <n v="52"/>
    <s v="Male"/>
    <s v="I wore a polo t-shirt along with jeans and sneakers."/>
    <x v="19"/>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x v="18"/>
    <n v="78"/>
    <n v="78"/>
    <n v="60"/>
    <n v="50"/>
    <n v="38"/>
    <n v="67"/>
    <n v="43"/>
    <n v="100"/>
    <s v="Delhi"/>
    <s v="Delhi (UT)"/>
    <x v="0"/>
    <s v="IN"/>
    <x v="22"/>
    <x v="22"/>
    <x v="5"/>
    <n v="2"/>
    <n v="1"/>
    <n v="52"/>
    <s v="Male"/>
    <s v="Wore a polo t-shirt along with jeans &amp; sneakers"/>
    <x v="21"/>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x v="19"/>
    <n v="89"/>
    <n v="89"/>
    <n v="80"/>
    <n v="83"/>
    <n v="75"/>
    <n v="67"/>
    <n v="71"/>
    <n v="100"/>
    <s v="Delhi"/>
    <s v="Delhi (UT)"/>
    <x v="0"/>
    <s v="IN"/>
    <x v="23"/>
    <x v="23"/>
    <x v="14"/>
    <n v="3"/>
    <n v="1"/>
    <n v="52"/>
    <s v="Male"/>
    <s v="I wore a polo t-shirt along with jeans and sneakers."/>
    <x v="22"/>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x v="9"/>
    <n v="89"/>
    <n v="89"/>
    <n v="80"/>
    <n v="83"/>
    <n v="63"/>
    <n v="100"/>
    <n v="50"/>
    <n v="100"/>
    <s v="Bangalore"/>
    <s v="Karnataka"/>
    <x v="2"/>
    <s v="IN"/>
    <x v="24"/>
    <x v="24"/>
    <x v="15"/>
    <n v="1"/>
    <n v="1"/>
    <n v="39"/>
    <s v="Male"/>
    <s v="I was wearing a lavender shirt with blue jeans."/>
    <x v="23"/>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x v="20"/>
    <n v="78"/>
    <n v="100"/>
    <n v="100"/>
    <n v="100"/>
    <n v="100"/>
    <n v="100"/>
    <n v="75"/>
    <n v="100"/>
    <s v="Pune"/>
    <s v="Maharashtra"/>
    <x v="1"/>
    <s v="IN"/>
    <x v="16"/>
    <x v="16"/>
    <x v="8"/>
    <n v="3"/>
    <n v="3"/>
    <n v="35"/>
    <s v="Male"/>
    <s v="I was wearing a t-shirt and jeans."/>
    <x v="24"/>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x v="21"/>
    <n v="89"/>
    <n v="78"/>
    <n v="80"/>
    <n v="17"/>
    <n v="38"/>
    <n v="100"/>
    <n v="25"/>
    <n v="100"/>
    <s v="Coimatore"/>
    <s v="Tamil Nadu"/>
    <x v="2"/>
    <s v="IN"/>
    <x v="17"/>
    <x v="25"/>
    <x v="16"/>
    <n v="2"/>
    <n v="1"/>
    <n v="37"/>
    <s v="Male"/>
    <s v="I was wearing a casual dress."/>
    <x v="25"/>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x v="22"/>
    <n v="100"/>
    <n v="33"/>
    <n v="20"/>
    <n v="0"/>
    <n v="0"/>
    <n v="33"/>
    <n v="25"/>
    <n v="0"/>
    <s v="Guwahati"/>
    <s v="Assam"/>
    <x v="0"/>
    <s v="IN"/>
    <x v="5"/>
    <x v="26"/>
    <x v="16"/>
    <n v="1"/>
    <n v="0"/>
    <n v="43"/>
    <s v="Male"/>
    <s v="I was wearing casual jeans with a shirt and Adidas shoes."/>
    <x v="26"/>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x v="23"/>
    <n v="89"/>
    <n v="80"/>
    <n v="0"/>
    <n v="83"/>
    <n v="38"/>
    <n v="100"/>
    <n v="63"/>
    <n v="0"/>
    <s v="Kolkatta"/>
    <s v="West Bengal"/>
    <x v="3"/>
    <s v="IN"/>
    <x v="25"/>
    <x v="21"/>
    <x v="17"/>
    <n v="2"/>
    <n v="1"/>
    <n v="27"/>
    <s v="Female"/>
    <s v="I was wearing a grey kurti with the white palazzo and black flat shoes and had a side bag."/>
    <x v="27"/>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x v="24"/>
    <n v="89"/>
    <n v="78"/>
    <n v="100"/>
    <n v="50"/>
    <n v="38"/>
    <n v="100"/>
    <n v="50"/>
    <n v="100"/>
    <s v="Bangalore"/>
    <s v="Karnataka"/>
    <x v="2"/>
    <s v="IN"/>
    <x v="26"/>
    <x v="27"/>
    <x v="4"/>
    <n v="1"/>
    <n v="1"/>
    <n v="42"/>
    <s v="Male"/>
    <s v="I was wearing a formal shirt and trousers."/>
    <x v="28"/>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x v="25"/>
    <n v="89"/>
    <n v="67"/>
    <n v="100"/>
    <n v="100"/>
    <n v="75"/>
    <n v="100"/>
    <n v="71"/>
    <n v="100"/>
    <s v="Kolkatta"/>
    <s v="West Bengal"/>
    <x v="3"/>
    <s v="IN"/>
    <x v="6"/>
    <x v="28"/>
    <x v="8"/>
    <n v="2"/>
    <n v="1"/>
    <n v="40"/>
    <s v="Female"/>
    <s v="I was wearing a yellow printed kurta with a beige coloured dupatta."/>
    <x v="29"/>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x v="26"/>
    <n v="100"/>
    <n v="89"/>
    <n v="100"/>
    <n v="100"/>
    <n v="100"/>
    <n v="100"/>
    <n v="75"/>
    <n v="100"/>
    <s v="Chennai"/>
    <s v="Tamil Nadu"/>
    <x v="2"/>
    <s v="IN"/>
    <x v="27"/>
    <x v="29"/>
    <x v="13"/>
    <n v="1"/>
    <n v="2"/>
    <n v="60"/>
    <s v="Female"/>
    <s v="I was wearing a pale blue jeans top and dark blue jeggings."/>
    <x v="30"/>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x v="27"/>
    <n v="100"/>
    <n v="70"/>
    <n v="80"/>
    <n v="83"/>
    <n v="100"/>
    <n v="100"/>
    <n v="38"/>
    <n v="100"/>
    <s v="Pune"/>
    <s v="Maharashtra"/>
    <x v="1"/>
    <s v="IN"/>
    <x v="28"/>
    <x v="30"/>
    <x v="9"/>
    <n v="3"/>
    <n v="7"/>
    <n v="40"/>
    <s v="Female"/>
    <s v="I was wearing a t-shirt with pants."/>
    <x v="31"/>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x v="14"/>
    <n v="78"/>
    <n v="89"/>
    <n v="60"/>
    <n v="100"/>
    <n v="88"/>
    <n v="100"/>
    <n v="63"/>
    <n v="100"/>
    <s v="Kanpur"/>
    <s v="Uttar Pradesh"/>
    <x v="0"/>
    <s v="IN"/>
    <x v="29"/>
    <x v="31"/>
    <x v="3"/>
    <n v="3"/>
    <n v="3"/>
    <n v="33"/>
    <s v="Female"/>
    <s v="I was wearing a palazzo and Kurti."/>
    <x v="32"/>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x v="3"/>
    <n v="78"/>
    <n v="89"/>
    <n v="80"/>
    <n v="100"/>
    <n v="75"/>
    <n v="100"/>
    <n v="75"/>
    <n v="100"/>
    <s v="Surat"/>
    <s v="Gujarat"/>
    <x v="1"/>
    <s v="IN"/>
    <x v="30"/>
    <x v="32"/>
    <x v="15"/>
    <n v="3"/>
    <n v="1"/>
    <n v="35"/>
    <s v="Female"/>
    <s v="I was wearing a kurti with leggings."/>
    <x v="33"/>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x v="28"/>
    <n v="89"/>
    <n v="89"/>
    <n v="80"/>
    <n v="50"/>
    <n v="63"/>
    <n v="100"/>
    <n v="50"/>
    <n v="100"/>
    <s v="Hyderabad"/>
    <s v="Telangana"/>
    <x v="2"/>
    <s v="IN"/>
    <x v="31"/>
    <x v="33"/>
    <x v="18"/>
    <n v="2"/>
    <n v="2"/>
    <n v="45"/>
    <s v="Female"/>
    <s v="I was wearing a saree."/>
    <x v="34"/>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x v="29"/>
    <n v="78"/>
    <n v="67"/>
    <n v="0"/>
    <n v="17"/>
    <n v="13"/>
    <n v="67"/>
    <n v="25"/>
    <n v="0"/>
    <s v="Hyderabad"/>
    <s v="Telangana"/>
    <x v="2"/>
    <s v="IN"/>
    <x v="32"/>
    <x v="34"/>
    <x v="8"/>
    <n v="1"/>
    <n v="1"/>
    <n v="55"/>
    <s v="Male"/>
    <s v="I was wearing a trouser and sweatshirt."/>
    <x v="35"/>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x v="16"/>
    <n v="89"/>
    <n v="78"/>
    <n v="60"/>
    <n v="50"/>
    <n v="75"/>
    <n v="67"/>
    <n v="63"/>
    <n v="100"/>
    <s v="Hyderabad"/>
    <s v="Telangana"/>
    <x v="2"/>
    <s v="IN"/>
    <x v="33"/>
    <x v="35"/>
    <x v="10"/>
    <n v="2"/>
    <n v="1"/>
    <n v="56"/>
    <s v="Male"/>
    <s v="I was wearing chinos with sweatshirt."/>
    <x v="36"/>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x v="30"/>
    <n v="100"/>
    <n v="100"/>
    <n v="100"/>
    <n v="100"/>
    <n v="100"/>
    <n v="100"/>
    <n v="100"/>
    <n v="100"/>
    <s v="Lucknow"/>
    <s v="Uttar Pradesh"/>
    <x v="0"/>
    <s v="IN"/>
    <x v="34"/>
    <x v="36"/>
    <x v="1"/>
    <n v="1"/>
    <n v="1"/>
    <n v="39"/>
    <s v="Female"/>
    <s v="I was wearing green color jeggings with a black polka dot top."/>
    <x v="37"/>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x v="26"/>
    <n v="89"/>
    <n v="90"/>
    <n v="100"/>
    <n v="100"/>
    <n v="100"/>
    <n v="100"/>
    <n v="88"/>
    <n v="100"/>
    <s v="Lucknow"/>
    <s v="Uttar Pradesh"/>
    <x v="0"/>
    <s v="IN"/>
    <x v="35"/>
    <x v="37"/>
    <x v="17"/>
    <n v="2"/>
    <n v="1"/>
    <n v="39"/>
    <s v="Female"/>
    <s v="I was wearing green-shaded jeggings and a black polka-dot top."/>
    <x v="38"/>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x v="31"/>
    <n v="78"/>
    <n v="33"/>
    <n v="40"/>
    <n v="50"/>
    <n v="25"/>
    <n v="100"/>
    <n v="57"/>
    <n v="100"/>
    <s v="Chennai"/>
    <s v="Tamil Nadu"/>
    <x v="2"/>
    <s v="IN"/>
    <x v="36"/>
    <x v="38"/>
    <x v="8"/>
    <n v="1"/>
    <n v="1"/>
    <n v="27"/>
    <s v="Male"/>
    <s v="I was wearing a blue t-shirt with black jeans."/>
    <x v="39"/>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x v="32"/>
    <n v="100"/>
    <n v="80"/>
    <n v="0"/>
    <n v="50"/>
    <n v="50"/>
    <n v="100"/>
    <n v="50"/>
    <n v="0"/>
    <s v="Kolkatta"/>
    <s v="West Bengal"/>
    <x v="3"/>
    <s v="IN"/>
    <x v="37"/>
    <x v="39"/>
    <x v="19"/>
    <n v="2"/>
    <n v="1"/>
    <n v="27"/>
    <s v="Female"/>
    <s v="I had my hair up in a ponytail and was wearing a reddish-brown Kurti with white palazzo, and black flat shoes, and carried a brown bag."/>
    <x v="40"/>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x v="26"/>
    <n v="100"/>
    <n v="100"/>
    <n v="100"/>
    <n v="100"/>
    <n v="100"/>
    <n v="100"/>
    <n v="63"/>
    <n v="100"/>
    <s v="Bhubaneshwar"/>
    <s v="Orissa"/>
    <x v="3"/>
    <s v="IN"/>
    <x v="38"/>
    <x v="40"/>
    <x v="20"/>
    <n v="2"/>
    <n v="2"/>
    <n v="37"/>
    <s v="Male"/>
    <s v="I was wearing denim jeans and a round neck t-shirt."/>
    <x v="41"/>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x v="1"/>
    <n v="100"/>
    <n v="100"/>
    <n v="100"/>
    <n v="67"/>
    <n v="63"/>
    <n v="100"/>
    <n v="75"/>
    <n v="100"/>
    <s v="Vadodara"/>
    <s v="Gujarat"/>
    <x v="1"/>
    <s v="IN"/>
    <x v="39"/>
    <x v="41"/>
    <x v="17"/>
    <n v="2"/>
    <n v="1"/>
    <n v="35"/>
    <s v="Male"/>
    <s v="I was wearing a white shirt that had blue strips with blue jeans and casual shoes."/>
    <x v="42"/>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x v="26"/>
    <n v="100"/>
    <n v="100"/>
    <n v="100"/>
    <n v="67"/>
    <n v="100"/>
    <n v="100"/>
    <n v="88"/>
    <n v="100"/>
    <s v="Delhi"/>
    <s v="Delhi (UT)"/>
    <x v="0"/>
    <s v="IN"/>
    <x v="40"/>
    <x v="42"/>
    <x v="8"/>
    <n v="2"/>
    <n v="1"/>
    <n v="28"/>
    <s v="Male"/>
    <s v="I was wearing jeans and shirt."/>
    <x v="29"/>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x v="33"/>
    <n v="78"/>
    <n v="78"/>
    <n v="0"/>
    <n v="33"/>
    <n v="25"/>
    <n v="33"/>
    <n v="0"/>
    <n v="100"/>
    <s v="Indore"/>
    <s v="Madhya Pradesh"/>
    <x v="3"/>
    <s v="IN"/>
    <x v="41"/>
    <x v="43"/>
    <x v="21"/>
    <n v="3"/>
    <n v="1"/>
    <n v="66"/>
    <s v="Male"/>
    <s v="I was wearing a full sleeve with narrow pink colored lines on a white base shirt, light brown trousers with a leather belt, and brown leather shoes. I wore spectacles, a titan wristwatch, and a gold chain."/>
    <x v="43"/>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x v="24"/>
    <n v="100"/>
    <n v="67"/>
    <n v="80"/>
    <n v="50"/>
    <n v="88"/>
    <n v="0"/>
    <n v="50"/>
    <n v="100"/>
    <s v="Delhi"/>
    <s v="Delhi (UT)"/>
    <x v="0"/>
    <s v="IN"/>
    <x v="18"/>
    <x v="44"/>
    <x v="22"/>
    <n v="2"/>
    <n v="1"/>
    <n v="52"/>
    <s v="Male"/>
    <s v="I was wearing a formal shirt with trousers."/>
    <x v="44"/>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x v="24"/>
    <n v="100"/>
    <n v="78"/>
    <n v="80"/>
    <n v="50"/>
    <n v="75"/>
    <n v="0"/>
    <n v="50"/>
    <n v="100"/>
    <s v="Noida"/>
    <s v="Uttar Pradesh"/>
    <x v="0"/>
    <s v="IN"/>
    <x v="42"/>
    <x v="24"/>
    <x v="14"/>
    <n v="3"/>
    <n v="2"/>
    <n v="52"/>
    <s v="Male"/>
    <s v="I was wearing a formal shirt and trouser."/>
    <x v="45"/>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x v="10"/>
    <n v="78"/>
    <n v="89"/>
    <n v="0"/>
    <n v="83"/>
    <n v="38"/>
    <n v="100"/>
    <n v="38"/>
    <n v="100"/>
    <s v="Hyderabad"/>
    <s v="Telangana"/>
    <x v="2"/>
    <s v="IN"/>
    <x v="43"/>
    <x v="45"/>
    <x v="10"/>
    <n v="2"/>
    <n v="2"/>
    <n v="45"/>
    <s v="Female"/>
    <s v="I was wearing jeans and a top."/>
    <x v="46"/>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x v="20"/>
    <n v="100"/>
    <n v="100"/>
    <n v="100"/>
    <n v="100"/>
    <n v="75"/>
    <n v="100"/>
    <n v="75"/>
    <n v="100"/>
    <s v="Mumbai"/>
    <s v="Maharashtra"/>
    <x v="1"/>
    <s v="IN"/>
    <x v="44"/>
    <x v="46"/>
    <x v="23"/>
    <n v="3"/>
    <n v="4"/>
    <n v="32"/>
    <s v="Male"/>
    <s v="I was wearing jeans and t-shirt."/>
    <x v="47"/>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x v="34"/>
    <n v="100"/>
    <n v="100"/>
    <n v="80"/>
    <n v="83"/>
    <n v="100"/>
    <n v="100"/>
    <n v="100"/>
    <n v="100"/>
    <s v="Kolkatta"/>
    <s v="West Bengal"/>
    <x v="3"/>
    <s v="IN"/>
    <x v="45"/>
    <x v="47"/>
    <x v="24"/>
    <n v="4"/>
    <n v="1"/>
    <n v="51"/>
    <s v="Female"/>
    <s v="I was wearing a white printed kurti and jeans."/>
    <x v="48"/>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x v="6"/>
    <n v="89"/>
    <n v="70"/>
    <n v="0"/>
    <n v="0"/>
    <n v="0"/>
    <n v="67"/>
    <n v="0"/>
    <n v="0"/>
    <s v="Mumbai"/>
    <s v="Maharashtra"/>
    <x v="1"/>
    <s v="IN"/>
    <x v="35"/>
    <x v="48"/>
    <x v="1"/>
    <n v="1"/>
    <n v="1"/>
    <n v="32"/>
    <s v="Male"/>
    <s v="I was wearing a t-shirt with denims."/>
    <x v="49"/>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x v="35"/>
    <n v="89"/>
    <n v="78"/>
    <n v="20"/>
    <n v="50"/>
    <n v="13"/>
    <n v="67"/>
    <n v="38"/>
    <n v="100"/>
    <s v="Bangalore"/>
    <s v="Karnataka"/>
    <x v="2"/>
    <s v="IN"/>
    <x v="8"/>
    <x v="6"/>
    <x v="25"/>
    <n v="2"/>
    <n v="3"/>
    <n v="41"/>
    <s v="Male"/>
    <s v="I was wearing jeans and a t-shirt."/>
    <x v="50"/>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x v="26"/>
    <n v="100"/>
    <n v="100"/>
    <n v="100"/>
    <n v="83"/>
    <n v="100"/>
    <n v="100"/>
    <n v="75"/>
    <n v="100"/>
    <s v="Chandigarth"/>
    <s v="Punjab"/>
    <x v="0"/>
    <s v="IN"/>
    <x v="46"/>
    <x v="49"/>
    <x v="19"/>
    <n v="3"/>
    <n v="3"/>
    <n v="33"/>
    <s v="Male"/>
    <s v="I was wearing shirt with dark blue denims and white champions shoes."/>
    <x v="51"/>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x v="10"/>
    <n v="78"/>
    <n v="67"/>
    <n v="40"/>
    <n v="50"/>
    <n v="88"/>
    <n v="33"/>
    <n v="38"/>
    <n v="100"/>
    <s v="Bhopal"/>
    <s v="Madhya Pradesh"/>
    <x v="3"/>
    <s v="IN"/>
    <x v="47"/>
    <x v="50"/>
    <x v="18"/>
    <n v="1"/>
    <n v="2"/>
    <n v="29"/>
    <s v="Male"/>
    <s v="I was wearing formal shirt with trousers."/>
    <x v="52"/>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x v="15"/>
    <n v="78"/>
    <n v="100"/>
    <n v="80"/>
    <n v="100"/>
    <n v="100"/>
    <n v="100"/>
    <n v="63"/>
    <n v="100"/>
    <s v="Chennai"/>
    <s v="Tamil Nadu"/>
    <x v="2"/>
    <s v="IN"/>
    <x v="48"/>
    <x v="39"/>
    <x v="13"/>
    <n v="1"/>
    <n v="1"/>
    <n v="32"/>
    <s v="Male"/>
    <s v="I was wearing casual shirt, jeans with causal shoes."/>
    <x v="53"/>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x v="36"/>
    <n v="100"/>
    <n v="89"/>
    <n v="80"/>
    <n v="17"/>
    <n v="100"/>
    <n v="100"/>
    <n v="57"/>
    <n v="0"/>
    <s v="Bangalore"/>
    <s v="Karnataka"/>
    <x v="2"/>
    <s v="IN"/>
    <x v="49"/>
    <x v="51"/>
    <x v="26"/>
    <n v="1"/>
    <n v="2"/>
    <n v="23"/>
    <s v="Male"/>
    <s v="I was wearing blue jean and yellow hoodie."/>
    <x v="54"/>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x v="22"/>
    <n v="78"/>
    <n v="56"/>
    <n v="20"/>
    <n v="0"/>
    <n v="0"/>
    <n v="33"/>
    <n v="29"/>
    <n v="0"/>
    <s v="Bangalore"/>
    <s v="Karnataka"/>
    <x v="2"/>
    <s v="IN"/>
    <x v="50"/>
    <x v="52"/>
    <x v="25"/>
    <n v="4"/>
    <n v="5"/>
    <n v="41"/>
    <s v="Male"/>
    <s v="I was wearing jeans &amp; t-shirt."/>
    <x v="55"/>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x v="37"/>
    <n v="78"/>
    <n v="67"/>
    <n v="40"/>
    <n v="0"/>
    <n v="0"/>
    <n v="0"/>
    <n v="25"/>
    <n v="0"/>
    <s v="Bangalore"/>
    <s v="Karnataka"/>
    <x v="2"/>
    <s v="IN"/>
    <x v="51"/>
    <x v="53"/>
    <x v="25"/>
    <n v="2"/>
    <n v="2"/>
    <n v="41"/>
    <s v="Male"/>
    <s v="I was wearing jeans &amp; t-shirt."/>
    <x v="56"/>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x v="12"/>
    <n v="89"/>
    <n v="78"/>
    <n v="40"/>
    <n v="50"/>
    <n v="63"/>
    <n v="67"/>
    <n v="43"/>
    <n v="100"/>
    <s v="Mumbai"/>
    <s v="Maharashtra"/>
    <x v="1"/>
    <s v="IN"/>
    <x v="52"/>
    <x v="54"/>
    <x v="27"/>
    <n v="3"/>
    <n v="1"/>
    <n v="25"/>
    <s v="Female"/>
    <s v="I was wearing a black and grey checked shirt with blue jeans, spectacles and short hair."/>
    <x v="57"/>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r>
  <r>
    <n v="11083235"/>
    <s v="2022-10-08"/>
    <n v="86"/>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r>
  <r>
    <n v="11083324"/>
    <s v="2022-10-14"/>
    <n v="72"/>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r>
  <r>
    <n v="11083483"/>
    <s v="2022-10-06"/>
    <n v="84"/>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s v="2022-10-18"/>
    <n v="84"/>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s v="2022-10-12"/>
    <n v="90"/>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r>
  <r>
    <n v="11083773"/>
    <s v="2022-10-06"/>
    <n v="36"/>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r>
  <r>
    <n v="11083777"/>
    <s v="2022-10-11"/>
    <n v="34"/>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r>
  <r>
    <n v="11083778"/>
    <s v="2022-10-12"/>
    <n v="74"/>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r>
  <r>
    <n v="11083780"/>
    <s v="2022-10-08"/>
    <n v="74"/>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r>
  <r>
    <n v="11083781"/>
    <s v="2022-10-12"/>
    <n v="86"/>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r>
  <r>
    <n v="11083783"/>
    <s v="2022-10-11"/>
    <n v="7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r>
  <r>
    <n v="11083867"/>
    <s v="2022-10-08"/>
    <n v="84"/>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r>
  <r>
    <n v="11083988"/>
    <s v="2022-10-15"/>
    <n v="78"/>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s v="2022-10-08"/>
    <n v="61"/>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r>
  <r>
    <n v="11084762"/>
    <s v="2022-10-06"/>
    <n v="78"/>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r>
  <r>
    <n v="11084763"/>
    <s v="2022-10-11"/>
    <n v="89"/>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s v="2022-10-13"/>
    <n v="65"/>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r>
  <r>
    <n v="11084784"/>
    <s v="2022-10-06"/>
    <n v="76"/>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s v="2022-10-10"/>
    <n v="82"/>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s v="2022-10-10"/>
    <n v="88"/>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s v="2022-10-08"/>
    <n v="7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r>
  <r>
    <n v="11084845"/>
    <s v="2022-10-08"/>
    <n v="67"/>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r>
  <r>
    <n v="11084846"/>
    <s v="2022-10-08"/>
    <n v="6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r>
  <r>
    <n v="11084847"/>
    <s v="2022-10-08"/>
    <n v="8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r>
  <r>
    <n v="11084985"/>
    <s v="2022-10-11"/>
    <n v="78"/>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r>
  <r>
    <n v="11085599"/>
    <s v="2022-10-08"/>
    <n v="9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r>
  <r>
    <n v="11085892"/>
    <s v="2022-10-08"/>
    <n v="59"/>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r>
  <r>
    <n v="11085982"/>
    <s v="2022-10-08"/>
    <n v="3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r>
  <r>
    <n v="11086048"/>
    <s v="2022-10-10"/>
    <n v="64"/>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r>
  <r>
    <n v="11086368"/>
    <s v="2022-10-22"/>
    <n v="69"/>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s v="2022-10-07"/>
    <n v="83"/>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r>
  <r>
    <n v="11087027"/>
    <s v="2022-10-07"/>
    <n v="94"/>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r>
  <r>
    <n v="11087195"/>
    <s v="2022-10-07"/>
    <n v="80"/>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s v="2022-10-20"/>
    <n v="82"/>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s v="2022-10-15"/>
    <n v="84"/>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r>
  <r>
    <n v="11095478"/>
    <s v="2022-10-18"/>
    <n v="73"/>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r>
  <r>
    <n v="11095494"/>
    <s v="2022-10-18"/>
    <n v="39"/>
    <n v="78"/>
    <n v="67"/>
    <n v="0"/>
    <n v="17"/>
    <n v="13"/>
    <n v="67"/>
    <n v="25"/>
    <n v="0"/>
    <s v="Hyderabad"/>
    <s v="Telangana"/>
    <x v="2"/>
    <s v="IN"/>
    <s v="15:30"/>
    <s v="15:55"/>
    <n v="1500"/>
    <n v="1"/>
    <n v="1"/>
    <n v="55"/>
    <s v="Male"/>
    <s v="I was wearing a trouser and sweatshirt."/>
    <s v="No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r>
  <r>
    <n v="11095498"/>
    <s v="2022-10-21"/>
    <n v="7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r>
  <r>
    <n v="11095574"/>
    <s v="2022-10-08"/>
    <n v="100"/>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s v="2022-10-11"/>
    <n v="94"/>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r>
  <r>
    <n v="11095640"/>
    <s v="2022-10-19"/>
    <n v="52"/>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r>
  <r>
    <n v="11095740"/>
    <s v="2022-10-13"/>
    <n v="62"/>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r>
  <r>
    <n v="11095745"/>
    <s v="2022-10-18"/>
    <n v="94"/>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s v="2022-10-17"/>
    <n v="86"/>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r>
  <r>
    <n v="11095982"/>
    <s v="2022-10-20"/>
    <n v="94"/>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s v="2022-10-15"/>
    <n v="41"/>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r>
  <r>
    <n v="11096807"/>
    <s v="2022-10-16"/>
    <n v="69"/>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r>
  <r>
    <n v="11097708"/>
    <s v="2022-10-16"/>
    <n v="69"/>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r>
  <r>
    <n v="11097750"/>
    <s v="2022-10-15"/>
    <n v="61"/>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s v="2022-10-18"/>
    <n v="9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s v="2022-10-20"/>
    <n v="96"/>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r>
  <r>
    <n v="11099765"/>
    <s v="2022-10-18"/>
    <n v="34"/>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r>
  <r>
    <n v="11099886"/>
    <s v="2022-10-23"/>
    <n v="53"/>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r>
  <r>
    <n v="11106986"/>
    <s v="2022-10-27"/>
    <n v="94"/>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s v="2022-10-28"/>
    <n v="61"/>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r>
  <r>
    <n v="11108719"/>
    <s v="2022-10-28"/>
    <n v="88"/>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r>
  <r>
    <n v="11108736"/>
    <s v="2022-10-30"/>
    <n v="77"/>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r>
  <r>
    <n v="11108784"/>
    <s v="2022-10-30"/>
    <n v="3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r>
  <r>
    <n v="11108785"/>
    <s v="2022-10-30"/>
    <n v="35"/>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r>
  <r>
    <n v="11108850"/>
    <s v="2022-10-29"/>
    <n v="65"/>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919882-495D-4ADA-8EAF-B53FF4AE578B}"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rowHeaderCaption="Zones">
  <location ref="B15:F74" firstHeaderRow="1" firstDataRow="2"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x="3"/>
        <item x="0"/>
        <item x="2"/>
        <item x="1"/>
        <item t="default"/>
      </items>
    </pivotField>
    <pivotField showAll="0"/>
    <pivotField showAll="0"/>
    <pivotField showAll="0"/>
    <pivotField showAll="0">
      <items count="29">
        <item x="16"/>
        <item x="27"/>
        <item x="6"/>
        <item x="5"/>
        <item x="0"/>
        <item x="2"/>
        <item x="22"/>
        <item x="14"/>
        <item x="13"/>
        <item x="1"/>
        <item x="19"/>
        <item x="17"/>
        <item x="8"/>
        <item x="7"/>
        <item x="10"/>
        <item x="18"/>
        <item x="25"/>
        <item x="3"/>
        <item x="15"/>
        <item x="9"/>
        <item x="4"/>
        <item x="11"/>
        <item x="12"/>
        <item x="23"/>
        <item x="20"/>
        <item x="26"/>
        <item x="21"/>
        <item x="24"/>
        <item t="default"/>
      </items>
    </pivotField>
    <pivotField showAll="0"/>
    <pivotField showAll="0"/>
    <pivotField showAll="0"/>
    <pivotField showAll="0"/>
    <pivotField showAll="0"/>
    <pivotField axis="axisRow" showAll="0">
      <items count="59">
        <item x="38"/>
        <item x="21"/>
        <item x="36"/>
        <item x="50"/>
        <item x="54"/>
        <item x="57"/>
        <item x="17"/>
        <item x="13"/>
        <item x="15"/>
        <item x="22"/>
        <item x="37"/>
        <item x="10"/>
        <item x="46"/>
        <item x="25"/>
        <item x="4"/>
        <item x="0"/>
        <item x="7"/>
        <item x="11"/>
        <item x="28"/>
        <item x="2"/>
        <item x="6"/>
        <item x="55"/>
        <item x="43"/>
        <item x="16"/>
        <item x="19"/>
        <item x="45"/>
        <item x="48"/>
        <item x="26"/>
        <item x="39"/>
        <item x="44"/>
        <item x="27"/>
        <item x="23"/>
        <item x="8"/>
        <item x="9"/>
        <item x="5"/>
        <item x="29"/>
        <item x="32"/>
        <item x="31"/>
        <item x="12"/>
        <item x="20"/>
        <item x="40"/>
        <item x="1"/>
        <item x="30"/>
        <item x="33"/>
        <item x="24"/>
        <item x="53"/>
        <item x="3"/>
        <item x="41"/>
        <item x="18"/>
        <item x="47"/>
        <item x="34"/>
        <item n="No Name" x="35"/>
        <item x="51"/>
        <item x="52"/>
        <item x="49"/>
        <item x="56"/>
        <item x="14"/>
        <item x="4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23"/>
  </rowFields>
  <rowItems count="5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rowItems>
  <colFields count="1">
    <field x="13"/>
  </colFields>
  <colItems count="4">
    <i>
      <x/>
    </i>
    <i>
      <x v="1"/>
    </i>
    <i>
      <x v="2"/>
    </i>
    <i>
      <x v="3"/>
    </i>
  </colItems>
  <dataFields count="1">
    <dataField name="Sum of Evaluation_Score" fld="2" baseField="23" baseItem="22"/>
  </dataFields>
  <formats count="22">
    <format dxfId="56">
      <pivotArea dataOnly="0" fieldPosition="0">
        <references count="1">
          <reference field="13" count="0"/>
        </references>
      </pivotArea>
    </format>
    <format dxfId="55">
      <pivotArea dataOnly="0" fieldPosition="0">
        <references count="1">
          <reference field="13" count="0"/>
        </references>
      </pivotArea>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13" type="button" dataOnly="0" labelOnly="1" outline="0" axis="axisCol" fieldPosition="0"/>
    </format>
    <format dxfId="50">
      <pivotArea type="topRight" dataOnly="0" labelOnly="1" outline="0" fieldPosition="0"/>
    </format>
    <format dxfId="49">
      <pivotArea field="23" type="button" dataOnly="0" labelOnly="1" outline="0" axis="axisRow" fieldPosition="0"/>
    </format>
    <format dxfId="48">
      <pivotArea dataOnly="0" labelOnly="1" fieldPosition="0">
        <references count="1">
          <reference field="2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7">
      <pivotArea dataOnly="0" labelOnly="1" fieldPosition="0">
        <references count="1">
          <reference field="23" count="8">
            <x v="50"/>
            <x v="51"/>
            <x v="52"/>
            <x v="53"/>
            <x v="54"/>
            <x v="55"/>
            <x v="56"/>
            <x v="57"/>
          </reference>
        </references>
      </pivotArea>
    </format>
    <format dxfId="46">
      <pivotArea dataOnly="0" labelOnly="1" fieldPosition="0">
        <references count="1">
          <reference field="13" count="0"/>
        </references>
      </pivotArea>
    </format>
    <format dxfId="45">
      <pivotArea type="all" dataOnly="0" outline="0" fieldPosition="0"/>
    </format>
    <format dxfId="44">
      <pivotArea outline="0" collapsedLevelsAreSubtotals="1" fieldPosition="0"/>
    </format>
    <format dxfId="43">
      <pivotArea type="origin" dataOnly="0" labelOnly="1" outline="0" fieldPosition="0"/>
    </format>
    <format dxfId="42">
      <pivotArea field="13" type="button" dataOnly="0" labelOnly="1" outline="0" axis="axisCol" fieldPosition="0"/>
    </format>
    <format dxfId="41">
      <pivotArea type="topRight" dataOnly="0" labelOnly="1" outline="0" fieldPosition="0"/>
    </format>
    <format dxfId="40">
      <pivotArea field="23" type="button" dataOnly="0" labelOnly="1" outline="0" axis="axisRow" fieldPosition="0"/>
    </format>
    <format dxfId="39">
      <pivotArea dataOnly="0" labelOnly="1" fieldPosition="0">
        <references count="1">
          <reference field="23"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8">
      <pivotArea dataOnly="0" labelOnly="1" fieldPosition="0">
        <references count="1">
          <reference field="23" count="8">
            <x v="50"/>
            <x v="51"/>
            <x v="52"/>
            <x v="53"/>
            <x v="54"/>
            <x v="55"/>
            <x v="56"/>
            <x v="57"/>
          </reference>
        </references>
      </pivotArea>
    </format>
    <format dxfId="37">
      <pivotArea dataOnly="0" labelOnly="1" fieldPosition="0">
        <references count="1">
          <reference field="13" count="0"/>
        </references>
      </pivotArea>
    </format>
    <format dxfId="36">
      <pivotArea dataOnly="0" labelOnly="1" fieldPosition="0">
        <references count="1">
          <reference field="13" count="0"/>
        </references>
      </pivotArea>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FC7492-7B69-40E9-8B98-293CFD6C3758}"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Zones">
  <location ref="B7:C11" firstHeaderRow="1" firstDataRow="1" firstDataCol="1"/>
  <pivotFields count="83">
    <pivotField showAll="0"/>
    <pivotField showAll="0"/>
    <pivotField dataField="1" showAll="0">
      <items count="39">
        <item x="22"/>
        <item x="6"/>
        <item x="37"/>
        <item x="5"/>
        <item x="29"/>
        <item x="33"/>
        <item x="31"/>
        <item x="35"/>
        <item x="0"/>
        <item x="21"/>
        <item x="18"/>
        <item x="10"/>
        <item x="32"/>
        <item x="23"/>
        <item x="12"/>
        <item x="17"/>
        <item x="24"/>
        <item x="8"/>
        <item x="16"/>
        <item x="2"/>
        <item x="28"/>
        <item x="7"/>
        <item x="13"/>
        <item x="36"/>
        <item x="9"/>
        <item x="27"/>
        <item x="19"/>
        <item x="14"/>
        <item x="25"/>
        <item x="3"/>
        <item x="1"/>
        <item x="15"/>
        <item x="11"/>
        <item x="4"/>
        <item x="20"/>
        <item x="26"/>
        <item x="34"/>
        <item x="30"/>
        <item t="default"/>
      </items>
    </pivotField>
    <pivotField showAll="0"/>
    <pivotField showAll="0"/>
    <pivotField showAll="0"/>
    <pivotField showAll="0"/>
    <pivotField showAll="0"/>
    <pivotField showAll="0"/>
    <pivotField showAll="0"/>
    <pivotField showAll="0"/>
    <pivotField showAll="0"/>
    <pivotField showAll="0"/>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29">
        <item x="16"/>
        <item x="27"/>
        <item x="6"/>
        <item x="5"/>
        <item x="0"/>
        <item x="2"/>
        <item x="22"/>
        <item x="14"/>
        <item x="13"/>
        <item x="1"/>
        <item x="19"/>
        <item x="17"/>
        <item x="8"/>
        <item x="7"/>
        <item x="10"/>
        <item x="18"/>
        <item x="25"/>
        <item x="3"/>
        <item x="15"/>
        <item x="9"/>
        <item x="4"/>
        <item x="11"/>
        <item x="12"/>
        <item x="23"/>
        <item x="20"/>
        <item x="26"/>
        <item x="21"/>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3"/>
  </rowFields>
  <rowItems count="4">
    <i>
      <x v="1"/>
    </i>
    <i>
      <x v="3"/>
    </i>
    <i>
      <x/>
    </i>
    <i>
      <x v="2"/>
    </i>
  </rowItems>
  <colItems count="1">
    <i/>
  </colItems>
  <dataFields count="1">
    <dataField name="Average Evaluation_Score by Zone" fld="2" subtotal="average" baseField="13" baseItem="1" numFmtId="3"/>
  </dataFields>
  <formats count="8">
    <format dxfId="64">
      <pivotArea dataOnly="0" fieldPosition="0">
        <references count="1">
          <reference field="13" count="0"/>
        </references>
      </pivotArea>
    </format>
    <format dxfId="63">
      <pivotArea dataOnly="0" fieldPosition="0">
        <references count="1">
          <reference field="13" count="0"/>
        </references>
      </pivotArea>
    </format>
    <format dxfId="62">
      <pivotArea outline="0" fieldPosition="0">
        <references count="1">
          <reference field="4294967294" count="1">
            <x v="0"/>
          </reference>
        </references>
      </pivotArea>
    </format>
    <format dxfId="61">
      <pivotArea type="all" dataOnly="0" outline="0" fieldPosition="0"/>
    </format>
    <format dxfId="60">
      <pivotArea outline="0" collapsedLevelsAreSubtotals="1" fieldPosition="0"/>
    </format>
    <format dxfId="59">
      <pivotArea field="13" type="button" dataOnly="0" labelOnly="1" outline="0" axis="axisRow" fieldPosition="0"/>
    </format>
    <format dxfId="58">
      <pivotArea dataOnly="0" labelOnly="1" fieldPosition="0">
        <references count="1">
          <reference field="13" count="0"/>
        </references>
      </pivotArea>
    </format>
    <format dxfId="57">
      <pivotArea dataOnly="0" labelOnly="1" outline="0" axis="axisValues" fieldPosition="0"/>
    </format>
  </format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3" count="1" selected="0">
            <x v="1"/>
          </reference>
        </references>
      </pivotArea>
    </chartFormat>
    <chartFormat chart="5" format="12">
      <pivotArea type="data" outline="0" fieldPosition="0">
        <references count="2">
          <reference field="4294967294" count="1" selected="0">
            <x v="0"/>
          </reference>
          <reference field="13" count="1" selected="0">
            <x v="3"/>
          </reference>
        </references>
      </pivotArea>
    </chartFormat>
    <chartFormat chart="5" format="13">
      <pivotArea type="data" outline="0" fieldPosition="0">
        <references count="2">
          <reference field="4294967294" count="1" selected="0">
            <x v="0"/>
          </reference>
          <reference field="13" count="1" selected="0">
            <x v="0"/>
          </reference>
        </references>
      </pivotArea>
    </chartFormat>
    <chartFormat chart="5" format="14">
      <pivotArea type="data" outline="0" fieldPosition="0">
        <references count="2">
          <reference field="4294967294" count="1" selected="0">
            <x v="0"/>
          </reference>
          <reference field="13"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7635F5-1B32-420C-A77A-B37529F3EC3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2">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Sum of Evaluation_Scor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45B133A1-A381-442C-951C-04B7DD486D7F}" sourceName="Zone">
  <pivotTables>
    <pivotTable tabId="8" name="PivotTable1"/>
  </pivotTables>
  <data>
    <tabular pivotCacheId="2108564479">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22885BB9-CE0B-42F5-B25E-A6A3EDC8A33E}" cache="Slicer_Zone" caption="Zo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2F49580-30CC-4E0C-B750-36DF84378413}" name="Table5" displayName="Table5" ref="A1:CD62" totalsRowShown="0" headerRowDxfId="151" dataDxfId="149" headerRowBorderDxfId="150" tableBorderDxfId="148" totalsRowBorderDxfId="147">
  <autoFilter ref="A1:CD62" xr:uid="{C2F49580-30CC-4E0C-B750-36DF84378413}"/>
  <tableColumns count="82">
    <tableColumn id="1" xr3:uid="{9167D092-3E98-4893-A541-959C1AC59A74}" name="Evaluation_ID" dataDxfId="146"/>
    <tableColumn id="2" xr3:uid="{B7161D04-D6C9-4B40-9017-9F7DDDABC663}" name="Evaluation_Date" dataDxfId="145"/>
    <tableColumn id="3" xr3:uid="{0A66A9D6-6639-48DC-A141-DB55868AC4C3}" name="Evaluation_Score" dataDxfId="144"/>
    <tableColumn id="4" xr3:uid="{A80A5EDA-08FC-48D2-A834-4EC4AB43A3B7}" name="STORE AMBIANCE" dataDxfId="143"/>
    <tableColumn id="5" xr3:uid="{1ACB5D2E-3F7B-476D-9BEE-620F02512FB9}" name="FIRST IMPRESSIONS" dataDxfId="142"/>
    <tableColumn id="6" xr3:uid="{EF18AECA-1C81-4CC2-9FF6-89E9C1A82C50}" name="DISCOVERY" dataDxfId="141"/>
    <tableColumn id="7" xr3:uid="{BC506BDD-4B04-4D07-BF55-53FB9921BEBD}" name="RECOMMENDATIONS" dataDxfId="140"/>
    <tableColumn id="8" xr3:uid="{85AE1119-9D39-4167-92F8-A8DF7D23D069}" name="TRIAL EXPERIENCE &amp; UPSELL" dataDxfId="139"/>
    <tableColumn id="9" xr3:uid="{E3504280-96AE-4794-B7EA-6A94210AACFE}" name="OBJECTION HANDLING" dataDxfId="138"/>
    <tableColumn id="10" xr3:uid="{36634737-2C4E-4B40-B57C-41D3C9768597}" name="CLOSURE &amp; CARE" dataDxfId="137"/>
    <tableColumn id="11" xr3:uid="{0E473066-799B-49EF-847C-4592640E7A2F}" name="OVERALL EXPERIENCE" dataDxfId="136"/>
    <tableColumn id="12" xr3:uid="{0D3D8560-8866-421D-851E-8EFA4D88BC3A}" name="Location_City" dataDxfId="135"/>
    <tableColumn id="13" xr3:uid="{9D95150C-C520-4C37-B933-D9F150800095}" name="Location_State" dataDxfId="134"/>
    <tableColumn id="14" xr3:uid="{CF2AE552-0F6A-40E9-A1BE-CF85087E1C3C}" name="Zone" dataDxfId="133"/>
    <tableColumn id="15" xr3:uid="{F2FD14E5-9AF6-4910-B5D2-018E833EFC50}" name="Location_Country" dataDxfId="132"/>
    <tableColumn id="16" xr3:uid="{C0ECB69C-9E0A-48EE-9B72-C53F0D645838}" name="Time of entry:" dataDxfId="131"/>
    <tableColumn id="17" xr3:uid="{890971CC-FC3A-40F2-8106-55BA2BF97985}" name="Time of exit:" dataDxfId="130"/>
    <tableColumn id="18" xr3:uid="{80A83BDD-F450-486C-9C1A-3E8678A12AFB}" name="Duration of visit:" dataDxfId="129"/>
    <tableColumn id="19" xr3:uid="{9EBD6D7D-218E-4994-B62D-45AA165112CD}" name="How many Style Advisors were present in the store during your visit?" dataDxfId="128"/>
    <tableColumn id="20" xr3:uid="{1A4F63B0-FD39-415E-80CF-0094C68A0E22}" name="How many customers were present in the store during your visit?" dataDxfId="127"/>
    <tableColumn id="21" xr3:uid="{763AB460-2B99-4BBE-B9D5-1EA57EDCC79A}" name="Age of the Auditor:" dataDxfId="126"/>
    <tableColumn id="22" xr3:uid="{83804634-B7C5-408E-A968-91339EBA6FCC}" name="Gender of Auditor:" dataDxfId="125"/>
    <tableColumn id="23" xr3:uid="{6AC9E0FC-0112-4F4F-8F4C-04F82807AB10}" name="Please describe what you were wearing during your visit." dataDxfId="124"/>
    <tableColumn id="24" xr3:uid="{6DDEF6B8-A954-4234-BB2E-A538124990FB}" name="Name of the Style Advisor who attended to you:" dataDxfId="123"/>
    <tableColumn id="25" xr3:uid="{43F6068A-A4BD-416F-860B-DA2C2B692DDC}" name="Please provide a detailed physical description (gender, approx. height, complexion, hair colour, wore spectacles, wearing Company branded t-shirt, plain jeans, shoes, proper shave and hairstyle done, etc.)" dataDxfId="122"/>
    <tableColumn id="26" xr3:uid="{8C0019B1-EFA2-493D-AD9D-452C8D53B977}" name="1.1 -  Was the exterior signage clean and well lit?" dataDxfId="121"/>
    <tableColumn id="27" xr3:uid="{7E4C8924-60D7-4CE1-A875-DB5D77E6379E}" name="1.2 -  Was the store threshold, entrance and overall look inviting?" dataDxfId="120"/>
    <tableColumn id="28" xr3:uid="{39FD5CE7-620A-45BA-B52A-F90E16FF02AE}" name="1.3 -  Were all the fixtures and other tangibles in good condition (walls, lights, floor, etc.)?" dataDxfId="119"/>
    <tableColumn id="29" xr3:uid="{D3EDA877-5138-4169-B0E9-D40A1A01075B}" name="1.4 -  Was there any music playing at the store?" dataDxfId="118"/>
    <tableColumn id="30" xr3:uid="{A3EBC4FE-B0ED-4FFA-A574-1F12A7AA2D95}" name="1.5 -  Was the digital screen in the store operational during your visit?" dataDxfId="117"/>
    <tableColumn id="31" xr3:uid="{4047FFA7-E788-46B9-B148-C356F4F81D93}" name="1.6 -  Did you see any cartons, etc. lying around?" dataDxfId="116"/>
    <tableColumn id="32" xr3:uid="{67DBADF3-25C6-4D7D-8559-A8AA498E0479}" name="1.7 - Was the merchandise displayed and arranged well on the drawers/shelves/display tables?" dataDxfId="115"/>
    <tableColumn id="33" xr3:uid="{6880B1DD-AC37-4A0E-8D5D-774071E1D176}" name="1.8 - Was the merchandise arranged according to the brand and frame type?" dataDxfId="114"/>
    <tableColumn id="34" xr3:uid="{691704FF-70D2-4E0F-8CE4-4B364C6DF049}" name="1.9 - Upon your entrance, did you feel welcomed to freely move and explore the store?" dataDxfId="113"/>
    <tableColumn id="35" xr3:uid="{3EE66FF2-6A7F-450F-B8A9-38D3859F1DCA}" name="1.10 -  Additional remarks, if any." dataDxfId="112"/>
    <tableColumn id="36" xr3:uid="{E40B5DFD-9221-47E7-93B9-9F0B143AC3C8}" name="2.1 - What was your first impression when you entered the store? Please mention the details." dataDxfId="111"/>
    <tableColumn id="37" xr3:uid="{3B1EE6B2-25D3-4976-9FB8-CE47DE3D12CA}" name="2.1.1 Please justify your reason for the above marking." dataDxfId="110"/>
    <tableColumn id="38" xr3:uid="{5EAF8470-8FA7-4142-A64E-781B9685DB7C}" name="2.2 - Were you acknowledged and greeted with the following:" dataDxfId="109"/>
    <tableColumn id="39" xr3:uid="{A7099FF9-0575-460A-A036-910B3CCF8BA3}" name="2.3 - How long did you have to wait to receive service from the Style Advisor (from the moment you entered the store until you received service from the advisor)?" dataDxfId="108"/>
    <tableColumn id="40" xr3:uid="{92CF3B90-1D25-486A-B5E3-56CC0EF94877}" name="2.4 - Was the store temperature maintained at a comfortable level?" dataDxfId="107"/>
    <tableColumn id="41" xr3:uid="{C93C253D-8872-4616-B189-C4F70724F468}" name="2.5 - Was there a pleasant aroma inside the store?" dataDxfId="106"/>
    <tableColumn id="42" xr3:uid="{D1467B73-6B98-4C0F-B335-6D8CC266C472}" name="2.6 - Were the racks and signages for offers neat and clean, and was the cashier desk neat and well stocked?" dataDxfId="105"/>
    <tableColumn id="43" xr3:uid="{D685E169-F480-471D-A774-D9F7764B1F0A}" name="2.7 -   Were you proactively approached by the Style Advisor to initiate in an icebreaking, non transactional conversation? (Eg: &quot;Nice shades/watch/denims!&quot;, &quot;I must say you have great taste&quot;)" dataDxfId="104"/>
    <tableColumn id="44" xr3:uid="{2F6F4564-4931-4E4B-A91D-1669E6F550E4}" name="2.8 - Were you given assistance with your bags, if you had any? (mark N/A if you did not have any bags)" dataDxfId="103"/>
    <tableColumn id="45" xr3:uid="{40BAD1B9-8D24-4301-938D-CD56160CE170}" name="3.1 -   Did Style Advisor proactively engage you in a conversation to understand your needs and wants? Questions may include occasion/reason for purchase, lifestyle, choice of colour, style, material, volume, function, size, etc." dataDxfId="102"/>
    <tableColumn id="46" xr3:uid="{35A083C5-E41B-47CA-9119-096B7817410B}" name="3.2 - Did Style Advisor genuinely show an interest in your needs and listen to you empathically?" dataDxfId="101"/>
    <tableColumn id="47" xr3:uid="{C4893B48-09A9-4651-BF21-CC5E89D28A15}" name="3.3 - What were the questions asked by the Style Advisor to discover your needs?" dataDxfId="100"/>
    <tableColumn id="48" xr3:uid="{4E586AB5-A16C-4E8F-B287-9C47E985B95C}" name="3.4 - While presenting the product, did the Style Advisor tell you about the brand?" dataDxfId="99"/>
    <tableColumn id="49" xr3:uid="{3798A92A-9667-49A1-8164-D5F2EC2A6E5E}" name="3.5 - Additional remarks, if any." dataDxfId="98"/>
    <tableColumn id="50" xr3:uid="{4C306D04-E9BA-4FFF-AC90-796514B6B4DF}" name="3.6 - When you stated your interest in a specific brand, did the Style Advisor respond by asking you questions about your product needs?" dataDxfId="97"/>
    <tableColumn id="51" xr3:uid="{92BF416D-21D7-46EC-B41A-B3959DCD867F}" name="3.6.1 - If yes, what were the questions asked pertaining to that brand?" dataDxfId="96"/>
    <tableColumn id="52" xr3:uid="{54CB5769-D41C-4C08-BE27-B3395763D213}" name="4.1 - Were multiple options introduced  across the brands as per your needs?" dataDxfId="95"/>
    <tableColumn id="53" xr3:uid="{B3C00B32-F9D6-4F8E-9E39-2E9FE90263C0}" name="4.2 - Did Style Advisor share the current season's inspiration or craftsmanship of the product?" dataDxfId="94"/>
    <tableColumn id="54" xr3:uid="{D71CE160-A89B-4E20-AEFA-A1C5EEEB9895}" name="4.3 - While showing the options, did the Style Advisor talk about the characteristics of the product and how it will benefit you and meet your needs? (This may include the name of the product, their style, quality or type of material, comfort, etc.)" dataDxfId="93"/>
    <tableColumn id="55" xr3:uid="{5B80E486-6411-4DD1-9CBA-059665A6B7F4}" name="4.4 - Did they briefly share the brand story with you?" dataDxfId="92"/>
    <tableColumn id="56" xr3:uid="{63A71A16-EBF7-4359-ACED-B548B0F02E7D}" name="5.1 - Were you encouraged to touch/feel and try the products?" dataDxfId="91"/>
    <tableColumn id="57" xr3:uid="{80CA71AA-7B89-4E25-BBAB-3A2846EFECD6}" name="5.2 - Did Style Advisor offer compliments/corrections post-trial?" dataDxfId="90"/>
    <tableColumn id="58" xr3:uid="{591CC5DF-7827-46C0-9785-6ED7DC05CBCC}" name="5.3 - Did the Style Advisor offer appropriate recommendations as per your facial characteristics and anatomy?" dataDxfId="89"/>
    <tableColumn id="59" xr3:uid="{7D78903D-A97B-443A-9A09-76607719E538}" name="5.4 - Did the Style Advisor clean the sunglasses before the trial?" dataDxfId="88"/>
    <tableColumn id="60" xr3:uid="{D49D2DA9-5C8B-446A-B3C8-8F047A3A9047}" name="5.5 - Did the Style Advisor use the styling tray and microfiber cloth during the trial and demonstration?" dataDxfId="87"/>
    <tableColumn id="61" xr3:uid="{E8A402A3-A25C-4316-828B-AD73F403DC59}" name="5.6 - Did the Style Advisor try to get your feedback as well as give suggestions about the products being shown and tried on?" dataDxfId="86"/>
    <tableColumn id="62" xr3:uid="{22766ED4-0F27-4F8E-91FD-FCA31FECB66F}" name="5.7 - Did the Style Advisor try to up-sell products from different categories? (Recommend product eg New arrivals, festive collections etc)?" dataDxfId="85"/>
    <tableColumn id="63" xr3:uid="{668733B6-E5B0-4A0B-81FC-C2926C8D59A5}" name="5.8 - Please mention the details of the product recommended." dataDxfId="84"/>
    <tableColumn id="64" xr3:uid="{7C95DC60-EE78-4D87-9967-CFFECA96FBBB}" name="5.9 - Please share your overall trial experience." dataDxfId="83"/>
    <tableColumn id="65" xr3:uid="{ABF2E18A-4923-4957-A415-1392003C07C9}" name="6.1 - What objection did you raise during the visit for the recommended product/brand?" dataDxfId="82"/>
    <tableColumn id="66" xr3:uid="{C709AAA4-B9AA-4066-8B40-FAB9876991C4}" name="6.1.1 - If other, please elaborate" dataDxfId="81"/>
    <tableColumn id="67" xr3:uid="{D5914541-8601-4EAE-AFC7-0113AEDE2E55}" name="6.2 - If you raised an objection on a product, did the Style Advisor make an effort to understand the reason for your hesitation?" dataDxfId="80"/>
    <tableColumn id="68" xr3:uid="{A9D9AE0A-BCB9-4875-9EA0-464F0E0E6A7A}" name="6.3 - Did the Style Advisor answer your objection appropriately and address the concern that you brought up?" dataDxfId="79"/>
    <tableColumn id="69" xr3:uid="{12E9CBD9-03F6-446C-AA1A-C07E7CD0F319}" name="6.4 -    Did the Style Advisor show you any other product to match your need?" dataDxfId="78"/>
    <tableColumn id="70" xr3:uid="{DECF8BD4-AA3F-43C1-927B-D92C95944945}" name="7.1 - At the end of the interaction, did the Style Advisor do any of the following?" dataDxfId="77"/>
    <tableColumn id="71" xr3:uid="{EF32C132-9989-4599-A4DB-11C166256979}" name="7.1.1 - If other, please specify." dataDxfId="76"/>
    <tableColumn id="72" xr3:uid="{65A625DD-36FF-4678-8275-D2EEE6685668}" name="7.2 - Did the Style Advisor try to close the sale in a pleasant and positive manner?" dataDxfId="75"/>
    <tableColumn id="73" xr3:uid="{CD443A39-757F-4643-94E1-52EC64E4D001}" name="7.3 - Did the Style Advisor talk about the ongoing offers during the conversation?" dataDxfId="74"/>
    <tableColumn id="74" xr3:uid="{D7BEAC31-9EDD-4627-B6A7-BBF85A96C004}" name="7.4 - Did the Style Advisor talk about the &quot;Sun Perks&quot; loyalty program?" dataDxfId="73"/>
    <tableColumn id="75" xr3:uid="{D1F57EE2-F3E6-44F5-AD84-84D1B3F3922B}" name="7.5 - Did the Style Advisor talk about the benefits of  &quot;Perfect Pair Promise&quot;?" dataDxfId="72"/>
    <tableColumn id="76" xr3:uid="{E76AF372-4909-4308-AB6A-5F28B093899A}" name="7.6 - Did the Style Advisor's attitude change when he/she realized that you would not be buying the product on the same day?" dataDxfId="71"/>
    <tableColumn id="77" xr3:uid="{EC6D6D99-DEBF-4EE7-8A7E-75E697856DF9}" name="7.7 - Did Style Advisor share a reason to come back (possibly including dates for an upcoming collection, any events or offers)?" dataDxfId="70"/>
    <tableColumn id="78" xr3:uid="{C72D4ECA-8F21-4878-86D5-E3755A1521FB}" name="7.8 - Did the Style Advisor thank you for visiting the store?" dataDxfId="69"/>
    <tableColumn id="79" xr3:uid="{35E2E295-1CC1-432C-9DCC-EB62244A2143}" name="7.9 - Did Style Advisor accompany you to the exit, bid you farewell in warm manner, and invite you to come back?" dataDxfId="68"/>
    <tableColumn id="80" xr3:uid="{9AE6FBAF-CD98-48BD-9453-7AE527D4BA11}" name="8.1 - On a scale of 1 to 10, how likely is it that you will come back to the Sunglass Hut?" dataDxfId="67"/>
    <tableColumn id="81" xr3:uid="{31216E24-0102-4780-BD24-5B0134D4568D}" name="8.2 - Did you find Style Advisor engaging &amp; displaying positive body language during entire conversation?" dataDxfId="66"/>
    <tableColumn id="82" xr3:uid="{BBD643CB-9248-4743-9C56-117321440134}" name="8.3 -   On a scale of 1 to 10, rate the Style Advisor on his/her overall assistance during the visit." dataDxfId="6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C884F9-F702-44A9-BA97-608056A6A0D3}" name="Table32" displayName="Table32" ref="B76:F80" totalsRowShown="0" headerRowDxfId="34" headerRowBorderDxfId="33" tableBorderDxfId="32" totalsRowBorderDxfId="31">
  <autoFilter ref="B76:F80" xr:uid="{5DC884F9-F702-44A9-BA97-608056A6A0D3}"/>
  <tableColumns count="5">
    <tableColumn id="1" xr3:uid="{5DE9B486-7069-48B7-A544-B6418F8BCD4E}" name="Particulars" dataDxfId="30"/>
    <tableColumn id="2" xr3:uid="{DD9076D5-8D68-40F1-BB44-A017D8F39312}" name="East_Region"/>
    <tableColumn id="3" xr3:uid="{2475038D-2DCD-4532-81B6-86B571FC436F}" name="North _Region"/>
    <tableColumn id="4" xr3:uid="{5E0C2F2C-AAD6-4E63-B074-F9DE5C4FE2CF}" name="South _Region"/>
    <tableColumn id="5" xr3:uid="{B68934C0-F7FD-4B9C-ADC4-CEC680550024}" name="West _Region"/>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71955A-A485-4AB0-AEB0-224B65B0F786}" name="Table2" displayName="Table2" ref="G87:J148" totalsRowShown="0" headerRowDxfId="29" dataDxfId="28">
  <autoFilter ref="G87:J148" xr:uid="{7C71955A-A485-4AB0-AEB0-224B65B0F786}"/>
  <sortState xmlns:xlrd2="http://schemas.microsoft.com/office/spreadsheetml/2017/richdata2" ref="G88:J148">
    <sortCondition ref="I87:I148"/>
  </sortState>
  <tableColumns count="4">
    <tableColumn id="1" xr3:uid="{EABBD33C-EFDD-4BE7-B4B8-BD80D15D5D26}" name="Name of Style Advisors" dataDxfId="27"/>
    <tableColumn id="2" xr3:uid="{68E32DBE-2953-4797-B46A-28212EFF5FDA}" name="Region" dataDxfId="26"/>
    <tableColumn id="3" xr3:uid="{3E6D464B-9DE7-4EEF-9522-750C065501F7}" name="Time Duration in Mins ASC" dataDxfId="25"/>
    <tableColumn id="4" xr3:uid="{0127E6FE-4970-4745-BFF5-9739895E3DBE}" name="Performance Score" dataDxfId="2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5FAF1D0-24AA-4054-8C2C-796B58005037}" name="Table3" displayName="Table3" ref="B55:F59" totalsRowShown="0" headerRowDxfId="23" headerRowBorderDxfId="22" tableBorderDxfId="21" totalsRowBorderDxfId="20">
  <autoFilter ref="B55:F59" xr:uid="{15FAF1D0-24AA-4054-8C2C-796B58005037}"/>
  <tableColumns count="5">
    <tableColumn id="1" xr3:uid="{BD04B352-F4F5-4084-BB4E-CB5C7488F95F}" name="Particulars" dataDxfId="19"/>
    <tableColumn id="2" xr3:uid="{38500DF3-05FE-424F-A0CA-B4F503340B9A}" name="East_Region"/>
    <tableColumn id="3" xr3:uid="{CF1A0B4C-4CEA-4AB0-A1EB-6EDD088DCC3D}" name="North _Region"/>
    <tableColumn id="4" xr3:uid="{A4D44C60-CC74-410E-BAA5-59191CD438BC}" name="South _Region"/>
    <tableColumn id="5" xr3:uid="{EF2B837F-4C68-48A2-B823-3267F390262F}" name="West _Region"/>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9A3808-D211-4F25-A68A-33ECB3E09C57}" name="Table4" displayName="Table4" ref="B155:D216" totalsRowShown="0" headerRowDxfId="18" dataDxfId="17">
  <autoFilter ref="B155:D216" xr:uid="{599A3808-D211-4F25-A68A-33ECB3E09C57}"/>
  <tableColumns count="3">
    <tableColumn id="1" xr3:uid="{07EEA26B-98FE-42BD-8750-B9AAC5E0D635}" name="Name of the Style Advisor who attended to you:" dataDxfId="16">
      <calculatedColumnFormula>'CX_Junior BI Analyst_Test'!X2</calculatedColumnFormula>
    </tableColumn>
    <tableColumn id="2" xr3:uid="{9CD94BD8-23A2-467C-BA9F-AB37BDD5933A}" name="Evaluation_Score" dataDxfId="15">
      <calculatedColumnFormula>'CX_Junior BI Analyst_Test'!C2</calculatedColumnFormula>
    </tableColumn>
    <tableColumn id="3" xr3:uid="{C80196CC-8124-4AF8-9087-C72E02AE9283}" name="Performance Score" dataDxfId="14">
      <calculatedColumnFormula>E88</calculatedColumnFormula>
    </tableColumn>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335E1F6-CAF0-45E8-994A-077C0652BD30}" name="Table6" displayName="Table6" ref="B222:F227" totalsRowShown="0" headerRowDxfId="13" dataDxfId="11" headerRowBorderDxfId="12" tableBorderDxfId="10" totalsRowBorderDxfId="9">
  <autoFilter ref="B222:F227" xr:uid="{9335E1F6-CAF0-45E8-994A-077C0652BD30}"/>
  <tableColumns count="5">
    <tableColumn id="1" xr3:uid="{965680ED-65F5-4CCF-B02F-4244AEB38206}" name="Particulars" dataDxfId="8"/>
    <tableColumn id="2" xr3:uid="{BAE89B5E-FF7A-4A6D-8523-CCEFBAEBD342}" name="East_Region" dataDxfId="7"/>
    <tableColumn id="3" xr3:uid="{F99527FB-EACE-49CF-B93F-29592BE746CB}" name="North _Region" dataDxfId="6"/>
    <tableColumn id="4" xr3:uid="{192E0C2E-E6A7-4AD9-9B53-DFB623CA65ED}" name="South _Region" dataDxfId="5"/>
    <tableColumn id="5" xr3:uid="{9236E9AB-1E4B-4B44-9944-CA019AB1D0EA}" name="West _Region" dataDxfId="4"/>
  </tableColumns>
  <tableStyleInfo name="TableStyleDark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table" Target="../tables/table3.xml"/><Relationship Id="rId7" Type="http://schemas.microsoft.com/office/2007/relationships/slicer" Target="../slicers/slicer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D62"/>
  <sheetViews>
    <sheetView zoomScale="85" zoomScaleNormal="85" workbookViewId="0">
      <pane xSplit="1" ySplit="1" topLeftCell="B2" activePane="bottomRight" state="frozen"/>
      <selection pane="topRight" activeCell="B1" sqref="B1"/>
      <selection pane="bottomLeft" activeCell="A2" sqref="A2"/>
      <selection pane="bottomRight" sqref="A1:CD62"/>
    </sheetView>
  </sheetViews>
  <sheetFormatPr defaultRowHeight="14.4" x14ac:dyDescent="0.3"/>
  <cols>
    <col min="1" max="1" width="15.5546875" customWidth="1"/>
    <col min="2" max="2" width="17.88671875" customWidth="1"/>
    <col min="3" max="3" width="18.5546875" customWidth="1"/>
    <col min="4" max="4" width="19.5546875" customWidth="1"/>
    <col min="5" max="5" width="21.44140625" customWidth="1"/>
    <col min="6" max="6" width="13.5546875" customWidth="1"/>
    <col min="7" max="7" width="22.88671875" customWidth="1"/>
    <col min="8" max="8" width="28.88671875" customWidth="1"/>
    <col min="9" max="9" width="24" customWidth="1"/>
    <col min="10" max="10" width="18.77734375" customWidth="1"/>
    <col min="11" max="11" width="22.88671875" customWidth="1"/>
    <col min="12" max="12" width="15.109375" customWidth="1"/>
    <col min="13" max="13" width="16.44140625" bestFit="1" customWidth="1"/>
    <col min="15" max="15" width="19" customWidth="1"/>
    <col min="16" max="16" width="16" customWidth="1"/>
    <col min="17" max="17" width="14.5546875" customWidth="1"/>
    <col min="18" max="18" width="18.33203125" customWidth="1"/>
    <col min="19" max="19" width="67.109375" customWidth="1"/>
    <col min="20" max="20" width="63.77734375" customWidth="1"/>
    <col min="21" max="21" width="20.5546875" customWidth="1"/>
    <col min="22" max="22" width="20.21875" customWidth="1"/>
    <col min="23" max="23" width="183.109375" bestFit="1" customWidth="1"/>
    <col min="24" max="24" width="47.5546875" customWidth="1"/>
    <col min="25" max="25" width="228" bestFit="1" customWidth="1"/>
    <col min="26" max="26" width="48.33203125" bestFit="1" customWidth="1"/>
    <col min="27" max="27" width="63.44140625" bestFit="1" customWidth="1"/>
    <col min="28" max="28" width="87.109375" bestFit="1" customWidth="1"/>
    <col min="29" max="29" width="46.77734375" customWidth="1"/>
    <col min="30" max="30" width="67.88671875" bestFit="1" customWidth="1"/>
    <col min="31" max="31" width="47.5546875" customWidth="1"/>
    <col min="32" max="32" width="105.44140625" bestFit="1" customWidth="1"/>
    <col min="33" max="33" width="73.88671875" bestFit="1" customWidth="1"/>
    <col min="34" max="34" width="83.5546875" bestFit="1" customWidth="1"/>
    <col min="35" max="35" width="255.6640625" bestFit="1" customWidth="1"/>
    <col min="36" max="36" width="90.109375" bestFit="1" customWidth="1"/>
    <col min="37" max="37" width="53.44140625" style="6" customWidth="1"/>
    <col min="38" max="38" width="60.21875" customWidth="1"/>
    <col min="39" max="39" width="155.6640625" bestFit="1" customWidth="1"/>
    <col min="40" max="40" width="65.6640625" customWidth="1"/>
    <col min="41" max="41" width="49.5546875" customWidth="1"/>
    <col min="42" max="42" width="105.6640625" bestFit="1" customWidth="1"/>
    <col min="43" max="43" width="184.33203125" bestFit="1" customWidth="1"/>
    <col min="44" max="44" width="100.33203125" bestFit="1" customWidth="1"/>
    <col min="45" max="45" width="217.6640625" bestFit="1" customWidth="1"/>
    <col min="46" max="46" width="92.109375" bestFit="1" customWidth="1"/>
    <col min="47" max="47" width="255.6640625" bestFit="1" customWidth="1"/>
    <col min="48" max="48" width="78.6640625" bestFit="1" customWidth="1"/>
    <col min="49" max="49" width="255.6640625" bestFit="1" customWidth="1"/>
    <col min="50" max="50" width="131.33203125" bestFit="1" customWidth="1"/>
    <col min="51" max="51" width="255.6640625" bestFit="1" customWidth="1"/>
    <col min="52" max="52" width="74.44140625" bestFit="1" customWidth="1"/>
    <col min="53" max="53" width="90.33203125" bestFit="1" customWidth="1"/>
    <col min="54" max="54" width="234.33203125" bestFit="1" customWidth="1"/>
    <col min="55" max="55" width="51.88671875" customWidth="1"/>
    <col min="56" max="56" width="61" customWidth="1"/>
    <col min="57" max="57" width="62" customWidth="1"/>
    <col min="58" max="58" width="105.88671875" bestFit="1" customWidth="1"/>
    <col min="59" max="59" width="62" bestFit="1" customWidth="1"/>
    <col min="60" max="60" width="98.5546875" bestFit="1" customWidth="1"/>
    <col min="61" max="61" width="120.109375" bestFit="1" customWidth="1"/>
    <col min="62" max="62" width="133" bestFit="1" customWidth="1"/>
    <col min="63" max="64" width="255.6640625" bestFit="1" customWidth="1"/>
    <col min="65" max="65" width="84.44140625" bestFit="1" customWidth="1"/>
    <col min="66" max="66" width="32.77734375" style="6" customWidth="1"/>
    <col min="67" max="67" width="121.6640625" bestFit="1" customWidth="1"/>
    <col min="68" max="68" width="105" bestFit="1" customWidth="1"/>
    <col min="69" max="69" width="74.33203125" bestFit="1" customWidth="1"/>
    <col min="70" max="70" width="255.6640625" bestFit="1" customWidth="1"/>
    <col min="71" max="71" width="63" bestFit="1" customWidth="1"/>
    <col min="72" max="72" width="79" bestFit="1" customWidth="1"/>
    <col min="73" max="73" width="78" bestFit="1" customWidth="1"/>
    <col min="74" max="74" width="67.44140625" bestFit="1" customWidth="1"/>
    <col min="75" max="75" width="73.5546875" bestFit="1" customWidth="1"/>
    <col min="76" max="76" width="121.33203125" bestFit="1" customWidth="1"/>
    <col min="77" max="77" width="122.33203125" bestFit="1" customWidth="1"/>
    <col min="78" max="78" width="56.88671875" customWidth="1"/>
    <col min="79" max="79" width="109.109375" bestFit="1" customWidth="1"/>
    <col min="80" max="80" width="84" bestFit="1" customWidth="1"/>
    <col min="81" max="81" width="101.5546875" bestFit="1" customWidth="1"/>
    <col min="82" max="82" width="88" bestFit="1" customWidth="1"/>
  </cols>
  <sheetData>
    <row r="1" spans="1:82" s="3" customFormat="1" ht="15.6" x14ac:dyDescent="0.3">
      <c r="A1" s="43" t="s">
        <v>0</v>
      </c>
      <c r="B1" s="44" t="s">
        <v>1</v>
      </c>
      <c r="C1" s="44" t="s">
        <v>2</v>
      </c>
      <c r="D1" s="44" t="s">
        <v>3</v>
      </c>
      <c r="E1" s="44" t="s">
        <v>4</v>
      </c>
      <c r="F1" s="44" t="s">
        <v>5</v>
      </c>
      <c r="G1" s="44" t="s">
        <v>6</v>
      </c>
      <c r="H1" s="44" t="s">
        <v>7</v>
      </c>
      <c r="I1" s="44" t="s">
        <v>8</v>
      </c>
      <c r="J1" s="44" t="s">
        <v>9</v>
      </c>
      <c r="K1" s="44" t="s">
        <v>10</v>
      </c>
      <c r="L1" s="44" t="s">
        <v>11</v>
      </c>
      <c r="M1" s="44" t="s">
        <v>12</v>
      </c>
      <c r="N1" s="44" t="s">
        <v>13</v>
      </c>
      <c r="O1" s="44" t="s">
        <v>14</v>
      </c>
      <c r="P1" s="44" t="s">
        <v>15</v>
      </c>
      <c r="Q1" s="44" t="s">
        <v>16</v>
      </c>
      <c r="R1" s="44" t="s">
        <v>17</v>
      </c>
      <c r="S1" s="44" t="s">
        <v>18</v>
      </c>
      <c r="T1" s="44" t="s">
        <v>19</v>
      </c>
      <c r="U1" s="44" t="s">
        <v>20</v>
      </c>
      <c r="V1" s="44" t="s">
        <v>21</v>
      </c>
      <c r="W1" s="44" t="s">
        <v>22</v>
      </c>
      <c r="X1" s="44" t="s">
        <v>23</v>
      </c>
      <c r="Y1" s="44" t="s">
        <v>24</v>
      </c>
      <c r="Z1" s="44" t="s">
        <v>25</v>
      </c>
      <c r="AA1" s="44" t="s">
        <v>26</v>
      </c>
      <c r="AB1" s="44" t="s">
        <v>27</v>
      </c>
      <c r="AC1" s="44" t="s">
        <v>28</v>
      </c>
      <c r="AD1" s="44" t="s">
        <v>29</v>
      </c>
      <c r="AE1" s="44" t="s">
        <v>30</v>
      </c>
      <c r="AF1" s="44" t="s">
        <v>31</v>
      </c>
      <c r="AG1" s="44" t="s">
        <v>32</v>
      </c>
      <c r="AH1" s="44" t="s">
        <v>33</v>
      </c>
      <c r="AI1" s="44" t="s">
        <v>34</v>
      </c>
      <c r="AJ1" s="44" t="s">
        <v>35</v>
      </c>
      <c r="AK1" s="45" t="s">
        <v>36</v>
      </c>
      <c r="AL1" s="44" t="s">
        <v>37</v>
      </c>
      <c r="AM1" s="44" t="s">
        <v>38</v>
      </c>
      <c r="AN1" s="44" t="s">
        <v>39</v>
      </c>
      <c r="AO1" s="44" t="s">
        <v>40</v>
      </c>
      <c r="AP1" s="44" t="s">
        <v>41</v>
      </c>
      <c r="AQ1" s="44" t="s">
        <v>42</v>
      </c>
      <c r="AR1" s="44" t="s">
        <v>43</v>
      </c>
      <c r="AS1" s="44" t="s">
        <v>44</v>
      </c>
      <c r="AT1" s="44" t="s">
        <v>45</v>
      </c>
      <c r="AU1" s="44" t="s">
        <v>46</v>
      </c>
      <c r="AV1" s="44" t="s">
        <v>47</v>
      </c>
      <c r="AW1" s="44" t="s">
        <v>48</v>
      </c>
      <c r="AX1" s="44" t="s">
        <v>49</v>
      </c>
      <c r="AY1" s="44" t="s">
        <v>50</v>
      </c>
      <c r="AZ1" s="44" t="s">
        <v>51</v>
      </c>
      <c r="BA1" s="44" t="s">
        <v>52</v>
      </c>
      <c r="BB1" s="44" t="s">
        <v>53</v>
      </c>
      <c r="BC1" s="44" t="s">
        <v>54</v>
      </c>
      <c r="BD1" s="44" t="s">
        <v>55</v>
      </c>
      <c r="BE1" s="44" t="s">
        <v>56</v>
      </c>
      <c r="BF1" s="44" t="s">
        <v>57</v>
      </c>
      <c r="BG1" s="44" t="s">
        <v>58</v>
      </c>
      <c r="BH1" s="44" t="s">
        <v>59</v>
      </c>
      <c r="BI1" s="44" t="s">
        <v>60</v>
      </c>
      <c r="BJ1" s="44" t="s">
        <v>61</v>
      </c>
      <c r="BK1" s="44" t="s">
        <v>62</v>
      </c>
      <c r="BL1" s="44" t="s">
        <v>63</v>
      </c>
      <c r="BM1" s="44" t="s">
        <v>64</v>
      </c>
      <c r="BN1" s="45" t="s">
        <v>65</v>
      </c>
      <c r="BO1" s="44" t="s">
        <v>66</v>
      </c>
      <c r="BP1" s="44" t="s">
        <v>67</v>
      </c>
      <c r="BQ1" s="44" t="s">
        <v>68</v>
      </c>
      <c r="BR1" s="44" t="s">
        <v>69</v>
      </c>
      <c r="BS1" s="44" t="s">
        <v>70</v>
      </c>
      <c r="BT1" s="44" t="s">
        <v>71</v>
      </c>
      <c r="BU1" s="44" t="s">
        <v>72</v>
      </c>
      <c r="BV1" s="44" t="s">
        <v>73</v>
      </c>
      <c r="BW1" s="44" t="s">
        <v>74</v>
      </c>
      <c r="BX1" s="44" t="s">
        <v>75</v>
      </c>
      <c r="BY1" s="44" t="s">
        <v>76</v>
      </c>
      <c r="BZ1" s="44" t="s">
        <v>77</v>
      </c>
      <c r="CA1" s="44" t="s">
        <v>78</v>
      </c>
      <c r="CB1" s="44" t="s">
        <v>79</v>
      </c>
      <c r="CC1" s="44" t="s">
        <v>80</v>
      </c>
      <c r="CD1" s="46" t="s">
        <v>81</v>
      </c>
    </row>
    <row r="2" spans="1:82" x14ac:dyDescent="0.3">
      <c r="A2" s="4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5"/>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5"/>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42">
        <v>7</v>
      </c>
    </row>
    <row r="3" spans="1:82" x14ac:dyDescent="0.3">
      <c r="A3" s="4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5"/>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5"/>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42">
        <v>8</v>
      </c>
    </row>
    <row r="4" spans="1:82" x14ac:dyDescent="0.3">
      <c r="A4" s="4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5"/>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5"/>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42">
        <v>8</v>
      </c>
    </row>
    <row r="5" spans="1:82" x14ac:dyDescent="0.3">
      <c r="A5" s="4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5"/>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5"/>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42">
        <v>8</v>
      </c>
    </row>
    <row r="6" spans="1:82" x14ac:dyDescent="0.3">
      <c r="A6" s="4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5"/>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5"/>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42">
        <v>9</v>
      </c>
    </row>
    <row r="7" spans="1:82" x14ac:dyDescent="0.3">
      <c r="A7" s="4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5"/>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5"/>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42">
        <v>8</v>
      </c>
    </row>
    <row r="8" spans="1:82" x14ac:dyDescent="0.3">
      <c r="A8" s="4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5"/>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5"/>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42">
        <v>2</v>
      </c>
    </row>
    <row r="9" spans="1:82" x14ac:dyDescent="0.3">
      <c r="A9" s="4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5"/>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5"/>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42">
        <v>1</v>
      </c>
    </row>
    <row r="10" spans="1:82" x14ac:dyDescent="0.3">
      <c r="A10" s="4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5"/>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5"/>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42">
        <v>8</v>
      </c>
    </row>
    <row r="11" spans="1:82" x14ac:dyDescent="0.3">
      <c r="A11" s="4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5"/>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5"/>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42">
        <v>8</v>
      </c>
    </row>
    <row r="12" spans="1:82" x14ac:dyDescent="0.3">
      <c r="A12" s="4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5"/>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5"/>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42">
        <v>8</v>
      </c>
    </row>
    <row r="13" spans="1:82" x14ac:dyDescent="0.3">
      <c r="A13" s="4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5"/>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5"/>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42">
        <v>8</v>
      </c>
    </row>
    <row r="14" spans="1:82" x14ac:dyDescent="0.3">
      <c r="A14" s="4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5"/>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5"/>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42">
        <v>9</v>
      </c>
    </row>
    <row r="15" spans="1:82" x14ac:dyDescent="0.3">
      <c r="A15" s="4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5"/>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5"/>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42">
        <v>8</v>
      </c>
    </row>
    <row r="16" spans="1:82" x14ac:dyDescent="0.3">
      <c r="A16" s="4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5"/>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5"/>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42">
        <v>8</v>
      </c>
    </row>
    <row r="17" spans="1:82" x14ac:dyDescent="0.3">
      <c r="A17" s="4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5"/>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5"/>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42">
        <v>8</v>
      </c>
    </row>
    <row r="18" spans="1:82" x14ac:dyDescent="0.3">
      <c r="A18" s="4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5"/>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5"/>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42">
        <v>8</v>
      </c>
    </row>
    <row r="19" spans="1:82" x14ac:dyDescent="0.3">
      <c r="A19" s="4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5"/>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5"/>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42">
        <v>6</v>
      </c>
    </row>
    <row r="20" spans="1:82" x14ac:dyDescent="0.3">
      <c r="A20" s="4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5"/>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5"/>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42">
        <v>8</v>
      </c>
    </row>
    <row r="21" spans="1:82" x14ac:dyDescent="0.3">
      <c r="A21" s="4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5"/>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5"/>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42">
        <v>9</v>
      </c>
    </row>
    <row r="22" spans="1:82" x14ac:dyDescent="0.3">
      <c r="A22" s="4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5"/>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5"/>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42">
        <v>9</v>
      </c>
    </row>
    <row r="23" spans="1:82" x14ac:dyDescent="0.3">
      <c r="A23" s="4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5"/>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5"/>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42">
        <v>8</v>
      </c>
    </row>
    <row r="24" spans="1:82" x14ac:dyDescent="0.3">
      <c r="A24" s="4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5"/>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5"/>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42">
        <v>8</v>
      </c>
    </row>
    <row r="25" spans="1:82" x14ac:dyDescent="0.3">
      <c r="A25" s="4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5"/>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5"/>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42">
        <v>8</v>
      </c>
    </row>
    <row r="26" spans="1:82" x14ac:dyDescent="0.3">
      <c r="A26" s="4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5"/>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5"/>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42">
        <v>9</v>
      </c>
    </row>
    <row r="27" spans="1:82" x14ac:dyDescent="0.3">
      <c r="A27" s="4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5"/>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5"/>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42">
        <v>9</v>
      </c>
    </row>
    <row r="28" spans="1:82" x14ac:dyDescent="0.3">
      <c r="A28" s="4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5"/>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5"/>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42">
        <v>10</v>
      </c>
    </row>
    <row r="29" spans="1:82" x14ac:dyDescent="0.3">
      <c r="A29" s="4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5"/>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5"/>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42">
        <v>7</v>
      </c>
    </row>
    <row r="30" spans="1:82" x14ac:dyDescent="0.3">
      <c r="A30" s="4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5"/>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5"/>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42">
        <v>7</v>
      </c>
    </row>
    <row r="31" spans="1:82" x14ac:dyDescent="0.3">
      <c r="A31" s="4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5"/>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5"/>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42">
        <v>7</v>
      </c>
    </row>
    <row r="32" spans="1:82" x14ac:dyDescent="0.3">
      <c r="A32" s="4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5"/>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5"/>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42">
        <v>7</v>
      </c>
    </row>
    <row r="33" spans="1:82" x14ac:dyDescent="0.3">
      <c r="A33" s="4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5"/>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5"/>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42">
        <v>8</v>
      </c>
    </row>
    <row r="34" spans="1:82" x14ac:dyDescent="0.3">
      <c r="A34" s="4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5"/>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5"/>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42">
        <v>9</v>
      </c>
    </row>
    <row r="35" spans="1:82" x14ac:dyDescent="0.3">
      <c r="A35" s="4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5"/>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5"/>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42">
        <v>10</v>
      </c>
    </row>
    <row r="36" spans="1:82" x14ac:dyDescent="0.3">
      <c r="A36" s="4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5"/>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5"/>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42">
        <v>9</v>
      </c>
    </row>
    <row r="37" spans="1:82" x14ac:dyDescent="0.3">
      <c r="A37" s="4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5"/>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5"/>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42">
        <v>9</v>
      </c>
    </row>
    <row r="38" spans="1:82" x14ac:dyDescent="0.3">
      <c r="A38" s="4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5"/>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5"/>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42">
        <v>9</v>
      </c>
    </row>
    <row r="39" spans="1:82" x14ac:dyDescent="0.3">
      <c r="A39" s="4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794</v>
      </c>
      <c r="Y39" s="1" t="s">
        <v>522</v>
      </c>
      <c r="Z39" s="1" t="s">
        <v>93</v>
      </c>
      <c r="AA39" s="1" t="s">
        <v>93</v>
      </c>
      <c r="AB39" s="1" t="s">
        <v>93</v>
      </c>
      <c r="AC39" s="1" t="s">
        <v>94</v>
      </c>
      <c r="AD39" s="1" t="s">
        <v>93</v>
      </c>
      <c r="AE39" s="1" t="s">
        <v>94</v>
      </c>
      <c r="AF39" s="1" t="s">
        <v>93</v>
      </c>
      <c r="AG39" s="1" t="s">
        <v>94</v>
      </c>
      <c r="AH39" s="1" t="s">
        <v>93</v>
      </c>
      <c r="AI39" s="1" t="s">
        <v>523</v>
      </c>
      <c r="AJ39" s="1" t="s">
        <v>116</v>
      </c>
      <c r="AK39" s="5"/>
      <c r="AL39" s="1" t="s">
        <v>358</v>
      </c>
      <c r="AM39" s="1" t="s">
        <v>118</v>
      </c>
      <c r="AN39" s="1" t="s">
        <v>93</v>
      </c>
      <c r="AO39" s="1" t="s">
        <v>93</v>
      </c>
      <c r="AP39" s="1" t="s">
        <v>93</v>
      </c>
      <c r="AQ39" s="1" t="s">
        <v>94</v>
      </c>
      <c r="AR39" s="1" t="s">
        <v>99</v>
      </c>
      <c r="AS39" s="1" t="s">
        <v>94</v>
      </c>
      <c r="AT39" s="1" t="s">
        <v>94</v>
      </c>
      <c r="AU39" s="1" t="s">
        <v>524</v>
      </c>
      <c r="AV39" s="1" t="s">
        <v>94</v>
      </c>
      <c r="AW39" s="1" t="s">
        <v>525</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526</v>
      </c>
      <c r="BL39" s="1" t="s">
        <v>527</v>
      </c>
      <c r="BM39" s="1" t="s">
        <v>104</v>
      </c>
      <c r="BN39" s="5"/>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42">
        <v>5</v>
      </c>
    </row>
    <row r="40" spans="1:82" x14ac:dyDescent="0.3">
      <c r="A40" s="41">
        <v>11095498</v>
      </c>
      <c r="B40" s="1" t="s">
        <v>528</v>
      </c>
      <c r="C40" s="1">
        <v>71</v>
      </c>
      <c r="D40" s="1">
        <v>89</v>
      </c>
      <c r="E40" s="1">
        <v>78</v>
      </c>
      <c r="F40" s="1">
        <v>60</v>
      </c>
      <c r="G40" s="1">
        <v>50</v>
      </c>
      <c r="H40" s="1">
        <v>75</v>
      </c>
      <c r="I40" s="1">
        <v>67</v>
      </c>
      <c r="J40" s="1">
        <v>63</v>
      </c>
      <c r="K40" s="1">
        <v>100</v>
      </c>
      <c r="L40" s="1" t="s">
        <v>259</v>
      </c>
      <c r="M40" s="1" t="s">
        <v>260</v>
      </c>
      <c r="N40" s="1" t="s">
        <v>169</v>
      </c>
      <c r="O40" s="1" t="s">
        <v>86</v>
      </c>
      <c r="P40" s="1" t="s">
        <v>529</v>
      </c>
      <c r="Q40" s="1" t="s">
        <v>530</v>
      </c>
      <c r="R40" s="1">
        <v>1680</v>
      </c>
      <c r="S40" s="1">
        <v>2</v>
      </c>
      <c r="T40" s="1">
        <v>1</v>
      </c>
      <c r="U40" s="1">
        <v>56</v>
      </c>
      <c r="V40" s="1" t="s">
        <v>89</v>
      </c>
      <c r="W40" s="1" t="s">
        <v>531</v>
      </c>
      <c r="X40" s="1" t="s">
        <v>532</v>
      </c>
      <c r="Y40" s="1" t="s">
        <v>533</v>
      </c>
      <c r="Z40" s="1" t="s">
        <v>93</v>
      </c>
      <c r="AA40" s="1" t="s">
        <v>93</v>
      </c>
      <c r="AB40" s="1" t="s">
        <v>93</v>
      </c>
      <c r="AC40" s="1" t="s">
        <v>94</v>
      </c>
      <c r="AD40" s="1" t="s">
        <v>93</v>
      </c>
      <c r="AE40" s="1" t="s">
        <v>94</v>
      </c>
      <c r="AF40" s="1" t="s">
        <v>93</v>
      </c>
      <c r="AG40" s="1" t="s">
        <v>93</v>
      </c>
      <c r="AH40" s="1" t="s">
        <v>93</v>
      </c>
      <c r="AI40" s="1" t="s">
        <v>534</v>
      </c>
      <c r="AJ40" s="1" t="s">
        <v>96</v>
      </c>
      <c r="AK40" s="5"/>
      <c r="AL40" s="1" t="s">
        <v>202</v>
      </c>
      <c r="AM40" s="1" t="s">
        <v>118</v>
      </c>
      <c r="AN40" s="1" t="s">
        <v>93</v>
      </c>
      <c r="AO40" s="1" t="s">
        <v>93</v>
      </c>
      <c r="AP40" s="1" t="s">
        <v>93</v>
      </c>
      <c r="AQ40" s="1" t="s">
        <v>93</v>
      </c>
      <c r="AR40" s="1" t="s">
        <v>99</v>
      </c>
      <c r="AS40" s="1" t="s">
        <v>93</v>
      </c>
      <c r="AT40" s="1" t="s">
        <v>93</v>
      </c>
      <c r="AU40" s="1" t="s">
        <v>535</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536</v>
      </c>
      <c r="BL40" s="1" t="s">
        <v>537</v>
      </c>
      <c r="BM40" s="1" t="s">
        <v>104</v>
      </c>
      <c r="BN40" s="5"/>
      <c r="BO40" s="1" t="s">
        <v>93</v>
      </c>
      <c r="BP40" s="1" t="s">
        <v>93</v>
      </c>
      <c r="BQ40" s="1" t="s">
        <v>94</v>
      </c>
      <c r="BR40" s="1" t="s">
        <v>538</v>
      </c>
      <c r="BS40" s="1"/>
      <c r="BT40" s="1" t="s">
        <v>93</v>
      </c>
      <c r="BU40" s="1" t="s">
        <v>93</v>
      </c>
      <c r="BV40" s="1" t="s">
        <v>93</v>
      </c>
      <c r="BW40" s="1" t="s">
        <v>93</v>
      </c>
      <c r="BX40" s="1" t="s">
        <v>94</v>
      </c>
      <c r="BY40" s="1" t="s">
        <v>94</v>
      </c>
      <c r="BZ40" s="1" t="s">
        <v>94</v>
      </c>
      <c r="CA40" s="1" t="s">
        <v>94</v>
      </c>
      <c r="CB40" s="1">
        <v>10</v>
      </c>
      <c r="CC40" s="1" t="s">
        <v>93</v>
      </c>
      <c r="CD40" s="42">
        <v>10</v>
      </c>
    </row>
    <row r="41" spans="1:82" x14ac:dyDescent="0.3">
      <c r="A41" s="41">
        <v>11095574</v>
      </c>
      <c r="B41" s="1" t="s">
        <v>106</v>
      </c>
      <c r="C41" s="1">
        <v>100</v>
      </c>
      <c r="D41" s="1">
        <v>100</v>
      </c>
      <c r="E41" s="1">
        <v>100</v>
      </c>
      <c r="F41" s="1">
        <v>100</v>
      </c>
      <c r="G41" s="1">
        <v>100</v>
      </c>
      <c r="H41" s="1">
        <v>100</v>
      </c>
      <c r="I41" s="1">
        <v>100</v>
      </c>
      <c r="J41" s="1">
        <v>100</v>
      </c>
      <c r="K41" s="1">
        <v>100</v>
      </c>
      <c r="L41" s="1" t="s">
        <v>539</v>
      </c>
      <c r="M41" s="1" t="s">
        <v>489</v>
      </c>
      <c r="N41" s="1" t="s">
        <v>85</v>
      </c>
      <c r="O41" s="1" t="s">
        <v>86</v>
      </c>
      <c r="P41" s="1" t="s">
        <v>540</v>
      </c>
      <c r="Q41" s="1" t="s">
        <v>541</v>
      </c>
      <c r="R41" s="1">
        <v>1320</v>
      </c>
      <c r="S41" s="1">
        <v>1</v>
      </c>
      <c r="T41" s="1">
        <v>1</v>
      </c>
      <c r="U41" s="1">
        <v>39</v>
      </c>
      <c r="V41" s="1" t="s">
        <v>172</v>
      </c>
      <c r="W41" s="1" t="s">
        <v>542</v>
      </c>
      <c r="X41" s="1" t="s">
        <v>543</v>
      </c>
      <c r="Y41" s="1" t="s">
        <v>544</v>
      </c>
      <c r="Z41" s="1" t="s">
        <v>93</v>
      </c>
      <c r="AA41" s="1" t="s">
        <v>93</v>
      </c>
      <c r="AB41" s="1" t="s">
        <v>93</v>
      </c>
      <c r="AC41" s="1" t="s">
        <v>93</v>
      </c>
      <c r="AD41" s="1" t="s">
        <v>93</v>
      </c>
      <c r="AE41" s="1" t="s">
        <v>94</v>
      </c>
      <c r="AF41" s="1" t="s">
        <v>93</v>
      </c>
      <c r="AG41" s="1" t="s">
        <v>93</v>
      </c>
      <c r="AH41" s="1" t="s">
        <v>93</v>
      </c>
      <c r="AI41" s="1" t="s">
        <v>545</v>
      </c>
      <c r="AJ41" s="1" t="s">
        <v>116</v>
      </c>
      <c r="AK41" s="5"/>
      <c r="AL41" s="1" t="s">
        <v>117</v>
      </c>
      <c r="AM41" s="1" t="s">
        <v>118</v>
      </c>
      <c r="AN41" s="1" t="s">
        <v>93</v>
      </c>
      <c r="AO41" s="1" t="s">
        <v>93</v>
      </c>
      <c r="AP41" s="1" t="s">
        <v>93</v>
      </c>
      <c r="AQ41" s="1" t="s">
        <v>93</v>
      </c>
      <c r="AR41" s="1" t="s">
        <v>93</v>
      </c>
      <c r="AS41" s="1" t="s">
        <v>93</v>
      </c>
      <c r="AT41" s="1" t="s">
        <v>93</v>
      </c>
      <c r="AU41" s="1" t="s">
        <v>546</v>
      </c>
      <c r="AV41" s="1" t="s">
        <v>93</v>
      </c>
      <c r="AW41" s="1" t="s">
        <v>547</v>
      </c>
      <c r="AX41" s="1" t="s">
        <v>93</v>
      </c>
      <c r="AY41" s="1" t="s">
        <v>548</v>
      </c>
      <c r="AZ41" s="1" t="s">
        <v>93</v>
      </c>
      <c r="BA41" s="1" t="s">
        <v>93</v>
      </c>
      <c r="BB41" s="1" t="s">
        <v>93</v>
      </c>
      <c r="BC41" s="1" t="s">
        <v>93</v>
      </c>
      <c r="BD41" s="1" t="s">
        <v>93</v>
      </c>
      <c r="BE41" s="1" t="s">
        <v>93</v>
      </c>
      <c r="BF41" s="1" t="s">
        <v>93</v>
      </c>
      <c r="BG41" s="1" t="s">
        <v>93</v>
      </c>
      <c r="BH41" s="1" t="s">
        <v>93</v>
      </c>
      <c r="BI41" s="1" t="s">
        <v>93</v>
      </c>
      <c r="BJ41" s="1" t="s">
        <v>93</v>
      </c>
      <c r="BK41" s="1" t="s">
        <v>549</v>
      </c>
      <c r="BL41" s="1" t="s">
        <v>550</v>
      </c>
      <c r="BM41" s="1" t="s">
        <v>138</v>
      </c>
      <c r="BN41" s="5"/>
      <c r="BO41" s="1" t="s">
        <v>93</v>
      </c>
      <c r="BP41" s="1" t="s">
        <v>93</v>
      </c>
      <c r="BQ41" s="1" t="s">
        <v>93</v>
      </c>
      <c r="BR41" s="1" t="s">
        <v>551</v>
      </c>
      <c r="BS41" s="1"/>
      <c r="BT41" s="1" t="s">
        <v>93</v>
      </c>
      <c r="BU41" s="1" t="s">
        <v>93</v>
      </c>
      <c r="BV41" s="1" t="s">
        <v>93</v>
      </c>
      <c r="BW41" s="1" t="s">
        <v>93</v>
      </c>
      <c r="BX41" s="1" t="s">
        <v>94</v>
      </c>
      <c r="BY41" s="1" t="s">
        <v>93</v>
      </c>
      <c r="BZ41" s="1" t="s">
        <v>93</v>
      </c>
      <c r="CA41" s="1" t="s">
        <v>93</v>
      </c>
      <c r="CB41" s="1">
        <v>9</v>
      </c>
      <c r="CC41" s="1" t="s">
        <v>93</v>
      </c>
      <c r="CD41" s="42">
        <v>9</v>
      </c>
    </row>
    <row r="42" spans="1:82" x14ac:dyDescent="0.3">
      <c r="A42" s="41">
        <v>11095575</v>
      </c>
      <c r="B42" s="1" t="s">
        <v>195</v>
      </c>
      <c r="C42" s="1">
        <v>94</v>
      </c>
      <c r="D42" s="1">
        <v>89</v>
      </c>
      <c r="E42" s="1">
        <v>90</v>
      </c>
      <c r="F42" s="1">
        <v>100</v>
      </c>
      <c r="G42" s="1">
        <v>100</v>
      </c>
      <c r="H42" s="1">
        <v>100</v>
      </c>
      <c r="I42" s="1">
        <v>100</v>
      </c>
      <c r="J42" s="1">
        <v>88</v>
      </c>
      <c r="K42" s="1">
        <v>100</v>
      </c>
      <c r="L42" s="1" t="s">
        <v>539</v>
      </c>
      <c r="M42" s="1" t="s">
        <v>489</v>
      </c>
      <c r="N42" s="1" t="s">
        <v>85</v>
      </c>
      <c r="O42" s="1" t="s">
        <v>86</v>
      </c>
      <c r="P42" s="1" t="s">
        <v>225</v>
      </c>
      <c r="Q42" s="1" t="s">
        <v>552</v>
      </c>
      <c r="R42" s="1">
        <v>1440</v>
      </c>
      <c r="S42" s="1">
        <v>2</v>
      </c>
      <c r="T42" s="1">
        <v>1</v>
      </c>
      <c r="U42" s="1">
        <v>39</v>
      </c>
      <c r="V42" s="1" t="s">
        <v>172</v>
      </c>
      <c r="W42" s="1" t="s">
        <v>553</v>
      </c>
      <c r="X42" s="1" t="s">
        <v>554</v>
      </c>
      <c r="Y42" s="1" t="s">
        <v>555</v>
      </c>
      <c r="Z42" s="1" t="s">
        <v>93</v>
      </c>
      <c r="AA42" s="1" t="s">
        <v>93</v>
      </c>
      <c r="AB42" s="1" t="s">
        <v>93</v>
      </c>
      <c r="AC42" s="1" t="s">
        <v>94</v>
      </c>
      <c r="AD42" s="1" t="s">
        <v>93</v>
      </c>
      <c r="AE42" s="1" t="s">
        <v>94</v>
      </c>
      <c r="AF42" s="1" t="s">
        <v>93</v>
      </c>
      <c r="AG42" s="1" t="s">
        <v>93</v>
      </c>
      <c r="AH42" s="1" t="s">
        <v>93</v>
      </c>
      <c r="AI42" s="1" t="s">
        <v>556</v>
      </c>
      <c r="AJ42" s="1" t="s">
        <v>116</v>
      </c>
      <c r="AK42" s="5"/>
      <c r="AL42" s="1" t="s">
        <v>117</v>
      </c>
      <c r="AM42" s="1" t="s">
        <v>118</v>
      </c>
      <c r="AN42" s="1" t="s">
        <v>93</v>
      </c>
      <c r="AO42" s="1" t="s">
        <v>93</v>
      </c>
      <c r="AP42" s="1" t="s">
        <v>93</v>
      </c>
      <c r="AQ42" s="1" t="s">
        <v>93</v>
      </c>
      <c r="AR42" s="1" t="s">
        <v>94</v>
      </c>
      <c r="AS42" s="1" t="s">
        <v>93</v>
      </c>
      <c r="AT42" s="1" t="s">
        <v>93</v>
      </c>
      <c r="AU42" s="1" t="s">
        <v>557</v>
      </c>
      <c r="AV42" s="1" t="s">
        <v>93</v>
      </c>
      <c r="AW42" s="1" t="s">
        <v>558</v>
      </c>
      <c r="AX42" s="1" t="s">
        <v>93</v>
      </c>
      <c r="AY42" s="1" t="s">
        <v>559</v>
      </c>
      <c r="AZ42" s="1" t="s">
        <v>93</v>
      </c>
      <c r="BA42" s="1" t="s">
        <v>93</v>
      </c>
      <c r="BB42" s="1" t="s">
        <v>93</v>
      </c>
      <c r="BC42" s="1" t="s">
        <v>93</v>
      </c>
      <c r="BD42" s="1" t="s">
        <v>93</v>
      </c>
      <c r="BE42" s="1" t="s">
        <v>93</v>
      </c>
      <c r="BF42" s="1" t="s">
        <v>93</v>
      </c>
      <c r="BG42" s="1" t="s">
        <v>93</v>
      </c>
      <c r="BH42" s="1" t="s">
        <v>93</v>
      </c>
      <c r="BI42" s="1" t="s">
        <v>93</v>
      </c>
      <c r="BJ42" s="1" t="s">
        <v>93</v>
      </c>
      <c r="BK42" s="1" t="s">
        <v>560</v>
      </c>
      <c r="BL42" s="1" t="s">
        <v>561</v>
      </c>
      <c r="BM42" s="1" t="s">
        <v>138</v>
      </c>
      <c r="BN42" s="5"/>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42">
        <v>8</v>
      </c>
    </row>
    <row r="43" spans="1:82" x14ac:dyDescent="0.3">
      <c r="A43" s="41">
        <v>11095640</v>
      </c>
      <c r="B43" s="1" t="s">
        <v>562</v>
      </c>
      <c r="C43" s="1">
        <v>52</v>
      </c>
      <c r="D43" s="1">
        <v>78</v>
      </c>
      <c r="E43" s="1">
        <v>33</v>
      </c>
      <c r="F43" s="1">
        <v>40</v>
      </c>
      <c r="G43" s="1">
        <v>50</v>
      </c>
      <c r="H43" s="1">
        <v>25</v>
      </c>
      <c r="I43" s="1">
        <v>100</v>
      </c>
      <c r="J43" s="1">
        <v>57</v>
      </c>
      <c r="K43" s="1">
        <v>100</v>
      </c>
      <c r="L43" s="1" t="s">
        <v>167</v>
      </c>
      <c r="M43" s="1" t="s">
        <v>168</v>
      </c>
      <c r="N43" s="1" t="s">
        <v>169</v>
      </c>
      <c r="O43" s="1" t="s">
        <v>86</v>
      </c>
      <c r="P43" s="1" t="s">
        <v>563</v>
      </c>
      <c r="Q43" s="1" t="s">
        <v>564</v>
      </c>
      <c r="R43" s="1">
        <v>1500</v>
      </c>
      <c r="S43" s="1">
        <v>1</v>
      </c>
      <c r="T43" s="1">
        <v>1</v>
      </c>
      <c r="U43" s="1">
        <v>27</v>
      </c>
      <c r="V43" s="1" t="s">
        <v>89</v>
      </c>
      <c r="W43" s="1" t="s">
        <v>565</v>
      </c>
      <c r="X43" s="1" t="s">
        <v>566</v>
      </c>
      <c r="Y43" s="1" t="s">
        <v>567</v>
      </c>
      <c r="Z43" s="1" t="s">
        <v>93</v>
      </c>
      <c r="AA43" s="1" t="s">
        <v>93</v>
      </c>
      <c r="AB43" s="1" t="s">
        <v>93</v>
      </c>
      <c r="AC43" s="1" t="s">
        <v>94</v>
      </c>
      <c r="AD43" s="1" t="s">
        <v>93</v>
      </c>
      <c r="AE43" s="1" t="s">
        <v>94</v>
      </c>
      <c r="AF43" s="1" t="s">
        <v>93</v>
      </c>
      <c r="AG43" s="1" t="s">
        <v>93</v>
      </c>
      <c r="AH43" s="1" t="s">
        <v>94</v>
      </c>
      <c r="AI43" s="1" t="s">
        <v>568</v>
      </c>
      <c r="AJ43" s="1" t="s">
        <v>116</v>
      </c>
      <c r="AK43" s="5"/>
      <c r="AL43" s="1" t="s">
        <v>426</v>
      </c>
      <c r="AM43" s="1" t="s">
        <v>98</v>
      </c>
      <c r="AN43" s="1" t="s">
        <v>93</v>
      </c>
      <c r="AO43" s="1" t="s">
        <v>93</v>
      </c>
      <c r="AP43" s="1" t="s">
        <v>93</v>
      </c>
      <c r="AQ43" s="1" t="s">
        <v>94</v>
      </c>
      <c r="AR43" s="1" t="s">
        <v>99</v>
      </c>
      <c r="AS43" s="1" t="s">
        <v>94</v>
      </c>
      <c r="AT43" s="1" t="s">
        <v>93</v>
      </c>
      <c r="AU43" s="1" t="s">
        <v>569</v>
      </c>
      <c r="AV43" s="1" t="s">
        <v>93</v>
      </c>
      <c r="AW43" s="1" t="s">
        <v>570</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571</v>
      </c>
      <c r="BL43" s="1" t="s">
        <v>572</v>
      </c>
      <c r="BM43" s="1" t="s">
        <v>138</v>
      </c>
      <c r="BN43" s="5"/>
      <c r="BO43" s="1" t="s">
        <v>93</v>
      </c>
      <c r="BP43" s="1" t="s">
        <v>93</v>
      </c>
      <c r="BQ43" s="1" t="s">
        <v>93</v>
      </c>
      <c r="BR43" s="1" t="s">
        <v>573</v>
      </c>
      <c r="BS43" s="1"/>
      <c r="BT43" s="1" t="s">
        <v>93</v>
      </c>
      <c r="BU43" s="1" t="s">
        <v>93</v>
      </c>
      <c r="BV43" s="1" t="s">
        <v>94</v>
      </c>
      <c r="BW43" s="1" t="s">
        <v>94</v>
      </c>
      <c r="BX43" s="1" t="s">
        <v>94</v>
      </c>
      <c r="BY43" s="1" t="s">
        <v>99</v>
      </c>
      <c r="BZ43" s="1" t="s">
        <v>93</v>
      </c>
      <c r="CA43" s="1" t="s">
        <v>94</v>
      </c>
      <c r="CB43" s="1">
        <v>6</v>
      </c>
      <c r="CC43" s="1" t="s">
        <v>93</v>
      </c>
      <c r="CD43" s="42">
        <v>6</v>
      </c>
    </row>
    <row r="44" spans="1:82" x14ac:dyDescent="0.3">
      <c r="A44" s="4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574</v>
      </c>
      <c r="Q44" s="1" t="s">
        <v>575</v>
      </c>
      <c r="R44" s="1">
        <v>1380</v>
      </c>
      <c r="S44" s="1">
        <v>2</v>
      </c>
      <c r="T44" s="1">
        <v>1</v>
      </c>
      <c r="U44" s="1">
        <v>27</v>
      </c>
      <c r="V44" s="1" t="s">
        <v>172</v>
      </c>
      <c r="W44" s="1" t="s">
        <v>576</v>
      </c>
      <c r="X44" s="1" t="s">
        <v>577</v>
      </c>
      <c r="Y44" s="1" t="s">
        <v>578</v>
      </c>
      <c r="Z44" s="1" t="s">
        <v>93</v>
      </c>
      <c r="AA44" s="1" t="s">
        <v>93</v>
      </c>
      <c r="AB44" s="1" t="s">
        <v>93</v>
      </c>
      <c r="AC44" s="1" t="s">
        <v>93</v>
      </c>
      <c r="AD44" s="1" t="s">
        <v>93</v>
      </c>
      <c r="AE44" s="1" t="s">
        <v>94</v>
      </c>
      <c r="AF44" s="1" t="s">
        <v>93</v>
      </c>
      <c r="AG44" s="1" t="s">
        <v>93</v>
      </c>
      <c r="AH44" s="1" t="s">
        <v>93</v>
      </c>
      <c r="AI44" s="1" t="s">
        <v>579</v>
      </c>
      <c r="AJ44" s="1" t="s">
        <v>116</v>
      </c>
      <c r="AK44" s="5"/>
      <c r="AL44" s="1" t="s">
        <v>117</v>
      </c>
      <c r="AM44" s="1" t="s">
        <v>118</v>
      </c>
      <c r="AN44" s="1" t="s">
        <v>93</v>
      </c>
      <c r="AO44" s="1" t="s">
        <v>93</v>
      </c>
      <c r="AP44" s="1" t="s">
        <v>93</v>
      </c>
      <c r="AQ44" s="1" t="s">
        <v>94</v>
      </c>
      <c r="AR44" s="1" t="s">
        <v>94</v>
      </c>
      <c r="AS44" s="1" t="s">
        <v>94</v>
      </c>
      <c r="AT44" s="1" t="s">
        <v>94</v>
      </c>
      <c r="AU44" s="1" t="s">
        <v>580</v>
      </c>
      <c r="AV44" s="1" t="s">
        <v>94</v>
      </c>
      <c r="AW44" s="1" t="s">
        <v>581</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582</v>
      </c>
      <c r="BL44" s="1" t="s">
        <v>583</v>
      </c>
      <c r="BM44" s="1" t="s">
        <v>138</v>
      </c>
      <c r="BN44" s="5"/>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42">
        <v>5</v>
      </c>
    </row>
    <row r="45" spans="1:82" x14ac:dyDescent="0.3">
      <c r="A45" s="41">
        <v>11095745</v>
      </c>
      <c r="B45" s="1" t="s">
        <v>153</v>
      </c>
      <c r="C45" s="1">
        <v>94</v>
      </c>
      <c r="D45" s="1">
        <v>100</v>
      </c>
      <c r="E45" s="1">
        <v>100</v>
      </c>
      <c r="F45" s="1">
        <v>100</v>
      </c>
      <c r="G45" s="1">
        <v>100</v>
      </c>
      <c r="H45" s="1">
        <v>100</v>
      </c>
      <c r="I45" s="1">
        <v>100</v>
      </c>
      <c r="J45" s="1">
        <v>63</v>
      </c>
      <c r="K45" s="1">
        <v>100</v>
      </c>
      <c r="L45" s="1" t="s">
        <v>584</v>
      </c>
      <c r="M45" s="1" t="s">
        <v>585</v>
      </c>
      <c r="N45" s="1" t="s">
        <v>433</v>
      </c>
      <c r="O45" s="1" t="s">
        <v>86</v>
      </c>
      <c r="P45" s="1" t="s">
        <v>586</v>
      </c>
      <c r="Q45" s="1" t="s">
        <v>587</v>
      </c>
      <c r="R45" s="1">
        <v>3060</v>
      </c>
      <c r="S45" s="1">
        <v>2</v>
      </c>
      <c r="T45" s="1">
        <v>2</v>
      </c>
      <c r="U45" s="1">
        <v>37</v>
      </c>
      <c r="V45" s="1" t="s">
        <v>89</v>
      </c>
      <c r="W45" s="1" t="s">
        <v>588</v>
      </c>
      <c r="X45" s="1" t="s">
        <v>589</v>
      </c>
      <c r="Y45" s="1" t="s">
        <v>590</v>
      </c>
      <c r="Z45" s="1" t="s">
        <v>93</v>
      </c>
      <c r="AA45" s="1" t="s">
        <v>93</v>
      </c>
      <c r="AB45" s="1" t="s">
        <v>93</v>
      </c>
      <c r="AC45" s="1" t="s">
        <v>93</v>
      </c>
      <c r="AD45" s="1" t="s">
        <v>93</v>
      </c>
      <c r="AE45" s="1" t="s">
        <v>94</v>
      </c>
      <c r="AF45" s="1" t="s">
        <v>93</v>
      </c>
      <c r="AG45" s="1" t="s">
        <v>93</v>
      </c>
      <c r="AH45" s="1" t="s">
        <v>93</v>
      </c>
      <c r="AI45" s="1" t="s">
        <v>591</v>
      </c>
      <c r="AJ45" s="1" t="s">
        <v>116</v>
      </c>
      <c r="AK45" s="5"/>
      <c r="AL45" s="1" t="s">
        <v>117</v>
      </c>
      <c r="AM45" s="1" t="s">
        <v>118</v>
      </c>
      <c r="AN45" s="1" t="s">
        <v>93</v>
      </c>
      <c r="AO45" s="1" t="s">
        <v>93</v>
      </c>
      <c r="AP45" s="1" t="s">
        <v>93</v>
      </c>
      <c r="AQ45" s="1" t="s">
        <v>93</v>
      </c>
      <c r="AR45" s="1" t="s">
        <v>99</v>
      </c>
      <c r="AS45" s="1" t="s">
        <v>93</v>
      </c>
      <c r="AT45" s="1" t="s">
        <v>93</v>
      </c>
      <c r="AU45" s="1" t="s">
        <v>592</v>
      </c>
      <c r="AV45" s="1" t="s">
        <v>93</v>
      </c>
      <c r="AW45" s="1" t="s">
        <v>593</v>
      </c>
      <c r="AX45" s="1" t="s">
        <v>93</v>
      </c>
      <c r="AY45" s="1" t="s">
        <v>594</v>
      </c>
      <c r="AZ45" s="1" t="s">
        <v>93</v>
      </c>
      <c r="BA45" s="1" t="s">
        <v>93</v>
      </c>
      <c r="BB45" s="1" t="s">
        <v>93</v>
      </c>
      <c r="BC45" s="1" t="s">
        <v>93</v>
      </c>
      <c r="BD45" s="1" t="s">
        <v>93</v>
      </c>
      <c r="BE45" s="1" t="s">
        <v>93</v>
      </c>
      <c r="BF45" s="1" t="s">
        <v>93</v>
      </c>
      <c r="BG45" s="1" t="s">
        <v>93</v>
      </c>
      <c r="BH45" s="1" t="s">
        <v>93</v>
      </c>
      <c r="BI45" s="1" t="s">
        <v>93</v>
      </c>
      <c r="BJ45" s="1" t="s">
        <v>93</v>
      </c>
      <c r="BK45" s="1" t="s">
        <v>595</v>
      </c>
      <c r="BL45" s="1" t="s">
        <v>596</v>
      </c>
      <c r="BM45" s="1" t="s">
        <v>138</v>
      </c>
      <c r="BN45" s="5"/>
      <c r="BO45" s="1" t="s">
        <v>93</v>
      </c>
      <c r="BP45" s="1" t="s">
        <v>93</v>
      </c>
      <c r="BQ45" s="1" t="s">
        <v>93</v>
      </c>
      <c r="BR45" s="1" t="s">
        <v>597</v>
      </c>
      <c r="BS45" s="1"/>
      <c r="BT45" s="1" t="s">
        <v>93</v>
      </c>
      <c r="BU45" s="1" t="s">
        <v>93</v>
      </c>
      <c r="BV45" s="1" t="s">
        <v>94</v>
      </c>
      <c r="BW45" s="1" t="s">
        <v>93</v>
      </c>
      <c r="BX45" s="1" t="s">
        <v>93</v>
      </c>
      <c r="BY45" s="1" t="s">
        <v>94</v>
      </c>
      <c r="BZ45" s="1" t="s">
        <v>93</v>
      </c>
      <c r="CA45" s="1" t="s">
        <v>93</v>
      </c>
      <c r="CB45" s="1">
        <v>9</v>
      </c>
      <c r="CC45" s="1" t="s">
        <v>93</v>
      </c>
      <c r="CD45" s="42">
        <v>9</v>
      </c>
    </row>
    <row r="46" spans="1:82" x14ac:dyDescent="0.3">
      <c r="A46" s="41">
        <v>11095940</v>
      </c>
      <c r="B46" s="1" t="s">
        <v>598</v>
      </c>
      <c r="C46" s="1">
        <v>86</v>
      </c>
      <c r="D46" s="1">
        <v>100</v>
      </c>
      <c r="E46" s="1">
        <v>100</v>
      </c>
      <c r="F46" s="1">
        <v>100</v>
      </c>
      <c r="G46" s="1">
        <v>67</v>
      </c>
      <c r="H46" s="1">
        <v>63</v>
      </c>
      <c r="I46" s="1">
        <v>100</v>
      </c>
      <c r="J46" s="1">
        <v>75</v>
      </c>
      <c r="K46" s="1">
        <v>100</v>
      </c>
      <c r="L46" s="1" t="s">
        <v>599</v>
      </c>
      <c r="M46" s="1" t="s">
        <v>108</v>
      </c>
      <c r="N46" s="1" t="s">
        <v>109</v>
      </c>
      <c r="O46" s="1" t="s">
        <v>86</v>
      </c>
      <c r="P46" s="1" t="s">
        <v>600</v>
      </c>
      <c r="Q46" s="1" t="s">
        <v>601</v>
      </c>
      <c r="R46" s="1">
        <v>1440</v>
      </c>
      <c r="S46" s="1">
        <v>2</v>
      </c>
      <c r="T46" s="1">
        <v>1</v>
      </c>
      <c r="U46" s="1">
        <v>35</v>
      </c>
      <c r="V46" s="1" t="s">
        <v>89</v>
      </c>
      <c r="W46" s="1" t="s">
        <v>602</v>
      </c>
      <c r="X46" s="1" t="s">
        <v>603</v>
      </c>
      <c r="Y46" s="1" t="s">
        <v>604</v>
      </c>
      <c r="Z46" s="1" t="s">
        <v>93</v>
      </c>
      <c r="AA46" s="1" t="s">
        <v>93</v>
      </c>
      <c r="AB46" s="1" t="s">
        <v>93</v>
      </c>
      <c r="AC46" s="1" t="s">
        <v>93</v>
      </c>
      <c r="AD46" s="1" t="s">
        <v>93</v>
      </c>
      <c r="AE46" s="1" t="s">
        <v>94</v>
      </c>
      <c r="AF46" s="1" t="s">
        <v>93</v>
      </c>
      <c r="AG46" s="1" t="s">
        <v>93</v>
      </c>
      <c r="AH46" s="1" t="s">
        <v>93</v>
      </c>
      <c r="AI46" s="1" t="s">
        <v>605</v>
      </c>
      <c r="AJ46" s="1" t="s">
        <v>116</v>
      </c>
      <c r="AK46" s="5"/>
      <c r="AL46" s="1" t="s">
        <v>117</v>
      </c>
      <c r="AM46" s="1" t="s">
        <v>118</v>
      </c>
      <c r="AN46" s="1" t="s">
        <v>93</v>
      </c>
      <c r="AO46" s="1" t="s">
        <v>93</v>
      </c>
      <c r="AP46" s="1" t="s">
        <v>93</v>
      </c>
      <c r="AQ46" s="1" t="s">
        <v>93</v>
      </c>
      <c r="AR46" s="1" t="s">
        <v>99</v>
      </c>
      <c r="AS46" s="1" t="s">
        <v>93</v>
      </c>
      <c r="AT46" s="1" t="s">
        <v>93</v>
      </c>
      <c r="AU46" s="1" t="s">
        <v>606</v>
      </c>
      <c r="AV46" s="1" t="s">
        <v>93</v>
      </c>
      <c r="AW46" s="1" t="s">
        <v>607</v>
      </c>
      <c r="AX46" s="1" t="s">
        <v>93</v>
      </c>
      <c r="AY46" s="1" t="s">
        <v>608</v>
      </c>
      <c r="AZ46" s="1" t="s">
        <v>93</v>
      </c>
      <c r="BA46" s="1" t="s">
        <v>94</v>
      </c>
      <c r="BB46" s="1" t="s">
        <v>93</v>
      </c>
      <c r="BC46" s="1" t="s">
        <v>93</v>
      </c>
      <c r="BD46" s="1" t="s">
        <v>93</v>
      </c>
      <c r="BE46" s="1" t="s">
        <v>93</v>
      </c>
      <c r="BF46" s="1" t="s">
        <v>93</v>
      </c>
      <c r="BG46" s="1" t="s">
        <v>94</v>
      </c>
      <c r="BH46" s="1" t="s">
        <v>94</v>
      </c>
      <c r="BI46" s="1" t="s">
        <v>93</v>
      </c>
      <c r="BJ46" s="1" t="s">
        <v>94</v>
      </c>
      <c r="BK46" s="1" t="s">
        <v>609</v>
      </c>
      <c r="BL46" s="1" t="s">
        <v>610</v>
      </c>
      <c r="BM46" s="1" t="s">
        <v>104</v>
      </c>
      <c r="BN46" s="5"/>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42">
        <v>8</v>
      </c>
    </row>
    <row r="47" spans="1:82" x14ac:dyDescent="0.3">
      <c r="A47" s="4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611</v>
      </c>
      <c r="Q47" s="1" t="s">
        <v>612</v>
      </c>
      <c r="R47" s="1">
        <v>1500</v>
      </c>
      <c r="S47" s="1">
        <v>2</v>
      </c>
      <c r="T47" s="1">
        <v>1</v>
      </c>
      <c r="U47" s="1">
        <v>28</v>
      </c>
      <c r="V47" s="1" t="s">
        <v>89</v>
      </c>
      <c r="W47" s="1" t="s">
        <v>613</v>
      </c>
      <c r="X47" s="1" t="s">
        <v>457</v>
      </c>
      <c r="Y47" s="1" t="s">
        <v>614</v>
      </c>
      <c r="Z47" s="1" t="s">
        <v>93</v>
      </c>
      <c r="AA47" s="1" t="s">
        <v>93</v>
      </c>
      <c r="AB47" s="1" t="s">
        <v>93</v>
      </c>
      <c r="AC47" s="1" t="s">
        <v>93</v>
      </c>
      <c r="AD47" s="1" t="s">
        <v>93</v>
      </c>
      <c r="AE47" s="1" t="s">
        <v>94</v>
      </c>
      <c r="AF47" s="1" t="s">
        <v>93</v>
      </c>
      <c r="AG47" s="1" t="s">
        <v>93</v>
      </c>
      <c r="AH47" s="1" t="s">
        <v>93</v>
      </c>
      <c r="AI47" s="1" t="s">
        <v>615</v>
      </c>
      <c r="AJ47" s="1" t="s">
        <v>116</v>
      </c>
      <c r="AK47" s="5"/>
      <c r="AL47" s="1" t="s">
        <v>117</v>
      </c>
      <c r="AM47" s="1" t="s">
        <v>118</v>
      </c>
      <c r="AN47" s="1" t="s">
        <v>93</v>
      </c>
      <c r="AO47" s="1" t="s">
        <v>93</v>
      </c>
      <c r="AP47" s="1" t="s">
        <v>93</v>
      </c>
      <c r="AQ47" s="1" t="s">
        <v>93</v>
      </c>
      <c r="AR47" s="1" t="s">
        <v>93</v>
      </c>
      <c r="AS47" s="1" t="s">
        <v>93</v>
      </c>
      <c r="AT47" s="1" t="s">
        <v>93</v>
      </c>
      <c r="AU47" s="1" t="s">
        <v>616</v>
      </c>
      <c r="AV47" s="1" t="s">
        <v>93</v>
      </c>
      <c r="AW47" s="1" t="s">
        <v>99</v>
      </c>
      <c r="AX47" s="1" t="s">
        <v>93</v>
      </c>
      <c r="AY47" s="1" t="s">
        <v>617</v>
      </c>
      <c r="AZ47" s="1" t="s">
        <v>93</v>
      </c>
      <c r="BA47" s="1" t="s">
        <v>94</v>
      </c>
      <c r="BB47" s="1" t="s">
        <v>93</v>
      </c>
      <c r="BC47" s="1" t="s">
        <v>93</v>
      </c>
      <c r="BD47" s="1" t="s">
        <v>93</v>
      </c>
      <c r="BE47" s="1" t="s">
        <v>93</v>
      </c>
      <c r="BF47" s="1" t="s">
        <v>93</v>
      </c>
      <c r="BG47" s="1" t="s">
        <v>93</v>
      </c>
      <c r="BH47" s="1" t="s">
        <v>93</v>
      </c>
      <c r="BI47" s="1" t="s">
        <v>93</v>
      </c>
      <c r="BJ47" s="1" t="s">
        <v>93</v>
      </c>
      <c r="BK47" s="1" t="s">
        <v>618</v>
      </c>
      <c r="BL47" s="1" t="s">
        <v>619</v>
      </c>
      <c r="BM47" s="1" t="s">
        <v>104</v>
      </c>
      <c r="BN47" s="5"/>
      <c r="BO47" s="1" t="s">
        <v>93</v>
      </c>
      <c r="BP47" s="1" t="s">
        <v>93</v>
      </c>
      <c r="BQ47" s="1" t="s">
        <v>93</v>
      </c>
      <c r="BR47" s="1" t="s">
        <v>620</v>
      </c>
      <c r="BS47" s="1"/>
      <c r="BT47" s="1" t="s">
        <v>93</v>
      </c>
      <c r="BU47" s="1" t="s">
        <v>93</v>
      </c>
      <c r="BV47" s="1" t="s">
        <v>93</v>
      </c>
      <c r="BW47" s="1" t="s">
        <v>93</v>
      </c>
      <c r="BX47" s="1" t="s">
        <v>93</v>
      </c>
      <c r="BY47" s="1" t="s">
        <v>93</v>
      </c>
      <c r="BZ47" s="1" t="s">
        <v>93</v>
      </c>
      <c r="CA47" s="1" t="s">
        <v>93</v>
      </c>
      <c r="CB47" s="1">
        <v>7</v>
      </c>
      <c r="CC47" s="1" t="s">
        <v>93</v>
      </c>
      <c r="CD47" s="42">
        <v>8</v>
      </c>
    </row>
    <row r="48" spans="1:82" x14ac:dyDescent="0.3">
      <c r="A48" s="41">
        <v>11096780</v>
      </c>
      <c r="B48" s="1" t="s">
        <v>258</v>
      </c>
      <c r="C48" s="1">
        <v>41</v>
      </c>
      <c r="D48" s="1">
        <v>78</v>
      </c>
      <c r="E48" s="1">
        <v>78</v>
      </c>
      <c r="F48" s="1">
        <v>0</v>
      </c>
      <c r="G48" s="1">
        <v>33</v>
      </c>
      <c r="H48" s="1">
        <v>25</v>
      </c>
      <c r="I48" s="1">
        <v>33</v>
      </c>
      <c r="J48" s="1">
        <v>0</v>
      </c>
      <c r="K48" s="1">
        <v>100</v>
      </c>
      <c r="L48" s="1" t="s">
        <v>621</v>
      </c>
      <c r="M48" s="1" t="s">
        <v>622</v>
      </c>
      <c r="N48" s="1" t="s">
        <v>433</v>
      </c>
      <c r="O48" s="1" t="s">
        <v>86</v>
      </c>
      <c r="P48" s="1" t="s">
        <v>623</v>
      </c>
      <c r="Q48" s="1" t="s">
        <v>624</v>
      </c>
      <c r="R48" s="1">
        <v>3480</v>
      </c>
      <c r="S48" s="1">
        <v>3</v>
      </c>
      <c r="T48" s="1">
        <v>1</v>
      </c>
      <c r="U48" s="1">
        <v>66</v>
      </c>
      <c r="V48" s="1" t="s">
        <v>89</v>
      </c>
      <c r="W48" s="1" t="s">
        <v>625</v>
      </c>
      <c r="X48" s="1" t="s">
        <v>626</v>
      </c>
      <c r="Y48" s="1" t="s">
        <v>627</v>
      </c>
      <c r="Z48" s="1" t="s">
        <v>93</v>
      </c>
      <c r="AA48" s="1" t="s">
        <v>93</v>
      </c>
      <c r="AB48" s="1" t="s">
        <v>93</v>
      </c>
      <c r="AC48" s="1" t="s">
        <v>94</v>
      </c>
      <c r="AD48" s="1" t="s">
        <v>94</v>
      </c>
      <c r="AE48" s="1" t="s">
        <v>94</v>
      </c>
      <c r="AF48" s="1" t="s">
        <v>93</v>
      </c>
      <c r="AG48" s="1" t="s">
        <v>93</v>
      </c>
      <c r="AH48" s="1" t="s">
        <v>93</v>
      </c>
      <c r="AI48" s="1" t="s">
        <v>628</v>
      </c>
      <c r="AJ48" s="1" t="s">
        <v>629</v>
      </c>
      <c r="AK48" s="5"/>
      <c r="AL48" s="1" t="s">
        <v>97</v>
      </c>
      <c r="AM48" s="1" t="s">
        <v>118</v>
      </c>
      <c r="AN48" s="1" t="s">
        <v>93</v>
      </c>
      <c r="AO48" s="1" t="s">
        <v>93</v>
      </c>
      <c r="AP48" s="1" t="s">
        <v>93</v>
      </c>
      <c r="AQ48" s="1" t="s">
        <v>94</v>
      </c>
      <c r="AR48" s="1" t="s">
        <v>99</v>
      </c>
      <c r="AS48" s="1" t="s">
        <v>94</v>
      </c>
      <c r="AT48" s="1" t="s">
        <v>94</v>
      </c>
      <c r="AU48" s="1" t="s">
        <v>524</v>
      </c>
      <c r="AV48" s="1" t="s">
        <v>94</v>
      </c>
      <c r="AW48" s="1" t="s">
        <v>630</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631</v>
      </c>
      <c r="BL48" s="1" t="s">
        <v>632</v>
      </c>
      <c r="BM48" s="1" t="s">
        <v>138</v>
      </c>
      <c r="BN48" s="5"/>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42">
        <v>4</v>
      </c>
    </row>
    <row r="49" spans="1:82" x14ac:dyDescent="0.3">
      <c r="A49" s="41">
        <v>11096807</v>
      </c>
      <c r="B49" s="1" t="s">
        <v>633</v>
      </c>
      <c r="C49" s="1">
        <v>69</v>
      </c>
      <c r="D49" s="1">
        <v>100</v>
      </c>
      <c r="E49" s="1">
        <v>67</v>
      </c>
      <c r="F49" s="1">
        <v>80</v>
      </c>
      <c r="G49" s="1">
        <v>50</v>
      </c>
      <c r="H49" s="1">
        <v>88</v>
      </c>
      <c r="I49" s="1">
        <v>0</v>
      </c>
      <c r="J49" s="1">
        <v>50</v>
      </c>
      <c r="K49" s="1">
        <v>100</v>
      </c>
      <c r="L49" s="1" t="s">
        <v>83</v>
      </c>
      <c r="M49" s="1" t="s">
        <v>84</v>
      </c>
      <c r="N49" s="1" t="s">
        <v>85</v>
      </c>
      <c r="O49" s="1" t="s">
        <v>86</v>
      </c>
      <c r="P49" s="1" t="s">
        <v>331</v>
      </c>
      <c r="Q49" s="1" t="s">
        <v>634</v>
      </c>
      <c r="R49" s="1">
        <v>1140</v>
      </c>
      <c r="S49" s="1">
        <v>2</v>
      </c>
      <c r="T49" s="1">
        <v>1</v>
      </c>
      <c r="U49" s="1">
        <v>52</v>
      </c>
      <c r="V49" s="1" t="s">
        <v>89</v>
      </c>
      <c r="W49" s="1" t="s">
        <v>635</v>
      </c>
      <c r="X49" s="1" t="s">
        <v>636</v>
      </c>
      <c r="Y49" s="1" t="s">
        <v>637</v>
      </c>
      <c r="Z49" s="1" t="s">
        <v>93</v>
      </c>
      <c r="AA49" s="1" t="s">
        <v>93</v>
      </c>
      <c r="AB49" s="1" t="s">
        <v>93</v>
      </c>
      <c r="AC49" s="1" t="s">
        <v>93</v>
      </c>
      <c r="AD49" s="1" t="s">
        <v>93</v>
      </c>
      <c r="AE49" s="1" t="s">
        <v>94</v>
      </c>
      <c r="AF49" s="1" t="s">
        <v>93</v>
      </c>
      <c r="AG49" s="1" t="s">
        <v>93</v>
      </c>
      <c r="AH49" s="1" t="s">
        <v>93</v>
      </c>
      <c r="AI49" s="1" t="s">
        <v>638</v>
      </c>
      <c r="AJ49" s="1" t="s">
        <v>96</v>
      </c>
      <c r="AK49" s="5"/>
      <c r="AL49" s="1" t="s">
        <v>358</v>
      </c>
      <c r="AM49" s="1" t="s">
        <v>118</v>
      </c>
      <c r="AN49" s="1" t="s">
        <v>93</v>
      </c>
      <c r="AO49" s="1" t="s">
        <v>93</v>
      </c>
      <c r="AP49" s="1" t="s">
        <v>93</v>
      </c>
      <c r="AQ49" s="1" t="s">
        <v>94</v>
      </c>
      <c r="AR49" s="1" t="s">
        <v>99</v>
      </c>
      <c r="AS49" s="1" t="s">
        <v>93</v>
      </c>
      <c r="AT49" s="1" t="s">
        <v>93</v>
      </c>
      <c r="AU49" s="1" t="s">
        <v>639</v>
      </c>
      <c r="AV49" s="1" t="s">
        <v>93</v>
      </c>
      <c r="AW49" s="1" t="s">
        <v>640</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641</v>
      </c>
      <c r="BL49" s="1" t="s">
        <v>642</v>
      </c>
      <c r="BM49" s="1" t="s">
        <v>104</v>
      </c>
      <c r="BN49" s="5"/>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42">
        <v>9</v>
      </c>
    </row>
    <row r="50" spans="1:82" x14ac:dyDescent="0.3">
      <c r="A50" s="41">
        <v>11097708</v>
      </c>
      <c r="B50" s="1" t="s">
        <v>633</v>
      </c>
      <c r="C50" s="1">
        <v>69</v>
      </c>
      <c r="D50" s="1">
        <v>100</v>
      </c>
      <c r="E50" s="1">
        <v>78</v>
      </c>
      <c r="F50" s="1">
        <v>80</v>
      </c>
      <c r="G50" s="1">
        <v>50</v>
      </c>
      <c r="H50" s="1">
        <v>75</v>
      </c>
      <c r="I50" s="1">
        <v>0</v>
      </c>
      <c r="J50" s="1">
        <v>50</v>
      </c>
      <c r="K50" s="1">
        <v>100</v>
      </c>
      <c r="L50" s="1" t="s">
        <v>643</v>
      </c>
      <c r="M50" s="1" t="s">
        <v>489</v>
      </c>
      <c r="N50" s="1" t="s">
        <v>85</v>
      </c>
      <c r="O50" s="1" t="s">
        <v>86</v>
      </c>
      <c r="P50" s="1" t="s">
        <v>644</v>
      </c>
      <c r="Q50" s="1" t="s">
        <v>155</v>
      </c>
      <c r="R50" s="1">
        <v>1200</v>
      </c>
      <c r="S50" s="1">
        <v>3</v>
      </c>
      <c r="T50" s="1">
        <v>2</v>
      </c>
      <c r="U50" s="1">
        <v>52</v>
      </c>
      <c r="V50" s="1" t="s">
        <v>89</v>
      </c>
      <c r="W50" s="1" t="s">
        <v>645</v>
      </c>
      <c r="X50" s="1" t="s">
        <v>646</v>
      </c>
      <c r="Y50" s="1" t="s">
        <v>647</v>
      </c>
      <c r="Z50" s="1" t="s">
        <v>93</v>
      </c>
      <c r="AA50" s="1" t="s">
        <v>93</v>
      </c>
      <c r="AB50" s="1" t="s">
        <v>93</v>
      </c>
      <c r="AC50" s="1" t="s">
        <v>93</v>
      </c>
      <c r="AD50" s="1" t="s">
        <v>93</v>
      </c>
      <c r="AE50" s="1" t="s">
        <v>94</v>
      </c>
      <c r="AF50" s="1" t="s">
        <v>93</v>
      </c>
      <c r="AG50" s="1" t="s">
        <v>93</v>
      </c>
      <c r="AH50" s="1" t="s">
        <v>93</v>
      </c>
      <c r="AI50" s="1" t="s">
        <v>648</v>
      </c>
      <c r="AJ50" s="1" t="s">
        <v>96</v>
      </c>
      <c r="AK50" s="5"/>
      <c r="AL50" s="1" t="s">
        <v>97</v>
      </c>
      <c r="AM50" s="1" t="s">
        <v>118</v>
      </c>
      <c r="AN50" s="1" t="s">
        <v>93</v>
      </c>
      <c r="AO50" s="1" t="s">
        <v>93</v>
      </c>
      <c r="AP50" s="1" t="s">
        <v>93</v>
      </c>
      <c r="AQ50" s="1" t="s">
        <v>94</v>
      </c>
      <c r="AR50" s="1" t="s">
        <v>99</v>
      </c>
      <c r="AS50" s="1" t="s">
        <v>93</v>
      </c>
      <c r="AT50" s="1" t="s">
        <v>93</v>
      </c>
      <c r="AU50" s="1" t="s">
        <v>649</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650</v>
      </c>
      <c r="BL50" s="1" t="s">
        <v>651</v>
      </c>
      <c r="BM50" s="1" t="s">
        <v>104</v>
      </c>
      <c r="BN50" s="5"/>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42">
        <v>8</v>
      </c>
    </row>
    <row r="51" spans="1:82" x14ac:dyDescent="0.3">
      <c r="A51" s="4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652</v>
      </c>
      <c r="Q51" s="1" t="s">
        <v>653</v>
      </c>
      <c r="R51" s="1">
        <v>1680</v>
      </c>
      <c r="S51" s="1">
        <v>2</v>
      </c>
      <c r="T51" s="1">
        <v>2</v>
      </c>
      <c r="U51" s="1">
        <v>45</v>
      </c>
      <c r="V51" s="1" t="s">
        <v>172</v>
      </c>
      <c r="W51" s="1" t="s">
        <v>654</v>
      </c>
      <c r="X51" s="1" t="s">
        <v>655</v>
      </c>
      <c r="Y51" s="1" t="s">
        <v>656</v>
      </c>
      <c r="Z51" s="1" t="s">
        <v>93</v>
      </c>
      <c r="AA51" s="1" t="s">
        <v>93</v>
      </c>
      <c r="AB51" s="1" t="s">
        <v>93</v>
      </c>
      <c r="AC51" s="1" t="s">
        <v>94</v>
      </c>
      <c r="AD51" s="1" t="s">
        <v>94</v>
      </c>
      <c r="AE51" s="1" t="s">
        <v>94</v>
      </c>
      <c r="AF51" s="1" t="s">
        <v>93</v>
      </c>
      <c r="AG51" s="1" t="s">
        <v>93</v>
      </c>
      <c r="AH51" s="1" t="s">
        <v>93</v>
      </c>
      <c r="AI51" s="1" t="s">
        <v>99</v>
      </c>
      <c r="AJ51" s="1" t="s">
        <v>116</v>
      </c>
      <c r="AK51" s="5"/>
      <c r="AL51" s="1" t="s">
        <v>230</v>
      </c>
      <c r="AM51" s="1" t="s">
        <v>118</v>
      </c>
      <c r="AN51" s="1" t="s">
        <v>93</v>
      </c>
      <c r="AO51" s="1" t="s">
        <v>93</v>
      </c>
      <c r="AP51" s="1" t="s">
        <v>93</v>
      </c>
      <c r="AQ51" s="1" t="s">
        <v>93</v>
      </c>
      <c r="AR51" s="1" t="s">
        <v>99</v>
      </c>
      <c r="AS51" s="1" t="s">
        <v>94</v>
      </c>
      <c r="AT51" s="1" t="s">
        <v>94</v>
      </c>
      <c r="AU51" s="1" t="s">
        <v>657</v>
      </c>
      <c r="AV51" s="1" t="s">
        <v>94</v>
      </c>
      <c r="AW51" s="1" t="s">
        <v>658</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659</v>
      </c>
      <c r="BL51" s="1" t="s">
        <v>660</v>
      </c>
      <c r="BM51" s="1" t="s">
        <v>104</v>
      </c>
      <c r="BN51" s="5"/>
      <c r="BO51" s="1" t="s">
        <v>93</v>
      </c>
      <c r="BP51" s="1" t="s">
        <v>93</v>
      </c>
      <c r="BQ51" s="1" t="s">
        <v>93</v>
      </c>
      <c r="BR51" s="1" t="s">
        <v>270</v>
      </c>
      <c r="BS51" s="1" t="s">
        <v>661</v>
      </c>
      <c r="BT51" s="1" t="s">
        <v>93</v>
      </c>
      <c r="BU51" s="1" t="s">
        <v>93</v>
      </c>
      <c r="BV51" s="1" t="s">
        <v>94</v>
      </c>
      <c r="BW51" s="1" t="s">
        <v>94</v>
      </c>
      <c r="BX51" s="1" t="s">
        <v>94</v>
      </c>
      <c r="BY51" s="1" t="s">
        <v>94</v>
      </c>
      <c r="BZ51" s="1" t="s">
        <v>94</v>
      </c>
      <c r="CA51" s="1" t="s">
        <v>94</v>
      </c>
      <c r="CB51" s="1">
        <v>9</v>
      </c>
      <c r="CC51" s="1" t="s">
        <v>93</v>
      </c>
      <c r="CD51" s="42">
        <v>8</v>
      </c>
    </row>
    <row r="52" spans="1:82" x14ac:dyDescent="0.3">
      <c r="A52" s="4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662</v>
      </c>
      <c r="Q52" s="1" t="s">
        <v>663</v>
      </c>
      <c r="R52" s="1">
        <v>2700</v>
      </c>
      <c r="S52" s="1">
        <v>3</v>
      </c>
      <c r="T52" s="1">
        <v>4</v>
      </c>
      <c r="U52" s="1">
        <v>32</v>
      </c>
      <c r="V52" s="1" t="s">
        <v>89</v>
      </c>
      <c r="W52" s="1" t="s">
        <v>664</v>
      </c>
      <c r="X52" s="1" t="s">
        <v>665</v>
      </c>
      <c r="Y52" s="1" t="s">
        <v>666</v>
      </c>
      <c r="Z52" s="1" t="s">
        <v>93</v>
      </c>
      <c r="AA52" s="1" t="s">
        <v>93</v>
      </c>
      <c r="AB52" s="1" t="s">
        <v>93</v>
      </c>
      <c r="AC52" s="1" t="s">
        <v>93</v>
      </c>
      <c r="AD52" s="1" t="s">
        <v>93</v>
      </c>
      <c r="AE52" s="1" t="s">
        <v>94</v>
      </c>
      <c r="AF52" s="1" t="s">
        <v>93</v>
      </c>
      <c r="AG52" s="1" t="s">
        <v>93</v>
      </c>
      <c r="AH52" s="1" t="s">
        <v>93</v>
      </c>
      <c r="AI52" s="1" t="s">
        <v>667</v>
      </c>
      <c r="AJ52" s="1" t="s">
        <v>96</v>
      </c>
      <c r="AK52" s="5"/>
      <c r="AL52" s="1" t="s">
        <v>117</v>
      </c>
      <c r="AM52" s="1" t="s">
        <v>118</v>
      </c>
      <c r="AN52" s="1" t="s">
        <v>93</v>
      </c>
      <c r="AO52" s="1" t="s">
        <v>93</v>
      </c>
      <c r="AP52" s="1" t="s">
        <v>93</v>
      </c>
      <c r="AQ52" s="1" t="s">
        <v>93</v>
      </c>
      <c r="AR52" s="1" t="s">
        <v>93</v>
      </c>
      <c r="AS52" s="1" t="s">
        <v>93</v>
      </c>
      <c r="AT52" s="1" t="s">
        <v>93</v>
      </c>
      <c r="AU52" s="1" t="s">
        <v>668</v>
      </c>
      <c r="AV52" s="1" t="s">
        <v>93</v>
      </c>
      <c r="AW52" s="1" t="s">
        <v>669</v>
      </c>
      <c r="AX52" s="1" t="s">
        <v>93</v>
      </c>
      <c r="AY52" s="1" t="s">
        <v>670</v>
      </c>
      <c r="AZ52" s="1" t="s">
        <v>93</v>
      </c>
      <c r="BA52" s="1" t="s">
        <v>93</v>
      </c>
      <c r="BB52" s="1" t="s">
        <v>93</v>
      </c>
      <c r="BC52" s="1" t="s">
        <v>93</v>
      </c>
      <c r="BD52" s="1" t="s">
        <v>93</v>
      </c>
      <c r="BE52" s="1" t="s">
        <v>93</v>
      </c>
      <c r="BF52" s="1" t="s">
        <v>93</v>
      </c>
      <c r="BG52" s="1" t="s">
        <v>94</v>
      </c>
      <c r="BH52" s="1" t="s">
        <v>94</v>
      </c>
      <c r="BI52" s="1" t="s">
        <v>93</v>
      </c>
      <c r="BJ52" s="1" t="s">
        <v>93</v>
      </c>
      <c r="BK52" s="1" t="s">
        <v>671</v>
      </c>
      <c r="BL52" s="1" t="s">
        <v>672</v>
      </c>
      <c r="BM52" s="1" t="s">
        <v>138</v>
      </c>
      <c r="BN52" s="5"/>
      <c r="BO52" s="1" t="s">
        <v>93</v>
      </c>
      <c r="BP52" s="1" t="s">
        <v>93</v>
      </c>
      <c r="BQ52" s="1" t="s">
        <v>93</v>
      </c>
      <c r="BR52" s="1" t="s">
        <v>673</v>
      </c>
      <c r="BS52" s="1"/>
      <c r="BT52" s="1" t="s">
        <v>93</v>
      </c>
      <c r="BU52" s="1" t="s">
        <v>93</v>
      </c>
      <c r="BV52" s="1" t="s">
        <v>94</v>
      </c>
      <c r="BW52" s="1" t="s">
        <v>94</v>
      </c>
      <c r="BX52" s="1" t="s">
        <v>94</v>
      </c>
      <c r="BY52" s="1" t="s">
        <v>93</v>
      </c>
      <c r="BZ52" s="1" t="s">
        <v>93</v>
      </c>
      <c r="CA52" s="1" t="s">
        <v>93</v>
      </c>
      <c r="CB52" s="1">
        <v>9</v>
      </c>
      <c r="CC52" s="1" t="s">
        <v>93</v>
      </c>
      <c r="CD52" s="42">
        <v>8</v>
      </c>
    </row>
    <row r="53" spans="1:82" x14ac:dyDescent="0.3">
      <c r="A53" s="4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674</v>
      </c>
      <c r="Q53" s="1" t="s">
        <v>675</v>
      </c>
      <c r="R53" s="1">
        <v>4560</v>
      </c>
      <c r="S53" s="1">
        <v>4</v>
      </c>
      <c r="T53" s="1">
        <v>1</v>
      </c>
      <c r="U53" s="1">
        <v>51</v>
      </c>
      <c r="V53" s="1" t="s">
        <v>172</v>
      </c>
      <c r="W53" s="1" t="s">
        <v>676</v>
      </c>
      <c r="X53" s="1" t="s">
        <v>677</v>
      </c>
      <c r="Y53" s="1" t="s">
        <v>678</v>
      </c>
      <c r="Z53" s="1" t="s">
        <v>93</v>
      </c>
      <c r="AA53" s="1" t="s">
        <v>93</v>
      </c>
      <c r="AB53" s="1" t="s">
        <v>93</v>
      </c>
      <c r="AC53" s="1" t="s">
        <v>93</v>
      </c>
      <c r="AD53" s="1" t="s">
        <v>93</v>
      </c>
      <c r="AE53" s="1" t="s">
        <v>94</v>
      </c>
      <c r="AF53" s="1" t="s">
        <v>93</v>
      </c>
      <c r="AG53" s="1" t="s">
        <v>93</v>
      </c>
      <c r="AH53" s="1" t="s">
        <v>93</v>
      </c>
      <c r="AI53" s="1" t="s">
        <v>679</v>
      </c>
      <c r="AJ53" s="1" t="s">
        <v>96</v>
      </c>
      <c r="AK53" s="5"/>
      <c r="AL53" s="1" t="s">
        <v>117</v>
      </c>
      <c r="AM53" s="1" t="s">
        <v>118</v>
      </c>
      <c r="AN53" s="1" t="s">
        <v>93</v>
      </c>
      <c r="AO53" s="1" t="s">
        <v>93</v>
      </c>
      <c r="AP53" s="1" t="s">
        <v>93</v>
      </c>
      <c r="AQ53" s="1" t="s">
        <v>93</v>
      </c>
      <c r="AR53" s="1" t="s">
        <v>99</v>
      </c>
      <c r="AS53" s="1" t="s">
        <v>93</v>
      </c>
      <c r="AT53" s="1" t="s">
        <v>93</v>
      </c>
      <c r="AU53" s="1" t="s">
        <v>680</v>
      </c>
      <c r="AV53" s="1" t="s">
        <v>93</v>
      </c>
      <c r="AW53" s="1" t="s">
        <v>681</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682</v>
      </c>
      <c r="BL53" s="1" t="s">
        <v>683</v>
      </c>
      <c r="BM53" s="1" t="s">
        <v>104</v>
      </c>
      <c r="BN53" s="5"/>
      <c r="BO53" s="1" t="s">
        <v>93</v>
      </c>
      <c r="BP53" s="1" t="s">
        <v>93</v>
      </c>
      <c r="BQ53" s="1" t="s">
        <v>93</v>
      </c>
      <c r="BR53" s="1" t="s">
        <v>684</v>
      </c>
      <c r="BS53" s="1"/>
      <c r="BT53" s="1" t="s">
        <v>93</v>
      </c>
      <c r="BU53" s="1" t="s">
        <v>93</v>
      </c>
      <c r="BV53" s="1" t="s">
        <v>93</v>
      </c>
      <c r="BW53" s="1" t="s">
        <v>93</v>
      </c>
      <c r="BX53" s="1" t="s">
        <v>94</v>
      </c>
      <c r="BY53" s="1" t="s">
        <v>93</v>
      </c>
      <c r="BZ53" s="1" t="s">
        <v>93</v>
      </c>
      <c r="CA53" s="1" t="s">
        <v>93</v>
      </c>
      <c r="CB53" s="1">
        <v>9</v>
      </c>
      <c r="CC53" s="1" t="s">
        <v>93</v>
      </c>
      <c r="CD53" s="42">
        <v>9</v>
      </c>
    </row>
    <row r="54" spans="1:82" x14ac:dyDescent="0.3">
      <c r="A54" s="4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685</v>
      </c>
      <c r="R54" s="1">
        <v>1320</v>
      </c>
      <c r="S54" s="1">
        <v>1</v>
      </c>
      <c r="T54" s="1">
        <v>1</v>
      </c>
      <c r="U54" s="1">
        <v>32</v>
      </c>
      <c r="V54" s="1" t="s">
        <v>89</v>
      </c>
      <c r="W54" s="1" t="s">
        <v>226</v>
      </c>
      <c r="X54" s="1" t="s">
        <v>686</v>
      </c>
      <c r="Y54" s="1" t="s">
        <v>687</v>
      </c>
      <c r="Z54" s="1" t="s">
        <v>93</v>
      </c>
      <c r="AA54" s="1" t="s">
        <v>93</v>
      </c>
      <c r="AB54" s="1" t="s">
        <v>93</v>
      </c>
      <c r="AC54" s="1" t="s">
        <v>93</v>
      </c>
      <c r="AD54" s="1" t="s">
        <v>94</v>
      </c>
      <c r="AE54" s="1" t="s">
        <v>94</v>
      </c>
      <c r="AF54" s="1" t="s">
        <v>93</v>
      </c>
      <c r="AG54" s="1" t="s">
        <v>93</v>
      </c>
      <c r="AH54" s="1" t="s">
        <v>93</v>
      </c>
      <c r="AI54" s="1" t="s">
        <v>688</v>
      </c>
      <c r="AJ54" s="1" t="s">
        <v>116</v>
      </c>
      <c r="AK54" s="5"/>
      <c r="AL54" s="1" t="s">
        <v>202</v>
      </c>
      <c r="AM54" s="1" t="s">
        <v>118</v>
      </c>
      <c r="AN54" s="1" t="s">
        <v>93</v>
      </c>
      <c r="AO54" s="1" t="s">
        <v>93</v>
      </c>
      <c r="AP54" s="1" t="s">
        <v>93</v>
      </c>
      <c r="AQ54" s="1" t="s">
        <v>93</v>
      </c>
      <c r="AR54" s="1" t="s">
        <v>94</v>
      </c>
      <c r="AS54" s="1" t="s">
        <v>94</v>
      </c>
      <c r="AT54" s="1" t="s">
        <v>94</v>
      </c>
      <c r="AU54" s="1" t="s">
        <v>524</v>
      </c>
      <c r="AV54" s="1" t="s">
        <v>94</v>
      </c>
      <c r="AW54" s="1" t="s">
        <v>689</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690</v>
      </c>
      <c r="BL54" s="1" t="s">
        <v>691</v>
      </c>
      <c r="BM54" s="1" t="s">
        <v>104</v>
      </c>
      <c r="BN54" s="5"/>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42">
        <v>5</v>
      </c>
    </row>
    <row r="55" spans="1:82" x14ac:dyDescent="0.3">
      <c r="A55" s="41">
        <v>11099886</v>
      </c>
      <c r="B55" s="1" t="s">
        <v>692</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693</v>
      </c>
      <c r="X55" s="1" t="s">
        <v>694</v>
      </c>
      <c r="Y55" s="1" t="s">
        <v>695</v>
      </c>
      <c r="Z55" s="1" t="s">
        <v>93</v>
      </c>
      <c r="AA55" s="1" t="s">
        <v>93</v>
      </c>
      <c r="AB55" s="1" t="s">
        <v>93</v>
      </c>
      <c r="AC55" s="1" t="s">
        <v>94</v>
      </c>
      <c r="AD55" s="1" t="s">
        <v>93</v>
      </c>
      <c r="AE55" s="1" t="s">
        <v>94</v>
      </c>
      <c r="AF55" s="1" t="s">
        <v>93</v>
      </c>
      <c r="AG55" s="1" t="s">
        <v>93</v>
      </c>
      <c r="AH55" s="1" t="s">
        <v>93</v>
      </c>
      <c r="AI55" s="1" t="s">
        <v>696</v>
      </c>
      <c r="AJ55" s="1" t="s">
        <v>96</v>
      </c>
      <c r="AK55" s="5"/>
      <c r="AL55" s="1" t="s">
        <v>358</v>
      </c>
      <c r="AM55" s="1" t="s">
        <v>118</v>
      </c>
      <c r="AN55" s="1" t="s">
        <v>93</v>
      </c>
      <c r="AO55" s="1" t="s">
        <v>93</v>
      </c>
      <c r="AP55" s="1" t="s">
        <v>93</v>
      </c>
      <c r="AQ55" s="1" t="s">
        <v>93</v>
      </c>
      <c r="AR55" s="1" t="s">
        <v>99</v>
      </c>
      <c r="AS55" s="1" t="s">
        <v>94</v>
      </c>
      <c r="AT55" s="1" t="s">
        <v>94</v>
      </c>
      <c r="AU55" s="1" t="s">
        <v>697</v>
      </c>
      <c r="AV55" s="1" t="s">
        <v>93</v>
      </c>
      <c r="AW55" s="1" t="s">
        <v>698</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699</v>
      </c>
      <c r="BL55" s="1" t="s">
        <v>700</v>
      </c>
      <c r="BM55" s="1" t="s">
        <v>104</v>
      </c>
      <c r="BN55" s="5"/>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42">
        <v>8</v>
      </c>
    </row>
    <row r="56" spans="1:82" x14ac:dyDescent="0.3">
      <c r="A56" s="41">
        <v>11106986</v>
      </c>
      <c r="B56" s="1" t="s">
        <v>701</v>
      </c>
      <c r="C56" s="1">
        <v>94</v>
      </c>
      <c r="D56" s="1">
        <v>100</v>
      </c>
      <c r="E56" s="1">
        <v>100</v>
      </c>
      <c r="F56" s="1">
        <v>100</v>
      </c>
      <c r="G56" s="1">
        <v>83</v>
      </c>
      <c r="H56" s="1">
        <v>100</v>
      </c>
      <c r="I56" s="1">
        <v>100</v>
      </c>
      <c r="J56" s="1">
        <v>75</v>
      </c>
      <c r="K56" s="1">
        <v>100</v>
      </c>
      <c r="L56" s="1" t="s">
        <v>702</v>
      </c>
      <c r="M56" s="1" t="s">
        <v>317</v>
      </c>
      <c r="N56" s="1" t="s">
        <v>85</v>
      </c>
      <c r="O56" s="1" t="s">
        <v>86</v>
      </c>
      <c r="P56" s="1" t="s">
        <v>703</v>
      </c>
      <c r="Q56" s="1" t="s">
        <v>704</v>
      </c>
      <c r="R56" s="1">
        <v>1380</v>
      </c>
      <c r="S56" s="1">
        <v>3</v>
      </c>
      <c r="T56" s="1">
        <v>3</v>
      </c>
      <c r="U56" s="1">
        <v>33</v>
      </c>
      <c r="V56" s="1" t="s">
        <v>89</v>
      </c>
      <c r="W56" s="1" t="s">
        <v>705</v>
      </c>
      <c r="X56" s="1" t="s">
        <v>706</v>
      </c>
      <c r="Y56" s="1" t="s">
        <v>707</v>
      </c>
      <c r="Z56" s="1" t="s">
        <v>93</v>
      </c>
      <c r="AA56" s="1" t="s">
        <v>93</v>
      </c>
      <c r="AB56" s="1" t="s">
        <v>93</v>
      </c>
      <c r="AC56" s="1" t="s">
        <v>93</v>
      </c>
      <c r="AD56" s="1" t="s">
        <v>93</v>
      </c>
      <c r="AE56" s="1" t="s">
        <v>94</v>
      </c>
      <c r="AF56" s="1" t="s">
        <v>93</v>
      </c>
      <c r="AG56" s="1" t="s">
        <v>93</v>
      </c>
      <c r="AH56" s="1" t="s">
        <v>93</v>
      </c>
      <c r="AI56" s="1" t="s">
        <v>708</v>
      </c>
      <c r="AJ56" s="1" t="s">
        <v>96</v>
      </c>
      <c r="AK56" s="5"/>
      <c r="AL56" s="1" t="s">
        <v>117</v>
      </c>
      <c r="AM56" s="1" t="s">
        <v>118</v>
      </c>
      <c r="AN56" s="1" t="s">
        <v>93</v>
      </c>
      <c r="AO56" s="1" t="s">
        <v>93</v>
      </c>
      <c r="AP56" s="1" t="s">
        <v>93</v>
      </c>
      <c r="AQ56" s="1" t="s">
        <v>93</v>
      </c>
      <c r="AR56" s="1" t="s">
        <v>99</v>
      </c>
      <c r="AS56" s="1" t="s">
        <v>93</v>
      </c>
      <c r="AT56" s="1" t="s">
        <v>93</v>
      </c>
      <c r="AU56" s="1" t="s">
        <v>709</v>
      </c>
      <c r="AV56" s="1" t="s">
        <v>93</v>
      </c>
      <c r="AW56" s="1" t="s">
        <v>710</v>
      </c>
      <c r="AX56" s="1" t="s">
        <v>93</v>
      </c>
      <c r="AY56" s="1" t="s">
        <v>711</v>
      </c>
      <c r="AZ56" s="1" t="s">
        <v>93</v>
      </c>
      <c r="BA56" s="1" t="s">
        <v>93</v>
      </c>
      <c r="BB56" s="1" t="s">
        <v>93</v>
      </c>
      <c r="BC56" s="1" t="s">
        <v>94</v>
      </c>
      <c r="BD56" s="1" t="s">
        <v>93</v>
      </c>
      <c r="BE56" s="1" t="s">
        <v>93</v>
      </c>
      <c r="BF56" s="1" t="s">
        <v>93</v>
      </c>
      <c r="BG56" s="1" t="s">
        <v>93</v>
      </c>
      <c r="BH56" s="1" t="s">
        <v>93</v>
      </c>
      <c r="BI56" s="1" t="s">
        <v>93</v>
      </c>
      <c r="BJ56" s="1" t="s">
        <v>93</v>
      </c>
      <c r="BK56" s="1" t="s">
        <v>712</v>
      </c>
      <c r="BL56" s="1" t="s">
        <v>713</v>
      </c>
      <c r="BM56" s="1" t="s">
        <v>104</v>
      </c>
      <c r="BN56" s="5"/>
      <c r="BO56" s="1" t="s">
        <v>93</v>
      </c>
      <c r="BP56" s="1" t="s">
        <v>93</v>
      </c>
      <c r="BQ56" s="1" t="s">
        <v>93</v>
      </c>
      <c r="BR56" s="1" t="s">
        <v>714</v>
      </c>
      <c r="BS56" s="1"/>
      <c r="BT56" s="1" t="s">
        <v>93</v>
      </c>
      <c r="BU56" s="1" t="s">
        <v>93</v>
      </c>
      <c r="BV56" s="1" t="s">
        <v>94</v>
      </c>
      <c r="BW56" s="1" t="s">
        <v>94</v>
      </c>
      <c r="BX56" s="1" t="s">
        <v>94</v>
      </c>
      <c r="BY56" s="1" t="s">
        <v>93</v>
      </c>
      <c r="BZ56" s="1" t="s">
        <v>93</v>
      </c>
      <c r="CA56" s="1" t="s">
        <v>93</v>
      </c>
      <c r="CB56" s="1">
        <v>10</v>
      </c>
      <c r="CC56" s="1" t="s">
        <v>93</v>
      </c>
      <c r="CD56" s="42">
        <v>10</v>
      </c>
    </row>
    <row r="57" spans="1:82" x14ac:dyDescent="0.3">
      <c r="A57" s="41">
        <v>11107721</v>
      </c>
      <c r="B57" s="1" t="s">
        <v>715</v>
      </c>
      <c r="C57" s="1">
        <v>61</v>
      </c>
      <c r="D57" s="1">
        <v>78</v>
      </c>
      <c r="E57" s="1">
        <v>67</v>
      </c>
      <c r="F57" s="1">
        <v>40</v>
      </c>
      <c r="G57" s="1">
        <v>50</v>
      </c>
      <c r="H57" s="1">
        <v>88</v>
      </c>
      <c r="I57" s="1">
        <v>33</v>
      </c>
      <c r="J57" s="1">
        <v>38</v>
      </c>
      <c r="K57" s="1">
        <v>100</v>
      </c>
      <c r="L57" s="1" t="s">
        <v>716</v>
      </c>
      <c r="M57" s="1" t="s">
        <v>622</v>
      </c>
      <c r="N57" s="1" t="s">
        <v>433</v>
      </c>
      <c r="O57" s="1" t="s">
        <v>86</v>
      </c>
      <c r="P57" s="1" t="s">
        <v>717</v>
      </c>
      <c r="Q57" s="1" t="s">
        <v>718</v>
      </c>
      <c r="R57" s="1">
        <v>1740</v>
      </c>
      <c r="S57" s="1">
        <v>1</v>
      </c>
      <c r="T57" s="1">
        <v>2</v>
      </c>
      <c r="U57" s="1">
        <v>29</v>
      </c>
      <c r="V57" s="1" t="s">
        <v>89</v>
      </c>
      <c r="W57" s="1" t="s">
        <v>719</v>
      </c>
      <c r="X57" s="1" t="s">
        <v>720</v>
      </c>
      <c r="Y57" s="1" t="s">
        <v>721</v>
      </c>
      <c r="Z57" s="1" t="s">
        <v>93</v>
      </c>
      <c r="AA57" s="1" t="s">
        <v>93</v>
      </c>
      <c r="AB57" s="1" t="s">
        <v>93</v>
      </c>
      <c r="AC57" s="1" t="s">
        <v>94</v>
      </c>
      <c r="AD57" s="1" t="s">
        <v>99</v>
      </c>
      <c r="AE57" s="1" t="s">
        <v>94</v>
      </c>
      <c r="AF57" s="1" t="s">
        <v>93</v>
      </c>
      <c r="AG57" s="1" t="s">
        <v>93</v>
      </c>
      <c r="AH57" s="1" t="s">
        <v>94</v>
      </c>
      <c r="AI57" s="1" t="s">
        <v>722</v>
      </c>
      <c r="AJ57" s="1" t="s">
        <v>629</v>
      </c>
      <c r="AK57" s="5"/>
      <c r="AL57" s="1" t="s">
        <v>358</v>
      </c>
      <c r="AM57" s="1" t="s">
        <v>118</v>
      </c>
      <c r="AN57" s="1" t="s">
        <v>94</v>
      </c>
      <c r="AO57" s="1" t="s">
        <v>93</v>
      </c>
      <c r="AP57" s="1" t="s">
        <v>93</v>
      </c>
      <c r="AQ57" s="1" t="s">
        <v>93</v>
      </c>
      <c r="AR57" s="1" t="s">
        <v>99</v>
      </c>
      <c r="AS57" s="1" t="s">
        <v>94</v>
      </c>
      <c r="AT57" s="1" t="s">
        <v>93</v>
      </c>
      <c r="AU57" s="1" t="s">
        <v>657</v>
      </c>
      <c r="AV57" s="1" t="s">
        <v>93</v>
      </c>
      <c r="AW57" s="1" t="s">
        <v>570</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723</v>
      </c>
      <c r="BL57" s="1" t="s">
        <v>724</v>
      </c>
      <c r="BM57" s="1" t="s">
        <v>104</v>
      </c>
      <c r="BN57" s="5"/>
      <c r="BO57" s="1" t="s">
        <v>94</v>
      </c>
      <c r="BP57" s="1" t="s">
        <v>93</v>
      </c>
      <c r="BQ57" s="1" t="s">
        <v>94</v>
      </c>
      <c r="BR57" s="1" t="s">
        <v>725</v>
      </c>
      <c r="BS57" s="1"/>
      <c r="BT57" s="1" t="s">
        <v>93</v>
      </c>
      <c r="BU57" s="1" t="s">
        <v>94</v>
      </c>
      <c r="BV57" s="1" t="s">
        <v>94</v>
      </c>
      <c r="BW57" s="1" t="s">
        <v>93</v>
      </c>
      <c r="BX57" s="1" t="s">
        <v>94</v>
      </c>
      <c r="BY57" s="1" t="s">
        <v>94</v>
      </c>
      <c r="BZ57" s="1" t="s">
        <v>94</v>
      </c>
      <c r="CA57" s="1" t="s">
        <v>94</v>
      </c>
      <c r="CB57" s="1">
        <v>5</v>
      </c>
      <c r="CC57" s="1" t="s">
        <v>93</v>
      </c>
      <c r="CD57" s="42">
        <v>4</v>
      </c>
    </row>
    <row r="58" spans="1:82" x14ac:dyDescent="0.3">
      <c r="A58" s="41">
        <v>11108719</v>
      </c>
      <c r="B58" s="1" t="s">
        <v>715</v>
      </c>
      <c r="C58" s="1">
        <v>88</v>
      </c>
      <c r="D58" s="1">
        <v>78</v>
      </c>
      <c r="E58" s="1">
        <v>100</v>
      </c>
      <c r="F58" s="1">
        <v>80</v>
      </c>
      <c r="G58" s="1">
        <v>100</v>
      </c>
      <c r="H58" s="1">
        <v>100</v>
      </c>
      <c r="I58" s="1">
        <v>100</v>
      </c>
      <c r="J58" s="1">
        <v>63</v>
      </c>
      <c r="K58" s="1">
        <v>100</v>
      </c>
      <c r="L58" s="1" t="s">
        <v>167</v>
      </c>
      <c r="M58" s="1" t="s">
        <v>168</v>
      </c>
      <c r="N58" s="1" t="s">
        <v>169</v>
      </c>
      <c r="O58" s="1" t="s">
        <v>86</v>
      </c>
      <c r="P58" s="1" t="s">
        <v>726</v>
      </c>
      <c r="Q58" s="1" t="s">
        <v>575</v>
      </c>
      <c r="R58" s="1">
        <v>1260</v>
      </c>
      <c r="S58" s="1">
        <v>1</v>
      </c>
      <c r="T58" s="1">
        <v>1</v>
      </c>
      <c r="U58" s="1">
        <v>32</v>
      </c>
      <c r="V58" s="1" t="s">
        <v>89</v>
      </c>
      <c r="W58" s="1" t="s">
        <v>727</v>
      </c>
      <c r="X58" s="1" t="s">
        <v>728</v>
      </c>
      <c r="Y58" s="1" t="s">
        <v>729</v>
      </c>
      <c r="Z58" s="1" t="s">
        <v>93</v>
      </c>
      <c r="AA58" s="1" t="s">
        <v>93</v>
      </c>
      <c r="AB58" s="1" t="s">
        <v>93</v>
      </c>
      <c r="AC58" s="1" t="s">
        <v>94</v>
      </c>
      <c r="AD58" s="1" t="s">
        <v>94</v>
      </c>
      <c r="AE58" s="1" t="s">
        <v>94</v>
      </c>
      <c r="AF58" s="1" t="s">
        <v>93</v>
      </c>
      <c r="AG58" s="1" t="s">
        <v>93</v>
      </c>
      <c r="AH58" s="1" t="s">
        <v>93</v>
      </c>
      <c r="AI58" s="1" t="s">
        <v>730</v>
      </c>
      <c r="AJ58" s="1" t="s">
        <v>116</v>
      </c>
      <c r="AK58" s="5"/>
      <c r="AL58" s="1" t="s">
        <v>117</v>
      </c>
      <c r="AM58" s="1" t="s">
        <v>118</v>
      </c>
      <c r="AN58" s="1" t="s">
        <v>93</v>
      </c>
      <c r="AO58" s="1" t="s">
        <v>93</v>
      </c>
      <c r="AP58" s="1" t="s">
        <v>93</v>
      </c>
      <c r="AQ58" s="1" t="s">
        <v>93</v>
      </c>
      <c r="AR58" s="1" t="s">
        <v>99</v>
      </c>
      <c r="AS58" s="1" t="s">
        <v>93</v>
      </c>
      <c r="AT58" s="1" t="s">
        <v>93</v>
      </c>
      <c r="AU58" s="1" t="s">
        <v>731</v>
      </c>
      <c r="AV58" s="1" t="s">
        <v>93</v>
      </c>
      <c r="AW58" s="1" t="s">
        <v>732</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733</v>
      </c>
      <c r="BL58" s="1" t="s">
        <v>734</v>
      </c>
      <c r="BM58" s="1" t="s">
        <v>138</v>
      </c>
      <c r="BN58" s="5"/>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42">
        <v>10</v>
      </c>
    </row>
    <row r="59" spans="1:82" x14ac:dyDescent="0.3">
      <c r="A59" s="41">
        <v>11108736</v>
      </c>
      <c r="B59" s="1" t="s">
        <v>735</v>
      </c>
      <c r="C59" s="1">
        <v>77</v>
      </c>
      <c r="D59" s="1">
        <v>100</v>
      </c>
      <c r="E59" s="1">
        <v>89</v>
      </c>
      <c r="F59" s="1">
        <v>80</v>
      </c>
      <c r="G59" s="1">
        <v>17</v>
      </c>
      <c r="H59" s="1">
        <v>100</v>
      </c>
      <c r="I59" s="1">
        <v>100</v>
      </c>
      <c r="J59" s="1">
        <v>57</v>
      </c>
      <c r="K59" s="1">
        <v>0</v>
      </c>
      <c r="L59" s="1" t="s">
        <v>246</v>
      </c>
      <c r="M59" s="1" t="s">
        <v>247</v>
      </c>
      <c r="N59" s="1" t="s">
        <v>169</v>
      </c>
      <c r="O59" s="1" t="s">
        <v>86</v>
      </c>
      <c r="P59" s="1" t="s">
        <v>736</v>
      </c>
      <c r="Q59" s="1" t="s">
        <v>652</v>
      </c>
      <c r="R59" s="1">
        <v>3240</v>
      </c>
      <c r="S59" s="1">
        <v>1</v>
      </c>
      <c r="T59" s="1">
        <v>2</v>
      </c>
      <c r="U59" s="1">
        <v>23</v>
      </c>
      <c r="V59" s="1" t="s">
        <v>89</v>
      </c>
      <c r="W59" s="1" t="s">
        <v>737</v>
      </c>
      <c r="X59" s="1" t="s">
        <v>738</v>
      </c>
      <c r="Y59" s="1" t="s">
        <v>739</v>
      </c>
      <c r="Z59" s="1" t="s">
        <v>99</v>
      </c>
      <c r="AA59" s="1" t="s">
        <v>93</v>
      </c>
      <c r="AB59" s="1" t="s">
        <v>93</v>
      </c>
      <c r="AC59" s="1" t="s">
        <v>93</v>
      </c>
      <c r="AD59" s="1" t="s">
        <v>99</v>
      </c>
      <c r="AE59" s="1" t="s">
        <v>94</v>
      </c>
      <c r="AF59" s="1" t="s">
        <v>93</v>
      </c>
      <c r="AG59" s="1" t="s">
        <v>93</v>
      </c>
      <c r="AH59" s="1" t="s">
        <v>93</v>
      </c>
      <c r="AI59" s="1" t="s">
        <v>740</v>
      </c>
      <c r="AJ59" s="1" t="s">
        <v>116</v>
      </c>
      <c r="AK59" s="5"/>
      <c r="AL59" s="1" t="s">
        <v>117</v>
      </c>
      <c r="AM59" s="1" t="s">
        <v>118</v>
      </c>
      <c r="AN59" s="1" t="s">
        <v>93</v>
      </c>
      <c r="AO59" s="1" t="s">
        <v>93</v>
      </c>
      <c r="AP59" s="1" t="s">
        <v>94</v>
      </c>
      <c r="AQ59" s="1" t="s">
        <v>93</v>
      </c>
      <c r="AR59" s="1" t="s">
        <v>99</v>
      </c>
      <c r="AS59" s="1" t="s">
        <v>93</v>
      </c>
      <c r="AT59" s="1" t="s">
        <v>93</v>
      </c>
      <c r="AU59" s="1" t="s">
        <v>741</v>
      </c>
      <c r="AV59" s="1" t="s">
        <v>93</v>
      </c>
      <c r="AW59" s="1" t="s">
        <v>742</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743</v>
      </c>
      <c r="BL59" s="1" t="s">
        <v>744</v>
      </c>
      <c r="BM59" s="1" t="s">
        <v>138</v>
      </c>
      <c r="BN59" s="5"/>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42">
        <v>10</v>
      </c>
    </row>
    <row r="60" spans="1:82" x14ac:dyDescent="0.3">
      <c r="A60" s="41">
        <v>11108784</v>
      </c>
      <c r="B60" s="1" t="s">
        <v>735</v>
      </c>
      <c r="C60" s="1">
        <v>33</v>
      </c>
      <c r="D60" s="1">
        <v>78</v>
      </c>
      <c r="E60" s="1">
        <v>56</v>
      </c>
      <c r="F60" s="1">
        <v>20</v>
      </c>
      <c r="G60" s="1">
        <v>0</v>
      </c>
      <c r="H60" s="1">
        <v>0</v>
      </c>
      <c r="I60" s="1">
        <v>33</v>
      </c>
      <c r="J60" s="1">
        <v>29</v>
      </c>
      <c r="K60" s="1">
        <v>0</v>
      </c>
      <c r="L60" s="1" t="s">
        <v>246</v>
      </c>
      <c r="M60" s="1" t="s">
        <v>247</v>
      </c>
      <c r="N60" s="1" t="s">
        <v>169</v>
      </c>
      <c r="O60" s="1" t="s">
        <v>86</v>
      </c>
      <c r="P60" s="1" t="s">
        <v>745</v>
      </c>
      <c r="Q60" s="1" t="s">
        <v>746</v>
      </c>
      <c r="R60" s="1">
        <v>1800</v>
      </c>
      <c r="S60" s="1">
        <v>4</v>
      </c>
      <c r="T60" s="1">
        <v>5</v>
      </c>
      <c r="U60" s="1">
        <v>41</v>
      </c>
      <c r="V60" s="1" t="s">
        <v>89</v>
      </c>
      <c r="W60" s="1" t="s">
        <v>747</v>
      </c>
      <c r="X60" s="1" t="s">
        <v>748</v>
      </c>
      <c r="Y60" s="1" t="s">
        <v>749</v>
      </c>
      <c r="Z60" s="1" t="s">
        <v>93</v>
      </c>
      <c r="AA60" s="1" t="s">
        <v>93</v>
      </c>
      <c r="AB60" s="1" t="s">
        <v>93</v>
      </c>
      <c r="AC60" s="1" t="s">
        <v>94</v>
      </c>
      <c r="AD60" s="1" t="s">
        <v>94</v>
      </c>
      <c r="AE60" s="1" t="s">
        <v>94</v>
      </c>
      <c r="AF60" s="1" t="s">
        <v>93</v>
      </c>
      <c r="AG60" s="1" t="s">
        <v>93</v>
      </c>
      <c r="AH60" s="1" t="s">
        <v>93</v>
      </c>
      <c r="AI60" s="1" t="s">
        <v>750</v>
      </c>
      <c r="AJ60" s="1" t="s">
        <v>96</v>
      </c>
      <c r="AK60" s="5"/>
      <c r="AL60" s="1" t="s">
        <v>202</v>
      </c>
      <c r="AM60" s="1" t="s">
        <v>118</v>
      </c>
      <c r="AN60" s="1" t="s">
        <v>93</v>
      </c>
      <c r="AO60" s="1" t="s">
        <v>94</v>
      </c>
      <c r="AP60" s="1" t="s">
        <v>93</v>
      </c>
      <c r="AQ60" s="1" t="s">
        <v>94</v>
      </c>
      <c r="AR60" s="1" t="s">
        <v>99</v>
      </c>
      <c r="AS60" s="1" t="s">
        <v>94</v>
      </c>
      <c r="AT60" s="1" t="s">
        <v>94</v>
      </c>
      <c r="AU60" s="1" t="s">
        <v>751</v>
      </c>
      <c r="AV60" s="1" t="s">
        <v>93</v>
      </c>
      <c r="AW60" s="1" t="s">
        <v>752</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753</v>
      </c>
      <c r="BL60" s="1" t="s">
        <v>754</v>
      </c>
      <c r="BM60" s="1" t="s">
        <v>138</v>
      </c>
      <c r="BN60" s="5"/>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42">
        <v>6</v>
      </c>
    </row>
    <row r="61" spans="1:82" x14ac:dyDescent="0.3">
      <c r="A61" s="41">
        <v>11108785</v>
      </c>
      <c r="B61" s="1" t="s">
        <v>735</v>
      </c>
      <c r="C61" s="1">
        <v>35</v>
      </c>
      <c r="D61" s="1">
        <v>78</v>
      </c>
      <c r="E61" s="1">
        <v>67</v>
      </c>
      <c r="F61" s="1">
        <v>40</v>
      </c>
      <c r="G61" s="1">
        <v>0</v>
      </c>
      <c r="H61" s="1">
        <v>0</v>
      </c>
      <c r="I61" s="1">
        <v>0</v>
      </c>
      <c r="J61" s="1">
        <v>25</v>
      </c>
      <c r="K61" s="1">
        <v>0</v>
      </c>
      <c r="L61" s="1" t="s">
        <v>246</v>
      </c>
      <c r="M61" s="1" t="s">
        <v>247</v>
      </c>
      <c r="N61" s="1" t="s">
        <v>169</v>
      </c>
      <c r="O61" s="1" t="s">
        <v>86</v>
      </c>
      <c r="P61" s="1" t="s">
        <v>755</v>
      </c>
      <c r="Q61" s="1" t="s">
        <v>756</v>
      </c>
      <c r="R61" s="1">
        <v>1800</v>
      </c>
      <c r="S61" s="1">
        <v>2</v>
      </c>
      <c r="T61" s="1">
        <v>2</v>
      </c>
      <c r="U61" s="1">
        <v>41</v>
      </c>
      <c r="V61" s="1" t="s">
        <v>89</v>
      </c>
      <c r="W61" s="1" t="s">
        <v>747</v>
      </c>
      <c r="X61" s="1" t="s">
        <v>757</v>
      </c>
      <c r="Y61" s="1" t="s">
        <v>758</v>
      </c>
      <c r="Z61" s="1" t="s">
        <v>93</v>
      </c>
      <c r="AA61" s="1" t="s">
        <v>93</v>
      </c>
      <c r="AB61" s="1" t="s">
        <v>93</v>
      </c>
      <c r="AC61" s="1" t="s">
        <v>94</v>
      </c>
      <c r="AD61" s="1" t="s">
        <v>94</v>
      </c>
      <c r="AE61" s="1" t="s">
        <v>94</v>
      </c>
      <c r="AF61" s="1" t="s">
        <v>93</v>
      </c>
      <c r="AG61" s="1" t="s">
        <v>93</v>
      </c>
      <c r="AH61" s="1" t="s">
        <v>93</v>
      </c>
      <c r="AI61" s="1" t="s">
        <v>759</v>
      </c>
      <c r="AJ61" s="1" t="s">
        <v>116</v>
      </c>
      <c r="AK61" s="5"/>
      <c r="AL61" s="1" t="s">
        <v>202</v>
      </c>
      <c r="AM61" s="1" t="s">
        <v>118</v>
      </c>
      <c r="AN61" s="1" t="s">
        <v>93</v>
      </c>
      <c r="AO61" s="1" t="s">
        <v>94</v>
      </c>
      <c r="AP61" s="1" t="s">
        <v>93</v>
      </c>
      <c r="AQ61" s="1" t="s">
        <v>93</v>
      </c>
      <c r="AR61" s="1" t="s">
        <v>99</v>
      </c>
      <c r="AS61" s="1" t="s">
        <v>94</v>
      </c>
      <c r="AT61" s="1" t="s">
        <v>93</v>
      </c>
      <c r="AU61" s="1" t="s">
        <v>760</v>
      </c>
      <c r="AV61" s="1" t="s">
        <v>93</v>
      </c>
      <c r="AW61" s="1" t="s">
        <v>761</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659</v>
      </c>
      <c r="BL61" s="1" t="s">
        <v>762</v>
      </c>
      <c r="BM61" s="1" t="s">
        <v>138</v>
      </c>
      <c r="BN61" s="5"/>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42">
        <v>6</v>
      </c>
    </row>
    <row r="62" spans="1:82" x14ac:dyDescent="0.3">
      <c r="A62" s="47">
        <v>11108850</v>
      </c>
      <c r="B62" s="48" t="s">
        <v>763</v>
      </c>
      <c r="C62" s="48">
        <v>65</v>
      </c>
      <c r="D62" s="48">
        <v>89</v>
      </c>
      <c r="E62" s="48">
        <v>78</v>
      </c>
      <c r="F62" s="48">
        <v>40</v>
      </c>
      <c r="G62" s="48">
        <v>50</v>
      </c>
      <c r="H62" s="48">
        <v>63</v>
      </c>
      <c r="I62" s="48">
        <v>67</v>
      </c>
      <c r="J62" s="48">
        <v>43</v>
      </c>
      <c r="K62" s="48">
        <v>100</v>
      </c>
      <c r="L62" s="48" t="s">
        <v>182</v>
      </c>
      <c r="M62" s="48" t="s">
        <v>183</v>
      </c>
      <c r="N62" s="48" t="s">
        <v>109</v>
      </c>
      <c r="O62" s="48" t="s">
        <v>86</v>
      </c>
      <c r="P62" s="48" t="s">
        <v>764</v>
      </c>
      <c r="Q62" s="48" t="s">
        <v>765</v>
      </c>
      <c r="R62" s="48">
        <v>720</v>
      </c>
      <c r="S62" s="48">
        <v>3</v>
      </c>
      <c r="T62" s="48">
        <v>1</v>
      </c>
      <c r="U62" s="48">
        <v>25</v>
      </c>
      <c r="V62" s="48" t="s">
        <v>172</v>
      </c>
      <c r="W62" s="48" t="s">
        <v>766</v>
      </c>
      <c r="X62" s="48" t="s">
        <v>767</v>
      </c>
      <c r="Y62" s="48" t="s">
        <v>768</v>
      </c>
      <c r="Z62" s="48" t="s">
        <v>93</v>
      </c>
      <c r="AA62" s="48" t="s">
        <v>93</v>
      </c>
      <c r="AB62" s="48" t="s">
        <v>93</v>
      </c>
      <c r="AC62" s="48" t="s">
        <v>94</v>
      </c>
      <c r="AD62" s="48" t="s">
        <v>93</v>
      </c>
      <c r="AE62" s="48" t="s">
        <v>94</v>
      </c>
      <c r="AF62" s="48" t="s">
        <v>93</v>
      </c>
      <c r="AG62" s="48" t="s">
        <v>93</v>
      </c>
      <c r="AH62" s="48" t="s">
        <v>93</v>
      </c>
      <c r="AI62" s="48" t="s">
        <v>769</v>
      </c>
      <c r="AJ62" s="48" t="s">
        <v>96</v>
      </c>
      <c r="AK62" s="49"/>
      <c r="AL62" s="48" t="s">
        <v>97</v>
      </c>
      <c r="AM62" s="48" t="s">
        <v>118</v>
      </c>
      <c r="AN62" s="48" t="s">
        <v>93</v>
      </c>
      <c r="AO62" s="48" t="s">
        <v>93</v>
      </c>
      <c r="AP62" s="48" t="s">
        <v>93</v>
      </c>
      <c r="AQ62" s="48" t="s">
        <v>94</v>
      </c>
      <c r="AR62" s="48" t="s">
        <v>99</v>
      </c>
      <c r="AS62" s="48" t="s">
        <v>94</v>
      </c>
      <c r="AT62" s="48" t="s">
        <v>93</v>
      </c>
      <c r="AU62" s="48" t="s">
        <v>770</v>
      </c>
      <c r="AV62" s="48" t="s">
        <v>93</v>
      </c>
      <c r="AW62" s="48" t="s">
        <v>771</v>
      </c>
      <c r="AX62" s="48" t="s">
        <v>94</v>
      </c>
      <c r="AY62" s="48"/>
      <c r="AZ62" s="48" t="s">
        <v>93</v>
      </c>
      <c r="BA62" s="48" t="s">
        <v>94</v>
      </c>
      <c r="BB62" s="48" t="s">
        <v>93</v>
      </c>
      <c r="BC62" s="48" t="s">
        <v>94</v>
      </c>
      <c r="BD62" s="48" t="s">
        <v>93</v>
      </c>
      <c r="BE62" s="48" t="s">
        <v>94</v>
      </c>
      <c r="BF62" s="48" t="s">
        <v>93</v>
      </c>
      <c r="BG62" s="48" t="s">
        <v>94</v>
      </c>
      <c r="BH62" s="48" t="s">
        <v>94</v>
      </c>
      <c r="BI62" s="48" t="s">
        <v>93</v>
      </c>
      <c r="BJ62" s="48" t="s">
        <v>93</v>
      </c>
      <c r="BK62" s="48" t="s">
        <v>772</v>
      </c>
      <c r="BL62" s="48" t="s">
        <v>773</v>
      </c>
      <c r="BM62" s="48" t="s">
        <v>104</v>
      </c>
      <c r="BN62" s="49"/>
      <c r="BO62" s="48" t="s">
        <v>94</v>
      </c>
      <c r="BP62" s="48" t="s">
        <v>93</v>
      </c>
      <c r="BQ62" s="48" t="s">
        <v>93</v>
      </c>
      <c r="BR62" s="48" t="s">
        <v>774</v>
      </c>
      <c r="BS62" s="48"/>
      <c r="BT62" s="48" t="s">
        <v>93</v>
      </c>
      <c r="BU62" s="48" t="s">
        <v>93</v>
      </c>
      <c r="BV62" s="48" t="s">
        <v>94</v>
      </c>
      <c r="BW62" s="48" t="s">
        <v>94</v>
      </c>
      <c r="BX62" s="48" t="s">
        <v>94</v>
      </c>
      <c r="BY62" s="48" t="s">
        <v>99</v>
      </c>
      <c r="BZ62" s="48" t="s">
        <v>94</v>
      </c>
      <c r="CA62" s="48" t="s">
        <v>94</v>
      </c>
      <c r="CB62" s="48">
        <v>6</v>
      </c>
      <c r="CC62" s="48" t="s">
        <v>93</v>
      </c>
      <c r="CD62" s="50">
        <v>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15424-D69C-4314-A160-CC3CDE8C9B7D}">
  <dimension ref="A1:H62"/>
  <sheetViews>
    <sheetView workbookViewId="0">
      <selection activeCell="F18" sqref="F18"/>
    </sheetView>
  </sheetViews>
  <sheetFormatPr defaultRowHeight="14.4" x14ac:dyDescent="0.3"/>
  <cols>
    <col min="1" max="1" width="22.33203125" customWidth="1"/>
    <col min="2" max="2" width="39.77734375" customWidth="1"/>
    <col min="3" max="3" width="20.44140625" customWidth="1"/>
    <col min="5" max="7" width="17.77734375" customWidth="1"/>
    <col min="8" max="8" width="21.88671875" bestFit="1" customWidth="1"/>
  </cols>
  <sheetData>
    <row r="1" spans="1:8" ht="15.6" x14ac:dyDescent="0.3">
      <c r="A1" s="2" t="s">
        <v>783</v>
      </c>
      <c r="B1" s="2" t="s">
        <v>797</v>
      </c>
      <c r="C1" s="3"/>
      <c r="D1" s="3"/>
      <c r="E1" s="3"/>
      <c r="F1" s="3"/>
      <c r="G1" s="3"/>
      <c r="H1" s="3"/>
    </row>
    <row r="2" spans="1:8" ht="15.6" x14ac:dyDescent="0.3">
      <c r="A2" s="7" t="str">
        <f>IF(AND('CX_Junior BI Analyst_Test'!C2&gt;$F$4,'CX_Junior BI Analyst_Test'!C2&lt;$G$4),$E$4,IF(AND('CX_Junior BI Analyst_Test'!C2&gt;$F$5,'CX_Junior BI Analyst_Test'!C2&lt;$G$5),$E$5,IF(AND('CX_Junior BI Analyst_Test'!C2&gt;$F$6,'CX_Junior BI Analyst_Test'!C2&lt;$G$6),$E$6,$E$7)))</f>
        <v>Low Performer</v>
      </c>
      <c r="B2">
        <f>'CX_Junior BI Analyst_Test'!C2</f>
        <v>58</v>
      </c>
      <c r="E2" s="3"/>
      <c r="F2" s="3"/>
      <c r="G2" s="3"/>
      <c r="H2" s="3"/>
    </row>
    <row r="3" spans="1:8" ht="19.2" x14ac:dyDescent="0.35">
      <c r="A3" s="7" t="str">
        <f>IF(AND('CX_Junior BI Analyst_Test'!C3&gt;$F$4,'CX_Junior BI Analyst_Test'!C3&lt;$G$4),$E$4,IF(AND('CX_Junior BI Analyst_Test'!C3&gt;$F$5,'CX_Junior BI Analyst_Test'!C3&lt;$G$5),$E$5,IF(AND('CX_Junior BI Analyst_Test'!C3&gt;$F$6,'CX_Junior BI Analyst_Test'!C3&lt;$G$6),$E$6,$E$7)))</f>
        <v>Average Performer</v>
      </c>
      <c r="B3">
        <f>'CX_Junior BI Analyst_Test'!C3</f>
        <v>86</v>
      </c>
      <c r="E3" s="60" t="s">
        <v>796</v>
      </c>
      <c r="F3" s="60"/>
      <c r="G3" s="60"/>
      <c r="H3" s="20" t="s">
        <v>784</v>
      </c>
    </row>
    <row r="4" spans="1:8" x14ac:dyDescent="0.3">
      <c r="A4" s="7" t="str">
        <f>IF(AND('CX_Junior BI Analyst_Test'!C4&gt;$F$4,'CX_Junior BI Analyst_Test'!C4&lt;$G$4),$E$4,IF(AND('CX_Junior BI Analyst_Test'!C4&gt;$F$5,'CX_Junior BI Analyst_Test'!C4&lt;$G$5),$E$5,IF(AND('CX_Junior BI Analyst_Test'!C4&gt;$F$6,'CX_Junior BI Analyst_Test'!C4&lt;$G$6),$E$6,$E$7)))</f>
        <v>Average Performer</v>
      </c>
      <c r="B4">
        <f>'CX_Junior BI Analyst_Test'!C4</f>
        <v>72</v>
      </c>
      <c r="E4" s="9" t="s">
        <v>775</v>
      </c>
      <c r="F4" s="9">
        <v>90</v>
      </c>
      <c r="G4" s="9">
        <v>100</v>
      </c>
      <c r="H4" s="21"/>
    </row>
    <row r="5" spans="1:8" x14ac:dyDescent="0.3">
      <c r="A5" s="7" t="str">
        <f>IF(AND('CX_Junior BI Analyst_Test'!C5&gt;$F$4,'CX_Junior BI Analyst_Test'!C5&lt;$G$4),$E$4,IF(AND('CX_Junior BI Analyst_Test'!C5&gt;$F$5,'CX_Junior BI Analyst_Test'!C5&lt;$G$5),$E$5,IF(AND('CX_Junior BI Analyst_Test'!C5&gt;$F$6,'CX_Junior BI Analyst_Test'!C5&lt;$G$6),$E$6,$E$7)))</f>
        <v>Average Performer</v>
      </c>
      <c r="B5">
        <f>'CX_Junior BI Analyst_Test'!C5</f>
        <v>84</v>
      </c>
      <c r="E5" s="9" t="s">
        <v>776</v>
      </c>
      <c r="F5" s="9">
        <v>70</v>
      </c>
      <c r="G5" s="9">
        <v>89</v>
      </c>
      <c r="H5" s="17"/>
    </row>
    <row r="6" spans="1:8" x14ac:dyDescent="0.3">
      <c r="A6" s="7" t="str">
        <f>IF(AND('CX_Junior BI Analyst_Test'!C6&gt;$F$4,'CX_Junior BI Analyst_Test'!C6&lt;$G$4),$E$4,IF(AND('CX_Junior BI Analyst_Test'!C6&gt;$F$5,'CX_Junior BI Analyst_Test'!C6&lt;$G$5),$E$5,IF(AND('CX_Junior BI Analyst_Test'!C6&gt;$F$6,'CX_Junior BI Analyst_Test'!C6&lt;$G$6),$E$6,$E$7)))</f>
        <v>Average Performer</v>
      </c>
      <c r="B6">
        <f>'CX_Junior BI Analyst_Test'!C6</f>
        <v>84</v>
      </c>
      <c r="E6" s="9" t="s">
        <v>777</v>
      </c>
      <c r="F6" s="9">
        <v>50</v>
      </c>
      <c r="G6" s="9">
        <v>69</v>
      </c>
      <c r="H6" s="18"/>
    </row>
    <row r="7" spans="1:8" x14ac:dyDescent="0.3">
      <c r="A7" s="7" t="str">
        <f>IF(AND('CX_Junior BI Analyst_Test'!C7&gt;='Task 1 Sheet'!F4,'CX_Junior BI Analyst_Test'!C7&lt;'Task 1 Sheet'!G4),'Task 1 Sheet'!E4," ")</f>
        <v>High Performer</v>
      </c>
      <c r="B7">
        <f>'CX_Junior BI Analyst_Test'!C7</f>
        <v>90</v>
      </c>
      <c r="E7" s="9" t="s">
        <v>778</v>
      </c>
      <c r="F7" s="9"/>
      <c r="G7" s="9">
        <v>50</v>
      </c>
      <c r="H7" s="19"/>
    </row>
    <row r="8" spans="1:8" x14ac:dyDescent="0.3">
      <c r="A8" s="7" t="str">
        <f>IF(AND('CX_Junior BI Analyst_Test'!C8&gt;$F$4,'CX_Junior BI Analyst_Test'!C8&lt;$G$4),$E$4,IF(AND('CX_Junior BI Analyst_Test'!C8&gt;$F$5,'CX_Junior BI Analyst_Test'!C8&lt;$G$5),$E$5,IF(AND('CX_Junior BI Analyst_Test'!C8&gt;$F$6,'CX_Junior BI Analyst_Test'!C8&lt;$G$6),$E$6,$E$7)))</f>
        <v>Bottom Performer</v>
      </c>
      <c r="B8">
        <f>'CX_Junior BI Analyst_Test'!C8</f>
        <v>36</v>
      </c>
    </row>
    <row r="9" spans="1:8" x14ac:dyDescent="0.3">
      <c r="A9" s="7" t="str">
        <f>IF(AND('CX_Junior BI Analyst_Test'!C9&gt;$F$4,'CX_Junior BI Analyst_Test'!C9&lt;$G$4),$E$4,IF(AND('CX_Junior BI Analyst_Test'!C9&gt;$F$5,'CX_Junior BI Analyst_Test'!C9&lt;$G$5),$E$5,IF(AND('CX_Junior BI Analyst_Test'!C9&gt;$F$6,'CX_Junior BI Analyst_Test'!C9&lt;$G$6),$E$6,$E$7)))</f>
        <v>Bottom Performer</v>
      </c>
      <c r="B9">
        <f>'CX_Junior BI Analyst_Test'!C9</f>
        <v>34</v>
      </c>
    </row>
    <row r="10" spans="1:8" x14ac:dyDescent="0.3">
      <c r="A10" s="7" t="str">
        <f>IF(AND('CX_Junior BI Analyst_Test'!C10&gt;$F$4,'CX_Junior BI Analyst_Test'!C10&lt;$G$4),$E$4,IF(AND('CX_Junior BI Analyst_Test'!C10&gt;$F$5,'CX_Junior BI Analyst_Test'!C10&lt;$G$5),$E$5,IF(AND('CX_Junior BI Analyst_Test'!C10&gt;$F$6,'CX_Junior BI Analyst_Test'!C10&lt;$G$6),$E$6,$E$7)))</f>
        <v>Average Performer</v>
      </c>
      <c r="B10">
        <f>'CX_Junior BI Analyst_Test'!C10</f>
        <v>74</v>
      </c>
    </row>
    <row r="11" spans="1:8" x14ac:dyDescent="0.3">
      <c r="A11" s="7" t="str">
        <f>IF(AND('CX_Junior BI Analyst_Test'!C11&gt;$F$4,'CX_Junior BI Analyst_Test'!C11&lt;$G$4),$E$4,IF(AND('CX_Junior BI Analyst_Test'!C11&gt;$F$5,'CX_Junior BI Analyst_Test'!C11&lt;$G$5),$E$5,IF(AND('CX_Junior BI Analyst_Test'!C11&gt;$F$6,'CX_Junior BI Analyst_Test'!C11&lt;$G$6),$E$6,$E$7)))</f>
        <v>Average Performer</v>
      </c>
      <c r="B11">
        <f>'CX_Junior BI Analyst_Test'!C11</f>
        <v>74</v>
      </c>
    </row>
    <row r="12" spans="1:8" x14ac:dyDescent="0.3">
      <c r="A12" s="7" t="str">
        <f>IF(AND('CX_Junior BI Analyst_Test'!C12&gt;$F$4,'CX_Junior BI Analyst_Test'!C12&lt;$G$4),$E$4,IF(AND('CX_Junior BI Analyst_Test'!C12&gt;$F$5,'CX_Junior BI Analyst_Test'!C12&lt;$G$5),$E$5,IF(AND('CX_Junior BI Analyst_Test'!C12&gt;$F$6,'CX_Junior BI Analyst_Test'!C12&lt;$G$6),$E$6,$E$7)))</f>
        <v>Average Performer</v>
      </c>
      <c r="B12">
        <f>'CX_Junior BI Analyst_Test'!C12</f>
        <v>86</v>
      </c>
    </row>
    <row r="13" spans="1:8" x14ac:dyDescent="0.3">
      <c r="A13" s="7" t="str">
        <f>IF(AND('CX_Junior BI Analyst_Test'!C13&gt;$F$4,'CX_Junior BI Analyst_Test'!C13&lt;$G$4),$E$4,IF(AND('CX_Junior BI Analyst_Test'!C13&gt;$F$5,'CX_Junior BI Analyst_Test'!C13&lt;$G$5),$E$5,IF(AND('CX_Junior BI Analyst_Test'!C13&gt;$F$6,'CX_Junior BI Analyst_Test'!C13&lt;$G$6),$E$6,$E$7)))</f>
        <v>Bottom Performer</v>
      </c>
      <c r="B13">
        <f>'CX_Junior BI Analyst_Test'!C13</f>
        <v>70</v>
      </c>
    </row>
    <row r="14" spans="1:8" x14ac:dyDescent="0.3">
      <c r="A14" s="7" t="str">
        <f>IF(AND('CX_Junior BI Analyst_Test'!C14&gt;$F$4,'CX_Junior BI Analyst_Test'!C14&lt;$G$4),$E$4,IF(AND('CX_Junior BI Analyst_Test'!C14&gt;$F$5,'CX_Junior BI Analyst_Test'!C14&lt;$G$5),$E$5,IF(AND('CX_Junior BI Analyst_Test'!C14&gt;$F$6,'CX_Junior BI Analyst_Test'!C14&lt;$G$6),$E$6,$E$7)))</f>
        <v>Average Performer</v>
      </c>
      <c r="B14">
        <f>'CX_Junior BI Analyst_Test'!C14</f>
        <v>84</v>
      </c>
    </row>
    <row r="15" spans="1:8" x14ac:dyDescent="0.3">
      <c r="A15" s="7" t="str">
        <f>IF(AND('CX_Junior BI Analyst_Test'!C15&gt;$F$4,'CX_Junior BI Analyst_Test'!C15&lt;$G$4),$E$4,IF(AND('CX_Junior BI Analyst_Test'!C15&gt;$F$5,'CX_Junior BI Analyst_Test'!C15&lt;$G$5),$E$5,IF(AND('CX_Junior BI Analyst_Test'!C15&gt;$F$6,'CX_Junior BI Analyst_Test'!C15&lt;$G$6),$E$6,$E$7)))</f>
        <v>Average Performer</v>
      </c>
      <c r="B15">
        <f>'CX_Junior BI Analyst_Test'!C15</f>
        <v>78</v>
      </c>
    </row>
    <row r="16" spans="1:8" x14ac:dyDescent="0.3">
      <c r="A16" s="7" t="str">
        <f>IF(AND('CX_Junior BI Analyst_Test'!C16&gt;$F$4,'CX_Junior BI Analyst_Test'!C16&lt;$G$4),$E$4,IF(AND('CX_Junior BI Analyst_Test'!C16&gt;$F$5,'CX_Junior BI Analyst_Test'!C16&lt;$G$5),$E$5,IF(AND('CX_Junior BI Analyst_Test'!C16&gt;$F$6,'CX_Junior BI Analyst_Test'!C16&lt;$G$6),$E$6,$E$7)))</f>
        <v>Low Performer</v>
      </c>
      <c r="B16">
        <f>'CX_Junior BI Analyst_Test'!C16</f>
        <v>61</v>
      </c>
    </row>
    <row r="17" spans="1:2" x14ac:dyDescent="0.3">
      <c r="A17" s="7" t="str">
        <f>IF(AND('CX_Junior BI Analyst_Test'!C17&gt;$F$4,'CX_Junior BI Analyst_Test'!C17&lt;$G$4),$E$4,IF(AND('CX_Junior BI Analyst_Test'!C17&gt;$F$5,'CX_Junior BI Analyst_Test'!C17&lt;$G$5),$E$5,IF(AND('CX_Junior BI Analyst_Test'!C17&gt;$F$6,'CX_Junior BI Analyst_Test'!C17&lt;$G$6),$E$6,$E$7)))</f>
        <v>Average Performer</v>
      </c>
      <c r="B17">
        <f>'CX_Junior BI Analyst_Test'!C17</f>
        <v>78</v>
      </c>
    </row>
    <row r="18" spans="1:2" x14ac:dyDescent="0.3">
      <c r="A18" s="7" t="str">
        <f>IF(AND('CX_Junior BI Analyst_Test'!C18&gt;$F$4,'CX_Junior BI Analyst_Test'!C18&lt;$G$4),$E$4,IF(AND('CX_Junior BI Analyst_Test'!C18&gt;$F$5,'CX_Junior BI Analyst_Test'!C18&lt;$G$5),$E$5,IF(AND('CX_Junior BI Analyst_Test'!C18&gt;$F$6,'CX_Junior BI Analyst_Test'!C18&lt;$G$6),$E$6,$E$7)))</f>
        <v>Bottom Performer</v>
      </c>
      <c r="B18">
        <f>'CX_Junior BI Analyst_Test'!C18</f>
        <v>89</v>
      </c>
    </row>
    <row r="19" spans="1:2" x14ac:dyDescent="0.3">
      <c r="A19" s="7" t="str">
        <f>IF(AND('CX_Junior BI Analyst_Test'!C19&gt;$F$4,'CX_Junior BI Analyst_Test'!C19&lt;$G$4),$E$4,IF(AND('CX_Junior BI Analyst_Test'!C19&gt;$F$5,'CX_Junior BI Analyst_Test'!C19&lt;$G$5),$E$5,IF(AND('CX_Junior BI Analyst_Test'!C19&gt;$F$6,'CX_Junior BI Analyst_Test'!C19&lt;$G$6),$E$6,$E$7)))</f>
        <v>Low Performer</v>
      </c>
      <c r="B19">
        <f>'CX_Junior BI Analyst_Test'!C19</f>
        <v>65</v>
      </c>
    </row>
    <row r="20" spans="1:2" x14ac:dyDescent="0.3">
      <c r="A20" s="7" t="str">
        <f>IF(AND('CX_Junior BI Analyst_Test'!C20&gt;$F$4,'CX_Junior BI Analyst_Test'!C20&lt;$G$4),$E$4,IF(AND('CX_Junior BI Analyst_Test'!C20&gt;$F$5,'CX_Junior BI Analyst_Test'!C20&lt;$G$5),$E$5,IF(AND('CX_Junior BI Analyst_Test'!C20&gt;$F$6,'CX_Junior BI Analyst_Test'!C20&lt;$G$6),$E$6,$E$7)))</f>
        <v>Average Performer</v>
      </c>
      <c r="B20">
        <f>'CX_Junior BI Analyst_Test'!C20</f>
        <v>76</v>
      </c>
    </row>
    <row r="21" spans="1:2" x14ac:dyDescent="0.3">
      <c r="A21" s="7" t="str">
        <f>IF(AND('CX_Junior BI Analyst_Test'!C21&gt;$F$4,'CX_Junior BI Analyst_Test'!C21&lt;$G$4),$E$4,IF(AND('CX_Junior BI Analyst_Test'!C21&gt;$F$5,'CX_Junior BI Analyst_Test'!C21&lt;$G$5),$E$5,IF(AND('CX_Junior BI Analyst_Test'!C21&gt;$F$6,'CX_Junior BI Analyst_Test'!C21&lt;$G$6),$E$6,$E$7)))</f>
        <v>Average Performer</v>
      </c>
      <c r="B21">
        <f>'CX_Junior BI Analyst_Test'!C21</f>
        <v>82</v>
      </c>
    </row>
    <row r="22" spans="1:2" x14ac:dyDescent="0.3">
      <c r="A22" s="7" t="str">
        <f>IF(AND('CX_Junior BI Analyst_Test'!C22&gt;$F$4,'CX_Junior BI Analyst_Test'!C22&lt;$G$4),$E$4,IF(AND('CX_Junior BI Analyst_Test'!C22&gt;$F$5,'CX_Junior BI Analyst_Test'!C22&lt;$G$5),$E$5,IF(AND('CX_Junior BI Analyst_Test'!C22&gt;$F$6,'CX_Junior BI Analyst_Test'!C22&lt;$G$6),$E$6,$E$7)))</f>
        <v>Average Performer</v>
      </c>
      <c r="B22">
        <f>'CX_Junior BI Analyst_Test'!C22</f>
        <v>88</v>
      </c>
    </row>
    <row r="23" spans="1:2" x14ac:dyDescent="0.3">
      <c r="A23" s="7" t="str">
        <f>IF(AND('CX_Junior BI Analyst_Test'!C23&gt;$F$4,'CX_Junior BI Analyst_Test'!C23&lt;$G$4),$E$4,IF(AND('CX_Junior BI Analyst_Test'!C23&gt;$F$5,'CX_Junior BI Analyst_Test'!C23&lt;$G$5),$E$5,IF(AND('CX_Junior BI Analyst_Test'!C23&gt;$F$6,'CX_Junior BI Analyst_Test'!C23&lt;$G$6),$E$6,$E$7)))</f>
        <v>Average Performer</v>
      </c>
      <c r="B23">
        <f>'CX_Junior BI Analyst_Test'!C23</f>
        <v>71</v>
      </c>
    </row>
    <row r="24" spans="1:2" x14ac:dyDescent="0.3">
      <c r="A24" s="7" t="str">
        <f>IF(AND('CX_Junior BI Analyst_Test'!C24&gt;$F$4,'CX_Junior BI Analyst_Test'!C24&lt;$G$4),$E$4,IF(AND('CX_Junior BI Analyst_Test'!C24&gt;$F$5,'CX_Junior BI Analyst_Test'!C24&lt;$G$5),$E$5,IF(AND('CX_Junior BI Analyst_Test'!C24&gt;$F$6,'CX_Junior BI Analyst_Test'!C24&lt;$G$6),$E$6,$E$7)))</f>
        <v>Low Performer</v>
      </c>
      <c r="B24">
        <f>'CX_Junior BI Analyst_Test'!C24</f>
        <v>67</v>
      </c>
    </row>
    <row r="25" spans="1:2" x14ac:dyDescent="0.3">
      <c r="A25" s="7" t="str">
        <f>IF(AND('CX_Junior BI Analyst_Test'!C25&gt;$F$4,'CX_Junior BI Analyst_Test'!C25&lt;$G$4),$E$4,IF(AND('CX_Junior BI Analyst_Test'!C25&gt;$F$5,'CX_Junior BI Analyst_Test'!C25&lt;$G$5),$E$5,IF(AND('CX_Junior BI Analyst_Test'!C25&gt;$F$6,'CX_Junior BI Analyst_Test'!C25&lt;$G$6),$E$6,$E$7)))</f>
        <v>Low Performer</v>
      </c>
      <c r="B25">
        <f>'CX_Junior BI Analyst_Test'!C25</f>
        <v>60</v>
      </c>
    </row>
    <row r="26" spans="1:2" x14ac:dyDescent="0.3">
      <c r="A26" s="7" t="str">
        <f>IF(AND('CX_Junior BI Analyst_Test'!C26&gt;$F$4,'CX_Junior BI Analyst_Test'!C26&lt;$G$4),$E$4,IF(AND('CX_Junior BI Analyst_Test'!C26&gt;$F$5,'CX_Junior BI Analyst_Test'!C26&lt;$G$5),$E$5,IF(AND('CX_Junior BI Analyst_Test'!C26&gt;$F$6,'CX_Junior BI Analyst_Test'!C26&lt;$G$6),$E$6,$E$7)))</f>
        <v>Average Performer</v>
      </c>
      <c r="B26">
        <f>'CX_Junior BI Analyst_Test'!C26</f>
        <v>81</v>
      </c>
    </row>
    <row r="27" spans="1:2" x14ac:dyDescent="0.3">
      <c r="A27" s="7" t="str">
        <f>IF(AND('CX_Junior BI Analyst_Test'!C27&gt;$F$4,'CX_Junior BI Analyst_Test'!C27&lt;$G$4),$E$4,IF(AND('CX_Junior BI Analyst_Test'!C27&gt;$F$5,'CX_Junior BI Analyst_Test'!C27&lt;$G$5),$E$5,IF(AND('CX_Junior BI Analyst_Test'!C27&gt;$F$6,'CX_Junior BI Analyst_Test'!C27&lt;$G$6),$E$6,$E$7)))</f>
        <v>Average Performer</v>
      </c>
      <c r="B27">
        <f>'CX_Junior BI Analyst_Test'!C27</f>
        <v>78</v>
      </c>
    </row>
    <row r="28" spans="1:2" x14ac:dyDescent="0.3">
      <c r="A28" s="7" t="str">
        <f>IF(AND('CX_Junior BI Analyst_Test'!C28&gt;$F$4,'CX_Junior BI Analyst_Test'!C28&lt;$G$4),$E$4,IF(AND('CX_Junior BI Analyst_Test'!C28&gt;$F$5,'CX_Junior BI Analyst_Test'!C28&lt;$G$5),$E$5,IF(AND('CX_Junior BI Analyst_Test'!C28&gt;$F$6,'CX_Junior BI Analyst_Test'!C28&lt;$G$6),$E$6,$E$7)))</f>
        <v>High Performer</v>
      </c>
      <c r="B28">
        <f>'CX_Junior BI Analyst_Test'!C28</f>
        <v>92</v>
      </c>
    </row>
    <row r="29" spans="1:2" x14ac:dyDescent="0.3">
      <c r="A29" s="7" t="str">
        <f>IF(AND('CX_Junior BI Analyst_Test'!C29&gt;$F$4,'CX_Junior BI Analyst_Test'!C29&lt;$G$4),$E$4,IF(AND('CX_Junior BI Analyst_Test'!C29&gt;$F$5,'CX_Junior BI Analyst_Test'!C29&lt;$G$5),$E$5,IF(AND('CX_Junior BI Analyst_Test'!C29&gt;$F$6,'CX_Junior BI Analyst_Test'!C29&lt;$G$6),$E$6,$E$7)))</f>
        <v>Low Performer</v>
      </c>
      <c r="B29">
        <f>'CX_Junior BI Analyst_Test'!C29</f>
        <v>59</v>
      </c>
    </row>
    <row r="30" spans="1:2" x14ac:dyDescent="0.3">
      <c r="A30" s="7" t="str">
        <f>IF(AND('CX_Junior BI Analyst_Test'!C30&gt;$F$4,'CX_Junior BI Analyst_Test'!C30&lt;$G$4),$E$4,IF(AND('CX_Junior BI Analyst_Test'!C30&gt;$F$5,'CX_Junior BI Analyst_Test'!C30&lt;$G$5),$E$5,IF(AND('CX_Junior BI Analyst_Test'!C30&gt;$F$6,'CX_Junior BI Analyst_Test'!C30&lt;$G$6),$E$6,$E$7)))</f>
        <v>Bottom Performer</v>
      </c>
      <c r="B30">
        <f>'CX_Junior BI Analyst_Test'!C30</f>
        <v>33</v>
      </c>
    </row>
    <row r="31" spans="1:2" x14ac:dyDescent="0.3">
      <c r="A31" s="7" t="str">
        <f>IF(AND('CX_Junior BI Analyst_Test'!C31&gt;$F$4,'CX_Junior BI Analyst_Test'!C31&lt;$G$4),$E$4,IF(AND('CX_Junior BI Analyst_Test'!C31&gt;$F$5,'CX_Junior BI Analyst_Test'!C31&lt;$G$5),$E$5,IF(AND('CX_Junior BI Analyst_Test'!C31&gt;$F$6,'CX_Junior BI Analyst_Test'!C31&lt;$G$6),$E$6,$E$7)))</f>
        <v>Low Performer</v>
      </c>
      <c r="B31">
        <f>'CX_Junior BI Analyst_Test'!C31</f>
        <v>64</v>
      </c>
    </row>
    <row r="32" spans="1:2" x14ac:dyDescent="0.3">
      <c r="A32" s="7" t="str">
        <f>IF(AND('CX_Junior BI Analyst_Test'!C32&gt;$F$4,'CX_Junior BI Analyst_Test'!C32&lt;$G$4),$E$4,IF(AND('CX_Junior BI Analyst_Test'!C32&gt;$F$5,'CX_Junior BI Analyst_Test'!C32&lt;$G$5),$E$5,IF(AND('CX_Junior BI Analyst_Test'!C32&gt;$F$6,'CX_Junior BI Analyst_Test'!C32&lt;$G$6),$E$6,$E$7)))</f>
        <v>Bottom Performer</v>
      </c>
      <c r="B32">
        <f>'CX_Junior BI Analyst_Test'!C32</f>
        <v>69</v>
      </c>
    </row>
    <row r="33" spans="1:2" x14ac:dyDescent="0.3">
      <c r="A33" s="7" t="str">
        <f>IF(AND('CX_Junior BI Analyst_Test'!C33&gt;$F$4,'CX_Junior BI Analyst_Test'!C33&lt;$G$4),$E$4,IF(AND('CX_Junior BI Analyst_Test'!C33&gt;$F$5,'CX_Junior BI Analyst_Test'!C33&lt;$G$5),$E$5,IF(AND('CX_Junior BI Analyst_Test'!C33&gt;$F$6,'CX_Junior BI Analyst_Test'!C33&lt;$G$6),$E$6,$E$7)))</f>
        <v>Average Performer</v>
      </c>
      <c r="B33">
        <f>'CX_Junior BI Analyst_Test'!C33</f>
        <v>83</v>
      </c>
    </row>
    <row r="34" spans="1:2" x14ac:dyDescent="0.3">
      <c r="A34" s="7" t="str">
        <f>IF(AND('CX_Junior BI Analyst_Test'!C34&gt;$F$4,'CX_Junior BI Analyst_Test'!C34&lt;$G$4),$E$4,IF(AND('CX_Junior BI Analyst_Test'!C34&gt;$F$5,'CX_Junior BI Analyst_Test'!C34&lt;$G$5),$E$5,IF(AND('CX_Junior BI Analyst_Test'!C34&gt;$F$6,'CX_Junior BI Analyst_Test'!C34&lt;$G$6),$E$6,$E$7)))</f>
        <v>High Performer</v>
      </c>
      <c r="B34">
        <f>'CX_Junior BI Analyst_Test'!C34</f>
        <v>94</v>
      </c>
    </row>
    <row r="35" spans="1:2" x14ac:dyDescent="0.3">
      <c r="A35" s="7" t="str">
        <f>IF(AND('CX_Junior BI Analyst_Test'!C35&gt;$F$4,'CX_Junior BI Analyst_Test'!C35&lt;$G$4),$E$4,IF(AND('CX_Junior BI Analyst_Test'!C35&gt;$F$5,'CX_Junior BI Analyst_Test'!C35&lt;$G$5),$E$5,IF(AND('CX_Junior BI Analyst_Test'!C35&gt;$F$6,'CX_Junior BI Analyst_Test'!C35&lt;$G$6),$E$6,$E$7)))</f>
        <v>Average Performer</v>
      </c>
      <c r="B35">
        <f>'CX_Junior BI Analyst_Test'!C35</f>
        <v>80</v>
      </c>
    </row>
    <row r="36" spans="1:2" x14ac:dyDescent="0.3">
      <c r="A36" s="7" t="str">
        <f>IF(AND('CX_Junior BI Analyst_Test'!C36&gt;$F$4,'CX_Junior BI Analyst_Test'!C36&lt;$G$4),$E$4,IF(AND('CX_Junior BI Analyst_Test'!C36&gt;$F$5,'CX_Junior BI Analyst_Test'!C36&lt;$G$5),$E$5,IF(AND('CX_Junior BI Analyst_Test'!C36&gt;$F$6,'CX_Junior BI Analyst_Test'!C36&lt;$G$6),$E$6,$E$7)))</f>
        <v>Average Performer</v>
      </c>
      <c r="B36">
        <f>'CX_Junior BI Analyst_Test'!C36</f>
        <v>82</v>
      </c>
    </row>
    <row r="37" spans="1:2" x14ac:dyDescent="0.3">
      <c r="A37" s="7" t="str">
        <f>IF(AND('CX_Junior BI Analyst_Test'!C37&gt;$F$4,'CX_Junior BI Analyst_Test'!C37&lt;$G$4),$E$4,IF(AND('CX_Junior BI Analyst_Test'!C37&gt;$F$5,'CX_Junior BI Analyst_Test'!C37&lt;$G$5),$E$5,IF(AND('CX_Junior BI Analyst_Test'!C37&gt;$F$6,'CX_Junior BI Analyst_Test'!C37&lt;$G$6),$E$6,$E$7)))</f>
        <v>Average Performer</v>
      </c>
      <c r="B37">
        <f>'CX_Junior BI Analyst_Test'!C37</f>
        <v>84</v>
      </c>
    </row>
    <row r="38" spans="1:2" x14ac:dyDescent="0.3">
      <c r="A38" s="7" t="str">
        <f>IF(AND('CX_Junior BI Analyst_Test'!C38&gt;$F$4,'CX_Junior BI Analyst_Test'!C38&lt;$G$4),$E$4,IF(AND('CX_Junior BI Analyst_Test'!C38&gt;$F$5,'CX_Junior BI Analyst_Test'!C38&lt;$G$5),$E$5,IF(AND('CX_Junior BI Analyst_Test'!C38&gt;$F$6,'CX_Junior BI Analyst_Test'!C38&lt;$G$6),$E$6,$E$7)))</f>
        <v>Average Performer</v>
      </c>
      <c r="B38">
        <f>'CX_Junior BI Analyst_Test'!C38</f>
        <v>73</v>
      </c>
    </row>
    <row r="39" spans="1:2" x14ac:dyDescent="0.3">
      <c r="A39" s="7" t="str">
        <f>IF(AND('CX_Junior BI Analyst_Test'!C39&gt;$F$4,'CX_Junior BI Analyst_Test'!C39&lt;$G$4),$E$4,IF(AND('CX_Junior BI Analyst_Test'!C39&gt;$F$5,'CX_Junior BI Analyst_Test'!C39&lt;$G$5),$E$5,IF(AND('CX_Junior BI Analyst_Test'!C39&gt;$F$6,'CX_Junior BI Analyst_Test'!C39&lt;$G$6),$E$6,$E$7)))</f>
        <v>Bottom Performer</v>
      </c>
      <c r="B39">
        <f>'CX_Junior BI Analyst_Test'!C39</f>
        <v>39</v>
      </c>
    </row>
    <row r="40" spans="1:2" x14ac:dyDescent="0.3">
      <c r="A40" s="7" t="str">
        <f>IF(AND('CX_Junior BI Analyst_Test'!C40&gt;$F$4,'CX_Junior BI Analyst_Test'!C40&lt;$G$4),$E$4,IF(AND('CX_Junior BI Analyst_Test'!C40&gt;$F$5,'CX_Junior BI Analyst_Test'!C40&lt;$G$5),$E$5,IF(AND('CX_Junior BI Analyst_Test'!C40&gt;$F$6,'CX_Junior BI Analyst_Test'!C40&lt;$G$6),$E$6,$E$7)))</f>
        <v>Average Performer</v>
      </c>
      <c r="B40">
        <f>'CX_Junior BI Analyst_Test'!C40</f>
        <v>71</v>
      </c>
    </row>
    <row r="41" spans="1:2" x14ac:dyDescent="0.3">
      <c r="A41" s="7" t="str">
        <f>IF(AND('CX_Junior BI Analyst_Test'!C41&gt;$F$4,'CX_Junior BI Analyst_Test'!C41&lt;$G$4),$E$4,IF(AND('CX_Junior BI Analyst_Test'!C41&gt;$F$5,'CX_Junior BI Analyst_Test'!C41&lt;$G$5),$E$5,IF(AND('CX_Junior BI Analyst_Test'!C41&gt;$F$6,'CX_Junior BI Analyst_Test'!C41&lt;$G$6),$E$6,$E$7)))</f>
        <v>Bottom Performer</v>
      </c>
      <c r="B41">
        <f>'CX_Junior BI Analyst_Test'!C41</f>
        <v>100</v>
      </c>
    </row>
    <row r="42" spans="1:2" x14ac:dyDescent="0.3">
      <c r="A42" s="7" t="str">
        <f>IF(AND('CX_Junior BI Analyst_Test'!C42&gt;$F$4,'CX_Junior BI Analyst_Test'!C42&lt;$G$4),$E$4,IF(AND('CX_Junior BI Analyst_Test'!C42&gt;$F$5,'CX_Junior BI Analyst_Test'!C42&lt;$G$5),$E$5,IF(AND('CX_Junior BI Analyst_Test'!C42&gt;$F$6,'CX_Junior BI Analyst_Test'!C42&lt;$G$6),$E$6,$E$7)))</f>
        <v>High Performer</v>
      </c>
      <c r="B42">
        <f>'CX_Junior BI Analyst_Test'!C42</f>
        <v>94</v>
      </c>
    </row>
    <row r="43" spans="1:2" x14ac:dyDescent="0.3">
      <c r="A43" s="7" t="str">
        <f>IF(AND('CX_Junior BI Analyst_Test'!C43&gt;$F$4,'CX_Junior BI Analyst_Test'!C43&lt;$G$4),$E$4,IF(AND('CX_Junior BI Analyst_Test'!C43&gt;$F$5,'CX_Junior BI Analyst_Test'!C43&lt;$G$5),$E$5,IF(AND('CX_Junior BI Analyst_Test'!C43&gt;$F$6,'CX_Junior BI Analyst_Test'!C43&lt;$G$6),$E$6,$E$7)))</f>
        <v>Low Performer</v>
      </c>
      <c r="B43">
        <f>'CX_Junior BI Analyst_Test'!C43</f>
        <v>52</v>
      </c>
    </row>
    <row r="44" spans="1:2" x14ac:dyDescent="0.3">
      <c r="A44" s="7" t="str">
        <f>IF(AND('CX_Junior BI Analyst_Test'!C44&gt;$F$4,'CX_Junior BI Analyst_Test'!C44&lt;$G$4),$E$4,IF(AND('CX_Junior BI Analyst_Test'!C44&gt;$F$5,'CX_Junior BI Analyst_Test'!C44&lt;$G$5),$E$5,IF(AND('CX_Junior BI Analyst_Test'!C44&gt;$F$6,'CX_Junior BI Analyst_Test'!C44&lt;$G$6),$E$6,$E$7)))</f>
        <v>Low Performer</v>
      </c>
      <c r="B44">
        <f>'CX_Junior BI Analyst_Test'!C44</f>
        <v>62</v>
      </c>
    </row>
    <row r="45" spans="1:2" x14ac:dyDescent="0.3">
      <c r="A45" s="7" t="str">
        <f>IF(AND('CX_Junior BI Analyst_Test'!C45&gt;$F$4,'CX_Junior BI Analyst_Test'!C45&lt;$G$4),$E$4,IF(AND('CX_Junior BI Analyst_Test'!C45&gt;$F$5,'CX_Junior BI Analyst_Test'!C45&lt;$G$5),$E$5,IF(AND('CX_Junior BI Analyst_Test'!C45&gt;$F$6,'CX_Junior BI Analyst_Test'!C45&lt;$G$6),$E$6,$E$7)))</f>
        <v>High Performer</v>
      </c>
      <c r="B45">
        <f>'CX_Junior BI Analyst_Test'!C45</f>
        <v>94</v>
      </c>
    </row>
    <row r="46" spans="1:2" x14ac:dyDescent="0.3">
      <c r="A46" s="7" t="str">
        <f>IF(AND('CX_Junior BI Analyst_Test'!C46&gt;$F$4,'CX_Junior BI Analyst_Test'!C46&lt;$G$4),$E$4,IF(AND('CX_Junior BI Analyst_Test'!C46&gt;$F$5,'CX_Junior BI Analyst_Test'!C46&lt;$G$5),$E$5,IF(AND('CX_Junior BI Analyst_Test'!C46&gt;$F$6,'CX_Junior BI Analyst_Test'!C46&lt;$G$6),$E$6,$E$7)))</f>
        <v>Average Performer</v>
      </c>
      <c r="B46">
        <f>'CX_Junior BI Analyst_Test'!C46</f>
        <v>86</v>
      </c>
    </row>
    <row r="47" spans="1:2" x14ac:dyDescent="0.3">
      <c r="A47" s="7" t="str">
        <f>IF(AND('CX_Junior BI Analyst_Test'!C47&gt;$F$4,'CX_Junior BI Analyst_Test'!C47&lt;$G$4),$E$4,IF(AND('CX_Junior BI Analyst_Test'!C47&gt;$F$5,'CX_Junior BI Analyst_Test'!C47&lt;$G$5),$E$5,IF(AND('CX_Junior BI Analyst_Test'!C47&gt;$F$6,'CX_Junior BI Analyst_Test'!C47&lt;$G$6),$E$6,$E$7)))</f>
        <v>High Performer</v>
      </c>
      <c r="B47">
        <f>'CX_Junior BI Analyst_Test'!C47</f>
        <v>94</v>
      </c>
    </row>
    <row r="48" spans="1:2" x14ac:dyDescent="0.3">
      <c r="A48" s="7" t="str">
        <f>IF(AND('CX_Junior BI Analyst_Test'!C48&gt;$F$4,'CX_Junior BI Analyst_Test'!C48&lt;$G$4),$E$4,IF(AND('CX_Junior BI Analyst_Test'!C48&gt;$F$5,'CX_Junior BI Analyst_Test'!C48&lt;$G$5),$E$5,IF(AND('CX_Junior BI Analyst_Test'!C48&gt;$F$6,'CX_Junior BI Analyst_Test'!C48&lt;$G$6),$E$6,$E$7)))</f>
        <v>Bottom Performer</v>
      </c>
      <c r="B48">
        <f>'CX_Junior BI Analyst_Test'!C48</f>
        <v>41</v>
      </c>
    </row>
    <row r="49" spans="1:2" x14ac:dyDescent="0.3">
      <c r="A49" s="7" t="str">
        <f>IF(AND('CX_Junior BI Analyst_Test'!C49&gt;$F$4,'CX_Junior BI Analyst_Test'!C49&lt;$G$4),$E$4,IF(AND('CX_Junior BI Analyst_Test'!C49&gt;$F$5,'CX_Junior BI Analyst_Test'!C49&lt;$G$5),$E$5,IF(AND('CX_Junior BI Analyst_Test'!C49&gt;$F$6,'CX_Junior BI Analyst_Test'!C49&lt;$G$6),$E$6,$E$7)))</f>
        <v>Bottom Performer</v>
      </c>
      <c r="B49">
        <f>'CX_Junior BI Analyst_Test'!C49</f>
        <v>69</v>
      </c>
    </row>
    <row r="50" spans="1:2" x14ac:dyDescent="0.3">
      <c r="A50" s="7" t="str">
        <f>IF(AND('CX_Junior BI Analyst_Test'!C50&gt;$F$4,'CX_Junior BI Analyst_Test'!C50&lt;$G$4),$E$4,IF(AND('CX_Junior BI Analyst_Test'!C50&gt;$F$5,'CX_Junior BI Analyst_Test'!C50&lt;$G$5),$E$5,IF(AND('CX_Junior BI Analyst_Test'!C50&gt;$F$6,'CX_Junior BI Analyst_Test'!C50&lt;$G$6),$E$6,$E$7)))</f>
        <v>Bottom Performer</v>
      </c>
      <c r="B50">
        <f>'CX_Junior BI Analyst_Test'!C50</f>
        <v>69</v>
      </c>
    </row>
    <row r="51" spans="1:2" x14ac:dyDescent="0.3">
      <c r="A51" s="7" t="str">
        <f>IF(AND('CX_Junior BI Analyst_Test'!C51&gt;$F$4,'CX_Junior BI Analyst_Test'!C51&lt;$G$4),$E$4,IF(AND('CX_Junior BI Analyst_Test'!C51&gt;$F$5,'CX_Junior BI Analyst_Test'!C51&lt;$G$5),$E$5,IF(AND('CX_Junior BI Analyst_Test'!C51&gt;$F$6,'CX_Junior BI Analyst_Test'!C51&lt;$G$6),$E$6,$E$7)))</f>
        <v>Low Performer</v>
      </c>
      <c r="B51">
        <f>'CX_Junior BI Analyst_Test'!C51</f>
        <v>61</v>
      </c>
    </row>
    <row r="52" spans="1:2" x14ac:dyDescent="0.3">
      <c r="A52" s="7" t="str">
        <f>IF(AND('CX_Junior BI Analyst_Test'!C52&gt;$F$4,'CX_Junior BI Analyst_Test'!C52&lt;$G$4),$E$4,IF(AND('CX_Junior BI Analyst_Test'!C52&gt;$F$5,'CX_Junior BI Analyst_Test'!C52&lt;$G$5),$E$5,IF(AND('CX_Junior BI Analyst_Test'!C52&gt;$F$6,'CX_Junior BI Analyst_Test'!C52&lt;$G$6),$E$6,$E$7)))</f>
        <v>High Performer</v>
      </c>
      <c r="B52">
        <f>'CX_Junior BI Analyst_Test'!C52</f>
        <v>92</v>
      </c>
    </row>
    <row r="53" spans="1:2" x14ac:dyDescent="0.3">
      <c r="A53" s="7" t="str">
        <f>IF(AND('CX_Junior BI Analyst_Test'!C53&gt;$F$4,'CX_Junior BI Analyst_Test'!C53&lt;$G$4),$E$4,IF(AND('CX_Junior BI Analyst_Test'!C53&gt;$F$5,'CX_Junior BI Analyst_Test'!C53&lt;$G$5),$E$5,IF(AND('CX_Junior BI Analyst_Test'!C53&gt;$F$6,'CX_Junior BI Analyst_Test'!C53&lt;$G$6),$E$6,$E$7)))</f>
        <v>High Performer</v>
      </c>
      <c r="B53">
        <f>'CX_Junior BI Analyst_Test'!C53</f>
        <v>96</v>
      </c>
    </row>
    <row r="54" spans="1:2" x14ac:dyDescent="0.3">
      <c r="A54" s="7" t="str">
        <f>IF(AND('CX_Junior BI Analyst_Test'!C54&gt;$F$4,'CX_Junior BI Analyst_Test'!C54&lt;$G$4),$E$4,IF(AND('CX_Junior BI Analyst_Test'!C54&gt;$F$5,'CX_Junior BI Analyst_Test'!C54&lt;$G$5),$E$5,IF(AND('CX_Junior BI Analyst_Test'!C54&gt;$F$6,'CX_Junior BI Analyst_Test'!C54&lt;$G$6),$E$6,$E$7)))</f>
        <v>Bottom Performer</v>
      </c>
      <c r="B54">
        <f>'CX_Junior BI Analyst_Test'!C54</f>
        <v>34</v>
      </c>
    </row>
    <row r="55" spans="1:2" x14ac:dyDescent="0.3">
      <c r="A55" s="7" t="str">
        <f>IF(AND('CX_Junior BI Analyst_Test'!C55&gt;$F$4,'CX_Junior BI Analyst_Test'!C55&lt;$G$4),$E$4,IF(AND('CX_Junior BI Analyst_Test'!C55&gt;$F$5,'CX_Junior BI Analyst_Test'!C55&lt;$G$5),$E$5,IF(AND('CX_Junior BI Analyst_Test'!C55&gt;$F$6,'CX_Junior BI Analyst_Test'!C55&lt;$G$6),$E$6,$E$7)))</f>
        <v>Low Performer</v>
      </c>
      <c r="B55">
        <f>'CX_Junior BI Analyst_Test'!C55</f>
        <v>53</v>
      </c>
    </row>
    <row r="56" spans="1:2" x14ac:dyDescent="0.3">
      <c r="A56" s="7" t="str">
        <f>IF(AND('CX_Junior BI Analyst_Test'!C56&gt;$F$4,'CX_Junior BI Analyst_Test'!C56&lt;$G$4),$E$4,IF(AND('CX_Junior BI Analyst_Test'!C56&gt;$F$5,'CX_Junior BI Analyst_Test'!C56&lt;$G$5),$E$5,IF(AND('CX_Junior BI Analyst_Test'!C56&gt;$F$6,'CX_Junior BI Analyst_Test'!C56&lt;$G$6),$E$6,$E$7)))</f>
        <v>High Performer</v>
      </c>
      <c r="B56">
        <f>'CX_Junior BI Analyst_Test'!C56</f>
        <v>94</v>
      </c>
    </row>
    <row r="57" spans="1:2" x14ac:dyDescent="0.3">
      <c r="A57" s="7" t="str">
        <f>IF(AND('CX_Junior BI Analyst_Test'!C57&gt;$F$4,'CX_Junior BI Analyst_Test'!C57&lt;$G$4),$E$4,IF(AND('CX_Junior BI Analyst_Test'!C57&gt;$F$5,'CX_Junior BI Analyst_Test'!C57&lt;$G$5),$E$5,IF(AND('CX_Junior BI Analyst_Test'!C57&gt;$F$6,'CX_Junior BI Analyst_Test'!C57&lt;$G$6),$E$6,$E$7)))</f>
        <v>Low Performer</v>
      </c>
      <c r="B57">
        <f>'CX_Junior BI Analyst_Test'!C57</f>
        <v>61</v>
      </c>
    </row>
    <row r="58" spans="1:2" x14ac:dyDescent="0.3">
      <c r="A58" s="7" t="str">
        <f>IF(AND('CX_Junior BI Analyst_Test'!C58&gt;$F$4,'CX_Junior BI Analyst_Test'!C58&lt;$G$4),$E$4,IF(AND('CX_Junior BI Analyst_Test'!C58&gt;$F$5,'CX_Junior BI Analyst_Test'!C58&lt;$G$5),$E$5,IF(AND('CX_Junior BI Analyst_Test'!C58&gt;$F$6,'CX_Junior BI Analyst_Test'!C58&lt;$G$6),$E$6,$E$7)))</f>
        <v>Average Performer</v>
      </c>
      <c r="B58">
        <f>'CX_Junior BI Analyst_Test'!C58</f>
        <v>88</v>
      </c>
    </row>
    <row r="59" spans="1:2" x14ac:dyDescent="0.3">
      <c r="A59" s="7" t="str">
        <f>IF(AND('CX_Junior BI Analyst_Test'!C59&gt;$F$4,'CX_Junior BI Analyst_Test'!C59&lt;$G$4),$E$4,IF(AND('CX_Junior BI Analyst_Test'!C59&gt;$F$5,'CX_Junior BI Analyst_Test'!C59&lt;$G$5),$E$5,IF(AND('CX_Junior BI Analyst_Test'!C59&gt;$F$6,'CX_Junior BI Analyst_Test'!C59&lt;$G$6),$E$6,$E$7)))</f>
        <v>Average Performer</v>
      </c>
      <c r="B59">
        <f>'CX_Junior BI Analyst_Test'!C59</f>
        <v>77</v>
      </c>
    </row>
    <row r="60" spans="1:2" x14ac:dyDescent="0.3">
      <c r="A60" s="7" t="str">
        <f>IF(AND('CX_Junior BI Analyst_Test'!C60&gt;$F$4,'CX_Junior BI Analyst_Test'!C60&lt;$G$4),$E$4,IF(AND('CX_Junior BI Analyst_Test'!C60&gt;$F$5,'CX_Junior BI Analyst_Test'!C60&lt;$G$5),$E$5,IF(AND('CX_Junior BI Analyst_Test'!C60&gt;$F$6,'CX_Junior BI Analyst_Test'!C60&lt;$G$6),$E$6,$E$7)))</f>
        <v>Bottom Performer</v>
      </c>
      <c r="B60">
        <f>'CX_Junior BI Analyst_Test'!C60</f>
        <v>33</v>
      </c>
    </row>
    <row r="61" spans="1:2" x14ac:dyDescent="0.3">
      <c r="A61" s="7" t="str">
        <f>IF(AND('CX_Junior BI Analyst_Test'!C61&gt;$F$4,'CX_Junior BI Analyst_Test'!C61&lt;$G$4),$E$4,IF(AND('CX_Junior BI Analyst_Test'!C61&gt;$F$5,'CX_Junior BI Analyst_Test'!C61&lt;$G$5),$E$5,IF(AND('CX_Junior BI Analyst_Test'!C61&gt;$F$6,'CX_Junior BI Analyst_Test'!C61&lt;$G$6),$E$6,$E$7)))</f>
        <v>Bottom Performer</v>
      </c>
      <c r="B61">
        <f>'CX_Junior BI Analyst_Test'!C61</f>
        <v>35</v>
      </c>
    </row>
    <row r="62" spans="1:2" x14ac:dyDescent="0.3">
      <c r="A62" s="7" t="str">
        <f>IF(AND('CX_Junior BI Analyst_Test'!C62&gt;$F$4,'CX_Junior BI Analyst_Test'!C62&lt;$G$4),$E$4,IF(AND('CX_Junior BI Analyst_Test'!C62&gt;$F$5,'CX_Junior BI Analyst_Test'!C62&lt;$G$5),$E$5,IF(AND('CX_Junior BI Analyst_Test'!C62&gt;$F$6,'CX_Junior BI Analyst_Test'!C62&lt;$G$6),$E$6,$E$7)))</f>
        <v>Low Performer</v>
      </c>
      <c r="B62">
        <f>'CX_Junior BI Analyst_Test'!C62</f>
        <v>65</v>
      </c>
    </row>
  </sheetData>
  <mergeCells count="1">
    <mergeCell ref="E3:G3"/>
  </mergeCells>
  <conditionalFormatting sqref="B2:B62">
    <cfRule type="dataBar" priority="5">
      <dataBar>
        <cfvo type="min"/>
        <cfvo type="max"/>
        <color rgb="FF638EC6"/>
      </dataBar>
      <extLst>
        <ext xmlns:x14="http://schemas.microsoft.com/office/spreadsheetml/2009/9/main" uri="{B025F937-C7B1-47D3-B67F-A62EFF666E3E}">
          <x14:id>{D8382C4F-941B-4B9B-A9C5-4ECCCA022796}</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A92D0BEB-9C0F-441F-862E-560B1181C342}">
            <xm:f>NOT(ISERROR(SEARCH($E$7,A2)))</xm:f>
            <xm:f>$E$7</xm:f>
            <x14:dxf>
              <fill>
                <patternFill>
                  <bgColor rgb="FFFF0000"/>
                </patternFill>
              </fill>
            </x14:dxf>
          </x14:cfRule>
          <x14:cfRule type="containsText" priority="2" operator="containsText" id="{39F950A8-D838-4F31-919A-EE13414A1DE0}">
            <xm:f>NOT(ISERROR(SEARCH($E$6,A2)))</xm:f>
            <xm:f>$E$6</xm:f>
            <x14:dxf>
              <fill>
                <patternFill>
                  <bgColor rgb="FFED630A"/>
                </patternFill>
              </fill>
            </x14:dxf>
          </x14:cfRule>
          <x14:cfRule type="containsText" priority="3" operator="containsText" id="{3BE2E3C5-106F-4924-8D72-ECDF493CBB79}">
            <xm:f>NOT(ISERROR(SEARCH($E$5,A2)))</xm:f>
            <xm:f>$E$5</xm:f>
            <x14:dxf>
              <fill>
                <patternFill>
                  <bgColor rgb="FFFFC000"/>
                </patternFill>
              </fill>
            </x14:dxf>
          </x14:cfRule>
          <x14:cfRule type="containsText" priority="4" operator="containsText" id="{A9355A67-1396-482C-8259-6BC9477679DF}">
            <xm:f>NOT(ISERROR(SEARCH($E$4,A2)))</xm:f>
            <xm:f>$E$4</xm:f>
            <x14:dxf>
              <fill>
                <patternFill>
                  <bgColor theme="9"/>
                </patternFill>
              </fill>
            </x14:dxf>
          </x14:cfRule>
          <xm:sqref>A2:A62</xm:sqref>
        </x14:conditionalFormatting>
        <x14:conditionalFormatting xmlns:xm="http://schemas.microsoft.com/office/excel/2006/main">
          <x14:cfRule type="dataBar" id="{D8382C4F-941B-4B9B-A9C5-4ECCCA022796}">
            <x14:dataBar minLength="0" maxLength="100" border="1" negativeBarBorderColorSameAsPositive="0">
              <x14:cfvo type="autoMin"/>
              <x14:cfvo type="autoMax"/>
              <x14:borderColor rgb="FF638EC6"/>
              <x14:negativeFillColor rgb="FFFF0000"/>
              <x14:negativeBorderColor rgb="FFFF0000"/>
              <x14:axisColor rgb="FF000000"/>
            </x14:dataBar>
          </x14:cfRule>
          <xm:sqref>B2:B62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273A0-B5E2-4FF5-9063-9AA0CC89BBBA}">
  <dimension ref="B2:F80"/>
  <sheetViews>
    <sheetView showGridLines="0" topLeftCell="A28" zoomScaleNormal="100" workbookViewId="0">
      <selection activeCell="E12" sqref="E12"/>
    </sheetView>
  </sheetViews>
  <sheetFormatPr defaultRowHeight="14.4" x14ac:dyDescent="0.3"/>
  <cols>
    <col min="2" max="2" width="25.88671875" bestFit="1" customWidth="1"/>
    <col min="3" max="6" width="18.77734375" customWidth="1"/>
    <col min="7" max="7" width="10.77734375" bestFit="1" customWidth="1"/>
  </cols>
  <sheetData>
    <row r="2" spans="2:6" ht="14.4" customHeight="1" x14ac:dyDescent="0.3">
      <c r="C2" s="61" t="s">
        <v>798</v>
      </c>
      <c r="D2" s="61"/>
      <c r="E2" s="61"/>
      <c r="F2" s="61"/>
    </row>
    <row r="3" spans="2:6" ht="14.4" customHeight="1" x14ac:dyDescent="0.3">
      <c r="C3" s="61"/>
      <c r="D3" s="61"/>
      <c r="E3" s="61"/>
      <c r="F3" s="61"/>
    </row>
    <row r="4" spans="2:6" ht="14.4" customHeight="1" x14ac:dyDescent="0.3">
      <c r="C4" s="61"/>
      <c r="D4" s="61"/>
      <c r="E4" s="61"/>
      <c r="F4" s="61"/>
    </row>
    <row r="7" spans="2:6" x14ac:dyDescent="0.3">
      <c r="B7" s="22" t="s">
        <v>782</v>
      </c>
      <c r="C7" s="11" t="s">
        <v>781</v>
      </c>
    </row>
    <row r="8" spans="2:6" x14ac:dyDescent="0.3">
      <c r="B8" s="23" t="s">
        <v>85</v>
      </c>
      <c r="C8" s="24">
        <v>76.736842105263165</v>
      </c>
    </row>
    <row r="9" spans="2:6" x14ac:dyDescent="0.3">
      <c r="B9" s="23" t="s">
        <v>109</v>
      </c>
      <c r="C9" s="24">
        <v>71.82352941176471</v>
      </c>
    </row>
    <row r="10" spans="2:6" x14ac:dyDescent="0.3">
      <c r="B10" s="23" t="s">
        <v>433</v>
      </c>
      <c r="C10" s="24">
        <v>71.571428571428569</v>
      </c>
    </row>
    <row r="11" spans="2:6" x14ac:dyDescent="0.3">
      <c r="B11" s="23" t="s">
        <v>169</v>
      </c>
      <c r="C11" s="24">
        <v>66.611111111111114</v>
      </c>
    </row>
    <row r="15" spans="2:6" x14ac:dyDescent="0.3">
      <c r="B15" s="25" t="s">
        <v>780</v>
      </c>
      <c r="C15" s="25" t="s">
        <v>779</v>
      </c>
      <c r="D15" s="9"/>
      <c r="E15" s="9"/>
      <c r="F15" s="9"/>
    </row>
    <row r="16" spans="2:6" x14ac:dyDescent="0.3">
      <c r="B16" s="25" t="s">
        <v>782</v>
      </c>
      <c r="C16" s="26" t="s">
        <v>433</v>
      </c>
      <c r="D16" s="26" t="s">
        <v>85</v>
      </c>
      <c r="E16" s="26" t="s">
        <v>169</v>
      </c>
      <c r="F16" s="26" t="s">
        <v>109</v>
      </c>
    </row>
    <row r="17" spans="2:6" x14ac:dyDescent="0.3">
      <c r="B17" s="8" t="s">
        <v>554</v>
      </c>
      <c r="C17" s="26"/>
      <c r="D17" s="26">
        <v>94</v>
      </c>
      <c r="E17" s="26"/>
      <c r="F17" s="26"/>
    </row>
    <row r="18" spans="2:6" x14ac:dyDescent="0.3">
      <c r="B18" s="8" t="s">
        <v>375</v>
      </c>
      <c r="C18" s="26"/>
      <c r="D18" s="26">
        <v>60</v>
      </c>
      <c r="E18" s="26"/>
      <c r="F18" s="26"/>
    </row>
    <row r="19" spans="2:6" x14ac:dyDescent="0.3">
      <c r="B19" s="8" t="s">
        <v>532</v>
      </c>
      <c r="C19" s="26"/>
      <c r="D19" s="26"/>
      <c r="E19" s="26">
        <v>71</v>
      </c>
      <c r="F19" s="26"/>
    </row>
    <row r="20" spans="2:6" x14ac:dyDescent="0.3">
      <c r="B20" s="8" t="s">
        <v>694</v>
      </c>
      <c r="C20" s="26"/>
      <c r="D20" s="26"/>
      <c r="E20" s="26">
        <v>53</v>
      </c>
      <c r="F20" s="26"/>
    </row>
    <row r="21" spans="2:6" x14ac:dyDescent="0.3">
      <c r="B21" s="8" t="s">
        <v>738</v>
      </c>
      <c r="C21" s="26"/>
      <c r="D21" s="26"/>
      <c r="E21" s="26">
        <v>77</v>
      </c>
      <c r="F21" s="26"/>
    </row>
    <row r="22" spans="2:6" x14ac:dyDescent="0.3">
      <c r="B22" s="8" t="s">
        <v>767</v>
      </c>
      <c r="C22" s="26"/>
      <c r="D22" s="26"/>
      <c r="E22" s="26"/>
      <c r="F22" s="26">
        <v>65</v>
      </c>
    </row>
    <row r="23" spans="2:6" x14ac:dyDescent="0.3">
      <c r="B23" s="8" t="s">
        <v>309</v>
      </c>
      <c r="C23" s="26"/>
      <c r="D23" s="26"/>
      <c r="E23" s="26">
        <v>65</v>
      </c>
      <c r="F23" s="26"/>
    </row>
    <row r="24" spans="2:6" x14ac:dyDescent="0.3">
      <c r="B24" s="8" t="s">
        <v>263</v>
      </c>
      <c r="C24" s="26"/>
      <c r="D24" s="26"/>
      <c r="E24" s="26">
        <v>78</v>
      </c>
      <c r="F24" s="26"/>
    </row>
    <row r="25" spans="2:6" x14ac:dyDescent="0.3">
      <c r="B25" s="8" t="s">
        <v>287</v>
      </c>
      <c r="C25" s="26"/>
      <c r="D25" s="26"/>
      <c r="E25" s="26"/>
      <c r="F25" s="26">
        <v>78</v>
      </c>
    </row>
    <row r="26" spans="2:6" x14ac:dyDescent="0.3">
      <c r="B26" s="8" t="s">
        <v>385</v>
      </c>
      <c r="C26" s="26"/>
      <c r="D26" s="26">
        <v>81</v>
      </c>
      <c r="E26" s="26"/>
      <c r="F26" s="26"/>
    </row>
    <row r="27" spans="2:6" x14ac:dyDescent="0.3">
      <c r="B27" s="8" t="s">
        <v>543</v>
      </c>
      <c r="C27" s="26"/>
      <c r="D27" s="26">
        <v>100</v>
      </c>
      <c r="E27" s="26"/>
      <c r="F27" s="26"/>
    </row>
    <row r="28" spans="2:6" x14ac:dyDescent="0.3">
      <c r="B28" s="8" t="s">
        <v>227</v>
      </c>
      <c r="C28" s="26"/>
      <c r="D28" s="26"/>
      <c r="E28" s="26"/>
      <c r="F28" s="26">
        <v>86</v>
      </c>
    </row>
    <row r="29" spans="2:6" x14ac:dyDescent="0.3">
      <c r="B29" s="8" t="s">
        <v>655</v>
      </c>
      <c r="C29" s="26"/>
      <c r="D29" s="26"/>
      <c r="E29" s="26">
        <v>61</v>
      </c>
      <c r="F29" s="26"/>
    </row>
    <row r="30" spans="2:6" x14ac:dyDescent="0.3">
      <c r="B30" s="8" t="s">
        <v>413</v>
      </c>
      <c r="C30" s="26"/>
      <c r="D30" s="26"/>
      <c r="E30" s="26">
        <v>59</v>
      </c>
      <c r="F30" s="26"/>
    </row>
    <row r="31" spans="2:6" x14ac:dyDescent="0.3">
      <c r="B31" s="8" t="s">
        <v>158</v>
      </c>
      <c r="C31" s="26"/>
      <c r="D31" s="26">
        <v>84</v>
      </c>
      <c r="E31" s="26"/>
      <c r="F31" s="26"/>
    </row>
    <row r="32" spans="2:6" x14ac:dyDescent="0.3">
      <c r="B32" s="8" t="s">
        <v>91</v>
      </c>
      <c r="C32" s="26"/>
      <c r="D32" s="26">
        <v>140</v>
      </c>
      <c r="E32" s="26"/>
      <c r="F32" s="26"/>
    </row>
    <row r="33" spans="2:6" x14ac:dyDescent="0.3">
      <c r="B33" s="8" t="s">
        <v>199</v>
      </c>
      <c r="C33" s="26"/>
      <c r="D33" s="26"/>
      <c r="E33" s="26"/>
      <c r="F33" s="26">
        <v>34</v>
      </c>
    </row>
    <row r="34" spans="2:6" x14ac:dyDescent="0.3">
      <c r="B34" s="8" t="s">
        <v>238</v>
      </c>
      <c r="C34" s="26"/>
      <c r="D34" s="26"/>
      <c r="E34" s="26"/>
      <c r="F34" s="26">
        <v>70</v>
      </c>
    </row>
    <row r="35" spans="2:6" x14ac:dyDescent="0.3">
      <c r="B35" s="8" t="s">
        <v>445</v>
      </c>
      <c r="C35" s="26"/>
      <c r="D35" s="26"/>
      <c r="E35" s="26">
        <v>69</v>
      </c>
      <c r="F35" s="26"/>
    </row>
    <row r="36" spans="2:6" x14ac:dyDescent="0.3">
      <c r="B36" s="8" t="s">
        <v>131</v>
      </c>
      <c r="C36" s="26"/>
      <c r="D36" s="26">
        <v>72</v>
      </c>
      <c r="E36" s="26"/>
      <c r="F36" s="26"/>
    </row>
    <row r="37" spans="2:6" x14ac:dyDescent="0.3">
      <c r="B37" s="8" t="s">
        <v>187</v>
      </c>
      <c r="C37" s="26"/>
      <c r="D37" s="26"/>
      <c r="E37" s="26"/>
      <c r="F37" s="26">
        <v>36</v>
      </c>
    </row>
    <row r="38" spans="2:6" x14ac:dyDescent="0.3">
      <c r="B38" s="8" t="s">
        <v>748</v>
      </c>
      <c r="C38" s="26"/>
      <c r="D38" s="26"/>
      <c r="E38" s="26">
        <v>33</v>
      </c>
      <c r="F38" s="26"/>
    </row>
    <row r="39" spans="2:6" x14ac:dyDescent="0.3">
      <c r="B39" s="8" t="s">
        <v>626</v>
      </c>
      <c r="C39" s="26">
        <v>41</v>
      </c>
      <c r="D39" s="26"/>
      <c r="E39" s="26"/>
      <c r="F39" s="26"/>
    </row>
    <row r="40" spans="2:6" x14ac:dyDescent="0.3">
      <c r="B40" s="8" t="s">
        <v>297</v>
      </c>
      <c r="C40" s="26"/>
      <c r="D40" s="26"/>
      <c r="E40" s="26"/>
      <c r="F40" s="26">
        <v>89</v>
      </c>
    </row>
    <row r="41" spans="2:6" x14ac:dyDescent="0.3">
      <c r="B41" s="8" t="s">
        <v>344</v>
      </c>
      <c r="C41" s="26"/>
      <c r="D41" s="26">
        <v>155</v>
      </c>
      <c r="E41" s="26"/>
      <c r="F41" s="26"/>
    </row>
    <row r="42" spans="2:6" x14ac:dyDescent="0.3">
      <c r="B42" s="8" t="s">
        <v>646</v>
      </c>
      <c r="C42" s="26"/>
      <c r="D42" s="26">
        <v>69</v>
      </c>
      <c r="E42" s="26"/>
      <c r="F42" s="26"/>
    </row>
    <row r="43" spans="2:6" x14ac:dyDescent="0.3">
      <c r="B43" s="8" t="s">
        <v>677</v>
      </c>
      <c r="C43" s="26">
        <v>96</v>
      </c>
      <c r="D43" s="26"/>
      <c r="E43" s="26"/>
      <c r="F43" s="26"/>
    </row>
    <row r="44" spans="2:6" x14ac:dyDescent="0.3">
      <c r="B44" s="8" t="s">
        <v>423</v>
      </c>
      <c r="C44" s="26"/>
      <c r="D44" s="26">
        <v>33</v>
      </c>
      <c r="E44" s="26"/>
      <c r="F44" s="26"/>
    </row>
    <row r="45" spans="2:6" x14ac:dyDescent="0.3">
      <c r="B45" s="8" t="s">
        <v>566</v>
      </c>
      <c r="C45" s="26"/>
      <c r="D45" s="26"/>
      <c r="E45" s="26">
        <v>52</v>
      </c>
      <c r="F45" s="26"/>
    </row>
    <row r="46" spans="2:6" x14ac:dyDescent="0.3">
      <c r="B46" s="8" t="s">
        <v>636</v>
      </c>
      <c r="C46" s="26"/>
      <c r="D46" s="26">
        <v>69</v>
      </c>
      <c r="E46" s="26"/>
      <c r="F46" s="26"/>
    </row>
    <row r="47" spans="2:6" x14ac:dyDescent="0.3">
      <c r="B47" s="8" t="s">
        <v>436</v>
      </c>
      <c r="C47" s="26">
        <v>64</v>
      </c>
      <c r="D47" s="26"/>
      <c r="E47" s="26"/>
      <c r="F47" s="26"/>
    </row>
    <row r="48" spans="2:6" x14ac:dyDescent="0.3">
      <c r="B48" s="8" t="s">
        <v>395</v>
      </c>
      <c r="C48" s="26"/>
      <c r="D48" s="26"/>
      <c r="E48" s="26">
        <v>78</v>
      </c>
      <c r="F48" s="26"/>
    </row>
    <row r="49" spans="2:6" x14ac:dyDescent="0.3">
      <c r="B49" s="8" t="s">
        <v>208</v>
      </c>
      <c r="C49" s="26"/>
      <c r="D49" s="26"/>
      <c r="E49" s="26"/>
      <c r="F49" s="26">
        <v>74</v>
      </c>
    </row>
    <row r="50" spans="2:6" x14ac:dyDescent="0.3">
      <c r="B50" s="8" t="s">
        <v>219</v>
      </c>
      <c r="C50" s="26"/>
      <c r="D50" s="26"/>
      <c r="E50" s="26"/>
      <c r="F50" s="26">
        <v>74</v>
      </c>
    </row>
    <row r="51" spans="2:6" x14ac:dyDescent="0.3">
      <c r="B51" s="8" t="s">
        <v>174</v>
      </c>
      <c r="C51" s="26"/>
      <c r="D51" s="26"/>
      <c r="E51" s="26">
        <v>90</v>
      </c>
      <c r="F51" s="26"/>
    </row>
    <row r="52" spans="2:6" x14ac:dyDescent="0.3">
      <c r="B52" s="8" t="s">
        <v>457</v>
      </c>
      <c r="C52" s="26">
        <v>83</v>
      </c>
      <c r="D52" s="26">
        <v>94</v>
      </c>
      <c r="E52" s="26"/>
      <c r="F52" s="26"/>
    </row>
    <row r="53" spans="2:6" x14ac:dyDescent="0.3">
      <c r="B53" s="8" t="s">
        <v>493</v>
      </c>
      <c r="C53" s="26"/>
      <c r="D53" s="26">
        <v>82</v>
      </c>
      <c r="E53" s="26"/>
      <c r="F53" s="26"/>
    </row>
    <row r="54" spans="2:6" x14ac:dyDescent="0.3">
      <c r="B54" s="8" t="s">
        <v>479</v>
      </c>
      <c r="C54" s="26"/>
      <c r="D54" s="26"/>
      <c r="E54" s="26"/>
      <c r="F54" s="26">
        <v>80</v>
      </c>
    </row>
    <row r="55" spans="2:6" x14ac:dyDescent="0.3">
      <c r="B55" s="8" t="s">
        <v>251</v>
      </c>
      <c r="C55" s="26"/>
      <c r="D55" s="26"/>
      <c r="E55" s="26">
        <v>84</v>
      </c>
      <c r="F55" s="26"/>
    </row>
    <row r="56" spans="2:6" x14ac:dyDescent="0.3">
      <c r="B56" s="8" t="s">
        <v>355</v>
      </c>
      <c r="C56" s="26"/>
      <c r="D56" s="26">
        <v>71</v>
      </c>
      <c r="E56" s="26"/>
      <c r="F56" s="26"/>
    </row>
    <row r="57" spans="2:6" x14ac:dyDescent="0.3">
      <c r="B57" s="8" t="s">
        <v>577</v>
      </c>
      <c r="C57" s="26">
        <v>62</v>
      </c>
      <c r="D57" s="26"/>
      <c r="E57" s="26"/>
      <c r="F57" s="26"/>
    </row>
    <row r="58" spans="2:6" x14ac:dyDescent="0.3">
      <c r="B58" s="8" t="s">
        <v>113</v>
      </c>
      <c r="C58" s="26"/>
      <c r="D58" s="26"/>
      <c r="E58" s="26"/>
      <c r="F58" s="26">
        <v>86</v>
      </c>
    </row>
    <row r="59" spans="2:6" x14ac:dyDescent="0.3">
      <c r="B59" s="8" t="s">
        <v>468</v>
      </c>
      <c r="C59" s="26"/>
      <c r="D59" s="26"/>
      <c r="E59" s="26">
        <v>94</v>
      </c>
      <c r="F59" s="26"/>
    </row>
    <row r="60" spans="2:6" x14ac:dyDescent="0.3">
      <c r="B60" s="8" t="s">
        <v>504</v>
      </c>
      <c r="C60" s="26"/>
      <c r="D60" s="26"/>
      <c r="E60" s="26"/>
      <c r="F60" s="26">
        <v>84</v>
      </c>
    </row>
    <row r="61" spans="2:6" x14ac:dyDescent="0.3">
      <c r="B61" s="8" t="s">
        <v>403</v>
      </c>
      <c r="C61" s="26"/>
      <c r="D61" s="26"/>
      <c r="E61" s="26"/>
      <c r="F61" s="26">
        <v>92</v>
      </c>
    </row>
    <row r="62" spans="2:6" x14ac:dyDescent="0.3">
      <c r="B62" s="8" t="s">
        <v>728</v>
      </c>
      <c r="C62" s="26"/>
      <c r="D62" s="26"/>
      <c r="E62" s="26">
        <v>88</v>
      </c>
      <c r="F62" s="26"/>
    </row>
    <row r="63" spans="2:6" x14ac:dyDescent="0.3">
      <c r="B63" s="8" t="s">
        <v>146</v>
      </c>
      <c r="C63" s="26"/>
      <c r="D63" s="26">
        <v>84</v>
      </c>
      <c r="E63" s="26"/>
      <c r="F63" s="26"/>
    </row>
    <row r="64" spans="2:6" x14ac:dyDescent="0.3">
      <c r="B64" s="8" t="s">
        <v>589</v>
      </c>
      <c r="C64" s="26">
        <v>94</v>
      </c>
      <c r="D64" s="26"/>
      <c r="E64" s="26"/>
      <c r="F64" s="26"/>
    </row>
    <row r="65" spans="2:6" x14ac:dyDescent="0.3">
      <c r="B65" s="8" t="s">
        <v>321</v>
      </c>
      <c r="C65" s="26"/>
      <c r="D65" s="26">
        <v>76</v>
      </c>
      <c r="E65" s="26"/>
      <c r="F65" s="26"/>
    </row>
    <row r="66" spans="2:6" x14ac:dyDescent="0.3">
      <c r="B66" s="8" t="s">
        <v>665</v>
      </c>
      <c r="C66" s="26"/>
      <c r="D66" s="26"/>
      <c r="E66" s="26"/>
      <c r="F66" s="26">
        <v>92</v>
      </c>
    </row>
    <row r="67" spans="2:6" x14ac:dyDescent="0.3">
      <c r="B67" s="8" t="s">
        <v>513</v>
      </c>
      <c r="C67" s="26"/>
      <c r="D67" s="26"/>
      <c r="E67" s="26">
        <v>73</v>
      </c>
      <c r="F67" s="26"/>
    </row>
    <row r="68" spans="2:6" x14ac:dyDescent="0.3">
      <c r="B68" s="8" t="s">
        <v>794</v>
      </c>
      <c r="C68" s="26"/>
      <c r="D68" s="26"/>
      <c r="E68" s="26">
        <v>39</v>
      </c>
      <c r="F68" s="26"/>
    </row>
    <row r="69" spans="2:6" x14ac:dyDescent="0.3">
      <c r="B69" s="8" t="s">
        <v>706</v>
      </c>
      <c r="C69" s="26"/>
      <c r="D69" s="26">
        <v>94</v>
      </c>
      <c r="E69" s="26"/>
      <c r="F69" s="26"/>
    </row>
    <row r="70" spans="2:6" x14ac:dyDescent="0.3">
      <c r="B70" s="8" t="s">
        <v>720</v>
      </c>
      <c r="C70" s="26">
        <v>61</v>
      </c>
      <c r="D70" s="26"/>
      <c r="E70" s="26"/>
      <c r="F70" s="26"/>
    </row>
    <row r="71" spans="2:6" x14ac:dyDescent="0.3">
      <c r="B71" s="8" t="s">
        <v>686</v>
      </c>
      <c r="C71" s="26"/>
      <c r="D71" s="26"/>
      <c r="E71" s="26"/>
      <c r="F71" s="26">
        <v>34</v>
      </c>
    </row>
    <row r="72" spans="2:6" x14ac:dyDescent="0.3">
      <c r="B72" s="8" t="s">
        <v>757</v>
      </c>
      <c r="C72" s="26"/>
      <c r="D72" s="26"/>
      <c r="E72" s="26">
        <v>35</v>
      </c>
      <c r="F72" s="26"/>
    </row>
    <row r="73" spans="2:6" x14ac:dyDescent="0.3">
      <c r="B73" s="8" t="s">
        <v>276</v>
      </c>
      <c r="C73" s="26"/>
      <c r="D73" s="26"/>
      <c r="E73" s="26"/>
      <c r="F73" s="26">
        <v>61</v>
      </c>
    </row>
    <row r="74" spans="2:6" x14ac:dyDescent="0.3">
      <c r="B74" s="8" t="s">
        <v>603</v>
      </c>
      <c r="C74" s="26"/>
      <c r="D74" s="26"/>
      <c r="E74" s="26"/>
      <c r="F74" s="26">
        <v>86</v>
      </c>
    </row>
    <row r="75" spans="2:6" x14ac:dyDescent="0.3">
      <c r="B75" s="4"/>
      <c r="C75" s="7"/>
      <c r="D75" s="7"/>
      <c r="E75" s="7"/>
      <c r="F75" s="7"/>
    </row>
    <row r="76" spans="2:6" x14ac:dyDescent="0.3">
      <c r="B76" s="33" t="s">
        <v>787</v>
      </c>
      <c r="C76" s="34" t="s">
        <v>799</v>
      </c>
      <c r="D76" s="35" t="s">
        <v>800</v>
      </c>
      <c r="E76" s="35" t="s">
        <v>801</v>
      </c>
      <c r="F76" s="36" t="s">
        <v>802</v>
      </c>
    </row>
    <row r="77" spans="2:6" x14ac:dyDescent="0.3">
      <c r="B77" s="29" t="s">
        <v>785</v>
      </c>
      <c r="C77" s="27">
        <f ca="1">COUNTIF('Task 2 Sheet'!C57:C114,"&gt;90")</f>
        <v>1</v>
      </c>
      <c r="D77" s="27">
        <f ca="1">COUNTIF('Task 2 Sheet'!D57:D114,"&gt;90")</f>
        <v>1</v>
      </c>
      <c r="E77" s="27">
        <f ca="1">COUNTIF('Task 2 Sheet'!E57:E114,"&gt;90")</f>
        <v>1</v>
      </c>
      <c r="F77" s="31">
        <f ca="1">COUNTIF('Task 2 Sheet'!F57:F114,"&gt;90")</f>
        <v>2</v>
      </c>
    </row>
    <row r="78" spans="2:6" x14ac:dyDescent="0.3">
      <c r="B78" s="29" t="s">
        <v>786</v>
      </c>
      <c r="C78" s="27">
        <f ca="1">COUNT('Task 2 Sheet'!C57:C114)</f>
        <v>7</v>
      </c>
      <c r="D78" s="27">
        <f ca="1">COUNT('Task 2 Sheet'!D57:D114)</f>
        <v>7</v>
      </c>
      <c r="E78" s="27">
        <f ca="1">COUNT('Task 2 Sheet'!E57:E114)</f>
        <v>9</v>
      </c>
      <c r="F78" s="31">
        <f ca="1">COUNT('Task 2 Sheet'!F57:F114)</f>
        <v>11</v>
      </c>
    </row>
    <row r="79" spans="2:6" x14ac:dyDescent="0.3">
      <c r="B79" s="30" t="s">
        <v>788</v>
      </c>
      <c r="C79" s="28">
        <f ca="1">C77/C78</f>
        <v>0.14285714285714285</v>
      </c>
      <c r="D79" s="28">
        <f ca="1">D77/D78</f>
        <v>0.14285714285714285</v>
      </c>
      <c r="E79" s="28">
        <f ca="1">E77/E78</f>
        <v>0.1111111111111111</v>
      </c>
      <c r="F79" s="32">
        <f ca="1">F77/F78</f>
        <v>0.18181818181818182</v>
      </c>
    </row>
    <row r="80" spans="2:6" x14ac:dyDescent="0.3">
      <c r="B80" s="37" t="s">
        <v>789</v>
      </c>
      <c r="C80" s="38">
        <f ca="1">100%-C79</f>
        <v>0.85714285714285721</v>
      </c>
      <c r="D80" s="38">
        <f ca="1">100%-D79</f>
        <v>0.85714285714285721</v>
      </c>
      <c r="E80" s="38">
        <f ca="1">100%-E79</f>
        <v>0.88888888888888884</v>
      </c>
      <c r="F80" s="39">
        <f ca="1">100%-F79</f>
        <v>0.81818181818181812</v>
      </c>
    </row>
  </sheetData>
  <mergeCells count="1">
    <mergeCell ref="C2:F4"/>
  </mergeCells>
  <pageMargins left="0.7" right="0.7" top="0.75" bottom="0.75" header="0.3" footer="0.3"/>
  <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7FFE4-5E0B-4898-A762-7BEAE6156E44}">
  <dimension ref="A4:J227"/>
  <sheetViews>
    <sheetView showGridLines="0" tabSelected="1" topLeftCell="A199" zoomScale="57" zoomScaleNormal="57" workbookViewId="0">
      <selection activeCell="S220" sqref="S220"/>
    </sheetView>
  </sheetViews>
  <sheetFormatPr defaultRowHeight="14.4" x14ac:dyDescent="0.3"/>
  <cols>
    <col min="2" max="2" width="49.21875" customWidth="1"/>
    <col min="3" max="3" width="20.33203125" customWidth="1"/>
    <col min="4" max="4" width="22" customWidth="1"/>
    <col min="5" max="5" width="19.44140625" customWidth="1"/>
    <col min="6" max="6" width="17.33203125" customWidth="1"/>
    <col min="7" max="7" width="25.77734375" customWidth="1"/>
    <col min="8" max="8" width="13.88671875" customWidth="1"/>
    <col min="9" max="9" width="24" customWidth="1"/>
    <col min="10" max="10" width="21.6640625" customWidth="1"/>
    <col min="11" max="12" width="13.88671875" customWidth="1"/>
  </cols>
  <sheetData>
    <row r="4" spans="1:10" ht="18" customHeight="1" x14ac:dyDescent="0.3">
      <c r="D4" s="62" t="s">
        <v>806</v>
      </c>
      <c r="E4" s="62"/>
      <c r="F4" s="62"/>
      <c r="G4" s="62"/>
      <c r="H4" s="62"/>
      <c r="I4" s="62"/>
      <c r="J4" s="62"/>
    </row>
    <row r="5" spans="1:10" ht="10.199999999999999" customHeight="1" x14ac:dyDescent="0.3">
      <c r="D5" s="62"/>
      <c r="E5" s="62"/>
      <c r="F5" s="62"/>
      <c r="G5" s="62"/>
      <c r="H5" s="62"/>
      <c r="I5" s="62"/>
      <c r="J5" s="62"/>
    </row>
    <row r="6" spans="1:10" ht="16.2" customHeight="1" x14ac:dyDescent="0.3">
      <c r="D6" s="62"/>
      <c r="E6" s="62"/>
      <c r="F6" s="62"/>
      <c r="G6" s="62"/>
      <c r="H6" s="62"/>
      <c r="I6" s="62"/>
      <c r="J6" s="62"/>
    </row>
    <row r="9" spans="1:10" ht="33" customHeight="1" x14ac:dyDescent="0.3"/>
    <row r="12" spans="1:10" x14ac:dyDescent="0.3">
      <c r="A12">
        <v>1</v>
      </c>
    </row>
    <row r="27" spans="4:4" x14ac:dyDescent="0.3">
      <c r="D27" t="s">
        <v>803</v>
      </c>
    </row>
    <row r="55" spans="2:6" x14ac:dyDescent="0.3">
      <c r="B55" s="33" t="s">
        <v>787</v>
      </c>
      <c r="C55" s="34" t="s">
        <v>799</v>
      </c>
      <c r="D55" s="35" t="s">
        <v>800</v>
      </c>
      <c r="E55" s="35" t="s">
        <v>801</v>
      </c>
      <c r="F55" s="36" t="s">
        <v>802</v>
      </c>
    </row>
    <row r="56" spans="2:6" x14ac:dyDescent="0.3">
      <c r="B56" s="29" t="s">
        <v>785</v>
      </c>
      <c r="C56" s="27">
        <f>COUNTIF('Task 2 Sheet'!C17:C74,"&gt;90")</f>
        <v>2</v>
      </c>
      <c r="D56" s="27">
        <f>COUNTIF('Task 2 Sheet'!D17:D74,"&gt;90")</f>
        <v>6</v>
      </c>
      <c r="E56" s="27">
        <f>COUNTIF('Task 2 Sheet'!E17:E74,"&gt;90")</f>
        <v>1</v>
      </c>
      <c r="F56" s="31">
        <f>COUNTIF('Task 2 Sheet'!F17:F74,"&gt;90")</f>
        <v>2</v>
      </c>
    </row>
    <row r="57" spans="2:6" x14ac:dyDescent="0.3">
      <c r="B57" s="29" t="s">
        <v>786</v>
      </c>
      <c r="C57" s="27">
        <f>COUNT('Task 2 Sheet'!C17:C74)</f>
        <v>7</v>
      </c>
      <c r="D57" s="27">
        <f>COUNT('Task 2 Sheet'!D17:D74)</f>
        <v>17</v>
      </c>
      <c r="E57" s="27">
        <f>COUNT('Task 2 Sheet'!E17:E74)</f>
        <v>18</v>
      </c>
      <c r="F57" s="31">
        <f>COUNT('Task 2 Sheet'!F17:F74)</f>
        <v>17</v>
      </c>
    </row>
    <row r="58" spans="2:6" x14ac:dyDescent="0.3">
      <c r="B58" s="30" t="s">
        <v>788</v>
      </c>
      <c r="C58" s="28">
        <f>C56/C57</f>
        <v>0.2857142857142857</v>
      </c>
      <c r="D58" s="28">
        <f>D56/D57</f>
        <v>0.35294117647058826</v>
      </c>
      <c r="E58" s="28">
        <f>E56/E57</f>
        <v>5.5555555555555552E-2</v>
      </c>
      <c r="F58" s="32">
        <f>F56/F57</f>
        <v>0.11764705882352941</v>
      </c>
    </row>
    <row r="59" spans="2:6" x14ac:dyDescent="0.3">
      <c r="B59" s="37" t="s">
        <v>789</v>
      </c>
      <c r="C59" s="38">
        <f>100%-C58</f>
        <v>0.7142857142857143</v>
      </c>
      <c r="D59" s="38">
        <f>100%-D58</f>
        <v>0.64705882352941169</v>
      </c>
      <c r="E59" s="38">
        <f>100%-E58</f>
        <v>0.94444444444444442</v>
      </c>
      <c r="F59" s="39">
        <f>100%-F58</f>
        <v>0.88235294117647056</v>
      </c>
    </row>
    <row r="87" spans="2:10" ht="27.6" x14ac:dyDescent="0.3">
      <c r="B87" s="13" t="s">
        <v>791</v>
      </c>
      <c r="C87" s="13" t="s">
        <v>792</v>
      </c>
      <c r="D87" s="13" t="s">
        <v>793</v>
      </c>
      <c r="E87" s="13" t="s">
        <v>790</v>
      </c>
      <c r="G87" s="16" t="s">
        <v>791</v>
      </c>
      <c r="H87" s="16" t="s">
        <v>792</v>
      </c>
      <c r="I87" s="15" t="s">
        <v>795</v>
      </c>
      <c r="J87" s="16" t="s">
        <v>790</v>
      </c>
    </row>
    <row r="88" spans="2:10" x14ac:dyDescent="0.3">
      <c r="B88" s="9" t="str">
        <f>'CX_Junior BI Analyst_Test'!X2</f>
        <v>Kamal</v>
      </c>
      <c r="C88" s="9" t="str">
        <f>'CX_Junior BI Analyst_Test'!N2</f>
        <v>North</v>
      </c>
      <c r="D88" s="9">
        <f>'CX_Junior BI Analyst_Test'!R2/60</f>
        <v>17</v>
      </c>
      <c r="E88" s="12">
        <f>AVERAGE('CX_Junior BI Analyst_Test'!D2:K2)</f>
        <v>57.5</v>
      </c>
      <c r="G88" s="14" t="s">
        <v>413</v>
      </c>
      <c r="H88" s="14" t="s">
        <v>169</v>
      </c>
      <c r="I88" s="14">
        <v>10</v>
      </c>
      <c r="J88" s="10">
        <v>65.875</v>
      </c>
    </row>
    <row r="89" spans="2:10" x14ac:dyDescent="0.3">
      <c r="B89" s="9" t="str">
        <f>'CX_Junior BI Analyst_Test'!X3</f>
        <v>Sanket Patel</v>
      </c>
      <c r="C89" s="9" t="str">
        <f>'CX_Junior BI Analyst_Test'!N3</f>
        <v>West</v>
      </c>
      <c r="D89" s="9">
        <f>'CX_Junior BI Analyst_Test'!R3/60</f>
        <v>22</v>
      </c>
      <c r="E89" s="12">
        <f>AVERAGE('CX_Junior BI Analyst_Test'!D3:K3)</f>
        <v>88.125</v>
      </c>
      <c r="G89" s="14" t="s">
        <v>423</v>
      </c>
      <c r="H89" s="14" t="s">
        <v>85</v>
      </c>
      <c r="I89" s="14">
        <v>10</v>
      </c>
      <c r="J89" s="10">
        <v>26.375</v>
      </c>
    </row>
    <row r="90" spans="2:10" x14ac:dyDescent="0.3">
      <c r="B90" s="9" t="str">
        <f>'CX_Junior BI Analyst_Test'!X4</f>
        <v>Mahesh</v>
      </c>
      <c r="C90" s="9" t="str">
        <f>'CX_Junior BI Analyst_Test'!N4</f>
        <v>North</v>
      </c>
      <c r="D90" s="9">
        <f>'CX_Junior BI Analyst_Test'!R4/60</f>
        <v>18</v>
      </c>
      <c r="E90" s="12">
        <f>AVERAGE('CX_Junior BI Analyst_Test'!D4:K4)</f>
        <v>74.625</v>
      </c>
      <c r="G90" s="14" t="s">
        <v>767</v>
      </c>
      <c r="H90" s="14" t="s">
        <v>109</v>
      </c>
      <c r="I90" s="14">
        <v>12</v>
      </c>
      <c r="J90" s="10">
        <v>66.25</v>
      </c>
    </row>
    <row r="91" spans="2:10" x14ac:dyDescent="0.3">
      <c r="B91" s="9" t="str">
        <f>'CX_Junior BI Analyst_Test'!X5</f>
        <v>Sonali</v>
      </c>
      <c r="C91" s="9" t="str">
        <f>'CX_Junior BI Analyst_Test'!N5</f>
        <v>North</v>
      </c>
      <c r="D91" s="9">
        <f>'CX_Junior BI Analyst_Test'!R5/60</f>
        <v>31</v>
      </c>
      <c r="E91" s="12">
        <f>AVERAGE('CX_Junior BI Analyst_Test'!D5:K5)</f>
        <v>87.5</v>
      </c>
      <c r="G91" s="14" t="s">
        <v>187</v>
      </c>
      <c r="H91" s="14" t="s">
        <v>109</v>
      </c>
      <c r="I91" s="14">
        <v>15</v>
      </c>
      <c r="J91" s="10">
        <v>24.125</v>
      </c>
    </row>
    <row r="92" spans="2:10" x14ac:dyDescent="0.3">
      <c r="B92" s="9" t="str">
        <f>'CX_Junior BI Analyst_Test'!X6</f>
        <v>Jateen</v>
      </c>
      <c r="C92" s="9" t="str">
        <f>'CX_Junior BI Analyst_Test'!N6</f>
        <v>North</v>
      </c>
      <c r="D92" s="9">
        <f>'CX_Junior BI Analyst_Test'!R6/60</f>
        <v>35</v>
      </c>
      <c r="E92" s="12">
        <f>AVERAGE('CX_Junior BI Analyst_Test'!D6:K6)</f>
        <v>87.5</v>
      </c>
      <c r="G92" s="14" t="s">
        <v>199</v>
      </c>
      <c r="H92" s="14" t="s">
        <v>109</v>
      </c>
      <c r="I92" s="14">
        <v>15</v>
      </c>
      <c r="J92" s="10">
        <v>28</v>
      </c>
    </row>
    <row r="93" spans="2:10" x14ac:dyDescent="0.3">
      <c r="B93" s="9" t="str">
        <f>'CX_Junior BI Analyst_Test'!X7</f>
        <v>Rizwan</v>
      </c>
      <c r="C93" s="9" t="str">
        <f>'CX_Junior BI Analyst_Test'!N7</f>
        <v>South</v>
      </c>
      <c r="D93" s="9">
        <f>'CX_Junior BI Analyst_Test'!R7/60</f>
        <v>16</v>
      </c>
      <c r="E93" s="12">
        <f>AVERAGE('CX_Junior BI Analyst_Test'!D7:K7)</f>
        <v>91.75</v>
      </c>
      <c r="G93" s="14" t="s">
        <v>208</v>
      </c>
      <c r="H93" s="14" t="s">
        <v>109</v>
      </c>
      <c r="I93" s="14">
        <v>15</v>
      </c>
      <c r="J93" s="10">
        <v>76</v>
      </c>
    </row>
    <row r="94" spans="2:10" x14ac:dyDescent="0.3">
      <c r="B94" s="9" t="str">
        <f>'CX_Junior BI Analyst_Test'!X8</f>
        <v>Mohsin</v>
      </c>
      <c r="C94" s="9" t="str">
        <f>'CX_Junior BI Analyst_Test'!N8</f>
        <v>West</v>
      </c>
      <c r="D94" s="9">
        <f>'CX_Junior BI Analyst_Test'!R8/60</f>
        <v>15</v>
      </c>
      <c r="E94" s="12">
        <f>AVERAGE('CX_Junior BI Analyst_Test'!D8:K8)</f>
        <v>24.125</v>
      </c>
      <c r="G94" s="14" t="s">
        <v>219</v>
      </c>
      <c r="H94" s="14" t="s">
        <v>109</v>
      </c>
      <c r="I94" s="14">
        <v>15</v>
      </c>
      <c r="J94" s="10">
        <v>76</v>
      </c>
    </row>
    <row r="95" spans="2:10" x14ac:dyDescent="0.3">
      <c r="B95" s="9" t="str">
        <f>'CX_Junior BI Analyst_Test'!X9</f>
        <v>Keneth</v>
      </c>
      <c r="C95" s="9" t="str">
        <f>'CX_Junior BI Analyst_Test'!N9</f>
        <v>West</v>
      </c>
      <c r="D95" s="9">
        <f>'CX_Junior BI Analyst_Test'!R9/60</f>
        <v>15</v>
      </c>
      <c r="E95" s="12">
        <f>AVERAGE('CX_Junior BI Analyst_Test'!D9:K9)</f>
        <v>28</v>
      </c>
      <c r="G95" s="14" t="s">
        <v>238</v>
      </c>
      <c r="H95" s="14" t="s">
        <v>109</v>
      </c>
      <c r="I95" s="14">
        <v>15</v>
      </c>
      <c r="J95" s="10">
        <v>76.75</v>
      </c>
    </row>
    <row r="96" spans="2:10" x14ac:dyDescent="0.3">
      <c r="B96" s="9" t="str">
        <f>'CX_Junior BI Analyst_Test'!X10</f>
        <v>Rakesh</v>
      </c>
      <c r="C96" s="9" t="str">
        <f>'CX_Junior BI Analyst_Test'!N10</f>
        <v>West</v>
      </c>
      <c r="D96" s="9">
        <f>'CX_Junior BI Analyst_Test'!R10/60</f>
        <v>15</v>
      </c>
      <c r="E96" s="12">
        <f>AVERAGE('CX_Junior BI Analyst_Test'!D10:K10)</f>
        <v>76</v>
      </c>
      <c r="G96" s="14" t="s">
        <v>174</v>
      </c>
      <c r="H96" s="14" t="s">
        <v>169</v>
      </c>
      <c r="I96" s="14">
        <v>16</v>
      </c>
      <c r="J96" s="10">
        <v>91.75</v>
      </c>
    </row>
    <row r="97" spans="2:10" x14ac:dyDescent="0.3">
      <c r="B97" s="9" t="str">
        <f>'CX_Junior BI Analyst_Test'!X11</f>
        <v>Rashid</v>
      </c>
      <c r="C97" s="9" t="str">
        <f>'CX_Junior BI Analyst_Test'!N11</f>
        <v>West</v>
      </c>
      <c r="D97" s="9">
        <f>'CX_Junior BI Analyst_Test'!R11/60</f>
        <v>15</v>
      </c>
      <c r="E97" s="12">
        <f>AVERAGE('CX_Junior BI Analyst_Test'!D11:K11)</f>
        <v>76</v>
      </c>
      <c r="G97" s="14" t="s">
        <v>375</v>
      </c>
      <c r="H97" s="14" t="s">
        <v>85</v>
      </c>
      <c r="I97" s="14">
        <v>16</v>
      </c>
      <c r="J97" s="10">
        <v>64.25</v>
      </c>
    </row>
    <row r="98" spans="2:10" x14ac:dyDescent="0.3">
      <c r="B98" s="9" t="str">
        <f>'CX_Junior BI Analyst_Test'!X12</f>
        <v>Gaurav</v>
      </c>
      <c r="C98" s="9" t="str">
        <f>'CX_Junior BI Analyst_Test'!N12</f>
        <v>West</v>
      </c>
      <c r="D98" s="9">
        <f>'CX_Junior BI Analyst_Test'!R12/60</f>
        <v>26</v>
      </c>
      <c r="E98" s="12">
        <f>AVERAGE('CX_Junior BI Analyst_Test'!D12:K12)</f>
        <v>90.125</v>
      </c>
      <c r="G98" s="14" t="s">
        <v>91</v>
      </c>
      <c r="H98" s="14" t="s">
        <v>85</v>
      </c>
      <c r="I98" s="14">
        <v>17</v>
      </c>
      <c r="J98" s="10">
        <v>57.5</v>
      </c>
    </row>
    <row r="99" spans="2:10" x14ac:dyDescent="0.3">
      <c r="B99" s="9" t="str">
        <f>'CX_Junior BI Analyst_Test'!X13</f>
        <v>Kiran</v>
      </c>
      <c r="C99" s="9" t="str">
        <f>'CX_Junior BI Analyst_Test'!N13</f>
        <v>West</v>
      </c>
      <c r="D99" s="9">
        <f>'CX_Junior BI Analyst_Test'!R13/60</f>
        <v>15</v>
      </c>
      <c r="E99" s="12">
        <f>AVERAGE('CX_Junior BI Analyst_Test'!D13:K13)</f>
        <v>76.75</v>
      </c>
      <c r="G99" s="14" t="s">
        <v>344</v>
      </c>
      <c r="H99" s="14" t="s">
        <v>85</v>
      </c>
      <c r="I99" s="14">
        <v>17</v>
      </c>
      <c r="J99" s="10">
        <v>64.375</v>
      </c>
    </row>
    <row r="100" spans="2:10" x14ac:dyDescent="0.3">
      <c r="B100" s="9" t="str">
        <f>'CX_Junior BI Analyst_Test'!X14</f>
        <v>Sanit Saji</v>
      </c>
      <c r="C100" s="9" t="str">
        <f>'CX_Junior BI Analyst_Test'!N14</f>
        <v>South</v>
      </c>
      <c r="D100" s="9">
        <f>'CX_Junior BI Analyst_Test'!R14/60</f>
        <v>25</v>
      </c>
      <c r="E100" s="12">
        <f>AVERAGE('CX_Junior BI Analyst_Test'!D14:K14)</f>
        <v>86.375</v>
      </c>
      <c r="G100" s="14" t="s">
        <v>131</v>
      </c>
      <c r="H100" s="14" t="s">
        <v>85</v>
      </c>
      <c r="I100" s="14">
        <v>18</v>
      </c>
      <c r="J100" s="10">
        <v>74.625</v>
      </c>
    </row>
    <row r="101" spans="2:10" x14ac:dyDescent="0.3">
      <c r="B101" s="9" t="str">
        <f>'CX_Junior BI Analyst_Test'!X15</f>
        <v>Asif</v>
      </c>
      <c r="C101" s="9" t="str">
        <f>'CX_Junior BI Analyst_Test'!N15</f>
        <v>South</v>
      </c>
      <c r="D101" s="9">
        <f>'CX_Junior BI Analyst_Test'!R15/60</f>
        <v>34</v>
      </c>
      <c r="E101" s="12">
        <f>AVERAGE('CX_Junior BI Analyst_Test'!D15:K15)</f>
        <v>81.75</v>
      </c>
      <c r="G101" s="14" t="s">
        <v>636</v>
      </c>
      <c r="H101" s="14" t="s">
        <v>85</v>
      </c>
      <c r="I101" s="14">
        <v>19</v>
      </c>
      <c r="J101" s="10">
        <v>66.875</v>
      </c>
    </row>
    <row r="102" spans="2:10" x14ac:dyDescent="0.3">
      <c r="B102" s="9" t="str">
        <f>'CX_Junior BI Analyst_Test'!X16</f>
        <v>Yasin Kaif</v>
      </c>
      <c r="C102" s="9" t="str">
        <f>'CX_Junior BI Analyst_Test'!N16</f>
        <v>West</v>
      </c>
      <c r="D102" s="9">
        <f>'CX_Junior BI Analyst_Test'!R16/60</f>
        <v>28</v>
      </c>
      <c r="E102" s="12">
        <f>AVERAGE('CX_Junior BI Analyst_Test'!D16:K16)</f>
        <v>66.375</v>
      </c>
      <c r="G102" s="14" t="s">
        <v>385</v>
      </c>
      <c r="H102" s="14" t="s">
        <v>85</v>
      </c>
      <c r="I102" s="14">
        <v>20</v>
      </c>
      <c r="J102" s="10">
        <v>81.75</v>
      </c>
    </row>
    <row r="103" spans="2:10" x14ac:dyDescent="0.3">
      <c r="B103" s="9" t="str">
        <f>'CX_Junior BI Analyst_Test'!X17</f>
        <v>Bablu</v>
      </c>
      <c r="C103" s="9" t="str">
        <f>'CX_Junior BI Analyst_Test'!N17</f>
        <v>West</v>
      </c>
      <c r="D103" s="9">
        <f>'CX_Junior BI Analyst_Test'!R17/60</f>
        <v>38</v>
      </c>
      <c r="E103" s="12">
        <f>AVERAGE('CX_Junior BI Analyst_Test'!D17:K17)</f>
        <v>78</v>
      </c>
      <c r="G103" s="14" t="s">
        <v>646</v>
      </c>
      <c r="H103" s="14" t="s">
        <v>85</v>
      </c>
      <c r="I103" s="14">
        <v>20</v>
      </c>
      <c r="J103" s="10">
        <v>66.625</v>
      </c>
    </row>
    <row r="104" spans="2:10" x14ac:dyDescent="0.3">
      <c r="B104" s="9" t="str">
        <f>'CX_Junior BI Analyst_Test'!X18</f>
        <v>Nagraj</v>
      </c>
      <c r="C104" s="9" t="str">
        <f>'CX_Junior BI Analyst_Test'!N18</f>
        <v>West</v>
      </c>
      <c r="D104" s="9">
        <f>'CX_Junior BI Analyst_Test'!R18/60</f>
        <v>40</v>
      </c>
      <c r="E104" s="12">
        <f>AVERAGE('CX_Junior BI Analyst_Test'!D18:K18)</f>
        <v>88.375</v>
      </c>
      <c r="G104" s="14" t="s">
        <v>91</v>
      </c>
      <c r="H104" s="14" t="s">
        <v>85</v>
      </c>
      <c r="I104" s="14">
        <v>21</v>
      </c>
      <c r="J104" s="10">
        <v>84</v>
      </c>
    </row>
    <row r="105" spans="2:10" x14ac:dyDescent="0.3">
      <c r="B105" s="9" t="str">
        <f>'CX_Junior BI Analyst_Test'!X19</f>
        <v>Ashish</v>
      </c>
      <c r="C105" s="9" t="str">
        <f>'CX_Junior BI Analyst_Test'!N19</f>
        <v>South</v>
      </c>
      <c r="D105" s="9">
        <f>'CX_Junior BI Analyst_Test'!R19/60</f>
        <v>25</v>
      </c>
      <c r="E105" s="12">
        <f>AVERAGE('CX_Junior BI Analyst_Test'!D19:K19)</f>
        <v>66.125</v>
      </c>
      <c r="G105" s="14" t="s">
        <v>468</v>
      </c>
      <c r="H105" s="14" t="s">
        <v>169</v>
      </c>
      <c r="I105" s="14">
        <v>21</v>
      </c>
      <c r="J105" s="10">
        <v>95.5</v>
      </c>
    </row>
    <row r="106" spans="2:10" x14ac:dyDescent="0.3">
      <c r="B106" s="9" t="str">
        <f>'CX_Junior BI Analyst_Test'!X20</f>
        <v>Sunil</v>
      </c>
      <c r="C106" s="9" t="str">
        <f>'CX_Junior BI Analyst_Test'!N20</f>
        <v>North</v>
      </c>
      <c r="D106" s="9">
        <f>'CX_Junior BI Analyst_Test'!R20/60</f>
        <v>25</v>
      </c>
      <c r="E106" s="12">
        <f>AVERAGE('CX_Junior BI Analyst_Test'!D20:K20)</f>
        <v>68.25</v>
      </c>
      <c r="G106" s="14" t="s">
        <v>728</v>
      </c>
      <c r="H106" s="14" t="s">
        <v>169</v>
      </c>
      <c r="I106" s="14">
        <v>21</v>
      </c>
      <c r="J106" s="10">
        <v>90.125</v>
      </c>
    </row>
    <row r="107" spans="2:10" x14ac:dyDescent="0.3">
      <c r="B107" s="9" t="str">
        <f>'CX_Junior BI Analyst_Test'!X21</f>
        <v>Kamal</v>
      </c>
      <c r="C107" s="9" t="str">
        <f>'CX_Junior BI Analyst_Test'!N21</f>
        <v>North</v>
      </c>
      <c r="D107" s="9">
        <f>'CX_Junior BI Analyst_Test'!R21/60</f>
        <v>21</v>
      </c>
      <c r="E107" s="12">
        <f>AVERAGE('CX_Junior BI Analyst_Test'!D21:K21)</f>
        <v>84</v>
      </c>
      <c r="G107" s="14" t="s">
        <v>113</v>
      </c>
      <c r="H107" s="14" t="s">
        <v>109</v>
      </c>
      <c r="I107" s="14">
        <v>22</v>
      </c>
      <c r="J107" s="10">
        <v>88.125</v>
      </c>
    </row>
    <row r="108" spans="2:10" x14ac:dyDescent="0.3">
      <c r="B108" s="9" t="str">
        <f>'CX_Junior BI Analyst_Test'!X22</f>
        <v>Neeraj</v>
      </c>
      <c r="C108" s="9" t="str">
        <f>'CX_Junior BI Analyst_Test'!N22</f>
        <v>North</v>
      </c>
      <c r="D108" s="9">
        <f>'CX_Junior BI Analyst_Test'!R22/60</f>
        <v>25</v>
      </c>
      <c r="E108" s="12">
        <f>AVERAGE('CX_Junior BI Analyst_Test'!D22:K22)</f>
        <v>90.375</v>
      </c>
      <c r="G108" s="14" t="s">
        <v>543</v>
      </c>
      <c r="H108" s="14" t="s">
        <v>85</v>
      </c>
      <c r="I108" s="14">
        <v>22</v>
      </c>
      <c r="J108" s="10">
        <v>100</v>
      </c>
    </row>
    <row r="109" spans="2:10" x14ac:dyDescent="0.3">
      <c r="B109" s="9" t="str">
        <f>'CX_Junior BI Analyst_Test'!X23</f>
        <v>Sanjeev</v>
      </c>
      <c r="C109" s="9" t="str">
        <f>'CX_Junior BI Analyst_Test'!N23</f>
        <v>North</v>
      </c>
      <c r="D109" s="9">
        <f>'CX_Junior BI Analyst_Test'!R23/60</f>
        <v>28</v>
      </c>
      <c r="E109" s="12">
        <f>AVERAGE('CX_Junior BI Analyst_Test'!D23:K23)</f>
        <v>67.75</v>
      </c>
      <c r="G109" s="14" t="s">
        <v>686</v>
      </c>
      <c r="H109" s="14" t="s">
        <v>109</v>
      </c>
      <c r="I109" s="14">
        <v>22</v>
      </c>
      <c r="J109" s="10">
        <v>28.25</v>
      </c>
    </row>
    <row r="110" spans="2:10" x14ac:dyDescent="0.3">
      <c r="B110" s="9" t="str">
        <f>'CX_Junior BI Analyst_Test'!X24</f>
        <v>Neeraj</v>
      </c>
      <c r="C110" s="9" t="str">
        <f>'CX_Junior BI Analyst_Test'!N24</f>
        <v>North</v>
      </c>
      <c r="D110" s="9">
        <f>'CX_Junior BI Analyst_Test'!R24/60</f>
        <v>17</v>
      </c>
      <c r="E110" s="12">
        <f>AVERAGE('CX_Junior BI Analyst_Test'!D24:K24)</f>
        <v>64.375</v>
      </c>
      <c r="G110" s="14" t="s">
        <v>577</v>
      </c>
      <c r="H110" s="14" t="s">
        <v>433</v>
      </c>
      <c r="I110" s="14">
        <v>23</v>
      </c>
      <c r="J110" s="10">
        <v>53.75</v>
      </c>
    </row>
    <row r="111" spans="2:10" x14ac:dyDescent="0.3">
      <c r="B111" s="9" t="str">
        <f>'CX_Junior BI Analyst_Test'!X25</f>
        <v>Ajeet</v>
      </c>
      <c r="C111" s="9" t="str">
        <f>'CX_Junior BI Analyst_Test'!N25</f>
        <v>North</v>
      </c>
      <c r="D111" s="9">
        <f>'CX_Junior BI Analyst_Test'!R25/60</f>
        <v>16</v>
      </c>
      <c r="E111" s="12">
        <f>AVERAGE('CX_Junior BI Analyst_Test'!D25:K25)</f>
        <v>64.25</v>
      </c>
      <c r="G111" s="14" t="s">
        <v>706</v>
      </c>
      <c r="H111" s="14" t="s">
        <v>85</v>
      </c>
      <c r="I111" s="14">
        <v>23</v>
      </c>
      <c r="J111" s="10">
        <v>94.75</v>
      </c>
    </row>
    <row r="112" spans="2:10" x14ac:dyDescent="0.3">
      <c r="B112" s="9" t="str">
        <f>'CX_Junior BI Analyst_Test'!X26</f>
        <v>Deepak</v>
      </c>
      <c r="C112" s="9" t="str">
        <f>'CX_Junior BI Analyst_Test'!N26</f>
        <v>North</v>
      </c>
      <c r="D112" s="9">
        <f>'CX_Junior BI Analyst_Test'!R26/60</f>
        <v>20</v>
      </c>
      <c r="E112" s="12">
        <f>AVERAGE('CX_Junior BI Analyst_Test'!D26:K26)</f>
        <v>81.75</v>
      </c>
      <c r="G112" s="14" t="s">
        <v>436</v>
      </c>
      <c r="H112" s="14" t="s">
        <v>433</v>
      </c>
      <c r="I112" s="14">
        <v>24</v>
      </c>
      <c r="J112" s="10">
        <v>56.625</v>
      </c>
    </row>
    <row r="113" spans="2:10" x14ac:dyDescent="0.3">
      <c r="B113" s="9" t="str">
        <f>'CX_Junior BI Analyst_Test'!X27</f>
        <v>Rajiv</v>
      </c>
      <c r="C113" s="9" t="str">
        <f>'CX_Junior BI Analyst_Test'!N27</f>
        <v>South</v>
      </c>
      <c r="D113" s="9">
        <f>'CX_Junior BI Analyst_Test'!R27/60</f>
        <v>32</v>
      </c>
      <c r="E113" s="12">
        <f>AVERAGE('CX_Junior BI Analyst_Test'!D27:K27)</f>
        <v>81.75</v>
      </c>
      <c r="G113" s="14" t="s">
        <v>554</v>
      </c>
      <c r="H113" s="14" t="s">
        <v>85</v>
      </c>
      <c r="I113" s="14">
        <v>24</v>
      </c>
      <c r="J113" s="10">
        <v>95.875</v>
      </c>
    </row>
    <row r="114" spans="2:10" x14ac:dyDescent="0.3">
      <c r="B114" s="9" t="str">
        <f>'CX_Junior BI Analyst_Test'!X28</f>
        <v>Satyam</v>
      </c>
      <c r="C114" s="9" t="str">
        <f>'CX_Junior BI Analyst_Test'!N28</f>
        <v>West</v>
      </c>
      <c r="D114" s="9">
        <f>'CX_Junior BI Analyst_Test'!R28/60</f>
        <v>25</v>
      </c>
      <c r="E114" s="12">
        <f>AVERAGE('CX_Junior BI Analyst_Test'!D28:K28)</f>
        <v>94.125</v>
      </c>
      <c r="G114" s="14" t="s">
        <v>603</v>
      </c>
      <c r="H114" s="14" t="s">
        <v>109</v>
      </c>
      <c r="I114" s="14">
        <v>24</v>
      </c>
      <c r="J114" s="10">
        <v>88.125</v>
      </c>
    </row>
    <row r="115" spans="2:10" x14ac:dyDescent="0.3">
      <c r="B115" s="9" t="str">
        <f>'CX_Junior BI Analyst_Test'!X29</f>
        <v>Hari</v>
      </c>
      <c r="C115" s="9" t="str">
        <f>'CX_Junior BI Analyst_Test'!N29</f>
        <v>South</v>
      </c>
      <c r="D115" s="9">
        <f>'CX_Junior BI Analyst_Test'!R29/60</f>
        <v>10</v>
      </c>
      <c r="E115" s="12">
        <f>AVERAGE('CX_Junior BI Analyst_Test'!D29:K29)</f>
        <v>65.875</v>
      </c>
      <c r="G115" s="14" t="s">
        <v>251</v>
      </c>
      <c r="H115" s="14" t="s">
        <v>169</v>
      </c>
      <c r="I115" s="14">
        <v>25</v>
      </c>
      <c r="J115" s="10">
        <v>86.375</v>
      </c>
    </row>
    <row r="116" spans="2:10" x14ac:dyDescent="0.3">
      <c r="B116" s="9" t="str">
        <f>'CX_Junior BI Analyst_Test'!X30</f>
        <v>Probin</v>
      </c>
      <c r="C116" s="9" t="str">
        <f>'CX_Junior BI Analyst_Test'!N30</f>
        <v>North</v>
      </c>
      <c r="D116" s="9">
        <f>'CX_Junior BI Analyst_Test'!R30/60</f>
        <v>10</v>
      </c>
      <c r="E116" s="12">
        <f>AVERAGE('CX_Junior BI Analyst_Test'!D30:K30)</f>
        <v>26.375</v>
      </c>
      <c r="G116" s="14" t="s">
        <v>309</v>
      </c>
      <c r="H116" s="14" t="s">
        <v>169</v>
      </c>
      <c r="I116" s="14">
        <v>25</v>
      </c>
      <c r="J116" s="10">
        <v>66.125</v>
      </c>
    </row>
    <row r="117" spans="2:10" x14ac:dyDescent="0.3">
      <c r="B117" s="9" t="str">
        <f>'CX_Junior BI Analyst_Test'!X31</f>
        <v>Raj Roushan</v>
      </c>
      <c r="C117" s="9" t="str">
        <f>'CX_Junior BI Analyst_Test'!N31</f>
        <v>East</v>
      </c>
      <c r="D117" s="9">
        <f>'CX_Junior BI Analyst_Test'!R31/60</f>
        <v>24</v>
      </c>
      <c r="E117" s="12">
        <f>AVERAGE('CX_Junior BI Analyst_Test'!D31:K31)</f>
        <v>56.625</v>
      </c>
      <c r="G117" s="14" t="s">
        <v>321</v>
      </c>
      <c r="H117" s="14" t="s">
        <v>85</v>
      </c>
      <c r="I117" s="14">
        <v>25</v>
      </c>
      <c r="J117" s="10">
        <v>68.25</v>
      </c>
    </row>
    <row r="118" spans="2:10" x14ac:dyDescent="0.3">
      <c r="B118" s="9" t="str">
        <f>'CX_Junior BI Analyst_Test'!X32</f>
        <v>Lukman</v>
      </c>
      <c r="C118" s="9" t="str">
        <f>'CX_Junior BI Analyst_Test'!N32</f>
        <v>South</v>
      </c>
      <c r="D118" s="9">
        <f>'CX_Junior BI Analyst_Test'!R32/60</f>
        <v>35</v>
      </c>
      <c r="E118" s="12">
        <f>AVERAGE('CX_Junior BI Analyst_Test'!D32:K32)</f>
        <v>75.625</v>
      </c>
      <c r="G118" s="14" t="s">
        <v>344</v>
      </c>
      <c r="H118" s="14" t="s">
        <v>85</v>
      </c>
      <c r="I118" s="14">
        <v>25</v>
      </c>
      <c r="J118" s="10">
        <v>90.375</v>
      </c>
    </row>
    <row r="119" spans="2:10" x14ac:dyDescent="0.3">
      <c r="B119" s="9" t="str">
        <f>'CX_Junior BI Analyst_Test'!X33</f>
        <v>Rohit</v>
      </c>
      <c r="C119" s="9" t="str">
        <f>'CX_Junior BI Analyst_Test'!N33</f>
        <v>East</v>
      </c>
      <c r="D119" s="9">
        <f>'CX_Junior BI Analyst_Test'!R33/60</f>
        <v>25</v>
      </c>
      <c r="E119" s="12">
        <f>AVERAGE('CX_Junior BI Analyst_Test'!D33:K33)</f>
        <v>87.75</v>
      </c>
      <c r="G119" s="14" t="s">
        <v>403</v>
      </c>
      <c r="H119" s="14" t="s">
        <v>109</v>
      </c>
      <c r="I119" s="14">
        <v>25</v>
      </c>
      <c r="J119" s="10">
        <v>94.125</v>
      </c>
    </row>
    <row r="120" spans="2:10" x14ac:dyDescent="0.3">
      <c r="B120" s="9" t="str">
        <f>'CX_Junior BI Analyst_Test'!X34</f>
        <v>Santosh</v>
      </c>
      <c r="C120" s="9" t="str">
        <f>'CX_Junior BI Analyst_Test'!N34</f>
        <v>South</v>
      </c>
      <c r="D120" s="9">
        <f>'CX_Junior BI Analyst_Test'!R34/60</f>
        <v>21</v>
      </c>
      <c r="E120" s="12">
        <f>AVERAGE('CX_Junior BI Analyst_Test'!D34:K34)</f>
        <v>95.5</v>
      </c>
      <c r="G120" s="14" t="s">
        <v>457</v>
      </c>
      <c r="H120" s="14" t="s">
        <v>433</v>
      </c>
      <c r="I120" s="14">
        <v>25</v>
      </c>
      <c r="J120" s="10">
        <v>87.75</v>
      </c>
    </row>
    <row r="121" spans="2:10" x14ac:dyDescent="0.3">
      <c r="B121" s="9" t="str">
        <f>'CX_Junior BI Analyst_Test'!X35</f>
        <v>Samir Pathan</v>
      </c>
      <c r="C121" s="9" t="str">
        <f>'CX_Junior BI Analyst_Test'!N35</f>
        <v>West</v>
      </c>
      <c r="D121" s="9">
        <f>'CX_Junior BI Analyst_Test'!R35/60</f>
        <v>34</v>
      </c>
      <c r="E121" s="12">
        <f>AVERAGE('CX_Junior BI Analyst_Test'!D35:K35)</f>
        <v>83.875</v>
      </c>
      <c r="G121" s="14" t="s">
        <v>794</v>
      </c>
      <c r="H121" s="14" t="s">
        <v>169</v>
      </c>
      <c r="I121" s="14">
        <v>25</v>
      </c>
      <c r="J121" s="10">
        <v>33.375</v>
      </c>
    </row>
    <row r="122" spans="2:10" x14ac:dyDescent="0.3">
      <c r="B122" s="9" t="str">
        <f>'CX_Junior BI Analyst_Test'!X36</f>
        <v>Sagar Prathak</v>
      </c>
      <c r="C122" s="9" t="str">
        <f>'CX_Junior BI Analyst_Test'!N36</f>
        <v>North</v>
      </c>
      <c r="D122" s="9">
        <f>'CX_Junior BI Analyst_Test'!R36/60</f>
        <v>31</v>
      </c>
      <c r="E122" s="12">
        <f>AVERAGE('CX_Junior BI Analyst_Test'!D36:K36)</f>
        <v>84.75</v>
      </c>
      <c r="G122" s="14" t="s">
        <v>566</v>
      </c>
      <c r="H122" s="14" t="s">
        <v>169</v>
      </c>
      <c r="I122" s="14">
        <v>25</v>
      </c>
      <c r="J122" s="10">
        <v>60.375</v>
      </c>
    </row>
    <row r="123" spans="2:10" x14ac:dyDescent="0.3">
      <c r="B123" s="9" t="str">
        <f>'CX_Junior BI Analyst_Test'!X37</f>
        <v>Santosh Jadhav</v>
      </c>
      <c r="C123" s="9" t="str">
        <f>'CX_Junior BI Analyst_Test'!N37</f>
        <v>West</v>
      </c>
      <c r="D123" s="9">
        <f>'CX_Junior BI Analyst_Test'!R37/60</f>
        <v>32</v>
      </c>
      <c r="E123" s="12">
        <f>AVERAGE('CX_Junior BI Analyst_Test'!D37:K37)</f>
        <v>87.125</v>
      </c>
      <c r="G123" s="14" t="s">
        <v>457</v>
      </c>
      <c r="H123" s="14" t="s">
        <v>85</v>
      </c>
      <c r="I123" s="14">
        <v>25</v>
      </c>
      <c r="J123" s="10">
        <v>94.375</v>
      </c>
    </row>
    <row r="124" spans="2:10" x14ac:dyDescent="0.3">
      <c r="B124" s="9" t="str">
        <f>'CX_Junior BI Analyst_Test'!X38</f>
        <v>Suresh</v>
      </c>
      <c r="C124" s="9" t="str">
        <f>'CX_Junior BI Analyst_Test'!N38</f>
        <v>South</v>
      </c>
      <c r="D124" s="9">
        <f>'CX_Junior BI Analyst_Test'!R38/60</f>
        <v>29</v>
      </c>
      <c r="E124" s="12">
        <f>AVERAGE('CX_Junior BI Analyst_Test'!D38:K38)</f>
        <v>77.625</v>
      </c>
      <c r="G124" s="14" t="s">
        <v>227</v>
      </c>
      <c r="H124" s="14" t="s">
        <v>109</v>
      </c>
      <c r="I124" s="14">
        <v>26</v>
      </c>
      <c r="J124" s="10">
        <v>90.125</v>
      </c>
    </row>
    <row r="125" spans="2:10" x14ac:dyDescent="0.3">
      <c r="B125" s="9" t="str">
        <f>'CX_Junior BI Analyst_Test'!X39</f>
        <v>No Name</v>
      </c>
      <c r="C125" s="9" t="str">
        <f>'CX_Junior BI Analyst_Test'!N39</f>
        <v>South</v>
      </c>
      <c r="D125" s="9">
        <f>'CX_Junior BI Analyst_Test'!R39/60</f>
        <v>25</v>
      </c>
      <c r="E125" s="12">
        <f>AVERAGE('CX_Junior BI Analyst_Test'!D39:K39)</f>
        <v>33.375</v>
      </c>
      <c r="G125" s="14" t="s">
        <v>276</v>
      </c>
      <c r="H125" s="14" t="s">
        <v>109</v>
      </c>
      <c r="I125" s="14">
        <v>28</v>
      </c>
      <c r="J125" s="10">
        <v>66.375</v>
      </c>
    </row>
    <row r="126" spans="2:10" x14ac:dyDescent="0.3">
      <c r="B126" s="9" t="str">
        <f>'CX_Junior BI Analyst_Test'!X40</f>
        <v>Ali</v>
      </c>
      <c r="C126" s="9" t="str">
        <f>'CX_Junior BI Analyst_Test'!N40</f>
        <v>South</v>
      </c>
      <c r="D126" s="9">
        <f>'CX_Junior BI Analyst_Test'!R40/60</f>
        <v>28</v>
      </c>
      <c r="E126" s="12">
        <f>AVERAGE('CX_Junior BI Analyst_Test'!D40:K40)</f>
        <v>72.75</v>
      </c>
      <c r="G126" s="14" t="s">
        <v>355</v>
      </c>
      <c r="H126" s="14" t="s">
        <v>85</v>
      </c>
      <c r="I126" s="14">
        <v>28</v>
      </c>
      <c r="J126" s="10">
        <v>67.75</v>
      </c>
    </row>
    <row r="127" spans="2:10" x14ac:dyDescent="0.3">
      <c r="B127" s="9" t="str">
        <f>'CX_Junior BI Analyst_Test'!X41</f>
        <v>Fariz</v>
      </c>
      <c r="C127" s="9" t="str">
        <f>'CX_Junior BI Analyst_Test'!N41</f>
        <v>North</v>
      </c>
      <c r="D127" s="9">
        <f>'CX_Junior BI Analyst_Test'!R41/60</f>
        <v>22</v>
      </c>
      <c r="E127" s="12">
        <f>AVERAGE('CX_Junior BI Analyst_Test'!D41:K41)</f>
        <v>100</v>
      </c>
      <c r="G127" s="14" t="s">
        <v>532</v>
      </c>
      <c r="H127" s="14" t="s">
        <v>169</v>
      </c>
      <c r="I127" s="14">
        <v>28</v>
      </c>
      <c r="J127" s="10">
        <v>72.75</v>
      </c>
    </row>
    <row r="128" spans="2:10" x14ac:dyDescent="0.3">
      <c r="B128" s="9" t="str">
        <f>'CX_Junior BI Analyst_Test'!X42</f>
        <v>Abhay</v>
      </c>
      <c r="C128" s="9" t="str">
        <f>'CX_Junior BI Analyst_Test'!N42</f>
        <v>North</v>
      </c>
      <c r="D128" s="9">
        <f>'CX_Junior BI Analyst_Test'!R42/60</f>
        <v>24</v>
      </c>
      <c r="E128" s="12">
        <f>AVERAGE('CX_Junior BI Analyst_Test'!D42:K42)</f>
        <v>95.875</v>
      </c>
      <c r="G128" s="14" t="s">
        <v>655</v>
      </c>
      <c r="H128" s="14" t="s">
        <v>169</v>
      </c>
      <c r="I128" s="14">
        <v>28</v>
      </c>
      <c r="J128" s="10">
        <v>65.75</v>
      </c>
    </row>
    <row r="129" spans="2:10" x14ac:dyDescent="0.3">
      <c r="B129" s="9" t="str">
        <f>'CX_Junior BI Analyst_Test'!X43</f>
        <v>Rafi</v>
      </c>
      <c r="C129" s="9" t="str">
        <f>'CX_Junior BI Analyst_Test'!N43</f>
        <v>South</v>
      </c>
      <c r="D129" s="9">
        <f>'CX_Junior BI Analyst_Test'!R43/60</f>
        <v>25</v>
      </c>
      <c r="E129" s="12">
        <f>AVERAGE('CX_Junior BI Analyst_Test'!D43:K43)</f>
        <v>60.375</v>
      </c>
      <c r="G129" s="14" t="s">
        <v>513</v>
      </c>
      <c r="H129" s="14" t="s">
        <v>169</v>
      </c>
      <c r="I129" s="14">
        <v>29</v>
      </c>
      <c r="J129" s="10">
        <v>77.625</v>
      </c>
    </row>
    <row r="130" spans="2:10" x14ac:dyDescent="0.3">
      <c r="B130" s="9" t="str">
        <f>'CX_Junior BI Analyst_Test'!X44</f>
        <v>Sanjit</v>
      </c>
      <c r="C130" s="9" t="str">
        <f>'CX_Junior BI Analyst_Test'!N44</f>
        <v>East</v>
      </c>
      <c r="D130" s="9">
        <f>'CX_Junior BI Analyst_Test'!R44/60</f>
        <v>23</v>
      </c>
      <c r="E130" s="12">
        <f>AVERAGE('CX_Junior BI Analyst_Test'!D44:K44)</f>
        <v>53.75</v>
      </c>
      <c r="G130" s="14" t="s">
        <v>720</v>
      </c>
      <c r="H130" s="14" t="s">
        <v>433</v>
      </c>
      <c r="I130" s="14">
        <v>29</v>
      </c>
      <c r="J130" s="10">
        <v>61.75</v>
      </c>
    </row>
    <row r="131" spans="2:10" x14ac:dyDescent="0.3">
      <c r="B131" s="9" t="str">
        <f>'CX_Junior BI Analyst_Test'!X45</f>
        <v>Suman</v>
      </c>
      <c r="C131" s="9" t="str">
        <f>'CX_Junior BI Analyst_Test'!N45</f>
        <v>East</v>
      </c>
      <c r="D131" s="9">
        <f>'CX_Junior BI Analyst_Test'!R45/60</f>
        <v>51</v>
      </c>
      <c r="E131" s="12">
        <f>AVERAGE('CX_Junior BI Analyst_Test'!D45:K45)</f>
        <v>95.375</v>
      </c>
      <c r="G131" s="14" t="s">
        <v>694</v>
      </c>
      <c r="H131" s="14" t="s">
        <v>169</v>
      </c>
      <c r="I131" s="14">
        <v>30</v>
      </c>
      <c r="J131" s="10">
        <v>56.875</v>
      </c>
    </row>
    <row r="132" spans="2:10" x14ac:dyDescent="0.3">
      <c r="B132" s="9" t="str">
        <f>'CX_Junior BI Analyst_Test'!X46</f>
        <v>Yogesh</v>
      </c>
      <c r="C132" s="9" t="str">
        <f>'CX_Junior BI Analyst_Test'!N46</f>
        <v>West</v>
      </c>
      <c r="D132" s="9">
        <f>'CX_Junior BI Analyst_Test'!R46/60</f>
        <v>24</v>
      </c>
      <c r="E132" s="12">
        <f>AVERAGE('CX_Junior BI Analyst_Test'!D46:K46)</f>
        <v>88.125</v>
      </c>
      <c r="G132" s="14" t="s">
        <v>748</v>
      </c>
      <c r="H132" s="14" t="s">
        <v>169</v>
      </c>
      <c r="I132" s="14">
        <v>30</v>
      </c>
      <c r="J132" s="10">
        <v>27</v>
      </c>
    </row>
    <row r="133" spans="2:10" x14ac:dyDescent="0.3">
      <c r="B133" s="9" t="str">
        <f>'CX_Junior BI Analyst_Test'!X47</f>
        <v>Rohit</v>
      </c>
      <c r="C133" s="9" t="str">
        <f>'CX_Junior BI Analyst_Test'!N47</f>
        <v>North</v>
      </c>
      <c r="D133" s="9">
        <f>'CX_Junior BI Analyst_Test'!R47/60</f>
        <v>25</v>
      </c>
      <c r="E133" s="12">
        <f>AVERAGE('CX_Junior BI Analyst_Test'!D47:K47)</f>
        <v>94.375</v>
      </c>
      <c r="G133" s="14" t="s">
        <v>757</v>
      </c>
      <c r="H133" s="14" t="s">
        <v>169</v>
      </c>
      <c r="I133" s="14">
        <v>30</v>
      </c>
      <c r="J133" s="10">
        <v>26.25</v>
      </c>
    </row>
    <row r="134" spans="2:10" x14ac:dyDescent="0.3">
      <c r="B134" s="9" t="str">
        <f>'CX_Junior BI Analyst_Test'!X48</f>
        <v>Muskan</v>
      </c>
      <c r="C134" s="9" t="str">
        <f>'CX_Junior BI Analyst_Test'!N48</f>
        <v>East</v>
      </c>
      <c r="D134" s="9">
        <f>'CX_Junior BI Analyst_Test'!R48/60</f>
        <v>58</v>
      </c>
      <c r="E134" s="12">
        <f>AVERAGE('CX_Junior BI Analyst_Test'!D48:K48)</f>
        <v>43.375</v>
      </c>
      <c r="G134" s="14" t="s">
        <v>146</v>
      </c>
      <c r="H134" s="14" t="s">
        <v>85</v>
      </c>
      <c r="I134" s="14">
        <v>31</v>
      </c>
      <c r="J134" s="10">
        <v>87.5</v>
      </c>
    </row>
    <row r="135" spans="2:10" x14ac:dyDescent="0.3">
      <c r="B135" s="9" t="str">
        <f>'CX_Junior BI Analyst_Test'!X49</f>
        <v>Rahul</v>
      </c>
      <c r="C135" s="9" t="str">
        <f>'CX_Junior BI Analyst_Test'!N49</f>
        <v>North</v>
      </c>
      <c r="D135" s="9">
        <f>'CX_Junior BI Analyst_Test'!R49/60</f>
        <v>19</v>
      </c>
      <c r="E135" s="12">
        <f>AVERAGE('CX_Junior BI Analyst_Test'!D49:K49)</f>
        <v>66.875</v>
      </c>
      <c r="G135" s="14" t="s">
        <v>493</v>
      </c>
      <c r="H135" s="14" t="s">
        <v>85</v>
      </c>
      <c r="I135" s="14">
        <v>31</v>
      </c>
      <c r="J135" s="10">
        <v>84.75</v>
      </c>
    </row>
    <row r="136" spans="2:10" x14ac:dyDescent="0.3">
      <c r="B136" s="9" t="str">
        <f>'CX_Junior BI Analyst_Test'!X50</f>
        <v>Nitesh</v>
      </c>
      <c r="C136" s="9" t="str">
        <f>'CX_Junior BI Analyst_Test'!N50</f>
        <v>North</v>
      </c>
      <c r="D136" s="9">
        <f>'CX_Junior BI Analyst_Test'!R50/60</f>
        <v>20</v>
      </c>
      <c r="E136" s="12">
        <f>AVERAGE('CX_Junior BI Analyst_Test'!D50:K50)</f>
        <v>66.625</v>
      </c>
      <c r="G136" s="14" t="s">
        <v>395</v>
      </c>
      <c r="H136" s="14" t="s">
        <v>169</v>
      </c>
      <c r="I136" s="14">
        <v>32</v>
      </c>
      <c r="J136" s="10">
        <v>81.75</v>
      </c>
    </row>
    <row r="137" spans="2:10" x14ac:dyDescent="0.3">
      <c r="B137" s="9" t="str">
        <f>'CX_Junior BI Analyst_Test'!X51</f>
        <v>Gouse Bhasha</v>
      </c>
      <c r="C137" s="9" t="str">
        <f>'CX_Junior BI Analyst_Test'!N51</f>
        <v>South</v>
      </c>
      <c r="D137" s="9">
        <f>'CX_Junior BI Analyst_Test'!R51/60</f>
        <v>28</v>
      </c>
      <c r="E137" s="12">
        <f>AVERAGE('CX_Junior BI Analyst_Test'!D51:K51)</f>
        <v>65.75</v>
      </c>
      <c r="G137" s="14" t="s">
        <v>504</v>
      </c>
      <c r="H137" s="14" t="s">
        <v>109</v>
      </c>
      <c r="I137" s="14">
        <v>32</v>
      </c>
      <c r="J137" s="10">
        <v>87.125</v>
      </c>
    </row>
    <row r="138" spans="2:10" x14ac:dyDescent="0.3">
      <c r="B138" s="9" t="str">
        <f>'CX_Junior BI Analyst_Test'!X52</f>
        <v>Suraj</v>
      </c>
      <c r="C138" s="9" t="str">
        <f>'CX_Junior BI Analyst_Test'!N52</f>
        <v>West</v>
      </c>
      <c r="D138" s="9">
        <f>'CX_Junior BI Analyst_Test'!R52/60</f>
        <v>45</v>
      </c>
      <c r="E138" s="12">
        <f>AVERAGE('CX_Junior BI Analyst_Test'!D52:K52)</f>
        <v>93.75</v>
      </c>
      <c r="G138" s="14" t="s">
        <v>263</v>
      </c>
      <c r="H138" s="14" t="s">
        <v>169</v>
      </c>
      <c r="I138" s="14">
        <v>34</v>
      </c>
      <c r="J138" s="10">
        <v>81.75</v>
      </c>
    </row>
    <row r="139" spans="2:10" x14ac:dyDescent="0.3">
      <c r="B139" s="9" t="str">
        <f>'CX_Junior BI Analyst_Test'!X53</f>
        <v>Priyanka</v>
      </c>
      <c r="C139" s="9" t="str">
        <f>'CX_Junior BI Analyst_Test'!N53</f>
        <v>East</v>
      </c>
      <c r="D139" s="9">
        <f>'CX_Junior BI Analyst_Test'!R53/60</f>
        <v>76</v>
      </c>
      <c r="E139" s="12">
        <f>AVERAGE('CX_Junior BI Analyst_Test'!D53:K53)</f>
        <v>95.375</v>
      </c>
      <c r="G139" s="14" t="s">
        <v>479</v>
      </c>
      <c r="H139" s="14" t="s">
        <v>109</v>
      </c>
      <c r="I139" s="14">
        <v>34</v>
      </c>
      <c r="J139" s="10">
        <v>83.875</v>
      </c>
    </row>
    <row r="140" spans="2:10" x14ac:dyDescent="0.3">
      <c r="B140" s="9" t="str">
        <f>'CX_Junior BI Analyst_Test'!X54</f>
        <v>Vijay K</v>
      </c>
      <c r="C140" s="9" t="str">
        <f>'CX_Junior BI Analyst_Test'!N54</f>
        <v>West</v>
      </c>
      <c r="D140" s="9">
        <f>'CX_Junior BI Analyst_Test'!R54/60</f>
        <v>22</v>
      </c>
      <c r="E140" s="12">
        <f>AVERAGE('CX_Junior BI Analyst_Test'!D54:K54)</f>
        <v>28.25</v>
      </c>
      <c r="G140" s="14" t="s">
        <v>158</v>
      </c>
      <c r="H140" s="14" t="s">
        <v>85</v>
      </c>
      <c r="I140" s="14">
        <v>35</v>
      </c>
      <c r="J140" s="10">
        <v>87.5</v>
      </c>
    </row>
    <row r="141" spans="2:10" x14ac:dyDescent="0.3">
      <c r="B141" s="9" t="str">
        <f>'CX_Junior BI Analyst_Test'!X55</f>
        <v>Aneesh Jayanth</v>
      </c>
      <c r="C141" s="9" t="str">
        <f>'CX_Junior BI Analyst_Test'!N55</f>
        <v>South</v>
      </c>
      <c r="D141" s="9">
        <f>'CX_Junior BI Analyst_Test'!R55/60</f>
        <v>30</v>
      </c>
      <c r="E141" s="12">
        <f>AVERAGE('CX_Junior BI Analyst_Test'!D55:K55)</f>
        <v>56.875</v>
      </c>
      <c r="G141" s="14" t="s">
        <v>445</v>
      </c>
      <c r="H141" s="14" t="s">
        <v>169</v>
      </c>
      <c r="I141" s="14">
        <v>35</v>
      </c>
      <c r="J141" s="10">
        <v>75.625</v>
      </c>
    </row>
    <row r="142" spans="2:10" x14ac:dyDescent="0.3">
      <c r="B142" s="9" t="str">
        <f>'CX_Junior BI Analyst_Test'!X56</f>
        <v>Varinder</v>
      </c>
      <c r="C142" s="9" t="str">
        <f>'CX_Junior BI Analyst_Test'!N56</f>
        <v>North</v>
      </c>
      <c r="D142" s="9">
        <f>'CX_Junior BI Analyst_Test'!R56/60</f>
        <v>23</v>
      </c>
      <c r="E142" s="12">
        <f>AVERAGE('CX_Junior BI Analyst_Test'!D56:K56)</f>
        <v>94.75</v>
      </c>
      <c r="G142" s="14" t="s">
        <v>287</v>
      </c>
      <c r="H142" s="14" t="s">
        <v>109</v>
      </c>
      <c r="I142" s="14">
        <v>38</v>
      </c>
      <c r="J142" s="10">
        <v>78</v>
      </c>
    </row>
    <row r="143" spans="2:10" x14ac:dyDescent="0.3">
      <c r="B143" s="9" t="str">
        <f>'CX_Junior BI Analyst_Test'!X57</f>
        <v>Vasudev</v>
      </c>
      <c r="C143" s="9" t="str">
        <f>'CX_Junior BI Analyst_Test'!N57</f>
        <v>East</v>
      </c>
      <c r="D143" s="9">
        <f>'CX_Junior BI Analyst_Test'!R57/60</f>
        <v>29</v>
      </c>
      <c r="E143" s="12">
        <f>AVERAGE('CX_Junior BI Analyst_Test'!D57:K57)</f>
        <v>61.75</v>
      </c>
      <c r="G143" s="14" t="s">
        <v>297</v>
      </c>
      <c r="H143" s="14" t="s">
        <v>109</v>
      </c>
      <c r="I143" s="14">
        <v>40</v>
      </c>
      <c r="J143" s="10">
        <v>88.375</v>
      </c>
    </row>
    <row r="144" spans="2:10" x14ac:dyDescent="0.3">
      <c r="B144" s="9" t="str">
        <f>'CX_Junior BI Analyst_Test'!X58</f>
        <v>Senthil Kumar</v>
      </c>
      <c r="C144" s="9" t="str">
        <f>'CX_Junior BI Analyst_Test'!N58</f>
        <v>South</v>
      </c>
      <c r="D144" s="9">
        <f>'CX_Junior BI Analyst_Test'!R58/60</f>
        <v>21</v>
      </c>
      <c r="E144" s="12">
        <f>AVERAGE('CX_Junior BI Analyst_Test'!D58:K58)</f>
        <v>90.125</v>
      </c>
      <c r="G144" s="14" t="s">
        <v>665</v>
      </c>
      <c r="H144" s="14" t="s">
        <v>109</v>
      </c>
      <c r="I144" s="14">
        <v>45</v>
      </c>
      <c r="J144" s="10">
        <v>93.75</v>
      </c>
    </row>
    <row r="145" spans="2:10" x14ac:dyDescent="0.3">
      <c r="B145" s="9" t="str">
        <f>'CX_Junior BI Analyst_Test'!X59</f>
        <v>Anju Gurung</v>
      </c>
      <c r="C145" s="9" t="str">
        <f>'CX_Junior BI Analyst_Test'!N59</f>
        <v>South</v>
      </c>
      <c r="D145" s="9">
        <f>'CX_Junior BI Analyst_Test'!R59/60</f>
        <v>54</v>
      </c>
      <c r="E145" s="12">
        <f>AVERAGE('CX_Junior BI Analyst_Test'!D59:K59)</f>
        <v>67.875</v>
      </c>
      <c r="G145" s="14" t="s">
        <v>589</v>
      </c>
      <c r="H145" s="14" t="s">
        <v>433</v>
      </c>
      <c r="I145" s="14">
        <v>51</v>
      </c>
      <c r="J145" s="10">
        <v>95.375</v>
      </c>
    </row>
    <row r="146" spans="2:10" x14ac:dyDescent="0.3">
      <c r="B146" s="9" t="str">
        <f>'CX_Junior BI Analyst_Test'!X60</f>
        <v>Mr. Girish</v>
      </c>
      <c r="C146" s="9" t="str">
        <f>'CX_Junior BI Analyst_Test'!N60</f>
        <v>South</v>
      </c>
      <c r="D146" s="9">
        <f>'CX_Junior BI Analyst_Test'!R60/60</f>
        <v>30</v>
      </c>
      <c r="E146" s="12">
        <f>AVERAGE('CX_Junior BI Analyst_Test'!D60:K60)</f>
        <v>27</v>
      </c>
      <c r="G146" s="14" t="s">
        <v>738</v>
      </c>
      <c r="H146" s="14" t="s">
        <v>169</v>
      </c>
      <c r="I146" s="14">
        <v>54</v>
      </c>
      <c r="J146" s="10">
        <v>67.875</v>
      </c>
    </row>
    <row r="147" spans="2:10" x14ac:dyDescent="0.3">
      <c r="B147" s="9" t="str">
        <f>'CX_Junior BI Analyst_Test'!X61</f>
        <v>Yash</v>
      </c>
      <c r="C147" s="9" t="str">
        <f>'CX_Junior BI Analyst_Test'!N61</f>
        <v>South</v>
      </c>
      <c r="D147" s="9">
        <f>'CX_Junior BI Analyst_Test'!R61/60</f>
        <v>30</v>
      </c>
      <c r="E147" s="12">
        <f>AVERAGE('CX_Junior BI Analyst_Test'!D61:K61)</f>
        <v>26.25</v>
      </c>
      <c r="G147" s="14" t="s">
        <v>626</v>
      </c>
      <c r="H147" s="14" t="s">
        <v>433</v>
      </c>
      <c r="I147" s="14">
        <v>58</v>
      </c>
      <c r="J147" s="10">
        <v>43.375</v>
      </c>
    </row>
    <row r="148" spans="2:10" x14ac:dyDescent="0.3">
      <c r="B148" s="9" t="str">
        <f>'CX_Junior BI Analyst_Test'!X62</f>
        <v>Arbaaz</v>
      </c>
      <c r="C148" s="9" t="str">
        <f>'CX_Junior BI Analyst_Test'!N62</f>
        <v>West</v>
      </c>
      <c r="D148" s="9">
        <f>'CX_Junior BI Analyst_Test'!R62/60</f>
        <v>12</v>
      </c>
      <c r="E148" s="12">
        <f>AVERAGE('CX_Junior BI Analyst_Test'!D62:K62)</f>
        <v>66.25</v>
      </c>
      <c r="G148" s="14" t="s">
        <v>677</v>
      </c>
      <c r="H148" s="14" t="s">
        <v>433</v>
      </c>
      <c r="I148" s="14">
        <v>76</v>
      </c>
      <c r="J148" s="10">
        <v>95.375</v>
      </c>
    </row>
    <row r="155" spans="2:10" x14ac:dyDescent="0.3">
      <c r="B155" s="52" t="s">
        <v>23</v>
      </c>
      <c r="C155" s="52" t="s">
        <v>2</v>
      </c>
      <c r="D155" s="52" t="s">
        <v>790</v>
      </c>
    </row>
    <row r="156" spans="2:10" x14ac:dyDescent="0.3">
      <c r="B156" s="14" t="str">
        <f>'CX_Junior BI Analyst_Test'!X2</f>
        <v>Kamal</v>
      </c>
      <c r="C156" s="14">
        <f>'CX_Junior BI Analyst_Test'!C2</f>
        <v>58</v>
      </c>
      <c r="D156" s="40">
        <f t="shared" ref="D156:D216" si="0">E88</f>
        <v>57.5</v>
      </c>
    </row>
    <row r="157" spans="2:10" x14ac:dyDescent="0.3">
      <c r="B157" s="14" t="str">
        <f>'CX_Junior BI Analyst_Test'!X3</f>
        <v>Sanket Patel</v>
      </c>
      <c r="C157" s="14">
        <f>'CX_Junior BI Analyst_Test'!C3</f>
        <v>86</v>
      </c>
      <c r="D157" s="40">
        <f t="shared" si="0"/>
        <v>88.125</v>
      </c>
    </row>
    <row r="158" spans="2:10" x14ac:dyDescent="0.3">
      <c r="B158" s="14" t="str">
        <f>'CX_Junior BI Analyst_Test'!X4</f>
        <v>Mahesh</v>
      </c>
      <c r="C158" s="14">
        <f>'CX_Junior BI Analyst_Test'!C4</f>
        <v>72</v>
      </c>
      <c r="D158" s="40">
        <f t="shared" si="0"/>
        <v>74.625</v>
      </c>
    </row>
    <row r="159" spans="2:10" x14ac:dyDescent="0.3">
      <c r="B159" s="14" t="str">
        <f>'CX_Junior BI Analyst_Test'!X5</f>
        <v>Sonali</v>
      </c>
      <c r="C159" s="14">
        <f>'CX_Junior BI Analyst_Test'!C5</f>
        <v>84</v>
      </c>
      <c r="D159" s="40">
        <f t="shared" si="0"/>
        <v>87.5</v>
      </c>
    </row>
    <row r="160" spans="2:10" x14ac:dyDescent="0.3">
      <c r="B160" s="14" t="str">
        <f>'CX_Junior BI Analyst_Test'!X6</f>
        <v>Jateen</v>
      </c>
      <c r="C160" s="14">
        <f>'CX_Junior BI Analyst_Test'!C6</f>
        <v>84</v>
      </c>
      <c r="D160" s="40">
        <f t="shared" si="0"/>
        <v>87.5</v>
      </c>
    </row>
    <row r="161" spans="2:4" x14ac:dyDescent="0.3">
      <c r="B161" s="14" t="str">
        <f>'CX_Junior BI Analyst_Test'!X7</f>
        <v>Rizwan</v>
      </c>
      <c r="C161" s="14">
        <f>'CX_Junior BI Analyst_Test'!C7</f>
        <v>90</v>
      </c>
      <c r="D161" s="40">
        <f t="shared" si="0"/>
        <v>91.75</v>
      </c>
    </row>
    <row r="162" spans="2:4" x14ac:dyDescent="0.3">
      <c r="B162" s="14" t="str">
        <f>'CX_Junior BI Analyst_Test'!X8</f>
        <v>Mohsin</v>
      </c>
      <c r="C162" s="14">
        <f>'CX_Junior BI Analyst_Test'!C8</f>
        <v>36</v>
      </c>
      <c r="D162" s="40">
        <f t="shared" si="0"/>
        <v>24.125</v>
      </c>
    </row>
    <row r="163" spans="2:4" x14ac:dyDescent="0.3">
      <c r="B163" s="14" t="str">
        <f>'CX_Junior BI Analyst_Test'!X9</f>
        <v>Keneth</v>
      </c>
      <c r="C163" s="14">
        <f>'CX_Junior BI Analyst_Test'!C9</f>
        <v>34</v>
      </c>
      <c r="D163" s="40">
        <f t="shared" si="0"/>
        <v>28</v>
      </c>
    </row>
    <row r="164" spans="2:4" x14ac:dyDescent="0.3">
      <c r="B164" s="14" t="str">
        <f>'CX_Junior BI Analyst_Test'!X10</f>
        <v>Rakesh</v>
      </c>
      <c r="C164" s="14">
        <f>'CX_Junior BI Analyst_Test'!C10</f>
        <v>74</v>
      </c>
      <c r="D164" s="40">
        <f t="shared" si="0"/>
        <v>76</v>
      </c>
    </row>
    <row r="165" spans="2:4" x14ac:dyDescent="0.3">
      <c r="B165" s="14" t="str">
        <f>'CX_Junior BI Analyst_Test'!X11</f>
        <v>Rashid</v>
      </c>
      <c r="C165" s="14">
        <f>'CX_Junior BI Analyst_Test'!C11</f>
        <v>74</v>
      </c>
      <c r="D165" s="40">
        <f t="shared" si="0"/>
        <v>76</v>
      </c>
    </row>
    <row r="166" spans="2:4" x14ac:dyDescent="0.3">
      <c r="B166" s="14" t="str">
        <f>'CX_Junior BI Analyst_Test'!X12</f>
        <v>Gaurav</v>
      </c>
      <c r="C166" s="14">
        <f>'CX_Junior BI Analyst_Test'!C12</f>
        <v>86</v>
      </c>
      <c r="D166" s="40">
        <f t="shared" si="0"/>
        <v>90.125</v>
      </c>
    </row>
    <row r="167" spans="2:4" x14ac:dyDescent="0.3">
      <c r="B167" s="14" t="str">
        <f>'CX_Junior BI Analyst_Test'!X13</f>
        <v>Kiran</v>
      </c>
      <c r="C167" s="14">
        <f>'CX_Junior BI Analyst_Test'!C13</f>
        <v>70</v>
      </c>
      <c r="D167" s="40">
        <f t="shared" si="0"/>
        <v>76.75</v>
      </c>
    </row>
    <row r="168" spans="2:4" x14ac:dyDescent="0.3">
      <c r="B168" s="14" t="str">
        <f>'CX_Junior BI Analyst_Test'!X14</f>
        <v>Sanit Saji</v>
      </c>
      <c r="C168" s="14">
        <f>'CX_Junior BI Analyst_Test'!C14</f>
        <v>84</v>
      </c>
      <c r="D168" s="40">
        <f t="shared" si="0"/>
        <v>86.375</v>
      </c>
    </row>
    <row r="169" spans="2:4" x14ac:dyDescent="0.3">
      <c r="B169" s="14" t="str">
        <f>'CX_Junior BI Analyst_Test'!X15</f>
        <v>Asif</v>
      </c>
      <c r="C169" s="14">
        <f>'CX_Junior BI Analyst_Test'!C15</f>
        <v>78</v>
      </c>
      <c r="D169" s="40">
        <f t="shared" si="0"/>
        <v>81.75</v>
      </c>
    </row>
    <row r="170" spans="2:4" x14ac:dyDescent="0.3">
      <c r="B170" s="14" t="str">
        <f>'CX_Junior BI Analyst_Test'!X16</f>
        <v>Yasin Kaif</v>
      </c>
      <c r="C170" s="14">
        <f>'CX_Junior BI Analyst_Test'!C16</f>
        <v>61</v>
      </c>
      <c r="D170" s="40">
        <f t="shared" si="0"/>
        <v>66.375</v>
      </c>
    </row>
    <row r="171" spans="2:4" x14ac:dyDescent="0.3">
      <c r="B171" s="14" t="str">
        <f>'CX_Junior BI Analyst_Test'!X17</f>
        <v>Bablu</v>
      </c>
      <c r="C171" s="14">
        <f>'CX_Junior BI Analyst_Test'!C17</f>
        <v>78</v>
      </c>
      <c r="D171" s="40">
        <f t="shared" si="0"/>
        <v>78</v>
      </c>
    </row>
    <row r="172" spans="2:4" x14ac:dyDescent="0.3">
      <c r="B172" s="14" t="str">
        <f>'CX_Junior BI Analyst_Test'!X18</f>
        <v>Nagraj</v>
      </c>
      <c r="C172" s="14">
        <f>'CX_Junior BI Analyst_Test'!C18</f>
        <v>89</v>
      </c>
      <c r="D172" s="40">
        <f t="shared" si="0"/>
        <v>88.375</v>
      </c>
    </row>
    <row r="173" spans="2:4" x14ac:dyDescent="0.3">
      <c r="B173" s="14" t="str">
        <f>'CX_Junior BI Analyst_Test'!X19</f>
        <v>Ashish</v>
      </c>
      <c r="C173" s="14">
        <f>'CX_Junior BI Analyst_Test'!C19</f>
        <v>65</v>
      </c>
      <c r="D173" s="40">
        <f t="shared" si="0"/>
        <v>66.125</v>
      </c>
    </row>
    <row r="174" spans="2:4" x14ac:dyDescent="0.3">
      <c r="B174" s="14" t="str">
        <f>'CX_Junior BI Analyst_Test'!X20</f>
        <v>Sunil</v>
      </c>
      <c r="C174" s="14">
        <f>'CX_Junior BI Analyst_Test'!C20</f>
        <v>76</v>
      </c>
      <c r="D174" s="40">
        <f t="shared" si="0"/>
        <v>68.25</v>
      </c>
    </row>
    <row r="175" spans="2:4" x14ac:dyDescent="0.3">
      <c r="B175" s="14" t="str">
        <f>'CX_Junior BI Analyst_Test'!X21</f>
        <v>Kamal</v>
      </c>
      <c r="C175" s="14">
        <f>'CX_Junior BI Analyst_Test'!C21</f>
        <v>82</v>
      </c>
      <c r="D175" s="40">
        <f t="shared" si="0"/>
        <v>84</v>
      </c>
    </row>
    <row r="176" spans="2:4" x14ac:dyDescent="0.3">
      <c r="B176" s="14" t="str">
        <f>'CX_Junior BI Analyst_Test'!X22</f>
        <v>Neeraj</v>
      </c>
      <c r="C176" s="14">
        <f>'CX_Junior BI Analyst_Test'!C22</f>
        <v>88</v>
      </c>
      <c r="D176" s="40">
        <f t="shared" si="0"/>
        <v>90.375</v>
      </c>
    </row>
    <row r="177" spans="2:4" x14ac:dyDescent="0.3">
      <c r="B177" s="14" t="str">
        <f>'CX_Junior BI Analyst_Test'!X23</f>
        <v>Sanjeev</v>
      </c>
      <c r="C177" s="14">
        <f>'CX_Junior BI Analyst_Test'!C23</f>
        <v>71</v>
      </c>
      <c r="D177" s="40">
        <f t="shared" si="0"/>
        <v>67.75</v>
      </c>
    </row>
    <row r="178" spans="2:4" x14ac:dyDescent="0.3">
      <c r="B178" s="14" t="str">
        <f>'CX_Junior BI Analyst_Test'!X24</f>
        <v>Neeraj</v>
      </c>
      <c r="C178" s="14">
        <f>'CX_Junior BI Analyst_Test'!C24</f>
        <v>67</v>
      </c>
      <c r="D178" s="40">
        <f t="shared" si="0"/>
        <v>64.375</v>
      </c>
    </row>
    <row r="179" spans="2:4" x14ac:dyDescent="0.3">
      <c r="B179" s="14" t="str">
        <f>'CX_Junior BI Analyst_Test'!X25</f>
        <v>Ajeet</v>
      </c>
      <c r="C179" s="14">
        <f>'CX_Junior BI Analyst_Test'!C25</f>
        <v>60</v>
      </c>
      <c r="D179" s="40">
        <f t="shared" si="0"/>
        <v>64.25</v>
      </c>
    </row>
    <row r="180" spans="2:4" x14ac:dyDescent="0.3">
      <c r="B180" s="14" t="str">
        <f>'CX_Junior BI Analyst_Test'!X26</f>
        <v>Deepak</v>
      </c>
      <c r="C180" s="14">
        <f>'CX_Junior BI Analyst_Test'!C26</f>
        <v>81</v>
      </c>
      <c r="D180" s="40">
        <f t="shared" si="0"/>
        <v>81.75</v>
      </c>
    </row>
    <row r="181" spans="2:4" x14ac:dyDescent="0.3">
      <c r="B181" s="14" t="str">
        <f>'CX_Junior BI Analyst_Test'!X27</f>
        <v>Rajiv</v>
      </c>
      <c r="C181" s="14">
        <f>'CX_Junior BI Analyst_Test'!C27</f>
        <v>78</v>
      </c>
      <c r="D181" s="40">
        <f t="shared" si="0"/>
        <v>81.75</v>
      </c>
    </row>
    <row r="182" spans="2:4" x14ac:dyDescent="0.3">
      <c r="B182" s="14" t="str">
        <f>'CX_Junior BI Analyst_Test'!X28</f>
        <v>Satyam</v>
      </c>
      <c r="C182" s="14">
        <f>'CX_Junior BI Analyst_Test'!C28</f>
        <v>92</v>
      </c>
      <c r="D182" s="40">
        <f t="shared" si="0"/>
        <v>94.125</v>
      </c>
    </row>
    <row r="183" spans="2:4" x14ac:dyDescent="0.3">
      <c r="B183" s="14" t="str">
        <f>'CX_Junior BI Analyst_Test'!X29</f>
        <v>Hari</v>
      </c>
      <c r="C183" s="14">
        <f>'CX_Junior BI Analyst_Test'!C29</f>
        <v>59</v>
      </c>
      <c r="D183" s="40">
        <f t="shared" si="0"/>
        <v>65.875</v>
      </c>
    </row>
    <row r="184" spans="2:4" x14ac:dyDescent="0.3">
      <c r="B184" s="14" t="str">
        <f>'CX_Junior BI Analyst_Test'!X30</f>
        <v>Probin</v>
      </c>
      <c r="C184" s="14">
        <f>'CX_Junior BI Analyst_Test'!C30</f>
        <v>33</v>
      </c>
      <c r="D184" s="40">
        <f t="shared" si="0"/>
        <v>26.375</v>
      </c>
    </row>
    <row r="185" spans="2:4" x14ac:dyDescent="0.3">
      <c r="B185" s="14" t="str">
        <f>'CX_Junior BI Analyst_Test'!X31</f>
        <v>Raj Roushan</v>
      </c>
      <c r="C185" s="14">
        <f>'CX_Junior BI Analyst_Test'!C31</f>
        <v>64</v>
      </c>
      <c r="D185" s="40">
        <f t="shared" si="0"/>
        <v>56.625</v>
      </c>
    </row>
    <row r="186" spans="2:4" x14ac:dyDescent="0.3">
      <c r="B186" s="14" t="str">
        <f>'CX_Junior BI Analyst_Test'!X32</f>
        <v>Lukman</v>
      </c>
      <c r="C186" s="14">
        <f>'CX_Junior BI Analyst_Test'!C32</f>
        <v>69</v>
      </c>
      <c r="D186" s="40">
        <f t="shared" si="0"/>
        <v>75.625</v>
      </c>
    </row>
    <row r="187" spans="2:4" x14ac:dyDescent="0.3">
      <c r="B187" s="14" t="str">
        <f>'CX_Junior BI Analyst_Test'!X33</f>
        <v>Rohit</v>
      </c>
      <c r="C187" s="14">
        <f>'CX_Junior BI Analyst_Test'!C33</f>
        <v>83</v>
      </c>
      <c r="D187" s="40">
        <f t="shared" si="0"/>
        <v>87.75</v>
      </c>
    </row>
    <row r="188" spans="2:4" x14ac:dyDescent="0.3">
      <c r="B188" s="14" t="str">
        <f>'CX_Junior BI Analyst_Test'!X34</f>
        <v>Santosh</v>
      </c>
      <c r="C188" s="14">
        <f>'CX_Junior BI Analyst_Test'!C34</f>
        <v>94</v>
      </c>
      <c r="D188" s="40">
        <f t="shared" si="0"/>
        <v>95.5</v>
      </c>
    </row>
    <row r="189" spans="2:4" x14ac:dyDescent="0.3">
      <c r="B189" s="14" t="str">
        <f>'CX_Junior BI Analyst_Test'!X35</f>
        <v>Samir Pathan</v>
      </c>
      <c r="C189" s="14">
        <f>'CX_Junior BI Analyst_Test'!C35</f>
        <v>80</v>
      </c>
      <c r="D189" s="40">
        <f t="shared" si="0"/>
        <v>83.875</v>
      </c>
    </row>
    <row r="190" spans="2:4" x14ac:dyDescent="0.3">
      <c r="B190" s="14" t="str">
        <f>'CX_Junior BI Analyst_Test'!X36</f>
        <v>Sagar Prathak</v>
      </c>
      <c r="C190" s="14">
        <f>'CX_Junior BI Analyst_Test'!C36</f>
        <v>82</v>
      </c>
      <c r="D190" s="40">
        <f t="shared" si="0"/>
        <v>84.75</v>
      </c>
    </row>
    <row r="191" spans="2:4" x14ac:dyDescent="0.3">
      <c r="B191" s="14" t="str">
        <f>'CX_Junior BI Analyst_Test'!X37</f>
        <v>Santosh Jadhav</v>
      </c>
      <c r="C191" s="14">
        <f>'CX_Junior BI Analyst_Test'!C37</f>
        <v>84</v>
      </c>
      <c r="D191" s="40">
        <f t="shared" si="0"/>
        <v>87.125</v>
      </c>
    </row>
    <row r="192" spans="2:4" x14ac:dyDescent="0.3">
      <c r="B192" s="14" t="str">
        <f>'CX_Junior BI Analyst_Test'!X38</f>
        <v>Suresh</v>
      </c>
      <c r="C192" s="14">
        <f>'CX_Junior BI Analyst_Test'!C38</f>
        <v>73</v>
      </c>
      <c r="D192" s="40">
        <f t="shared" si="0"/>
        <v>77.625</v>
      </c>
    </row>
    <row r="193" spans="2:4" x14ac:dyDescent="0.3">
      <c r="B193" s="14" t="str">
        <f>'CX_Junior BI Analyst_Test'!X39</f>
        <v>No Name</v>
      </c>
      <c r="C193" s="14">
        <f>'CX_Junior BI Analyst_Test'!C39</f>
        <v>39</v>
      </c>
      <c r="D193" s="40">
        <f t="shared" si="0"/>
        <v>33.375</v>
      </c>
    </row>
    <row r="194" spans="2:4" x14ac:dyDescent="0.3">
      <c r="B194" s="14" t="str">
        <f>'CX_Junior BI Analyst_Test'!X40</f>
        <v>Ali</v>
      </c>
      <c r="C194" s="14">
        <f>'CX_Junior BI Analyst_Test'!C40</f>
        <v>71</v>
      </c>
      <c r="D194" s="40">
        <f t="shared" si="0"/>
        <v>72.75</v>
      </c>
    </row>
    <row r="195" spans="2:4" x14ac:dyDescent="0.3">
      <c r="B195" s="14" t="str">
        <f>'CX_Junior BI Analyst_Test'!X41</f>
        <v>Fariz</v>
      </c>
      <c r="C195" s="14">
        <f>'CX_Junior BI Analyst_Test'!C41</f>
        <v>100</v>
      </c>
      <c r="D195" s="40">
        <f t="shared" si="0"/>
        <v>100</v>
      </c>
    </row>
    <row r="196" spans="2:4" x14ac:dyDescent="0.3">
      <c r="B196" s="14" t="str">
        <f>'CX_Junior BI Analyst_Test'!X42</f>
        <v>Abhay</v>
      </c>
      <c r="C196" s="14">
        <f>'CX_Junior BI Analyst_Test'!C42</f>
        <v>94</v>
      </c>
      <c r="D196" s="40">
        <f t="shared" si="0"/>
        <v>95.875</v>
      </c>
    </row>
    <row r="197" spans="2:4" x14ac:dyDescent="0.3">
      <c r="B197" s="14" t="str">
        <f>'CX_Junior BI Analyst_Test'!X43</f>
        <v>Rafi</v>
      </c>
      <c r="C197" s="14">
        <f>'CX_Junior BI Analyst_Test'!C43</f>
        <v>52</v>
      </c>
      <c r="D197" s="40">
        <f t="shared" si="0"/>
        <v>60.375</v>
      </c>
    </row>
    <row r="198" spans="2:4" x14ac:dyDescent="0.3">
      <c r="B198" s="14" t="str">
        <f>'CX_Junior BI Analyst_Test'!X44</f>
        <v>Sanjit</v>
      </c>
      <c r="C198" s="14">
        <f>'CX_Junior BI Analyst_Test'!C44</f>
        <v>62</v>
      </c>
      <c r="D198" s="40">
        <f t="shared" si="0"/>
        <v>53.75</v>
      </c>
    </row>
    <row r="199" spans="2:4" x14ac:dyDescent="0.3">
      <c r="B199" s="14" t="str">
        <f>'CX_Junior BI Analyst_Test'!X45</f>
        <v>Suman</v>
      </c>
      <c r="C199" s="14">
        <f>'CX_Junior BI Analyst_Test'!C45</f>
        <v>94</v>
      </c>
      <c r="D199" s="40">
        <f t="shared" si="0"/>
        <v>95.375</v>
      </c>
    </row>
    <row r="200" spans="2:4" x14ac:dyDescent="0.3">
      <c r="B200" s="14" t="str">
        <f>'CX_Junior BI Analyst_Test'!X46</f>
        <v>Yogesh</v>
      </c>
      <c r="C200" s="14">
        <f>'CX_Junior BI Analyst_Test'!C46</f>
        <v>86</v>
      </c>
      <c r="D200" s="40">
        <f t="shared" si="0"/>
        <v>88.125</v>
      </c>
    </row>
    <row r="201" spans="2:4" x14ac:dyDescent="0.3">
      <c r="B201" s="14" t="str">
        <f>'CX_Junior BI Analyst_Test'!X47</f>
        <v>Rohit</v>
      </c>
      <c r="C201" s="14">
        <f>'CX_Junior BI Analyst_Test'!C47</f>
        <v>94</v>
      </c>
      <c r="D201" s="40">
        <f t="shared" si="0"/>
        <v>94.375</v>
      </c>
    </row>
    <row r="202" spans="2:4" x14ac:dyDescent="0.3">
      <c r="B202" s="14" t="str">
        <f>'CX_Junior BI Analyst_Test'!X48</f>
        <v>Muskan</v>
      </c>
      <c r="C202" s="14">
        <f>'CX_Junior BI Analyst_Test'!C48</f>
        <v>41</v>
      </c>
      <c r="D202" s="40">
        <f t="shared" si="0"/>
        <v>43.375</v>
      </c>
    </row>
    <row r="203" spans="2:4" x14ac:dyDescent="0.3">
      <c r="B203" s="14" t="str">
        <f>'CX_Junior BI Analyst_Test'!X49</f>
        <v>Rahul</v>
      </c>
      <c r="C203" s="14">
        <f>'CX_Junior BI Analyst_Test'!C49</f>
        <v>69</v>
      </c>
      <c r="D203" s="40">
        <f t="shared" si="0"/>
        <v>66.875</v>
      </c>
    </row>
    <row r="204" spans="2:4" x14ac:dyDescent="0.3">
      <c r="B204" s="14" t="str">
        <f>'CX_Junior BI Analyst_Test'!X50</f>
        <v>Nitesh</v>
      </c>
      <c r="C204" s="14">
        <f>'CX_Junior BI Analyst_Test'!C50</f>
        <v>69</v>
      </c>
      <c r="D204" s="40">
        <f t="shared" si="0"/>
        <v>66.625</v>
      </c>
    </row>
    <row r="205" spans="2:4" x14ac:dyDescent="0.3">
      <c r="B205" s="14" t="str">
        <f>'CX_Junior BI Analyst_Test'!X51</f>
        <v>Gouse Bhasha</v>
      </c>
      <c r="C205" s="14">
        <f>'CX_Junior BI Analyst_Test'!C51</f>
        <v>61</v>
      </c>
      <c r="D205" s="40">
        <f t="shared" si="0"/>
        <v>65.75</v>
      </c>
    </row>
    <row r="206" spans="2:4" x14ac:dyDescent="0.3">
      <c r="B206" s="14" t="str">
        <f>'CX_Junior BI Analyst_Test'!X52</f>
        <v>Suraj</v>
      </c>
      <c r="C206" s="14">
        <f>'CX_Junior BI Analyst_Test'!C52</f>
        <v>92</v>
      </c>
      <c r="D206" s="40">
        <f t="shared" si="0"/>
        <v>93.75</v>
      </c>
    </row>
    <row r="207" spans="2:4" x14ac:dyDescent="0.3">
      <c r="B207" s="14" t="str">
        <f>'CX_Junior BI Analyst_Test'!X53</f>
        <v>Priyanka</v>
      </c>
      <c r="C207" s="14">
        <f>'CX_Junior BI Analyst_Test'!C53</f>
        <v>96</v>
      </c>
      <c r="D207" s="40">
        <f t="shared" si="0"/>
        <v>95.375</v>
      </c>
    </row>
    <row r="208" spans="2:4" x14ac:dyDescent="0.3">
      <c r="B208" s="14" t="str">
        <f>'CX_Junior BI Analyst_Test'!X54</f>
        <v>Vijay K</v>
      </c>
      <c r="C208" s="14">
        <f>'CX_Junior BI Analyst_Test'!C54</f>
        <v>34</v>
      </c>
      <c r="D208" s="40">
        <f t="shared" si="0"/>
        <v>28.25</v>
      </c>
    </row>
    <row r="209" spans="2:6" x14ac:dyDescent="0.3">
      <c r="B209" s="14" t="str">
        <f>'CX_Junior BI Analyst_Test'!X55</f>
        <v>Aneesh Jayanth</v>
      </c>
      <c r="C209" s="14">
        <f>'CX_Junior BI Analyst_Test'!C55</f>
        <v>53</v>
      </c>
      <c r="D209" s="40">
        <f t="shared" si="0"/>
        <v>56.875</v>
      </c>
    </row>
    <row r="210" spans="2:6" x14ac:dyDescent="0.3">
      <c r="B210" s="14" t="str">
        <f>'CX_Junior BI Analyst_Test'!X56</f>
        <v>Varinder</v>
      </c>
      <c r="C210" s="14">
        <f>'CX_Junior BI Analyst_Test'!C56</f>
        <v>94</v>
      </c>
      <c r="D210" s="40">
        <f t="shared" si="0"/>
        <v>94.75</v>
      </c>
    </row>
    <row r="211" spans="2:6" x14ac:dyDescent="0.3">
      <c r="B211" s="14" t="str">
        <f>'CX_Junior BI Analyst_Test'!X57</f>
        <v>Vasudev</v>
      </c>
      <c r="C211" s="14">
        <f>'CX_Junior BI Analyst_Test'!C57</f>
        <v>61</v>
      </c>
      <c r="D211" s="40">
        <f t="shared" si="0"/>
        <v>61.75</v>
      </c>
    </row>
    <row r="212" spans="2:6" x14ac:dyDescent="0.3">
      <c r="B212" s="14" t="str">
        <f>'CX_Junior BI Analyst_Test'!X58</f>
        <v>Senthil Kumar</v>
      </c>
      <c r="C212" s="14">
        <f>'CX_Junior BI Analyst_Test'!C58</f>
        <v>88</v>
      </c>
      <c r="D212" s="40">
        <f t="shared" si="0"/>
        <v>90.125</v>
      </c>
    </row>
    <row r="213" spans="2:6" x14ac:dyDescent="0.3">
      <c r="B213" s="14" t="str">
        <f>'CX_Junior BI Analyst_Test'!X59</f>
        <v>Anju Gurung</v>
      </c>
      <c r="C213" s="14">
        <f>'CX_Junior BI Analyst_Test'!C59</f>
        <v>77</v>
      </c>
      <c r="D213" s="40">
        <f t="shared" si="0"/>
        <v>67.875</v>
      </c>
    </row>
    <row r="214" spans="2:6" x14ac:dyDescent="0.3">
      <c r="B214" s="14" t="str">
        <f>'CX_Junior BI Analyst_Test'!X60</f>
        <v>Mr. Girish</v>
      </c>
      <c r="C214" s="14">
        <f>'CX_Junior BI Analyst_Test'!C60</f>
        <v>33</v>
      </c>
      <c r="D214" s="40">
        <f t="shared" si="0"/>
        <v>27</v>
      </c>
    </row>
    <row r="215" spans="2:6" x14ac:dyDescent="0.3">
      <c r="B215" s="14" t="str">
        <f>'CX_Junior BI Analyst_Test'!X61</f>
        <v>Yash</v>
      </c>
      <c r="C215" s="14">
        <f>'CX_Junior BI Analyst_Test'!C61</f>
        <v>35</v>
      </c>
      <c r="D215" s="40">
        <f t="shared" si="0"/>
        <v>26.25</v>
      </c>
    </row>
    <row r="216" spans="2:6" x14ac:dyDescent="0.3">
      <c r="B216" s="14" t="str">
        <f>'CX_Junior BI Analyst_Test'!X62</f>
        <v>Arbaaz</v>
      </c>
      <c r="C216" s="14">
        <f>'CX_Junior BI Analyst_Test'!C62</f>
        <v>65</v>
      </c>
      <c r="D216" s="40">
        <f t="shared" si="0"/>
        <v>66.25</v>
      </c>
    </row>
    <row r="217" spans="2:6" x14ac:dyDescent="0.3">
      <c r="B217" s="14"/>
      <c r="C217" s="14"/>
      <c r="D217" s="40"/>
    </row>
    <row r="218" spans="2:6" x14ac:dyDescent="0.3">
      <c r="B218" s="14"/>
      <c r="C218" s="14"/>
      <c r="D218" s="40"/>
    </row>
    <row r="222" spans="2:6" ht="21.6" customHeight="1" x14ac:dyDescent="0.3">
      <c r="B222" s="33" t="s">
        <v>787</v>
      </c>
      <c r="C222" s="53" t="s">
        <v>799</v>
      </c>
      <c r="D222" s="53" t="s">
        <v>800</v>
      </c>
      <c r="E222" s="53" t="s">
        <v>801</v>
      </c>
      <c r="F222" s="54" t="s">
        <v>802</v>
      </c>
    </row>
    <row r="223" spans="2:6" ht="21.6" customHeight="1" x14ac:dyDescent="0.3">
      <c r="B223" s="55" t="s">
        <v>785</v>
      </c>
      <c r="C223" s="13">
        <f>COUNTIF('Task 2 Sheet'!$C$17:$C$74,"&gt;90")</f>
        <v>2</v>
      </c>
      <c r="D223" s="13">
        <f>COUNTIF('Task 2 Sheet'!D17:D74,"&gt;90")</f>
        <v>6</v>
      </c>
      <c r="E223" s="13">
        <f>COUNTIF('Task 2 Sheet'!E17:E74,"&gt;90")</f>
        <v>1</v>
      </c>
      <c r="F223" s="56">
        <f>COUNTIF('Task 2 Sheet'!F17:F74,"&gt;90")</f>
        <v>2</v>
      </c>
    </row>
    <row r="224" spans="2:6" ht="21.6" customHeight="1" x14ac:dyDescent="0.3">
      <c r="B224" s="55" t="s">
        <v>776</v>
      </c>
      <c r="C224" s="13">
        <f>COUNTIFS('Task 2 Sheet'!C$17:C$74,"&gt;70",'Task 2 Sheet'!C$17:C$74,"&lt;90")</f>
        <v>1</v>
      </c>
      <c r="D224" s="13">
        <f>COUNTIFS('Task 2 Sheet'!D$17:D$74,"&gt;70",'Task 2 Sheet'!D$17:D$74,"&lt;90")</f>
        <v>7</v>
      </c>
      <c r="E224" s="13">
        <f>COUNTIFS('Task 2 Sheet'!E$17:E$74,"&gt;70",'Task 2 Sheet'!E$17:E$74,"&lt;=90")</f>
        <v>8</v>
      </c>
      <c r="F224" s="56">
        <f>COUNTIFS('Task 2 Sheet'!F$17:F$74,"&gt;70",'Task 2 Sheet'!F$17:F$74,"&lt;=90")</f>
        <v>9</v>
      </c>
    </row>
    <row r="225" spans="2:6" ht="21.6" customHeight="1" x14ac:dyDescent="0.3">
      <c r="B225" s="55" t="s">
        <v>777</v>
      </c>
      <c r="C225" s="13">
        <f>COUNTIFS('Task 2 Sheet'!C$17:C$74,"&gt;50",'Task 2 Sheet'!C$17:C$74,"&lt;70")</f>
        <v>3</v>
      </c>
      <c r="D225" s="13">
        <f>COUNTIFS('Task 2 Sheet'!D$17:D$74,"&gt;50",'Task 2 Sheet'!D$17:D$74,"&lt;70")</f>
        <v>3</v>
      </c>
      <c r="E225" s="13">
        <f>COUNTIFS('Task 2 Sheet'!E$17:E$74,"&gt;50",'Task 2 Sheet'!E$17:E$74,"&lt;70")</f>
        <v>6</v>
      </c>
      <c r="F225" s="56">
        <f>COUNTIFS('Task 2 Sheet'!F$17:F$74,"&gt;50",'Task 2 Sheet'!F$17:F$74,"&lt;=70")</f>
        <v>3</v>
      </c>
    </row>
    <row r="226" spans="2:6" ht="21.6" customHeight="1" x14ac:dyDescent="0.3">
      <c r="B226" s="55" t="s">
        <v>778</v>
      </c>
      <c r="C226" s="13">
        <f>COUNTIF('Task 2 Sheet'!C$17:C$74,"&lt;50")</f>
        <v>1</v>
      </c>
      <c r="D226" s="13">
        <f>COUNTIF('Task 2 Sheet'!D$17:D$74,"&lt;50")</f>
        <v>1</v>
      </c>
      <c r="E226" s="13">
        <f>COUNTIF('Task 2 Sheet'!E$17:E$74,"&lt;50")</f>
        <v>3</v>
      </c>
      <c r="F226" s="56">
        <f>COUNTIF('Task 2 Sheet'!F$17:F$74,"&lt;50")</f>
        <v>3</v>
      </c>
    </row>
    <row r="227" spans="2:6" ht="21.6" customHeight="1" x14ac:dyDescent="0.3">
      <c r="B227" s="57" t="s">
        <v>786</v>
      </c>
      <c r="C227" s="58">
        <f>SUM(C223:C226)</f>
        <v>7</v>
      </c>
      <c r="D227" s="58">
        <f>SUM(D223:D226)</f>
        <v>17</v>
      </c>
      <c r="E227" s="58">
        <f>SUM(E223:E226)</f>
        <v>18</v>
      </c>
      <c r="F227" s="59">
        <f>SUM(F223:F226)</f>
        <v>17</v>
      </c>
    </row>
  </sheetData>
  <mergeCells count="1">
    <mergeCell ref="D4:J6"/>
  </mergeCells>
  <pageMargins left="0.7" right="0.7" top="0.75" bottom="0.75" header="0.3" footer="0.3"/>
  <ignoredErrors>
    <ignoredError sqref="E88" formulaRange="1"/>
  </ignoredErrors>
  <drawing r:id="rId1"/>
  <legacyDrawing r:id="rId2"/>
  <tableParts count="4">
    <tablePart r:id="rId3"/>
    <tablePart r:id="rId4"/>
    <tablePart r:id="rId5"/>
    <tablePart r:id="rId6"/>
  </tableParts>
  <extLst>
    <ext xmlns:x14="http://schemas.microsoft.com/office/spreadsheetml/2009/9/main" uri="{A8765BA9-456A-4dab-B4F3-ACF838C121DE}">
      <x14:slicerList>
        <x14:slicer r:id="rId7"/>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3A21E-F9F5-4578-9BB2-CAF14618CDD6}">
  <dimension ref="A3:B8"/>
  <sheetViews>
    <sheetView workbookViewId="0">
      <selection activeCell="P19" sqref="P19"/>
    </sheetView>
  </sheetViews>
  <sheetFormatPr defaultRowHeight="14.4" x14ac:dyDescent="0.3"/>
  <cols>
    <col min="1" max="1" width="12.5546875" bestFit="1" customWidth="1"/>
    <col min="2" max="2" width="22.33203125" bestFit="1" customWidth="1"/>
  </cols>
  <sheetData>
    <row r="3" spans="1:2" x14ac:dyDescent="0.3">
      <c r="A3" s="51" t="s">
        <v>804</v>
      </c>
      <c r="B3" t="s">
        <v>780</v>
      </c>
    </row>
    <row r="4" spans="1:2" x14ac:dyDescent="0.3">
      <c r="A4" s="4" t="s">
        <v>433</v>
      </c>
      <c r="B4">
        <v>501</v>
      </c>
    </row>
    <row r="5" spans="1:2" x14ac:dyDescent="0.3">
      <c r="A5" s="4" t="s">
        <v>85</v>
      </c>
      <c r="B5">
        <v>1458</v>
      </c>
    </row>
    <row r="6" spans="1:2" x14ac:dyDescent="0.3">
      <c r="A6" s="4" t="s">
        <v>169</v>
      </c>
      <c r="B6">
        <v>1199</v>
      </c>
    </row>
    <row r="7" spans="1:2" x14ac:dyDescent="0.3">
      <c r="A7" s="4" t="s">
        <v>109</v>
      </c>
      <c r="B7">
        <v>1221</v>
      </c>
    </row>
    <row r="8" spans="1:2" x14ac:dyDescent="0.3">
      <c r="A8" s="4" t="s">
        <v>805</v>
      </c>
      <c r="B8">
        <v>4379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X 8 u 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W X 8 u 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l / L l k o i k e 4 D g A A A B E A A A A T A B w A R m 9 y b X V s Y X M v U 2 V j d G l v b j E u b S C i G A A o o B Q A A A A A A A A A A A A A A A A A A A A A A A A A A A A r T k 0 u y c z P U w i G 0 I b W A F B L A Q I t A B Q A A g A I A F l / L l m 7 Z 9 K P p A A A A P Y A A A A S A A A A A A A A A A A A A A A A A A A A A A B D b 2 5 m a W c v U G F j a 2 F n Z S 5 4 b W x Q S w E C L Q A U A A I A C A B Z f y 5 Z D 8 r p q 6 Q A A A D p A A A A E w A A A A A A A A A A A A A A A A D w A A A A W 0 N v b n R l b n R f V H l w Z X N d L n h t b F B L A Q I t A B Q A A g A I A F l / L 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8 9 a C D Y U c p Q 6 w b q S 6 4 Y 2 / d A A A A A A I A A A A A A B B m A A A A A Q A A I A A A A G h 3 t y Q k W E L W T Y + H h Z s 4 A 6 P w g n + X e z b 7 S W L q Y 5 Y B Q G 9 6 A A A A A A 6 A A A A A A g A A I A A A A I B e v 9 D S q v 4 9 R W 8 s C h 1 0 5 W K m j k P l 6 T E K Z w o c R I u e 1 4 X 1 U A A A A A i x M r 2 W i V E K f s l W / J Z y 1 N u 6 s z V w J 9 0 + I o W A b + 7 w w x w X s t a T c 8 z E p i a V T s l O L / O 7 d U h 4 G k w e 6 o 2 P t M G C S z l 8 a X 1 D l e P T B V V O h 3 x y O n 1 Z z k I 5 Q A A A A D u v e t x O y + K Z a T m S u O k g 8 K b E 3 k B Q l r B y 8 N O F H 1 Q O I M w X B W N X K c Q o 1 2 r h D k E W / b B s W c S P t U K h c n 1 u z e r L 5 / M n S b 0 = < / D a t a M a s h u p > 
</file>

<file path=customXml/itemProps1.xml><?xml version="1.0" encoding="utf-8"?>
<ds:datastoreItem xmlns:ds="http://schemas.openxmlformats.org/officeDocument/2006/customXml" ds:itemID="{D8A87637-2CD0-4C4D-8E9B-36CB94C1FA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CX_Junior BI Analyst_Test</vt:lpstr>
      <vt:lpstr>Task 1 Sheet</vt:lpstr>
      <vt:lpstr>Task 2 Sheet</vt:lpstr>
      <vt:lpstr>Task 3 Sheet</vt:lpstr>
      <vt:lpstr>Cacluatation _Pivot table</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Pankaj Singh</cp:lastModifiedBy>
  <cp:revision/>
  <dcterms:created xsi:type="dcterms:W3CDTF">2024-01-18T01:14:11Z</dcterms:created>
  <dcterms:modified xsi:type="dcterms:W3CDTF">2025-01-07T17:43:27Z</dcterms:modified>
</cp:coreProperties>
</file>